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organizacijska" sheetId="1" state="visible" r:id="rId2"/>
    <sheet name="SAŽETAK" sheetId="2" state="visible" r:id="rId3"/>
    <sheet name="FUNKCIJSKA ORG." sheetId="3" state="visible" r:id="rId4"/>
    <sheet name="List2" sheetId="4" state="visible" r:id="rId5"/>
    <sheet name="ekonomska klasif" sheetId="5" state="visible" r:id="rId6"/>
    <sheet name="List1" sheetId="6" state="visible" r:id="rId7"/>
    <sheet name="PRIHODI 2023" sheetId="7" state="visible" r:id="rId8"/>
    <sheet name="IZVORI" sheetId="8" state="visible" r:id="rId9"/>
  </sheets>
  <definedNames>
    <definedName function="false" hidden="false" localSheetId="6" name="_xlnm.Print_Area" vbProcedure="false">'PRIHODI 2023'!$A$3:$BJ$93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<sst xmlns="http://schemas.openxmlformats.org/spreadsheetml/2006/main" count="2174" uniqueCount="596">
  <si>
    <t xml:space="preserve">RASHODI</t>
  </si>
  <si>
    <t xml:space="preserve">OPĆINA NEGOSLAVCI</t>
  </si>
  <si>
    <t xml:space="preserve">II POSEBNI DIO</t>
  </si>
  <si>
    <t xml:space="preserve">IZVJEŠTAJ PO ORGANIZACIJSKOJ KLASIFIKACIJI</t>
  </si>
  <si>
    <t xml:space="preserve">Šifra </t>
  </si>
  <si>
    <t xml:space="preserve">IZVORI</t>
  </si>
  <si>
    <t xml:space="preserve">BROJ RČ</t>
  </si>
  <si>
    <t xml:space="preserve">VRSTA RASHODA I IZDATAKA</t>
  </si>
  <si>
    <t xml:space="preserve">2012.</t>
  </si>
  <si>
    <t xml:space="preserve">2013.</t>
  </si>
  <si>
    <t xml:space="preserve">PROCJENA 2013</t>
  </si>
  <si>
    <t xml:space="preserve">2014.</t>
  </si>
  <si>
    <t xml:space="preserve">PROCJENA </t>
  </si>
  <si>
    <t xml:space="preserve">2015.</t>
  </si>
  <si>
    <t xml:space="preserve">PROCJENA 2015.</t>
  </si>
  <si>
    <t xml:space="preserve">IZVRŠENJE I-VI</t>
  </si>
  <si>
    <t xml:space="preserve">2016.</t>
  </si>
  <si>
    <t xml:space="preserve">2018.</t>
  </si>
  <si>
    <t xml:space="preserve">Indeks 16/15</t>
  </si>
  <si>
    <t xml:space="preserve">2017.</t>
  </si>
  <si>
    <t xml:space="preserve">2019.</t>
  </si>
  <si>
    <t xml:space="preserve">2020. </t>
  </si>
  <si>
    <t xml:space="preserve">izvršenje I-VI</t>
  </si>
  <si>
    <t xml:space="preserve">REBALANS</t>
  </si>
  <si>
    <t xml:space="preserve">POVEĆANJE</t>
  </si>
  <si>
    <t xml:space="preserve">SMANJENJE</t>
  </si>
  <si>
    <t xml:space="preserve">REBALANS 2020</t>
  </si>
  <si>
    <t xml:space="preserve">IZVRŠENJE</t>
  </si>
  <si>
    <t xml:space="preserve">PLAN 2021.</t>
  </si>
  <si>
    <t xml:space="preserve">2022.</t>
  </si>
  <si>
    <t xml:space="preserve">PLAN 2022.</t>
  </si>
  <si>
    <t xml:space="preserve">PLAN 2022. EUR</t>
  </si>
  <si>
    <t xml:space="preserve">PLAN 2023.</t>
  </si>
  <si>
    <t xml:space="preserve">PLAN 2023. EUR</t>
  </si>
  <si>
    <t xml:space="preserve">POVEČANJE</t>
  </si>
  <si>
    <t xml:space="preserve"> PLAN</t>
  </si>
  <si>
    <t xml:space="preserve">izvršenje </t>
  </si>
  <si>
    <t xml:space="preserve">NOVI PLAN</t>
  </si>
  <si>
    <t xml:space="preserve">% </t>
  </si>
  <si>
    <t xml:space="preserve">vp</t>
  </si>
  <si>
    <t xml:space="preserve">UKUPNO RASHODI I IZDACI</t>
  </si>
  <si>
    <t xml:space="preserve">RAZDJEL </t>
  </si>
  <si>
    <t xml:space="preserve">001  OPĆINSKO VIJEĆE I OPĆINSKI NAČELNIK I TIJELA SAMOUPRAVE</t>
  </si>
  <si>
    <t xml:space="preserve">Glava 001 01</t>
  </si>
  <si>
    <t xml:space="preserve">Općinsko vijeće</t>
  </si>
  <si>
    <t xml:space="preserve">P1001</t>
  </si>
  <si>
    <t xml:space="preserve">Program 01: Donošenje akata i mjera iz djelokruga predstavničkog, izvršnog tijela</t>
  </si>
  <si>
    <t xml:space="preserve">A1001 01</t>
  </si>
  <si>
    <t xml:space="preserve">Aktivnost:</t>
  </si>
  <si>
    <t xml:space="preserve">Redovni rad Općinskog vijeća</t>
  </si>
  <si>
    <t xml:space="preserve">Funkcijska klasifikacija: 0111  Izvršna i zakonodavna tijela</t>
  </si>
  <si>
    <t xml:space="preserve">Izvor</t>
  </si>
  <si>
    <t xml:space="preserve">1.1.</t>
  </si>
  <si>
    <t xml:space="preserve">Prihodi od poreza</t>
  </si>
  <si>
    <t xml:space="preserve">Rashodi poslovanja</t>
  </si>
  <si>
    <t xml:space="preserve">Materijalni rashodi</t>
  </si>
  <si>
    <t xml:space="preserve">Ostali nespomenuti rashodi poslovanja</t>
  </si>
  <si>
    <t xml:space="preserve">Naknade za rad predstavničkih tijela</t>
  </si>
  <si>
    <t xml:space="preserve">Naknade članovima povjerenstva</t>
  </si>
  <si>
    <t xml:space="preserve">Lokalni izbori - izbori nacionalnih manjina</t>
  </si>
  <si>
    <t xml:space="preserve">Premije osiguranja imovine</t>
  </si>
  <si>
    <t xml:space="preserve">A1001 02</t>
  </si>
  <si>
    <t xml:space="preserve">Potpora radu političkih stranaka</t>
  </si>
  <si>
    <t xml:space="preserve">Donacije i ostali rashodi</t>
  </si>
  <si>
    <t xml:space="preserve">Tekuće donacije</t>
  </si>
  <si>
    <t xml:space="preserve">Tekuće donacije u novcu - političkim strankama</t>
  </si>
  <si>
    <t xml:space="preserve">Glava 001 02</t>
  </si>
  <si>
    <t xml:space="preserve">Jedinstveni upravni odjel</t>
  </si>
  <si>
    <t xml:space="preserve">P1002</t>
  </si>
  <si>
    <t xml:space="preserve">Program 02:</t>
  </si>
  <si>
    <t xml:space="preserve">Donošenje i provedba akata i mjera iz djelokruga</t>
  </si>
  <si>
    <t xml:space="preserve">A1002 01</t>
  </si>
  <si>
    <t xml:space="preserve">Administrativno, tehničko i stručno osoblje</t>
  </si>
  <si>
    <t xml:space="preserve">Izvor  </t>
  </si>
  <si>
    <t xml:space="preserve">5.2.</t>
  </si>
  <si>
    <t xml:space="preserve">Pomoći</t>
  </si>
  <si>
    <t xml:space="preserve">5.3.</t>
  </si>
  <si>
    <t xml:space="preserve">Pomoći EU</t>
  </si>
  <si>
    <t xml:space="preserve">4.3.</t>
  </si>
  <si>
    <t xml:space="preserve">Namjenski prihodi</t>
  </si>
  <si>
    <t xml:space="preserve">6.1.</t>
  </si>
  <si>
    <t xml:space="preserve">Donacije </t>
  </si>
  <si>
    <t xml:space="preserve">Višak prihoda</t>
  </si>
  <si>
    <t xml:space="preserve">01</t>
  </si>
  <si>
    <t xml:space="preserve">Rashodi za zaposlene</t>
  </si>
  <si>
    <t xml:space="preserve">Plaće</t>
  </si>
  <si>
    <t xml:space="preserve">Plaće za redovni rad</t>
  </si>
  <si>
    <t xml:space="preserve">Plaće za javne radove</t>
  </si>
  <si>
    <t xml:space="preserve">Ostali rashodi za zaposlene</t>
  </si>
  <si>
    <t xml:space="preserve">Ostali rashodi za zaposlene JR</t>
  </si>
  <si>
    <t xml:space="preserve">Osiguranje zaposlenih</t>
  </si>
  <si>
    <t xml:space="preserve">Topli obrok</t>
  </si>
  <si>
    <t xml:space="preserve">Doprinosi na plaće</t>
  </si>
  <si>
    <t xml:space="preserve">Doprinosi za zdravstveno osiguranje</t>
  </si>
  <si>
    <t xml:space="preserve">Doprinosi za zdravstveno osiguranje JR</t>
  </si>
  <si>
    <t xml:space="preserve">01,43,52,53</t>
  </si>
  <si>
    <t xml:space="preserve">Naknade troškova zaposlenima (službeni put)</t>
  </si>
  <si>
    <t xml:space="preserve">Dnevnice za službeni put</t>
  </si>
  <si>
    <t xml:space="preserve">Naknada za prijevoz u zemlji</t>
  </si>
  <si>
    <t xml:space="preserve">Naknade za prijevoz na posao i s posla</t>
  </si>
  <si>
    <t xml:space="preserve">Naknade za prijevoz na posao i s posla JR</t>
  </si>
  <si>
    <t xml:space="preserve">Stručno usavršavanje zaposlenika</t>
  </si>
  <si>
    <t xml:space="preserve">Rashodi za materijal i energiju</t>
  </si>
  <si>
    <t xml:space="preserve">Uredski materijal</t>
  </si>
  <si>
    <t xml:space="preserve">Materijal i sredstva za čišćenje</t>
  </si>
  <si>
    <t xml:space="preserve">Literatura</t>
  </si>
  <si>
    <t xml:space="preserve">Energija - javna rasvjeta</t>
  </si>
  <si>
    <t xml:space="preserve">Plin - lož ulje</t>
  </si>
  <si>
    <t xml:space="preserve">Motorni benzin sl. auto</t>
  </si>
  <si>
    <t xml:space="preserve">Motorni benzin - kosačice</t>
  </si>
  <si>
    <t xml:space="preserve">Motorni benzin - traktor</t>
  </si>
  <si>
    <t xml:space="preserve">Sitan inventar i auto gume</t>
  </si>
  <si>
    <t xml:space="preserve">Zaštitna oprema - maske COVID 19</t>
  </si>
  <si>
    <t xml:space="preserve">Službena i radna odjeća</t>
  </si>
  <si>
    <t xml:space="preserve">Rashodi za usluge</t>
  </si>
  <si>
    <t xml:space="preserve">Usuge telefona</t>
  </si>
  <si>
    <t xml:space="preserve">Poštarina</t>
  </si>
  <si>
    <t xml:space="preserve">Usluge tek. i invest.održavanja građevinskih objekata</t>
  </si>
  <si>
    <t xml:space="preserve">Usluge tek. i invest. održavanja septičke jame</t>
  </si>
  <si>
    <t xml:space="preserve">Tekuće održavanje cesta</t>
  </si>
  <si>
    <t xml:space="preserve">Usluge tek. i invest.održavanja postrojenja i opreme</t>
  </si>
  <si>
    <t xml:space="preserve">Usluge tek. i invest.održavanja prijevoznih sredstava</t>
  </si>
  <si>
    <t xml:space="preserve">Tekuće održavanje javnih površina</t>
  </si>
  <si>
    <t xml:space="preserve">Usluge čišćenjadivljih deponija</t>
  </si>
  <si>
    <t xml:space="preserve">Usluge čišćenja</t>
  </si>
  <si>
    <t xml:space="preserve">Hortikultura</t>
  </si>
  <si>
    <t xml:space="preserve">Aerofotogrametrijsko snimanje polj. Zemljišta </t>
  </si>
  <si>
    <t xml:space="preserve">Najam reciklažnog dvorišta</t>
  </si>
  <si>
    <t xml:space="preserve">Najam opreme - fotokopirni</t>
  </si>
  <si>
    <t xml:space="preserve">Usluge promidžbe i informiranja</t>
  </si>
  <si>
    <t xml:space="preserve">Objava oglasa</t>
  </si>
  <si>
    <t xml:space="preserve">Održavanje WEB stranice</t>
  </si>
  <si>
    <t xml:space="preserve">Iznošenje i odvoz smeća</t>
  </si>
  <si>
    <t xml:space="preserve">Utrošena voda</t>
  </si>
  <si>
    <t xml:space="preserve">Deratizacija </t>
  </si>
  <si>
    <t xml:space="preserve">Dezinsekcija komaraca i stršljenova</t>
  </si>
  <si>
    <t xml:space="preserve">Animalni otpad</t>
  </si>
  <si>
    <t xml:space="preserve">WIFI - optima</t>
  </si>
  <si>
    <t xml:space="preserve">Liječnički pregledi</t>
  </si>
  <si>
    <t xml:space="preserve">Troškovi zaštite životinja</t>
  </si>
  <si>
    <t xml:space="preserve">Ugovori o djelu</t>
  </si>
  <si>
    <t xml:space="preserve">Izrada projektnih dokumentacija</t>
  </si>
  <si>
    <t xml:space="preserve">Izrada procjene rizika</t>
  </si>
  <si>
    <t xml:space="preserve">Istražni radovi - odvodnja i pro.</t>
  </si>
  <si>
    <t xml:space="preserve">Program zaštite divljači</t>
  </si>
  <si>
    <t xml:space="preserve">Srategija razvoja općine</t>
  </si>
  <si>
    <t xml:space="preserve">Strategija upravljanja imovinom</t>
  </si>
  <si>
    <t xml:space="preserve">Ostale intelektualne usluge</t>
  </si>
  <si>
    <t xml:space="preserve">Arhiv</t>
  </si>
  <si>
    <t xml:space="preserve">Računalne usluge</t>
  </si>
  <si>
    <t xml:space="preserve">1% prihoda od poreza na dohodak</t>
  </si>
  <si>
    <t xml:space="preserve">Grafičke i tiskarske usluge</t>
  </si>
  <si>
    <t xml:space="preserve">Usluge pri registarciji prijev. Sred.</t>
  </si>
  <si>
    <t xml:space="preserve">Ostale nespomenute usluge - analiza polj. zemljišta</t>
  </si>
  <si>
    <t xml:space="preserve">Reprezentacija</t>
  </si>
  <si>
    <t xml:space="preserve">Naknada zbog nezapošljavanja invalida</t>
  </si>
  <si>
    <t xml:space="preserve">Naknada za smanjenje miješanog otpada</t>
  </si>
  <si>
    <t xml:space="preserve">Vijenci, cvijeće, svijeće</t>
  </si>
  <si>
    <t xml:space="preserve">Sredstva za realizaciju EU projekata</t>
  </si>
  <si>
    <t xml:space="preserve">A1002 02</t>
  </si>
  <si>
    <t xml:space="preserve">Bankarske usluge i usluge platnog prometa</t>
  </si>
  <si>
    <t xml:space="preserve">Financijski rashodi</t>
  </si>
  <si>
    <t xml:space="preserve">Ostali financijski rashodi</t>
  </si>
  <si>
    <t xml:space="preserve">Bankarske usluge, usluge platnog prometa i Fine</t>
  </si>
  <si>
    <t xml:space="preserve">Hrvatska pošta - uslge naplate</t>
  </si>
  <si>
    <t xml:space="preserve">5% državni proračun</t>
  </si>
  <si>
    <t xml:space="preserve">K1002 01</t>
  </si>
  <si>
    <t xml:space="preserve">Kapitalni projekt</t>
  </si>
  <si>
    <t xml:space="preserve">Nabava dugotrajne imovine</t>
  </si>
  <si>
    <t xml:space="preserve">Donacija</t>
  </si>
  <si>
    <t xml:space="preserve">9.1.</t>
  </si>
  <si>
    <t xml:space="preserve">Rashodi za nabavu nefinancijske imovine</t>
  </si>
  <si>
    <t xml:space="preserve">Zemljište </t>
  </si>
  <si>
    <t xml:space="preserve">04</t>
  </si>
  <si>
    <t xml:space="preserve">Kupovina zemljišta</t>
  </si>
  <si>
    <t xml:space="preserve">Zemljište - za potrebe Općine</t>
  </si>
  <si>
    <t xml:space="preserve">5.2.,5.3.,6.1.,9.1.</t>
  </si>
  <si>
    <t xml:space="preserve">Rashodi za nabavu proizvedene dugotrajne imovine</t>
  </si>
  <si>
    <t xml:space="preserve">Postrojenja i oprema</t>
  </si>
  <si>
    <t xml:space="preserve">Računala i računalna oprema</t>
  </si>
  <si>
    <t xml:space="preserve">Uredski namještaj</t>
  </si>
  <si>
    <t xml:space="preserve">Ostala uredska oprema</t>
  </si>
  <si>
    <t xml:space="preserve">TV prijemnik</t>
  </si>
  <si>
    <t xml:space="preserve">Oprema za grijanje i hlađenje</t>
  </si>
  <si>
    <t xml:space="preserve">Sportska oprema</t>
  </si>
  <si>
    <t xml:space="preserve">Video nazdzor</t>
  </si>
  <si>
    <t xml:space="preserve">Uređaji</t>
  </si>
  <si>
    <t xml:space="preserve">Dječje igralište</t>
  </si>
  <si>
    <t xml:space="preserve">Urbano komunalna oprema</t>
  </si>
  <si>
    <t xml:space="preserve">Nematerijalna proizvedena imovina</t>
  </si>
  <si>
    <t xml:space="preserve">Računalni program</t>
  </si>
  <si>
    <t xml:space="preserve">Projektne dokumentacije</t>
  </si>
  <si>
    <t xml:space="preserve">Prostorni plan</t>
  </si>
  <si>
    <t xml:space="preserve">P 1003</t>
  </si>
  <si>
    <t xml:space="preserve">Program 03:</t>
  </si>
  <si>
    <t xml:space="preserve">Protupožarna i civilna zaštita</t>
  </si>
  <si>
    <t xml:space="preserve">A1003 01</t>
  </si>
  <si>
    <t xml:space="preserve">Protupožarna zaštita</t>
  </si>
  <si>
    <t xml:space="preserve">Funkcijska klasifikacija: 0320 Usluge protupožarne zaštite</t>
  </si>
  <si>
    <t xml:space="preserve">A1003 02</t>
  </si>
  <si>
    <t xml:space="preserve">Civilna zaštita</t>
  </si>
  <si>
    <t xml:space="preserve">Funkcijska organizacija: 0360 Rashodi za javni red i sigurnost</t>
  </si>
  <si>
    <t xml:space="preserve">Namjnski prihodi</t>
  </si>
  <si>
    <t xml:space="preserve">P1004</t>
  </si>
  <si>
    <t xml:space="preserve">Program 04:</t>
  </si>
  <si>
    <t xml:space="preserve">Javne potrebe u obrazovanju općine Negoslavci</t>
  </si>
  <si>
    <t xml:space="preserve">A1004 01</t>
  </si>
  <si>
    <t xml:space="preserve">Predškola</t>
  </si>
  <si>
    <t xml:space="preserve">Funkcijska klasifikacija: 0912 Predškolsko obrazovanje</t>
  </si>
  <si>
    <t xml:space="preserve">Dopnacija</t>
  </si>
  <si>
    <t xml:space="preserve">Ostali rashodi</t>
  </si>
  <si>
    <t xml:space="preserve">Troškovi cijene programa - vrtić</t>
  </si>
  <si>
    <t xml:space="preserve">Tekuće donacije - Predškola</t>
  </si>
  <si>
    <t xml:space="preserve">Pribor, bojanke i dr. predškola</t>
  </si>
  <si>
    <t xml:space="preserve">Tekuće donacije - Predškola-prehrana</t>
  </si>
  <si>
    <t xml:space="preserve">A1004 02</t>
  </si>
  <si>
    <t xml:space="preserve">Sufinan.javnog prijevoza srednješk.učenika</t>
  </si>
  <si>
    <t xml:space="preserve">Funkcijska kklasifikacija: 092 Srednješkolsko obrazovanje</t>
  </si>
  <si>
    <t xml:space="preserve">Naknade građanima i kućanstvima</t>
  </si>
  <si>
    <t xml:space="preserve">Ostale naknada građanima i kućanstvima</t>
  </si>
  <si>
    <t xml:space="preserve">Prijevoz učenika</t>
  </si>
  <si>
    <t xml:space="preserve">A1004 03</t>
  </si>
  <si>
    <t xml:space="preserve">Osnovno školstvo</t>
  </si>
  <si>
    <t xml:space="preserve">Funkcijska klasifikacija: 0913 Osnovnoškolsko obrazovanje</t>
  </si>
  <si>
    <t xml:space="preserve">Tekuće pomoći -OŠ</t>
  </si>
  <si>
    <t xml:space="preserve">Tekuće pomoći -OŠ prehrana učenika</t>
  </si>
  <si>
    <t xml:space="preserve">Sufinanciranje školske prehrane</t>
  </si>
  <si>
    <t xml:space="preserve">Sufinanciranje ekskurzije učenicima</t>
  </si>
  <si>
    <t xml:space="preserve">1.1,4.3,9.1.</t>
  </si>
  <si>
    <t xml:space="preserve">Radne bilježnice za učenike</t>
  </si>
  <si>
    <t xml:space="preserve">Škola plivanja</t>
  </si>
  <si>
    <t xml:space="preserve">Ostale naknade u naravi</t>
  </si>
  <si>
    <t xml:space="preserve">Obuća za učenike OŠ</t>
  </si>
  <si>
    <t xml:space="preserve">P1005</t>
  </si>
  <si>
    <t xml:space="preserve">Program 05:</t>
  </si>
  <si>
    <t xml:space="preserve">Održavanje objekat i uređaja kom. infrastrukture</t>
  </si>
  <si>
    <t xml:space="preserve">K1005 01</t>
  </si>
  <si>
    <t xml:space="preserve">Održavanje komunalne infrastrukture</t>
  </si>
  <si>
    <t xml:space="preserve">Funkcijska klasifikacija: 0660 Rashodi vezani uz stan.i kom.po</t>
  </si>
  <si>
    <t xml:space="preserve">Investicijsko održavanje svlačionica NK Negoslavci</t>
  </si>
  <si>
    <t xml:space="preserve">4.3,5.3,6.1,9.1.</t>
  </si>
  <si>
    <t xml:space="preserve">Rashodi za dodatna ulaganja na nefinacijskoj imovini</t>
  </si>
  <si>
    <t xml:space="preserve">Dodatna ulaganja na građevinskim objektima</t>
  </si>
  <si>
    <t xml:space="preserve">Ostali građevinski objekti Dom kulture</t>
  </si>
  <si>
    <t xml:space="preserve">Sanacija pješačkih staza - PORLZ</t>
  </si>
  <si>
    <t xml:space="preserve">Renoviranje etno kuće - Dom kulture</t>
  </si>
  <si>
    <t xml:space="preserve">Uređenje NK Negoslavci - obnova svlačionica</t>
  </si>
  <si>
    <t xml:space="preserve">Uređenje malonogometnog igrališta</t>
  </si>
  <si>
    <t xml:space="preserve">Uređenje groblja (parking i ograda-Minist. Polj.)</t>
  </si>
  <si>
    <t xml:space="preserve">K1005 02</t>
  </si>
  <si>
    <t xml:space="preserve">Kapitalni projekt: Obnova centra općine</t>
  </si>
  <si>
    <t xml:space="preserve">Funkcijska klasifikacija: 0660 Rashodi vezani uz stan.i kom. Pogod.</t>
  </si>
  <si>
    <t xml:space="preserve">5.3,6.1.</t>
  </si>
  <si>
    <t xml:space="preserve">Rahodi za nabavu proizdene dugotrajne imovine</t>
  </si>
  <si>
    <t xml:space="preserve">Građevinski objekti</t>
  </si>
  <si>
    <t xml:space="preserve">Centar općine PPNM</t>
  </si>
  <si>
    <t xml:space="preserve">Uređenje centra - faza II PPNM</t>
  </si>
  <si>
    <t xml:space="preserve">Uređenje Lovačkog doma</t>
  </si>
  <si>
    <t xml:space="preserve">A1005 01</t>
  </si>
  <si>
    <t xml:space="preserve">Materijal i dijelovi za održavanje javne rasvjete</t>
  </si>
  <si>
    <t xml:space="preserve">Funkcijska klasifikacija: 0640 Ulična rasvjeta</t>
  </si>
  <si>
    <t xml:space="preserve">4.3,9.1.</t>
  </si>
  <si>
    <t xml:space="preserve">Rashodi za materijal i energijau</t>
  </si>
  <si>
    <t xml:space="preserve">Usluge tek.i inves.održavanja javne rasvjete</t>
  </si>
  <si>
    <t xml:space="preserve">P1006</t>
  </si>
  <si>
    <t xml:space="preserve">Program 06:</t>
  </si>
  <si>
    <t xml:space="preserve">Izgradnja objekata i urđ. Komunalne infrastr.i opremanje</t>
  </si>
  <si>
    <t xml:space="preserve">K1006 01</t>
  </si>
  <si>
    <t xml:space="preserve">Izgradnja plinovoda, vodovoda i kanla.</t>
  </si>
  <si>
    <t xml:space="preserve">5.3,9.1.</t>
  </si>
  <si>
    <t xml:space="preserve">Izgradnja nerazvrstanih cesta</t>
  </si>
  <si>
    <t xml:space="preserve">Izgradnja parkinga PORLZ</t>
  </si>
  <si>
    <t xml:space="preserve">Plinovod, vodovod i kanalizacije </t>
  </si>
  <si>
    <t xml:space="preserve">Izgradnja dječjeg vrtića</t>
  </si>
  <si>
    <t xml:space="preserve">K1006 02</t>
  </si>
  <si>
    <t xml:space="preserve">Opremanje komunalnom opremom</t>
  </si>
  <si>
    <t xml:space="preserve">Pomoći </t>
  </si>
  <si>
    <t xml:space="preserve">Edukacija - komunalni otpad</t>
  </si>
  <si>
    <t xml:space="preserve">Oprema za odlaganje komunalnog otpada</t>
  </si>
  <si>
    <t xml:space="preserve">Oprema - trimeri</t>
  </si>
  <si>
    <t xml:space="preserve">P1007 </t>
  </si>
  <si>
    <t xml:space="preserve">Program 07</t>
  </si>
  <si>
    <t xml:space="preserve">Program javnih potreba u so. skrbi općine Neg.</t>
  </si>
  <si>
    <t xml:space="preserve">A1007 01</t>
  </si>
  <si>
    <t xml:space="preserve">Pomoć u novcu pojedincima i obiteljima</t>
  </si>
  <si>
    <t xml:space="preserve">Funkcijska klasifikacija: 1070 - Socijalna pomoć stanovništvu …</t>
  </si>
  <si>
    <t xml:space="preserve">Ostale naknade građanima i kućanstvima</t>
  </si>
  <si>
    <t xml:space="preserve">Pomoć obiteljima i kućanstvima</t>
  </si>
  <si>
    <t xml:space="preserve">Pomoć i njega u kući - jednokratne pomoći</t>
  </si>
  <si>
    <t xml:space="preserve">Jednokratne pomoći umirovljenicima</t>
  </si>
  <si>
    <t xml:space="preserve">Paketi za potrebite</t>
  </si>
  <si>
    <t xml:space="preserve">Sufinanciranje prijevoza građana</t>
  </si>
  <si>
    <t xml:space="preserve">A1007 02</t>
  </si>
  <si>
    <t xml:space="preserve">Pomoć u novcu pojedincima i obit. - đaci i paketići</t>
  </si>
  <si>
    <t xml:space="preserve">Pomoć obiteljima za đake prvake</t>
  </si>
  <si>
    <t xml:space="preserve">Sportska nagrada</t>
  </si>
  <si>
    <t xml:space="preserve">Ostale naknade - dječji paketići</t>
  </si>
  <si>
    <t xml:space="preserve">K1007 01</t>
  </si>
  <si>
    <t xml:space="preserve">Kapitalni projekt: Energetska učinkovitost u zgradarstvu</t>
  </si>
  <si>
    <t xml:space="preserve">Funkcijska klasifikacija: 1070 -  pomoć stanovništvu …</t>
  </si>
  <si>
    <t xml:space="preserve">Kapitalne donacije</t>
  </si>
  <si>
    <t xml:space="preserve">Kapitalne pomoći za obnovu građ. Objekata</t>
  </si>
  <si>
    <t xml:space="preserve">A1007 03</t>
  </si>
  <si>
    <t xml:space="preserve">Crveni križ</t>
  </si>
  <si>
    <t xml:space="preserve">Tekuće donacija Crveni križ</t>
  </si>
  <si>
    <t xml:space="preserve">P1008</t>
  </si>
  <si>
    <t xml:space="preserve">Program 08:</t>
  </si>
  <si>
    <t xml:space="preserve">Program javnih potreba u kulturi</t>
  </si>
  <si>
    <t xml:space="preserve">A1008 01</t>
  </si>
  <si>
    <t xml:space="preserve">Vjerske zajednice - pomoć u radu</t>
  </si>
  <si>
    <t xml:space="preserve">Funkcijska klasifikacija: 0840 Religijske i druge službe zajednice</t>
  </si>
  <si>
    <t xml:space="preserve">5.2,9.1.</t>
  </si>
  <si>
    <t xml:space="preserve">Tekuće donacije vjerskim zajednicama</t>
  </si>
  <si>
    <t xml:space="preserve">Tekuće donacije ostalim vjerskim zajednicama</t>
  </si>
  <si>
    <t xml:space="preserve">Kapitalne donacije vjerskim zajednicama</t>
  </si>
  <si>
    <t xml:space="preserve">A1008 02</t>
  </si>
  <si>
    <t xml:space="preserve">Djelatnost kulturno-umjetničkih društava</t>
  </si>
  <si>
    <t xml:space="preserve">Funkcijska klasifikacija: 0820 - Službe kulture</t>
  </si>
  <si>
    <t xml:space="preserve">Tekuće donacije SKD</t>
  </si>
  <si>
    <t xml:space="preserve">A1008 03</t>
  </si>
  <si>
    <t xml:space="preserve">Kulturne manifestacije</t>
  </si>
  <si>
    <t xml:space="preserve">Tekuće donacija za kulturne manifestacije</t>
  </si>
  <si>
    <t xml:space="preserve">A1008 04</t>
  </si>
  <si>
    <t xml:space="preserve">Zajedničko veće općina</t>
  </si>
  <si>
    <t xml:space="preserve">Tekuće donacije za rad ZVO</t>
  </si>
  <si>
    <t xml:space="preserve">A1008 05</t>
  </si>
  <si>
    <t xml:space="preserve">Udruge </t>
  </si>
  <si>
    <t xml:space="preserve">Tekuće pomoći proračunima</t>
  </si>
  <si>
    <t xml:space="preserve">Tekuće pomoći VSŽ</t>
  </si>
  <si>
    <t xml:space="preserve">Tekuće pomoći proračunskim korisnicima</t>
  </si>
  <si>
    <t xml:space="preserve">Tekuće pomoći - BIBLIOBUS</t>
  </si>
  <si>
    <t xml:space="preserve">Tekuće donacije LAG Srijem</t>
  </si>
  <si>
    <t xml:space="preserve">Tekuće donacije nacionalnim manjinama</t>
  </si>
  <si>
    <t xml:space="preserve">Tekuće donacije LD FAZAN</t>
  </si>
  <si>
    <t xml:space="preserve">Tekuće donacije ŠRU DOBRA VODA</t>
  </si>
  <si>
    <t xml:space="preserve">Tekuće donacije UŽ NEGOSLAVČANKE</t>
  </si>
  <si>
    <t xml:space="preserve">Tekuće donacije UMIROVLJ.SREMAC</t>
  </si>
  <si>
    <t xml:space="preserve">Tekuće donacije VSŽ </t>
  </si>
  <si>
    <t xml:space="preserve">Tekuće donacije Glas potrošača</t>
  </si>
  <si>
    <t xml:space="preserve">Tekuće donacija ostalim neprofitnim organizacijama</t>
  </si>
  <si>
    <t xml:space="preserve">Projekt prekogranične suradnje IPA (projekt centar)</t>
  </si>
  <si>
    <t xml:space="preserve">P1009</t>
  </si>
  <si>
    <t xml:space="preserve">Program 09:</t>
  </si>
  <si>
    <t xml:space="preserve">Javne potrebe u športu</t>
  </si>
  <si>
    <t xml:space="preserve">A1009 01</t>
  </si>
  <si>
    <t xml:space="preserve">Aktinost:</t>
  </si>
  <si>
    <t xml:space="preserve">Tekuće donacije sportskim udrugama</t>
  </si>
  <si>
    <t xml:space="preserve">Funkcijska klasifikacija: 0810 Službe rekreacije i sporta</t>
  </si>
  <si>
    <t xml:space="preserve">Tekuće donacije športskim organizacijama </t>
  </si>
  <si>
    <t xml:space="preserve">Tekuće donacije šahovski klub</t>
  </si>
  <si>
    <t xml:space="preserve">Tekuće donacije za sportske manifestacije</t>
  </si>
  <si>
    <t xml:space="preserve">P1010</t>
  </si>
  <si>
    <t xml:space="preserve">Program 10:</t>
  </si>
  <si>
    <t xml:space="preserve">Demografske mjere Općine Negoslavci</t>
  </si>
  <si>
    <t xml:space="preserve">A1010 01</t>
  </si>
  <si>
    <t xml:space="preserve">Funkcijska klasifikacija: 0620 Razvoj zajednice</t>
  </si>
  <si>
    <t xml:space="preserve">Pomoć za novorođeno dijete</t>
  </si>
  <si>
    <t xml:space="preserve">Stipendije i školarine</t>
  </si>
  <si>
    <t xml:space="preserve">Naknade za pomoć mladim obiteljima</t>
  </si>
  <si>
    <t xml:space="preserve">Kapitalne pomoći</t>
  </si>
  <si>
    <t xml:space="preserve">Naknade za pomoć poduzetnicima na području Općine</t>
  </si>
  <si>
    <t xml:space="preserve">P1011</t>
  </si>
  <si>
    <t xml:space="preserve">Program 11:</t>
  </si>
  <si>
    <t xml:space="preserve">Program "Zaželi"</t>
  </si>
  <si>
    <t xml:space="preserve">A1011 01</t>
  </si>
  <si>
    <t xml:space="preserve">Aktinost: </t>
  </si>
  <si>
    <t xml:space="preserve">Rashodi za zaposlene-javni radovi</t>
  </si>
  <si>
    <t xml:space="preserve">.</t>
  </si>
  <si>
    <t xml:space="preserve">Plaća za zaposlene Zaželi</t>
  </si>
  <si>
    <t xml:space="preserve">Regres</t>
  </si>
  <si>
    <t xml:space="preserve">Prijevoz na službenom putu</t>
  </si>
  <si>
    <t xml:space="preserve">Privatni automobil u službene svrhe</t>
  </si>
  <si>
    <t xml:space="preserve">Kućanske i osnovne higijenske potrepštine</t>
  </si>
  <si>
    <t xml:space="preserve">Promičbeni mateijral</t>
  </si>
  <si>
    <t xml:space="preserve">Laboratorijske usluge</t>
  </si>
  <si>
    <t xml:space="preserve">R</t>
  </si>
  <si>
    <t xml:space="preserve">P</t>
  </si>
  <si>
    <t xml:space="preserve">Funkcijska klasifikacija</t>
  </si>
  <si>
    <t xml:space="preserve"> NOVI PLAN 2022.</t>
  </si>
  <si>
    <t xml:space="preserve">PLAN 2024. EUR</t>
  </si>
  <si>
    <t xml:space="preserve">PLAN 2025. EUR</t>
  </si>
  <si>
    <t xml:space="preserve">0111</t>
  </si>
  <si>
    <t xml:space="preserve">Izvršna i zakonodavna tijela</t>
  </si>
  <si>
    <t xml:space="preserve">0320</t>
  </si>
  <si>
    <t xml:space="preserve">Usluge protupožarne zaštite</t>
  </si>
  <si>
    <t xml:space="preserve">0360</t>
  </si>
  <si>
    <t xml:space="preserve">Rashodi za javni red i sigurnost</t>
  </si>
  <si>
    <t xml:space="preserve">0620</t>
  </si>
  <si>
    <t xml:space="preserve">Razvoj zajednice</t>
  </si>
  <si>
    <t xml:space="preserve">0640</t>
  </si>
  <si>
    <t xml:space="preserve">Ulična rasvjeta</t>
  </si>
  <si>
    <t xml:space="preserve">0660</t>
  </si>
  <si>
    <t xml:space="preserve">Rashodi vezani uz stanovanje i komunalnu infrastrukturu</t>
  </si>
  <si>
    <t xml:space="preserve">0810</t>
  </si>
  <si>
    <t xml:space="preserve">Službe rekreacije i sporta</t>
  </si>
  <si>
    <t xml:space="preserve">0820</t>
  </si>
  <si>
    <t xml:space="preserve">Službe kulture</t>
  </si>
  <si>
    <t xml:space="preserve">0840</t>
  </si>
  <si>
    <t xml:space="preserve">Religijske i druge službe zajednice</t>
  </si>
  <si>
    <t xml:space="preserve">0912</t>
  </si>
  <si>
    <t xml:space="preserve">Predškolsko obrazovanje</t>
  </si>
  <si>
    <t xml:space="preserve">0913</t>
  </si>
  <si>
    <t xml:space="preserve">Osnovnoškolsko obrazovanje</t>
  </si>
  <si>
    <t xml:space="preserve">0920</t>
  </si>
  <si>
    <t xml:space="preserve">Srednješkoslko obraovanje</t>
  </si>
  <si>
    <t xml:space="preserve">Socijalna pomoć stanovništvu</t>
  </si>
  <si>
    <t xml:space="preserve">UKUPNO</t>
  </si>
  <si>
    <t xml:space="preserve">IZVRŠENJE PRORAČUNA OPĆINE NEGOSLAVCI ZA 2023. GODINU   </t>
  </si>
  <si>
    <t xml:space="preserve">I OPĆI DIO</t>
  </si>
  <si>
    <t xml:space="preserve">A) SAŽETAK RAČUNA PRIHODA I RASHODA</t>
  </si>
  <si>
    <t xml:space="preserve">BR.</t>
  </si>
  <si>
    <t xml:space="preserve">VRSTA PRIHODA /IZDATAKA</t>
  </si>
  <si>
    <t xml:space="preserve">IZVRŠENJE 2017</t>
  </si>
  <si>
    <t xml:space="preserve">PLAN 2018</t>
  </si>
  <si>
    <t xml:space="preserve">PLAN 2019</t>
  </si>
  <si>
    <t xml:space="preserve">I REBALANS</t>
  </si>
  <si>
    <t xml:space="preserve">II REBALANS</t>
  </si>
  <si>
    <t xml:space="preserve">III REBALANS</t>
  </si>
  <si>
    <t xml:space="preserve">II REBALANS 2018</t>
  </si>
  <si>
    <t xml:space="preserve">INDEKS 19/18</t>
  </si>
  <si>
    <t xml:space="preserve">INDEKS 20/19</t>
  </si>
  <si>
    <t xml:space="preserve">2022. KN</t>
  </si>
  <si>
    <t xml:space="preserve">2023. EUR</t>
  </si>
  <si>
    <t xml:space="preserve">2023.</t>
  </si>
  <si>
    <t xml:space="preserve">NOVI PLAN 2023.</t>
  </si>
  <si>
    <t xml:space="preserve">PRIHODI UKUPNO</t>
  </si>
  <si>
    <t xml:space="preserve">PRIHODI POSLOVANJA</t>
  </si>
  <si>
    <t xml:space="preserve">Izvor 01</t>
  </si>
  <si>
    <t xml:space="preserve">Opći prihodi</t>
  </si>
  <si>
    <t xml:space="preserve">Izvor 43</t>
  </si>
  <si>
    <t xml:space="preserve">Prihodi za posebne namjene</t>
  </si>
  <si>
    <t xml:space="preserve">Izvor 52</t>
  </si>
  <si>
    <t xml:space="preserve">Izvor 53</t>
  </si>
  <si>
    <t xml:space="preserve">EU pomoći</t>
  </si>
  <si>
    <t xml:space="preserve">Izvor 61</t>
  </si>
  <si>
    <t xml:space="preserve">Donacije</t>
  </si>
  <si>
    <t xml:space="preserve">PRIHODI OD PRODAJE NEFINANCIJSKE IMOVINE</t>
  </si>
  <si>
    <t xml:space="preserve">RASHODI UKUPNO</t>
  </si>
  <si>
    <t xml:space="preserve">RASHODI  POSLOVANJA</t>
  </si>
  <si>
    <t xml:space="preserve">Izvor 91</t>
  </si>
  <si>
    <t xml:space="preserve">RASHODI ZA NABAVU NEFINANCIJSKE IMOVINE</t>
  </si>
  <si>
    <t xml:space="preserve">VIŠAK/MANJAK</t>
  </si>
  <si>
    <t xml:space="preserve">B) SAŽETAK RAČUNA FINANCIRANJA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</si>
  <si>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</si>
  <si>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</si>
  <si>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</si>
  <si>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C) PRENESENI VIŠAK ILI PRENESENI MANJAK</t>
  </si>
  <si>
    <t xml:space="preserve">UKUPAN DONOS VIŠKA/MANJKA IZ PRETHODNE(IH) GODINA</t>
  </si>
  <si>
    <t xml:space="preserve">VIŠAK/MANJAK IZ PRETHODNE(IH) GODINE KOJI ĆE SE POKRITI/RASPOREDITI</t>
  </si>
  <si>
    <t xml:space="preserve">D) VIŠEGODIŠNJI PLAN URAVNOTEŽENJA PRENESENI VIŠAK ILI PRENESENI MANJAK</t>
  </si>
  <si>
    <t xml:space="preserve">PRIJENOS VIŠKA/MANJKA IZ PRETHODNE GODINE</t>
  </si>
  <si>
    <t xml:space="preserve">VIŠAK/MANJAK IZ PRETHODNE GODINE KOJI ĆE SE RASPOREDITI/POKRITI</t>
  </si>
  <si>
    <t xml:space="preserve">VIŠAK /MANJAK TEKUĆE GODINE</t>
  </si>
  <si>
    <t xml:space="preserve">PRIJENOS VIŠKA /MANJKA U SLJEDEĆE RAZDOBLJE</t>
  </si>
  <si>
    <t xml:space="preserve">IZVRŠENJE PRORAČUNA OPĆINE NEGOSLAVCI ZA 2023. GODINU</t>
  </si>
  <si>
    <t xml:space="preserve">PO EKONOMSKOJ KLASIFIKACIJI</t>
  </si>
  <si>
    <t xml:space="preserve">KONTO</t>
  </si>
  <si>
    <t xml:space="preserve">NAZIV</t>
  </si>
  <si>
    <t xml:space="preserve">PLAN</t>
  </si>
  <si>
    <t xml:space="preserve">%</t>
  </si>
  <si>
    <t xml:space="preserve">Javna rasvjeta</t>
  </si>
  <si>
    <t xml:space="preserve">Glava 001 03</t>
  </si>
  <si>
    <t xml:space="preserve">PLAN 2026. EUR</t>
  </si>
  <si>
    <t xml:space="preserve">IZVRŠENJE PRIHODA OPĆINE NEGOSLAVCI ZA 2023. GODINU</t>
  </si>
  <si>
    <t xml:space="preserve">OPĆINA TORDINCI</t>
  </si>
  <si>
    <t xml:space="preserve">PRIHODI</t>
  </si>
  <si>
    <t xml:space="preserve">02</t>
  </si>
  <si>
    <t xml:space="preserve">03</t>
  </si>
  <si>
    <t xml:space="preserve">05</t>
  </si>
  <si>
    <t xml:space="preserve">06</t>
  </si>
  <si>
    <t xml:space="preserve">07</t>
  </si>
  <si>
    <t xml:space="preserve">OS.RAČUN</t>
  </si>
  <si>
    <t xml:space="preserve">PROCJENA 2014</t>
  </si>
  <si>
    <t xml:space="preserve">5/4</t>
  </si>
  <si>
    <t xml:space="preserve">2020.</t>
  </si>
  <si>
    <t xml:space="preserve">REBALANS 2020.</t>
  </si>
  <si>
    <t xml:space="preserve">IZVRŠENJE I-VIII</t>
  </si>
  <si>
    <t xml:space="preserve">PLAN 2022. </t>
  </si>
  <si>
    <t xml:space="preserve">PLAN 2024. KN </t>
  </si>
  <si>
    <t xml:space="preserve">IZVRŠENJE I - VIII</t>
  </si>
  <si>
    <t xml:space="preserve">PLAN 2025. KN </t>
  </si>
  <si>
    <t xml:space="preserve">POVEĆANJE </t>
  </si>
  <si>
    <t xml:space="preserve">PLAN 2023</t>
  </si>
  <si>
    <t xml:space="preserve">izvršenje</t>
  </si>
  <si>
    <t xml:space="preserve">UKUPNO PRORAČUN</t>
  </si>
  <si>
    <t xml:space="preserve">Prihodi poslovanja</t>
  </si>
  <si>
    <t xml:space="preserve">Porez i prirez na dohodak</t>
  </si>
  <si>
    <t xml:space="preserve">Porez i prirez na dohodak od nesamostalnog rada </t>
  </si>
  <si>
    <t xml:space="preserve">Porez i prirez na dohodak od nesamostalnog rada i dr.</t>
  </si>
  <si>
    <t xml:space="preserve">Porez na dohodak od obrta i slobodnih zanimanja</t>
  </si>
  <si>
    <t xml:space="preserve">Porez i prirez na dohodak od imovine i imovinskih prava</t>
  </si>
  <si>
    <t xml:space="preserve">Porez na dohodak od kapitala</t>
  </si>
  <si>
    <t xml:space="preserve">Porez i prirez po odbitku</t>
  </si>
  <si>
    <t xml:space="preserve">Porez na dohodak - fiskalno izravnanje</t>
  </si>
  <si>
    <t xml:space="preserve">Porez i prirez na dohodak od drugih sam. djelatnosti</t>
  </si>
  <si>
    <t xml:space="preserve">Porez i prirez na dohodak od kapitala </t>
  </si>
  <si>
    <t xml:space="preserve">Porez i prirez na dohodak od dividendi i udjela u dobiti</t>
  </si>
  <si>
    <t xml:space="preserve"> </t>
  </si>
  <si>
    <t xml:space="preserve">Povrat poreza po godišnjoj prijavi</t>
  </si>
  <si>
    <t xml:space="preserve">Porez na imovinu</t>
  </si>
  <si>
    <t xml:space="preserve">Povremeni porezi na imovinu</t>
  </si>
  <si>
    <t xml:space="preserve">Porez na promet nekretnina</t>
  </si>
  <si>
    <t xml:space="preserve">Porezi na robu i usluge</t>
  </si>
  <si>
    <t xml:space="preserve">Porez na promet</t>
  </si>
  <si>
    <t xml:space="preserve">Posebni porezi na promet i potrošnju</t>
  </si>
  <si>
    <t xml:space="preserve">Porez na korištenje dobara ili izvođenje kativnosti</t>
  </si>
  <si>
    <t xml:space="preserve">Porez na tvrtku odnosno naziv tvrtke</t>
  </si>
  <si>
    <t xml:space="preserve">5.2.,5.3.</t>
  </si>
  <si>
    <t xml:space="preserve">Pomoći iz proračuna</t>
  </si>
  <si>
    <t xml:space="preserve">Tekuće pomoći iz proračuna</t>
  </si>
  <si>
    <t xml:space="preserve">Tekuće pomoći iz državnog proračuna - komp. Mjere</t>
  </si>
  <si>
    <t xml:space="preserve">Tekuće pomoći iz državnog proračuna - fiskal.izravnanje</t>
  </si>
  <si>
    <t xml:space="preserve">Tekuće pomoći iz drž. Prorač.- fiskal.izravnanje-VRTIĆ</t>
  </si>
  <si>
    <t xml:space="preserve">Tekuće pomoći iz državnog proračuna -MDOMSP</t>
  </si>
  <si>
    <t xml:space="preserve">Tekuće pomoći iz županijskog proračuna</t>
  </si>
  <si>
    <t xml:space="preserve">Kapitalne pomoći iz proračuna</t>
  </si>
  <si>
    <t xml:space="preserve">Kapitalne pomoći Minist. regionalnog razvoja-ceste</t>
  </si>
  <si>
    <t xml:space="preserve">Kapitalne pomoći PPNM - centar naselja</t>
  </si>
  <si>
    <t xml:space="preserve">Kapitalne pomoći SNV - videonadzor</t>
  </si>
  <si>
    <t xml:space="preserve">Kapitalne pomoći Ministarstvo graditeljstva - JR</t>
  </si>
  <si>
    <t xml:space="preserve">Kapitalne pomoći - Ministarstvo reg.razvoja PORLZ</t>
  </si>
  <si>
    <t xml:space="preserve">Kapitalne pomoći VSŽ</t>
  </si>
  <si>
    <t xml:space="preserve">Pomoći od ostal. Subjekata unutar općeg proračuna</t>
  </si>
  <si>
    <t xml:space="preserve">Tekuće pomoći HZZ</t>
  </si>
  <si>
    <t xml:space="preserve">Kapitalne pomoći -Fond za zaštitu okoliša</t>
  </si>
  <si>
    <t xml:space="preserve">Kapitalne pomoći ŽUC</t>
  </si>
  <si>
    <t xml:space="preserve">Izvor 5.3.</t>
  </si>
  <si>
    <t xml:space="preserve">Pomoći temeljem prijenosa EU sredstava</t>
  </si>
  <si>
    <t xml:space="preserve">Projekt EU - Izgradnja dječjeg vrtića</t>
  </si>
  <si>
    <t xml:space="preserve">Tekuće pomoći iz proračuna EU</t>
  </si>
  <si>
    <t xml:space="preserve">Agencija - Projekt LAG - dječje igralište</t>
  </si>
  <si>
    <t xml:space="preserve">Prihodi od imovine</t>
  </si>
  <si>
    <t xml:space="preserve">Izvor 1.1.</t>
  </si>
  <si>
    <t xml:space="preserve">Prihodi od kamata</t>
  </si>
  <si>
    <t xml:space="preserve">Prihodi od nefinancijske imovine</t>
  </si>
  <si>
    <t xml:space="preserve">Naknade za koncesije </t>
  </si>
  <si>
    <t xml:space="preserve">Naknada za dimlnjačarsku koncesiju i ostale</t>
  </si>
  <si>
    <t xml:space="preserve">Koncesija za površinu</t>
  </si>
  <si>
    <t xml:space="preserve">Naknada za koncesiju zbrinjavanja otpada</t>
  </si>
  <si>
    <t xml:space="preserve">Naknada za koncesiju - plin, nafta</t>
  </si>
  <si>
    <t xml:space="preserve">Prihodi od iznajmljivanja imovine</t>
  </si>
  <si>
    <t xml:space="preserve">Prihodi od zakupa polj. Zemlj.</t>
  </si>
  <si>
    <t xml:space="preserve">Naknada za javne površine - HT</t>
  </si>
  <si>
    <t xml:space="preserve">Zakup javnih površina</t>
  </si>
  <si>
    <t xml:space="preserve">Zakup poslovnog prostora</t>
  </si>
  <si>
    <t xml:space="preserve">Ostali prihodi od zakupa</t>
  </si>
  <si>
    <t xml:space="preserve">Ostali prihodi od imovine - Ilić šumarsvo</t>
  </si>
  <si>
    <t xml:space="preserve">1.1.,4.3.</t>
  </si>
  <si>
    <t xml:space="preserve">Prihodi od prodaje roba i usluga</t>
  </si>
  <si>
    <t xml:space="preserve">Administrativni (upravne) pristojbe</t>
  </si>
  <si>
    <t xml:space="preserve">Županijske, gradske i druge naknade</t>
  </si>
  <si>
    <t xml:space="preserve">Gradske i općinske upravne pristojbe</t>
  </si>
  <si>
    <t xml:space="preserve">Ostale naknade (naknada za grobno mjesto)</t>
  </si>
  <si>
    <t xml:space="preserve">Naknada za ugovorenu služnost</t>
  </si>
  <si>
    <t xml:space="preserve">Naknada za zadr. Nezakon. Izgradnje</t>
  </si>
  <si>
    <t xml:space="preserve">Izvor 4.3.</t>
  </si>
  <si>
    <t xml:space="preserve">Prihodi po posebnim propisima</t>
  </si>
  <si>
    <t xml:space="preserve">Vodni doprinos</t>
  </si>
  <si>
    <t xml:space="preserve">Ostali nespomenuti prihodi</t>
  </si>
  <si>
    <t xml:space="preserve">Ostali prihodi - Croatia osiguranje</t>
  </si>
  <si>
    <t xml:space="preserve">Komunalni doprinosi i druge naknade</t>
  </si>
  <si>
    <t xml:space="preserve">Komunalni doprinosi</t>
  </si>
  <si>
    <t xml:space="preserve">Komunalne naknade</t>
  </si>
  <si>
    <t xml:space="preserve">Prihodi od donacija</t>
  </si>
  <si>
    <t xml:space="preserve">Izvor 6.3</t>
  </si>
  <si>
    <t xml:space="preserve">Prihodi od doacija od prav.i fiz. osoba izvan proračuna</t>
  </si>
  <si>
    <t xml:space="preserve">Fond - Novi Sad</t>
  </si>
  <si>
    <t xml:space="preserve">Kapitalne donacije ZVO</t>
  </si>
  <si>
    <t xml:space="preserve">PRIHODI I RASHDI PREMA IZVORIMA FINANCIRANJA</t>
  </si>
  <si>
    <t xml:space="preserve">Račun / opis</t>
  </si>
  <si>
    <t xml:space="preserve">PLAN 2024.</t>
  </si>
  <si>
    <t xml:space="preserve">PLAN 2023. </t>
  </si>
  <si>
    <t xml:space="preserve">PRIHODI I RASHODI PREMA IZVORIMA FINANCIRANJA</t>
  </si>
  <si>
    <t xml:space="preserve">1</t>
  </si>
  <si>
    <t xml:space="preserve">2</t>
  </si>
  <si>
    <t xml:space="preserve">3</t>
  </si>
  <si>
    <t xml:space="preserve"> SVEUKUPNI PRIHODI</t>
  </si>
  <si>
    <t xml:space="preserve">Izvor 1. Opći prihodi i primici</t>
  </si>
  <si>
    <t xml:space="preserve">Izvor 1.1. Opći prihodi i primici</t>
  </si>
  <si>
    <t xml:space="preserve">Izvor 3. Vlastiti prihodi</t>
  </si>
  <si>
    <t xml:space="preserve">Izvor 3.1. Vlastiti prihodi</t>
  </si>
  <si>
    <t xml:space="preserve">Izvor 4. Prihodi za posebne namjene</t>
  </si>
  <si>
    <t xml:space="preserve">Izvor 4.3. Prihodi od nefinancijske imovine</t>
  </si>
  <si>
    <t xml:space="preserve">Izvor 5. Pomoći</t>
  </si>
  <si>
    <t xml:space="preserve">Izvor 5.2. Ostale pomoći</t>
  </si>
  <si>
    <t xml:space="preserve">Izvor 5.3. Pomoći EU</t>
  </si>
  <si>
    <t xml:space="preserve">Izvor 6. Donacije</t>
  </si>
  <si>
    <t xml:space="preserve">Izvor 6.1. Donacije</t>
  </si>
  <si>
    <t xml:space="preserve">Izvor 7. Prihodi od prodaje nefinancijske imovine</t>
  </si>
  <si>
    <t xml:space="preserve">Izvor 7.1. Prihodi od prodaje ili zamjene nefinancijske imovine</t>
  </si>
  <si>
    <t xml:space="preserve">Izvor 7.2. Prih.od pro.nef. imovine i nad. štete s osnova osig. PK</t>
  </si>
  <si>
    <t xml:space="preserve">Izvor 8. Namjenski primici</t>
  </si>
  <si>
    <t xml:space="preserve">Izvor 8.1. Namjenski primici</t>
  </si>
  <si>
    <t xml:space="preserve">Izvor 9. Višak prihoda</t>
  </si>
  <si>
    <t xml:space="preserve">Izvor 9.1. Višak prihoda</t>
  </si>
  <si>
    <t xml:space="preserve"> SVEUKUPNI RASHODI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</si>
</sst>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;[RED]#,##0.00"/>
    <numFmt numFmtId="166" formatCode="#,##0.0000000;[RED]#,##0.0000000"/>
    <numFmt numFmtId="167" formatCode="#,##0.00"/>
    <numFmt numFmtId="168" formatCode="d/mmm"/>
    <numFmt numFmtId="169" formatCode="@"/>
    <numFmt numFmtId="170" formatCode="0.000000;[RED]0.000000"/>
    <numFmt numFmtId="171" formatCode="#,##0"/>
    <numFmt numFmtId="172" formatCode="0;[RED]0"/>
  </numFmts>
  <fonts count="32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4"/>
      <name val="Arial"/>
      <family val="2"/>
      <charset val="238"/>
    </font>
    <font>
      <i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 val="true"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 val="true"/>
      <sz val="11"/>
      <name val="Calibri"/>
      <family val="2"/>
      <charset val="238"/>
    </font>
    <font>
      <sz val="11"/>
      <color rgb="FF9C0006"/>
      <name val="Calibri"/>
      <family val="2"/>
      <charset val="238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9"/>
      <color rgb="FF000000"/>
      <name val="Arial Narrow"/>
      <family val="2"/>
      <charset val="238"/>
    </font>
    <font>
      <b val="true"/>
      <sz val="10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C0006"/>
      </patternFill>
    </fill>
    <fill>
      <patternFill patternType="solid">
        <fgColor rgb="FFD9D9D9"/>
        <bgColor rgb="FFC0C0C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3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4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8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3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2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9" fillId="0" borderId="1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1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7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0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9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2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9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7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8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9" fillId="0" borderId="8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2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8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9" fillId="0" borderId="1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12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1" fontId="17" fillId="0" borderId="1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20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12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0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19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0" xfId="2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71" fontId="17" fillId="0" borderId="0" xfId="2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71" fontId="2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0" xfId="2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2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7" fillId="0" borderId="1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7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4" fillId="0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1" fontId="17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17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71" fontId="1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7" fillId="0" borderId="1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19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17" fillId="0" borderId="1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7" fillId="0" borderId="19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1" fontId="20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1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12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7" fillId="0" borderId="0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71" fontId="17" fillId="0" borderId="2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7" fillId="0" borderId="2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17" fillId="0" borderId="2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17" fillId="0" borderId="26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3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3" borderId="1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28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2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5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3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6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3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3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7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0" xfId="2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22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5" fillId="0" borderId="15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5" fillId="3" borderId="15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8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5" fillId="0" borderId="19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3" borderId="8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0" borderId="0" xfId="22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7" fontId="0" fillId="3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1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31" fillId="0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0" borderId="12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0" xfId="22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7" fontId="6" fillId="0" borderId="0" xfId="22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14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15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3" borderId="15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1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5" fillId="0" borderId="19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3" borderId="19" xfId="22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Obično 2" xfId="20"/>
    <cellStyle name="Obično 3" xfId="21"/>
    <cellStyle name="Obično 3 2" xfId="22"/>
    <cellStyle name="Excel Built-in Bad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L445"/>
  <sheetViews>
    <sheetView showFormulas="false" showGridLines="true" showRowColHeaders="true" showZeros="true" rightToLeft="false" tabSelected="false" showOutlineSymbols="true" defaultGridColor="true" view="normal" topLeftCell="I1" colorId="64" zoomScale="160" zoomScaleNormal="160" zoomScalePageLayoutView="130" workbookViewId="0">
      <selection pane="topLeft" activeCell="J450" activeCellId="0" sqref="J450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12.86"/>
    <col collapsed="false" customWidth="true" hidden="tru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5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" width="13.86"/>
    <col collapsed="false" customWidth="true" hidden="true" outlineLevel="0" max="35" min="35" style="1" width="15.42"/>
    <col collapsed="false" customWidth="true" hidden="true" outlineLevel="0" max="36" min="36" style="2" width="14.29"/>
    <col collapsed="false" customWidth="true" hidden="true" outlineLevel="0" max="37" min="37" style="1" width="13.57"/>
    <col collapsed="false" customWidth="true" hidden="true" outlineLevel="0" max="39" min="38" style="1" width="12.71"/>
    <col collapsed="false" customWidth="true" hidden="true" outlineLevel="0" max="41" min="40" style="0" width="18.14"/>
    <col collapsed="false" customWidth="true" hidden="true" outlineLevel="0" max="42" min="42" style="2" width="14.42"/>
    <col collapsed="false" customWidth="true" hidden="true" outlineLevel="0" max="43" min="43" style="2" width="8.86"/>
    <col collapsed="false" customWidth="true" hidden="true" outlineLevel="0" max="48" min="44" style="2" width="14.42"/>
    <col collapsed="false" customWidth="true" hidden="false" outlineLevel="0" max="49" min="49" style="2" width="14.29"/>
    <col collapsed="false" customWidth="true" hidden="true" outlineLevel="0" max="50" min="50" style="3" width="15.85"/>
    <col collapsed="false" customWidth="true" hidden="true" outlineLevel="0" max="51" min="51" style="2" width="15.71"/>
    <col collapsed="false" customWidth="true" hidden="true" outlineLevel="0" max="52" min="52" style="2" width="13.57"/>
    <col collapsed="false" customWidth="true" hidden="false" outlineLevel="0" max="53" min="53" style="2" width="14.14"/>
    <col collapsed="false" customWidth="true" hidden="false" outlineLevel="0" max="54" min="54" style="3" width="12"/>
    <col collapsed="false" customWidth="true" hidden="false" outlineLevel="0" max="55" min="55" style="3" width="8.42"/>
    <col collapsed="false" customWidth="true" hidden="false" outlineLevel="0" max="56" min="56" style="3" width="14.14"/>
    <col collapsed="false" customWidth="true" hidden="false" outlineLevel="0" max="57" min="57" style="2" width="15.29"/>
    <col collapsed="false" customWidth="true" hidden="false" outlineLevel="0" max="58" min="58" style="2" width="16"/>
    <col collapsed="false" customWidth="true" hidden="false" outlineLevel="0" max="59" min="59" style="2" width="13.57"/>
    <col collapsed="false" customWidth="true" hidden="false" outlineLevel="0" max="60" min="60" style="2" width="11.71"/>
    <col collapsed="false" customWidth="true" hidden="false" outlineLevel="0" max="61" min="61" style="2" width="14.29"/>
    <col collapsed="false" customWidth="true" hidden="false" outlineLevel="0" max="62" min="62" style="2" width="13.29"/>
    <col collapsed="false" customWidth="true" hidden="false" outlineLevel="0" max="63" min="63" style="2" width="12.29"/>
    <col collapsed="false" customWidth="true" hidden="false" outlineLevel="0" max="64" min="64" style="0" width="14.29"/>
  </cols>
  <sheetData>
    <row r="1" customFormat="false" ht="18" hidden="false" customHeight="false" outlineLevel="0" collapsed="false">
      <c r="A1" s="4" t="s">
        <v>0</v>
      </c>
      <c r="B1" s="5"/>
      <c r="C1" s="5"/>
      <c r="D1" s="5"/>
      <c r="E1" s="5"/>
      <c r="F1" s="5"/>
      <c r="G1" s="5"/>
      <c r="H1" s="5"/>
      <c r="I1" s="6" t="s">
        <v>1</v>
      </c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  <c r="X1" s="1"/>
      <c r="Y1" s="1"/>
      <c r="Z1" s="1"/>
      <c r="AA1" s="1"/>
      <c r="AB1" s="1"/>
      <c r="AC1" s="1"/>
      <c r="AD1" s="1"/>
      <c r="AE1" s="1"/>
      <c r="AF1" s="1"/>
      <c r="AG1" s="8"/>
    </row>
    <row r="2" customFormat="false" ht="18" hidden="false" customHeight="false" outlineLevel="0" collapsed="false">
      <c r="A2" s="4"/>
      <c r="B2" s="5"/>
      <c r="C2" s="5"/>
      <c r="D2" s="5"/>
      <c r="E2" s="5"/>
      <c r="F2" s="5"/>
      <c r="G2" s="5"/>
      <c r="H2" s="5"/>
      <c r="I2" s="6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8"/>
    </row>
    <row r="3" customFormat="false" ht="18" hidden="false" customHeight="false" outlineLevel="0" collapsed="false">
      <c r="A3" s="4"/>
      <c r="B3" s="5"/>
      <c r="C3" s="5"/>
      <c r="D3" s="5"/>
      <c r="E3" s="5"/>
      <c r="F3" s="5"/>
      <c r="G3" s="5"/>
      <c r="H3" s="5"/>
      <c r="I3" s="6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  <c r="X3" s="1"/>
      <c r="Y3" s="1"/>
      <c r="Z3" s="1"/>
      <c r="AA3" s="1"/>
      <c r="AB3" s="1"/>
      <c r="AC3" s="1"/>
      <c r="AD3" s="1"/>
      <c r="AE3" s="1"/>
      <c r="AF3" s="1"/>
      <c r="AG3" s="8"/>
    </row>
    <row r="4" customFormat="false" ht="12.75" hidden="false" customHeight="false" outlineLevel="0" collapsed="false">
      <c r="A4" s="4" t="s">
        <v>2</v>
      </c>
      <c r="B4" s="5"/>
      <c r="C4" s="5"/>
      <c r="D4" s="5"/>
      <c r="E4" s="5"/>
      <c r="F4" s="5"/>
      <c r="G4" s="5"/>
      <c r="H4" s="5"/>
      <c r="I4" s="4"/>
      <c r="J4" s="9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  <c r="X4" s="1"/>
      <c r="Y4" s="1"/>
      <c r="Z4" s="1"/>
      <c r="AA4" s="1"/>
      <c r="AB4" s="1"/>
      <c r="AC4" s="1"/>
      <c r="AD4" s="1"/>
      <c r="AE4" s="1"/>
      <c r="AF4" s="1"/>
      <c r="AG4" s="8"/>
      <c r="AN4" s="10" t="n">
        <v>7.5345</v>
      </c>
      <c r="AO4" s="2"/>
      <c r="BE4" s="2" t="n">
        <f aca="false">SUM(BA8-BA10)</f>
        <v>-1017184.52911142</v>
      </c>
    </row>
    <row r="5" customFormat="false" ht="12.75" hidden="false" customHeight="false" outlineLevel="0" collapsed="false">
      <c r="A5" s="4"/>
      <c r="B5" s="5"/>
      <c r="C5" s="5"/>
      <c r="D5" s="5"/>
      <c r="E5" s="5"/>
      <c r="F5" s="5"/>
      <c r="G5" s="5"/>
      <c r="H5" s="5"/>
      <c r="I5" s="4"/>
      <c r="J5" s="9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7"/>
      <c r="X5" s="1"/>
      <c r="Y5" s="1"/>
      <c r="Z5" s="1"/>
      <c r="AA5" s="1"/>
      <c r="AB5" s="1"/>
      <c r="AC5" s="1"/>
      <c r="AD5" s="1"/>
      <c r="AE5" s="1"/>
      <c r="AF5" s="1"/>
      <c r="AG5" s="8"/>
      <c r="AN5" s="10"/>
      <c r="AO5" s="2"/>
    </row>
    <row r="6" customFormat="false" ht="12.75" hidden="false" customHeight="false" outlineLevel="0" collapsed="false">
      <c r="A6" s="4"/>
      <c r="B6" s="5"/>
      <c r="C6" s="5"/>
      <c r="D6" s="5"/>
      <c r="E6" s="5"/>
      <c r="F6" s="5"/>
      <c r="G6" s="5"/>
      <c r="H6" s="5"/>
      <c r="I6" s="4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7"/>
      <c r="X6" s="1"/>
      <c r="Y6" s="1"/>
      <c r="Z6" s="1"/>
      <c r="AA6" s="1"/>
      <c r="AB6" s="1"/>
      <c r="AC6" s="1"/>
      <c r="AD6" s="1"/>
      <c r="AE6" s="1"/>
      <c r="AF6" s="1"/>
      <c r="AG6" s="8"/>
      <c r="AN6" s="10"/>
      <c r="AO6" s="2"/>
    </row>
    <row r="7" customFormat="false" ht="12.75" hidden="false" customHeight="false" outlineLevel="0" collapsed="false">
      <c r="A7" s="4"/>
      <c r="B7" s="5"/>
      <c r="C7" s="5"/>
      <c r="D7" s="5"/>
      <c r="E7" s="5"/>
      <c r="F7" s="5"/>
      <c r="G7" s="5"/>
      <c r="H7" s="5"/>
      <c r="I7" s="4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7"/>
      <c r="X7" s="1"/>
      <c r="Y7" s="1"/>
      <c r="Z7" s="1"/>
      <c r="AA7" s="1"/>
      <c r="AB7" s="1"/>
      <c r="AC7" s="1"/>
      <c r="AD7" s="1"/>
      <c r="AE7" s="1"/>
      <c r="AF7" s="1"/>
      <c r="AG7" s="8"/>
      <c r="AN7" s="10"/>
      <c r="AO7" s="2"/>
    </row>
    <row r="8" customFormat="false" ht="13.5" hidden="false" customHeight="false" outlineLevel="0" collapsed="false">
      <c r="A8" s="7"/>
      <c r="B8" s="5"/>
      <c r="C8" s="5"/>
      <c r="D8" s="5"/>
      <c r="E8" s="5"/>
      <c r="F8" s="5"/>
      <c r="G8" s="5"/>
      <c r="H8" s="5"/>
      <c r="I8" s="11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"/>
      <c r="W8" s="7"/>
      <c r="X8" s="1"/>
      <c r="Y8" s="1"/>
      <c r="Z8" s="1"/>
      <c r="AA8" s="1"/>
      <c r="AB8" s="1"/>
      <c r="AC8" s="1"/>
      <c r="AD8" s="1"/>
      <c r="AE8" s="1"/>
      <c r="AF8" s="1"/>
      <c r="AG8" s="8"/>
      <c r="AO8" s="12" t="n">
        <v>1595747.78</v>
      </c>
      <c r="AP8" s="12" t="e">
        <f aca="false">#REF!</f>
        <v>#REF!</v>
      </c>
      <c r="AQ8" s="12" t="e">
        <f aca="false">#REF!</f>
        <v>#REF!</v>
      </c>
      <c r="AR8" s="12" t="n">
        <v>1754927.33426239</v>
      </c>
      <c r="AS8" s="12" t="n">
        <v>0</v>
      </c>
      <c r="AT8" s="12" t="n">
        <v>464153.35</v>
      </c>
      <c r="AU8" s="12" t="n">
        <v>384219.67</v>
      </c>
      <c r="AV8" s="12" t="n">
        <v>72345.1</v>
      </c>
      <c r="AW8" s="12"/>
      <c r="AX8" s="13" t="n">
        <v>803593.3</v>
      </c>
      <c r="AY8" s="12" t="n">
        <v>111445.44</v>
      </c>
      <c r="AZ8" s="12" t="n">
        <v>1184476.74</v>
      </c>
      <c r="BA8" s="12"/>
      <c r="BB8" s="13"/>
      <c r="BC8" s="13"/>
      <c r="BD8" s="13"/>
      <c r="BE8" s="2" t="n">
        <f aca="false">SUM(BE11:BE419)</f>
        <v>183465.97</v>
      </c>
      <c r="BF8" s="2" t="n">
        <f aca="false">SUM(BF11:BF419)</f>
        <v>20461.29</v>
      </c>
      <c r="BG8" s="2" t="n">
        <f aca="false">SUM(BG11:BG419)</f>
        <v>408871.29</v>
      </c>
      <c r="BH8" s="2" t="n">
        <f aca="false">SUM(BH11:BH419)</f>
        <v>74792</v>
      </c>
      <c r="BI8" s="2" t="n">
        <f aca="false">SUM(BI11:BI419)</f>
        <v>66230.04</v>
      </c>
      <c r="BJ8" s="2" t="n">
        <f aca="false">SUM(BE8:BI8)</f>
        <v>753820.59</v>
      </c>
    </row>
    <row r="9" customFormat="false" ht="26.25" hidden="false" customHeight="false" outlineLevel="0" collapsed="false">
      <c r="A9" s="14" t="s">
        <v>4</v>
      </c>
      <c r="B9" s="15" t="s">
        <v>5</v>
      </c>
      <c r="C9" s="15" t="n">
        <v>2</v>
      </c>
      <c r="D9" s="15" t="n">
        <v>3</v>
      </c>
      <c r="E9" s="15" t="n">
        <v>4</v>
      </c>
      <c r="F9" s="15" t="n">
        <v>5</v>
      </c>
      <c r="G9" s="15" t="n">
        <v>6</v>
      </c>
      <c r="H9" s="15" t="n">
        <v>7</v>
      </c>
      <c r="I9" s="16" t="s">
        <v>6</v>
      </c>
      <c r="J9" s="16" t="s">
        <v>7</v>
      </c>
      <c r="K9" s="17" t="s">
        <v>8</v>
      </c>
      <c r="L9" s="17" t="s">
        <v>9</v>
      </c>
      <c r="M9" s="18" t="s">
        <v>10</v>
      </c>
      <c r="N9" s="17" t="s">
        <v>11</v>
      </c>
      <c r="O9" s="17" t="s">
        <v>12</v>
      </c>
      <c r="P9" s="17" t="s">
        <v>13</v>
      </c>
      <c r="Q9" s="17" t="s">
        <v>14</v>
      </c>
      <c r="R9" s="17" t="s">
        <v>15</v>
      </c>
      <c r="S9" s="17" t="s">
        <v>16</v>
      </c>
      <c r="T9" s="17" t="s">
        <v>15</v>
      </c>
      <c r="U9" s="17" t="s">
        <v>17</v>
      </c>
      <c r="V9" s="19" t="s">
        <v>18</v>
      </c>
      <c r="W9" s="19" t="s">
        <v>19</v>
      </c>
      <c r="X9" s="20" t="s">
        <v>17</v>
      </c>
      <c r="Y9" s="20" t="s">
        <v>20</v>
      </c>
      <c r="Z9" s="20" t="s">
        <v>20</v>
      </c>
      <c r="AA9" s="20" t="s">
        <v>21</v>
      </c>
      <c r="AB9" s="20" t="s">
        <v>22</v>
      </c>
      <c r="AC9" s="20" t="s">
        <v>23</v>
      </c>
      <c r="AD9" s="20"/>
      <c r="AE9" s="21" t="s">
        <v>24</v>
      </c>
      <c r="AF9" s="21" t="s">
        <v>25</v>
      </c>
      <c r="AG9" s="22" t="s">
        <v>26</v>
      </c>
      <c r="AH9" s="20" t="s">
        <v>27</v>
      </c>
      <c r="AI9" s="20" t="s">
        <v>28</v>
      </c>
      <c r="AJ9" s="20" t="s">
        <v>15</v>
      </c>
      <c r="AK9" s="20" t="s">
        <v>29</v>
      </c>
      <c r="AL9" s="20" t="s">
        <v>24</v>
      </c>
      <c r="AM9" s="20" t="s">
        <v>25</v>
      </c>
      <c r="AN9" s="20" t="s">
        <v>30</v>
      </c>
      <c r="AO9" s="20" t="s">
        <v>31</v>
      </c>
      <c r="AP9" s="20" t="s">
        <v>32</v>
      </c>
      <c r="AQ9" s="20"/>
      <c r="AR9" s="20" t="s">
        <v>33</v>
      </c>
      <c r="AS9" s="20" t="s">
        <v>27</v>
      </c>
      <c r="AT9" s="20" t="s">
        <v>27</v>
      </c>
      <c r="AU9" s="20" t="s">
        <v>34</v>
      </c>
      <c r="AV9" s="20" t="s">
        <v>25</v>
      </c>
      <c r="AW9" s="20" t="s">
        <v>35</v>
      </c>
      <c r="AX9" s="23" t="s">
        <v>36</v>
      </c>
      <c r="AY9" s="24" t="s">
        <v>24</v>
      </c>
      <c r="AZ9" s="24" t="s">
        <v>25</v>
      </c>
      <c r="BA9" s="25" t="s">
        <v>37</v>
      </c>
      <c r="BB9" s="26" t="s">
        <v>27</v>
      </c>
      <c r="BC9" s="23" t="s">
        <v>38</v>
      </c>
      <c r="BD9" s="27"/>
      <c r="BE9" s="2" t="n">
        <v>1.1</v>
      </c>
      <c r="BF9" s="2" t="n">
        <v>43</v>
      </c>
      <c r="BG9" s="2" t="n">
        <v>52</v>
      </c>
      <c r="BH9" s="2" t="n">
        <v>53</v>
      </c>
      <c r="BI9" s="2" t="n">
        <v>61</v>
      </c>
      <c r="BJ9" s="2" t="s">
        <v>39</v>
      </c>
    </row>
    <row r="10" customFormat="false" ht="12.75" hidden="false" customHeight="false" outlineLevel="0" collapsed="false">
      <c r="A10" s="28"/>
      <c r="B10" s="29"/>
      <c r="C10" s="29"/>
      <c r="D10" s="29"/>
      <c r="E10" s="29"/>
      <c r="F10" s="29"/>
      <c r="G10" s="29"/>
      <c r="H10" s="29"/>
      <c r="I10" s="30" t="s">
        <v>40</v>
      </c>
      <c r="J10" s="31"/>
      <c r="K10" s="32" t="e">
        <f aca="false">SUM(K11)</f>
        <v>#REF!</v>
      </c>
      <c r="L10" s="32" t="e">
        <f aca="false">SUM(L11)</f>
        <v>#REF!</v>
      </c>
      <c r="M10" s="32" t="e">
        <f aca="false">SUM(M11)</f>
        <v>#REF!</v>
      </c>
      <c r="N10" s="32" t="e">
        <f aca="false">SUM(N11)</f>
        <v>#REF!</v>
      </c>
      <c r="O10" s="32" t="e">
        <f aca="false">SUM(O11)</f>
        <v>#REF!</v>
      </c>
      <c r="P10" s="32" t="e">
        <f aca="false">SUM(P11)</f>
        <v>#REF!</v>
      </c>
      <c r="Q10" s="32" t="e">
        <f aca="false">SUM(Q11)</f>
        <v>#REF!</v>
      </c>
      <c r="R10" s="32" t="e">
        <f aca="false">SUM(R11)</f>
        <v>#REF!</v>
      </c>
      <c r="S10" s="32" t="e">
        <f aca="false">SUM(S11)</f>
        <v>#REF!</v>
      </c>
      <c r="T10" s="32" t="e">
        <f aca="false">SUM(T11)</f>
        <v>#REF!</v>
      </c>
      <c r="U10" s="32" t="e">
        <f aca="false">SUM(U11)</f>
        <v>#REF!</v>
      </c>
      <c r="V10" s="32" t="e">
        <f aca="false">SUM(V11)</f>
        <v>#DIV/0!</v>
      </c>
      <c r="W10" s="32" t="e">
        <f aca="false">SUM(W11)</f>
        <v>#REF!</v>
      </c>
      <c r="X10" s="32" t="e">
        <f aca="false">SUM(X11)</f>
        <v>#REF!</v>
      </c>
      <c r="Y10" s="32" t="e">
        <f aca="false">SUM(Y11)</f>
        <v>#REF!</v>
      </c>
      <c r="Z10" s="32" t="e">
        <f aca="false">SUM(Z11)</f>
        <v>#REF!</v>
      </c>
      <c r="AA10" s="32" t="e">
        <f aca="false">SUM(AA11)</f>
        <v>#REF!</v>
      </c>
      <c r="AB10" s="32" t="e">
        <f aca="false">SUM(AB11)</f>
        <v>#REF!</v>
      </c>
      <c r="AC10" s="32" t="e">
        <f aca="false">SUM(AC11)</f>
        <v>#REF!</v>
      </c>
      <c r="AD10" s="32" t="e">
        <f aca="false">SUM(AD11)</f>
        <v>#REF!</v>
      </c>
      <c r="AE10" s="32" t="e">
        <f aca="false">SUM(AE11)</f>
        <v>#REF!</v>
      </c>
      <c r="AF10" s="32" t="e">
        <f aca="false">SUM(AF11)</f>
        <v>#REF!</v>
      </c>
      <c r="AG10" s="32" t="e">
        <f aca="false">SUM(AG11)</f>
        <v>#REF!</v>
      </c>
      <c r="AH10" s="32" t="e">
        <f aca="false">SUM(AH11)</f>
        <v>#REF!</v>
      </c>
      <c r="AI10" s="32" t="e">
        <f aca="false">SUM(AI11)</f>
        <v>#REF!</v>
      </c>
      <c r="AJ10" s="32" t="e">
        <f aca="false">SUM(AJ11)</f>
        <v>#REF!</v>
      </c>
      <c r="AK10" s="32" t="e">
        <f aca="false">SUM(AK11)</f>
        <v>#REF!</v>
      </c>
      <c r="AL10" s="32" t="e">
        <f aca="false">SUM(AL11)</f>
        <v>#REF!</v>
      </c>
      <c r="AM10" s="32" t="e">
        <f aca="false">SUM(AM11)</f>
        <v>#REF!</v>
      </c>
      <c r="AN10" s="32" t="e">
        <f aca="false">SUM(AN11)</f>
        <v>#REF!</v>
      </c>
      <c r="AO10" s="32" t="n">
        <v>1595747.78</v>
      </c>
      <c r="AP10" s="32" t="n">
        <f aca="false">SUM(AP11)</f>
        <v>13022500</v>
      </c>
      <c r="AQ10" s="32" t="n">
        <f aca="false">SUM(AQ11)</f>
        <v>0</v>
      </c>
      <c r="AR10" s="32" t="n">
        <f aca="false">SUM(AR11)</f>
        <v>1728382.77257947</v>
      </c>
      <c r="AS10" s="32" t="n">
        <f aca="false">SUM(AS11)</f>
        <v>0</v>
      </c>
      <c r="AT10" s="32" t="n">
        <f aca="false">SUM(AT11)</f>
        <v>464153.35</v>
      </c>
      <c r="AU10" s="32" t="n">
        <f aca="false">SUM(AU11)</f>
        <v>384219.67</v>
      </c>
      <c r="AV10" s="32" t="n">
        <f aca="false">SUM(AV11)</f>
        <v>45800.54</v>
      </c>
      <c r="AW10" s="32" t="n">
        <f aca="false">SUM(AW11)</f>
        <v>2066801.90257947</v>
      </c>
      <c r="AX10" s="32" t="n">
        <f aca="false">SUM(AX11)</f>
        <v>803493.3</v>
      </c>
      <c r="AY10" s="32" t="n">
        <f aca="false">SUM(AY11)</f>
        <v>116345.44</v>
      </c>
      <c r="AZ10" s="32" t="n">
        <f aca="false">SUM(AZ11)</f>
        <v>1165962.82</v>
      </c>
      <c r="BA10" s="32" t="n">
        <f aca="false">SUM(BA11)</f>
        <v>1017184.52911142</v>
      </c>
      <c r="BB10" s="32" t="n">
        <f aca="false">SUM(BB11)</f>
        <v>808128.09</v>
      </c>
      <c r="BC10" s="33" t="n">
        <f aca="false">SUM(BB10/BA10*100)</f>
        <v>79.4475404286727</v>
      </c>
      <c r="BD10" s="34"/>
    </row>
    <row r="11" customFormat="false" ht="12.75" hidden="false" customHeight="false" outlineLevel="0" collapsed="false">
      <c r="A11" s="35"/>
      <c r="B11" s="36"/>
      <c r="C11" s="36"/>
      <c r="D11" s="36"/>
      <c r="E11" s="36"/>
      <c r="F11" s="36"/>
      <c r="G11" s="36"/>
      <c r="H11" s="36"/>
      <c r="I11" s="37" t="s">
        <v>41</v>
      </c>
      <c r="J11" s="38" t="s">
        <v>42</v>
      </c>
      <c r="K11" s="39" t="e">
        <f aca="false">SUM(K12+#REF!+K31)</f>
        <v>#REF!</v>
      </c>
      <c r="L11" s="39" t="e">
        <f aca="false">SUM(L12+#REF!+L31)</f>
        <v>#REF!</v>
      </c>
      <c r="M11" s="39" t="e">
        <f aca="false">SUM(M12+#REF!+M31)</f>
        <v>#REF!</v>
      </c>
      <c r="N11" s="39" t="e">
        <f aca="false">SUM(N12+N31)</f>
        <v>#REF!</v>
      </c>
      <c r="O11" s="39" t="e">
        <f aca="false">SUM(O12+O31)</f>
        <v>#REF!</v>
      </c>
      <c r="P11" s="39" t="e">
        <f aca="false">SUM(P12+P31)</f>
        <v>#REF!</v>
      </c>
      <c r="Q11" s="39" t="e">
        <f aca="false">SUM(Q12+Q31)</f>
        <v>#REF!</v>
      </c>
      <c r="R11" s="39" t="e">
        <f aca="false">SUM(R12+R31)</f>
        <v>#REF!</v>
      </c>
      <c r="S11" s="39" t="e">
        <f aca="false">SUM(S12+S31)</f>
        <v>#REF!</v>
      </c>
      <c r="T11" s="39" t="e">
        <f aca="false">SUM(T12+T31)</f>
        <v>#REF!</v>
      </c>
      <c r="U11" s="39" t="e">
        <f aca="false">SUM(U12+U31)</f>
        <v>#REF!</v>
      </c>
      <c r="V11" s="39" t="e">
        <f aca="false">SUM(V12+V31)</f>
        <v>#DIV/0!</v>
      </c>
      <c r="W11" s="39" t="e">
        <f aca="false">SUM(W12+W31)</f>
        <v>#REF!</v>
      </c>
      <c r="X11" s="39" t="e">
        <f aca="false">SUM(X12+X31)</f>
        <v>#REF!</v>
      </c>
      <c r="Y11" s="39" t="e">
        <f aca="false">SUM(Y12+Y31)</f>
        <v>#REF!</v>
      </c>
      <c r="Z11" s="39" t="e">
        <f aca="false">SUM(Z12+Z31)</f>
        <v>#REF!</v>
      </c>
      <c r="AA11" s="39" t="e">
        <f aca="false">SUM(AA12+AA31)</f>
        <v>#REF!</v>
      </c>
      <c r="AB11" s="39" t="e">
        <f aca="false">SUM(AB12+AB31)</f>
        <v>#REF!</v>
      </c>
      <c r="AC11" s="39" t="e">
        <f aca="false">SUM(AC12+AC31)</f>
        <v>#REF!</v>
      </c>
      <c r="AD11" s="39" t="e">
        <f aca="false">SUM(AD12+AD31)</f>
        <v>#REF!</v>
      </c>
      <c r="AE11" s="39" t="e">
        <f aca="false">SUM(AE12+AE31)</f>
        <v>#REF!</v>
      </c>
      <c r="AF11" s="39" t="e">
        <f aca="false">SUM(AF12+AF31)</f>
        <v>#REF!</v>
      </c>
      <c r="AG11" s="39" t="e">
        <f aca="false">SUM(AG12+AG31)</f>
        <v>#REF!</v>
      </c>
      <c r="AH11" s="39" t="e">
        <f aca="false">SUM(AH12+AH31)</f>
        <v>#REF!</v>
      </c>
      <c r="AI11" s="39" t="e">
        <f aca="false">SUM(AI12+AI31)</f>
        <v>#REF!</v>
      </c>
      <c r="AJ11" s="39" t="e">
        <f aca="false">SUM(AJ12+AJ31)</f>
        <v>#REF!</v>
      </c>
      <c r="AK11" s="39" t="e">
        <f aca="false">SUM(AK12+AK31)</f>
        <v>#REF!</v>
      </c>
      <c r="AL11" s="39" t="e">
        <f aca="false">SUM(AL12+AL31)</f>
        <v>#REF!</v>
      </c>
      <c r="AM11" s="39" t="e">
        <f aca="false">SUM(AM12+AM31)</f>
        <v>#REF!</v>
      </c>
      <c r="AN11" s="39" t="e">
        <f aca="false">SUM(AN12+AN31)</f>
        <v>#REF!</v>
      </c>
      <c r="AO11" s="39" t="n">
        <f aca="false">SUM(AO12+AO31)</f>
        <v>1509610.6709138</v>
      </c>
      <c r="AP11" s="39" t="n">
        <f aca="false">SUM(AP12+AP31)</f>
        <v>13022500</v>
      </c>
      <c r="AQ11" s="39" t="n">
        <f aca="false">SUM(AQ12+AQ31)</f>
        <v>0</v>
      </c>
      <c r="AR11" s="39" t="n">
        <f aca="false">SUM(AR12+AR31)</f>
        <v>1728382.77257947</v>
      </c>
      <c r="AS11" s="39" t="n">
        <f aca="false">SUM(AS12+AS31)</f>
        <v>0</v>
      </c>
      <c r="AT11" s="39" t="n">
        <f aca="false">SUM(AT12+AT31)</f>
        <v>464153.35</v>
      </c>
      <c r="AU11" s="39" t="n">
        <f aca="false">SUM(AU12+AU31)</f>
        <v>384219.67</v>
      </c>
      <c r="AV11" s="39" t="n">
        <f aca="false">SUM(AV12+AV31)</f>
        <v>45800.54</v>
      </c>
      <c r="AW11" s="39" t="n">
        <f aca="false">SUM(AW12+AW31)</f>
        <v>2066801.90257947</v>
      </c>
      <c r="AX11" s="39" t="n">
        <f aca="false">SUM(AX12+AX31)</f>
        <v>803493.3</v>
      </c>
      <c r="AY11" s="39" t="n">
        <f aca="false">SUM(AY12+AY31)</f>
        <v>116345.44</v>
      </c>
      <c r="AZ11" s="39" t="n">
        <f aca="false">SUM(AZ12+AZ31)</f>
        <v>1165962.82</v>
      </c>
      <c r="BA11" s="39" t="n">
        <f aca="false">SUM(BA12+BA31)</f>
        <v>1017184.52911142</v>
      </c>
      <c r="BB11" s="39" t="n">
        <f aca="false">SUM(BB12+BB31)</f>
        <v>808128.09</v>
      </c>
      <c r="BC11" s="40" t="n">
        <f aca="false">SUM(BB11/BA11*100)</f>
        <v>79.4475404286727</v>
      </c>
      <c r="BD11" s="34"/>
    </row>
    <row r="12" customFormat="false" ht="12.75" hidden="false" customHeight="false" outlineLevel="0" collapsed="false">
      <c r="A12" s="41"/>
      <c r="B12" s="42"/>
      <c r="C12" s="42"/>
      <c r="D12" s="42"/>
      <c r="E12" s="42"/>
      <c r="F12" s="42"/>
      <c r="G12" s="42"/>
      <c r="H12" s="42"/>
      <c r="I12" s="43" t="s">
        <v>43</v>
      </c>
      <c r="J12" s="44" t="s">
        <v>44</v>
      </c>
      <c r="K12" s="45" t="e">
        <f aca="false">SUM(K13)</f>
        <v>#REF!</v>
      </c>
      <c r="L12" s="45" t="e">
        <f aca="false">SUM(L13)</f>
        <v>#REF!</v>
      </c>
      <c r="M12" s="45" t="e">
        <f aca="false">SUM(M13)</f>
        <v>#REF!</v>
      </c>
      <c r="N12" s="45" t="n">
        <f aca="false">SUM(N13)</f>
        <v>128000</v>
      </c>
      <c r="O12" s="45" t="n">
        <f aca="false">SUM(O13)</f>
        <v>128000</v>
      </c>
      <c r="P12" s="45" t="n">
        <f aca="false">SUM(P13)</f>
        <v>128000</v>
      </c>
      <c r="Q12" s="45" t="n">
        <f aca="false">SUM(Q13)</f>
        <v>128000</v>
      </c>
      <c r="R12" s="45" t="n">
        <f aca="false">SUM(R13)</f>
        <v>67838.38</v>
      </c>
      <c r="S12" s="45" t="n">
        <f aca="false">SUM(S13)</f>
        <v>135000</v>
      </c>
      <c r="T12" s="45" t="n">
        <f aca="false">SUM(T13)</f>
        <v>46004.14</v>
      </c>
      <c r="U12" s="45" t="n">
        <f aca="false">SUM(U13)</f>
        <v>0</v>
      </c>
      <c r="V12" s="45" t="n">
        <f aca="false">SUM(V13)</f>
        <v>946.666666666667</v>
      </c>
      <c r="W12" s="45" t="n">
        <f aca="false">SUM(W13)</f>
        <v>220000</v>
      </c>
      <c r="X12" s="45" t="n">
        <f aca="false">SUM(X13)</f>
        <v>160000</v>
      </c>
      <c r="Y12" s="45" t="n">
        <f aca="false">SUM(Y13)</f>
        <v>210000</v>
      </c>
      <c r="Z12" s="45" t="n">
        <f aca="false">SUM(Z13)</f>
        <v>193000</v>
      </c>
      <c r="AA12" s="45" t="n">
        <f aca="false">SUM(AA13)</f>
        <v>160000</v>
      </c>
      <c r="AB12" s="45" t="n">
        <f aca="false">SUM(AB13)</f>
        <v>78432.05</v>
      </c>
      <c r="AC12" s="45" t="n">
        <f aca="false">SUM(AC13)</f>
        <v>160000</v>
      </c>
      <c r="AD12" s="45" t="n">
        <f aca="false">SUM(AD13)</f>
        <v>150000</v>
      </c>
      <c r="AE12" s="45" t="n">
        <f aca="false">SUM(AE13)</f>
        <v>0</v>
      </c>
      <c r="AF12" s="45" t="n">
        <f aca="false">SUM(AF13)</f>
        <v>0</v>
      </c>
      <c r="AG12" s="45" t="n">
        <f aca="false">SUM(AG13)</f>
        <v>150000</v>
      </c>
      <c r="AH12" s="45" t="n">
        <f aca="false">SUM(AH13)</f>
        <v>99202.66</v>
      </c>
      <c r="AI12" s="45" t="n">
        <f aca="false">SUM(AI13)</f>
        <v>260000</v>
      </c>
      <c r="AJ12" s="45" t="n">
        <f aca="false">SUM(AJ13)</f>
        <v>83193.96</v>
      </c>
      <c r="AK12" s="45" t="n">
        <f aca="false">SUM(AK13)</f>
        <v>130000</v>
      </c>
      <c r="AL12" s="45" t="n">
        <f aca="false">SUM(AL13)</f>
        <v>0</v>
      </c>
      <c r="AM12" s="45" t="n">
        <f aca="false">SUM(AM13)</f>
        <v>0</v>
      </c>
      <c r="AN12" s="45" t="n">
        <f aca="false">SUM(AN13)</f>
        <v>130000</v>
      </c>
      <c r="AO12" s="39" t="n">
        <f aca="false">SUM(AN12/$AN$4)</f>
        <v>17253.9650939014</v>
      </c>
      <c r="AP12" s="45" t="n">
        <f aca="false">SUM(AP13)</f>
        <v>165000</v>
      </c>
      <c r="AQ12" s="45" t="n">
        <f aca="false">SUM(AQ13)</f>
        <v>0</v>
      </c>
      <c r="AR12" s="39" t="n">
        <f aca="false">SUM(AP12/$AN$4)</f>
        <v>21899.2633884133</v>
      </c>
      <c r="AS12" s="39" t="n">
        <f aca="false">SUM(AS13)</f>
        <v>0</v>
      </c>
      <c r="AT12" s="39" t="n">
        <f aca="false">SUM(AT13)</f>
        <v>13423.24</v>
      </c>
      <c r="AU12" s="39" t="n">
        <f aca="false">SUM(AU13)</f>
        <v>1960</v>
      </c>
      <c r="AV12" s="39" t="n">
        <f aca="false">SUM(AV13)</f>
        <v>0</v>
      </c>
      <c r="AW12" s="39" t="n">
        <f aca="false">SUM(AW13)</f>
        <v>23859.2633884133</v>
      </c>
      <c r="AX12" s="39" t="n">
        <f aca="false">SUM(AX13)</f>
        <v>19686.86</v>
      </c>
      <c r="AY12" s="39" t="n">
        <f aca="false">SUM(AY13)</f>
        <v>0</v>
      </c>
      <c r="AZ12" s="39" t="n">
        <f aca="false">SUM(AZ13)</f>
        <v>3290.84</v>
      </c>
      <c r="BA12" s="39" t="n">
        <f aca="false">SUM(BA13)</f>
        <v>20568.4210518283</v>
      </c>
      <c r="BB12" s="39" t="n">
        <f aca="false">SUM(BB13)</f>
        <v>18626.94</v>
      </c>
      <c r="BC12" s="40" t="n">
        <f aca="false">SUM(BB12/BA12*100)</f>
        <v>90.5608648960651</v>
      </c>
      <c r="BD12" s="34"/>
      <c r="BL12" s="2"/>
    </row>
    <row r="13" customFormat="false" ht="12.75" hidden="false" customHeight="false" outlineLevel="0" collapsed="false">
      <c r="A13" s="46" t="s">
        <v>45</v>
      </c>
      <c r="B13" s="42"/>
      <c r="C13" s="42"/>
      <c r="D13" s="42"/>
      <c r="E13" s="42"/>
      <c r="F13" s="42"/>
      <c r="G13" s="42"/>
      <c r="H13" s="42"/>
      <c r="I13" s="43" t="s">
        <v>46</v>
      </c>
      <c r="J13" s="44"/>
      <c r="K13" s="45" t="e">
        <f aca="false">SUM(K14+K24)</f>
        <v>#REF!</v>
      </c>
      <c r="L13" s="45" t="e">
        <f aca="false">SUM(L14+L24)</f>
        <v>#REF!</v>
      </c>
      <c r="M13" s="45" t="e">
        <f aca="false">SUM(M14+M24)</f>
        <v>#REF!</v>
      </c>
      <c r="N13" s="45" t="n">
        <f aca="false">SUM(N14+N24)</f>
        <v>128000</v>
      </c>
      <c r="O13" s="45" t="n">
        <f aca="false">SUM(O14+O24)</f>
        <v>128000</v>
      </c>
      <c r="P13" s="45" t="n">
        <f aca="false">SUM(P14+P24)</f>
        <v>128000</v>
      </c>
      <c r="Q13" s="45" t="n">
        <f aca="false">SUM(Q14+Q24)</f>
        <v>128000</v>
      </c>
      <c r="R13" s="45" t="n">
        <f aca="false">SUM(R14+R24)</f>
        <v>67838.38</v>
      </c>
      <c r="S13" s="45" t="n">
        <f aca="false">SUM(S14+S24)</f>
        <v>135000</v>
      </c>
      <c r="T13" s="45" t="n">
        <f aca="false">SUM(T14+T24)</f>
        <v>46004.14</v>
      </c>
      <c r="U13" s="45" t="n">
        <f aca="false">SUM(U14+U24)</f>
        <v>0</v>
      </c>
      <c r="V13" s="45" t="n">
        <f aca="false">SUM(V14+V24)</f>
        <v>946.666666666667</v>
      </c>
      <c r="W13" s="45" t="n">
        <f aca="false">SUM(W14+W24)</f>
        <v>220000</v>
      </c>
      <c r="X13" s="45" t="n">
        <f aca="false">SUM(X14+X24)</f>
        <v>160000</v>
      </c>
      <c r="Y13" s="45" t="n">
        <f aca="false">SUM(Y14+Y24)</f>
        <v>210000</v>
      </c>
      <c r="Z13" s="45" t="n">
        <f aca="false">SUM(Z14+Z24)</f>
        <v>193000</v>
      </c>
      <c r="AA13" s="45" t="n">
        <f aca="false">SUM(AA14+AA24)</f>
        <v>160000</v>
      </c>
      <c r="AB13" s="45" t="n">
        <f aca="false">SUM(AB14+AB24)</f>
        <v>78432.05</v>
      </c>
      <c r="AC13" s="45" t="n">
        <f aca="false">SUM(AC14+AC24)</f>
        <v>160000</v>
      </c>
      <c r="AD13" s="45" t="n">
        <f aca="false">SUM(AD14+AD24)</f>
        <v>150000</v>
      </c>
      <c r="AE13" s="45" t="n">
        <f aca="false">SUM(AE14+AE24)</f>
        <v>0</v>
      </c>
      <c r="AF13" s="45" t="n">
        <f aca="false">SUM(AF14+AF24)</f>
        <v>0</v>
      </c>
      <c r="AG13" s="45" t="n">
        <f aca="false">SUM(AG14+AG24)</f>
        <v>150000</v>
      </c>
      <c r="AH13" s="45" t="n">
        <f aca="false">SUM(AH14+AH24)</f>
        <v>99202.66</v>
      </c>
      <c r="AI13" s="45" t="n">
        <f aca="false">SUM(AI14+AI24)</f>
        <v>260000</v>
      </c>
      <c r="AJ13" s="45" t="n">
        <f aca="false">SUM(AJ14+AJ24)</f>
        <v>83193.96</v>
      </c>
      <c r="AK13" s="45" t="n">
        <f aca="false">SUM(AK14+AK24)</f>
        <v>130000</v>
      </c>
      <c r="AL13" s="45" t="n">
        <f aca="false">SUM(AL14+AL24)</f>
        <v>0</v>
      </c>
      <c r="AM13" s="45" t="n">
        <f aca="false">SUM(AM14+AM24)</f>
        <v>0</v>
      </c>
      <c r="AN13" s="45" t="n">
        <f aca="false">SUM(AN14+AN24)</f>
        <v>130000</v>
      </c>
      <c r="AO13" s="39" t="n">
        <f aca="false">SUM(AN13/$AN$4)</f>
        <v>17253.9650939014</v>
      </c>
      <c r="AP13" s="45" t="n">
        <f aca="false">SUM(AP14+AP24)</f>
        <v>165000</v>
      </c>
      <c r="AQ13" s="45" t="n">
        <f aca="false">SUM(AQ14+AQ24)</f>
        <v>0</v>
      </c>
      <c r="AR13" s="39" t="n">
        <f aca="false">SUM(AP13/$AN$4)</f>
        <v>21899.2633884133</v>
      </c>
      <c r="AS13" s="39"/>
      <c r="AT13" s="39" t="n">
        <f aca="false">SUM(AT14+AT24)</f>
        <v>13423.24</v>
      </c>
      <c r="AU13" s="39" t="n">
        <f aca="false">SUM(AU14+AU24)</f>
        <v>1960</v>
      </c>
      <c r="AV13" s="39" t="n">
        <f aca="false">SUM(AV14+AV24)</f>
        <v>0</v>
      </c>
      <c r="AW13" s="39" t="n">
        <f aca="false">SUM(AR13+AU13-AV13)</f>
        <v>23859.2633884133</v>
      </c>
      <c r="AX13" s="47" t="n">
        <f aca="false">SUM(AX17+AX27)</f>
        <v>19686.86</v>
      </c>
      <c r="AY13" s="47" t="n">
        <f aca="false">SUM(AY17+AY27)</f>
        <v>0</v>
      </c>
      <c r="AZ13" s="47" t="n">
        <f aca="false">SUM(AZ17+AZ27)</f>
        <v>3290.84</v>
      </c>
      <c r="BA13" s="47" t="n">
        <f aca="false">SUM(BA17+BA27)</f>
        <v>20568.4210518283</v>
      </c>
      <c r="BB13" s="47" t="n">
        <f aca="false">SUM(BB17+BB27)</f>
        <v>18626.94</v>
      </c>
      <c r="BC13" s="48" t="n">
        <f aca="false">SUM(BB13/BA13*100)</f>
        <v>90.5608648960651</v>
      </c>
      <c r="BL13" s="2"/>
    </row>
    <row r="14" customFormat="false" ht="12.75" hidden="true" customHeight="false" outlineLevel="0" collapsed="false">
      <c r="A14" s="41" t="s">
        <v>47</v>
      </c>
      <c r="B14" s="36"/>
      <c r="C14" s="36"/>
      <c r="D14" s="36"/>
      <c r="E14" s="36"/>
      <c r="F14" s="36"/>
      <c r="G14" s="36"/>
      <c r="H14" s="36"/>
      <c r="I14" s="49" t="s">
        <v>48</v>
      </c>
      <c r="J14" s="50" t="s">
        <v>49</v>
      </c>
      <c r="K14" s="51" t="e">
        <f aca="false">SUM(K15)</f>
        <v>#REF!</v>
      </c>
      <c r="L14" s="51" t="e">
        <f aca="false">SUM(L15)</f>
        <v>#REF!</v>
      </c>
      <c r="M14" s="51" t="e">
        <f aca="false">SUM(M15)</f>
        <v>#REF!</v>
      </c>
      <c r="N14" s="51" t="n">
        <f aca="false">SUM(N15)</f>
        <v>108000</v>
      </c>
      <c r="O14" s="51" t="n">
        <f aca="false">SUM(O15)</f>
        <v>108000</v>
      </c>
      <c r="P14" s="51" t="n">
        <f aca="false">SUM(P15)</f>
        <v>108000</v>
      </c>
      <c r="Q14" s="51" t="n">
        <f aca="false">SUM(Q15)</f>
        <v>108000</v>
      </c>
      <c r="R14" s="51" t="n">
        <f aca="false">SUM(R15)</f>
        <v>57838.38</v>
      </c>
      <c r="S14" s="51" t="n">
        <f aca="false">SUM(S15)</f>
        <v>115000</v>
      </c>
      <c r="T14" s="51" t="n">
        <f aca="false">SUM(T15)</f>
        <v>41004.14</v>
      </c>
      <c r="U14" s="51" t="n">
        <f aca="false">SUM(U15)</f>
        <v>0</v>
      </c>
      <c r="V14" s="51" t="n">
        <f aca="false">SUM(V15)</f>
        <v>846.666666666667</v>
      </c>
      <c r="W14" s="51" t="n">
        <f aca="false">SUM(W15)</f>
        <v>200000</v>
      </c>
      <c r="X14" s="51" t="n">
        <f aca="false">SUM(X15)</f>
        <v>130000</v>
      </c>
      <c r="Y14" s="51" t="n">
        <f aca="false">SUM(Y15)</f>
        <v>180000</v>
      </c>
      <c r="Z14" s="51" t="n">
        <f aca="false">SUM(Z15)</f>
        <v>163000</v>
      </c>
      <c r="AA14" s="51" t="n">
        <f aca="false">SUM(AA15)</f>
        <v>130000</v>
      </c>
      <c r="AB14" s="51" t="n">
        <f aca="false">SUM(AB15)</f>
        <v>65932.05</v>
      </c>
      <c r="AC14" s="51" t="n">
        <f aca="false">SUM(AC15)</f>
        <v>130000</v>
      </c>
      <c r="AD14" s="51" t="n">
        <f aca="false">SUM(AD15)</f>
        <v>120000</v>
      </c>
      <c r="AE14" s="51" t="n">
        <f aca="false">SUM(AE15)</f>
        <v>0</v>
      </c>
      <c r="AF14" s="51" t="n">
        <f aca="false">SUM(AF15)</f>
        <v>0</v>
      </c>
      <c r="AG14" s="51" t="n">
        <f aca="false">SUM(AG15)</f>
        <v>120000</v>
      </c>
      <c r="AH14" s="51" t="n">
        <f aca="false">SUM(AH15)</f>
        <v>84202.66</v>
      </c>
      <c r="AI14" s="51" t="n">
        <f aca="false">SUM(AI15)</f>
        <v>220000</v>
      </c>
      <c r="AJ14" s="51" t="n">
        <f aca="false">SUM(AJ15)</f>
        <v>73193.96</v>
      </c>
      <c r="AK14" s="51" t="n">
        <f aca="false">SUM(AK15)</f>
        <v>90000</v>
      </c>
      <c r="AL14" s="51" t="n">
        <f aca="false">SUM(AL15)</f>
        <v>0</v>
      </c>
      <c r="AM14" s="51" t="n">
        <f aca="false">SUM(AM15)</f>
        <v>0</v>
      </c>
      <c r="AN14" s="51" t="n">
        <f aca="false">SUM(AN15)</f>
        <v>90000</v>
      </c>
      <c r="AO14" s="39" t="n">
        <f aca="false">SUM(AN14/$AN$4)</f>
        <v>11945.0527573163</v>
      </c>
      <c r="AP14" s="51" t="n">
        <f aca="false">SUM(AP15)</f>
        <v>125000</v>
      </c>
      <c r="AQ14" s="51" t="n">
        <f aca="false">SUM(AQ15)</f>
        <v>0</v>
      </c>
      <c r="AR14" s="39" t="n">
        <f aca="false">SUM(AP14/$AN$4)</f>
        <v>16590.3510518283</v>
      </c>
      <c r="AS14" s="39"/>
      <c r="AT14" s="39" t="n">
        <f aca="false">SUM(AT15)</f>
        <v>10768.74</v>
      </c>
      <c r="AU14" s="39" t="n">
        <f aca="false">SUM(AU15)</f>
        <v>1960</v>
      </c>
      <c r="AV14" s="39" t="n">
        <f aca="false">SUM(AV15)</f>
        <v>0</v>
      </c>
      <c r="AW14" s="39" t="n">
        <f aca="false">SUM(AR14+AU14-AV14)</f>
        <v>18550.3510518283</v>
      </c>
      <c r="AX14" s="47"/>
      <c r="AY14" s="47" t="n">
        <f aca="false">SUM(AY17)</f>
        <v>0</v>
      </c>
      <c r="AZ14" s="47" t="n">
        <f aca="false">SUM(AZ17)</f>
        <v>3290.84</v>
      </c>
      <c r="BA14" s="47" t="n">
        <f aca="false">SUM(BA17)</f>
        <v>15259.5110518283</v>
      </c>
      <c r="BB14" s="47" t="n">
        <f aca="false">SUM(BB17)</f>
        <v>13317.94</v>
      </c>
      <c r="BC14" s="48" t="n">
        <f aca="false">SUM(BB14/BA14*100)</f>
        <v>87.2763219920101</v>
      </c>
      <c r="BL14" s="2"/>
    </row>
    <row r="15" customFormat="false" ht="12.75" hidden="true" customHeight="false" outlineLevel="0" collapsed="false">
      <c r="A15" s="41"/>
      <c r="B15" s="36"/>
      <c r="C15" s="36"/>
      <c r="D15" s="36"/>
      <c r="E15" s="36"/>
      <c r="F15" s="36"/>
      <c r="G15" s="36"/>
      <c r="H15" s="36"/>
      <c r="I15" s="49" t="s">
        <v>50</v>
      </c>
      <c r="J15" s="50"/>
      <c r="K15" s="51" t="e">
        <f aca="false">SUM(K17)</f>
        <v>#REF!</v>
      </c>
      <c r="L15" s="51" t="e">
        <f aca="false">SUM(L17)</f>
        <v>#REF!</v>
      </c>
      <c r="M15" s="51" t="e">
        <f aca="false">SUM(M17)</f>
        <v>#REF!</v>
      </c>
      <c r="N15" s="51" t="n">
        <f aca="false">SUM(N17)</f>
        <v>108000</v>
      </c>
      <c r="O15" s="51" t="n">
        <f aca="false">SUM(O17)</f>
        <v>108000</v>
      </c>
      <c r="P15" s="51" t="n">
        <f aca="false">SUM(P17)</f>
        <v>108000</v>
      </c>
      <c r="Q15" s="51" t="n">
        <f aca="false">SUM(Q17)</f>
        <v>108000</v>
      </c>
      <c r="R15" s="51" t="n">
        <f aca="false">SUM(R17)</f>
        <v>57838.38</v>
      </c>
      <c r="S15" s="51" t="n">
        <f aca="false">SUM(S17)</f>
        <v>115000</v>
      </c>
      <c r="T15" s="51" t="n">
        <f aca="false">SUM(T17)</f>
        <v>41004.14</v>
      </c>
      <c r="U15" s="51" t="n">
        <f aca="false">SUM(U17)</f>
        <v>0</v>
      </c>
      <c r="V15" s="51" t="n">
        <f aca="false">SUM(V17)</f>
        <v>846.666666666667</v>
      </c>
      <c r="W15" s="51" t="n">
        <f aca="false">SUM(W17)</f>
        <v>200000</v>
      </c>
      <c r="X15" s="51" t="n">
        <f aca="false">SUM(X17)</f>
        <v>130000</v>
      </c>
      <c r="Y15" s="51" t="n">
        <f aca="false">SUM(Y17)</f>
        <v>180000</v>
      </c>
      <c r="Z15" s="51" t="n">
        <f aca="false">SUM(Z17)</f>
        <v>163000</v>
      </c>
      <c r="AA15" s="51" t="n">
        <f aca="false">SUM(AA17)</f>
        <v>130000</v>
      </c>
      <c r="AB15" s="51" t="n">
        <f aca="false">SUM(AB17)</f>
        <v>65932.05</v>
      </c>
      <c r="AC15" s="51" t="n">
        <f aca="false">SUM(AC17)</f>
        <v>130000</v>
      </c>
      <c r="AD15" s="51" t="n">
        <f aca="false">SUM(AD17)</f>
        <v>120000</v>
      </c>
      <c r="AE15" s="51" t="n">
        <f aca="false">SUM(AE17)</f>
        <v>0</v>
      </c>
      <c r="AF15" s="51" t="n">
        <f aca="false">SUM(AF17)</f>
        <v>0</v>
      </c>
      <c r="AG15" s="51" t="n">
        <f aca="false">SUM(AG17)</f>
        <v>120000</v>
      </c>
      <c r="AH15" s="51" t="n">
        <f aca="false">SUM(AH17)</f>
        <v>84202.66</v>
      </c>
      <c r="AI15" s="51" t="n">
        <f aca="false">SUM(AI17)</f>
        <v>220000</v>
      </c>
      <c r="AJ15" s="51" t="n">
        <f aca="false">SUM(AJ17)</f>
        <v>73193.96</v>
      </c>
      <c r="AK15" s="51" t="n">
        <f aca="false">SUM(AK17)</f>
        <v>90000</v>
      </c>
      <c r="AL15" s="51" t="n">
        <f aca="false">SUM(AL17)</f>
        <v>0</v>
      </c>
      <c r="AM15" s="51" t="n">
        <f aca="false">SUM(AM17)</f>
        <v>0</v>
      </c>
      <c r="AN15" s="51" t="n">
        <f aca="false">SUM(AN17)</f>
        <v>90000</v>
      </c>
      <c r="AO15" s="39" t="n">
        <f aca="false">SUM(AN15/$AN$4)</f>
        <v>11945.0527573163</v>
      </c>
      <c r="AP15" s="51" t="n">
        <f aca="false">SUM(AP17)</f>
        <v>125000</v>
      </c>
      <c r="AQ15" s="51" t="n">
        <f aca="false">SUM(AQ17)</f>
        <v>0</v>
      </c>
      <c r="AR15" s="39" t="n">
        <f aca="false">SUM(AP15/$AN$4)</f>
        <v>16590.3510518283</v>
      </c>
      <c r="AS15" s="39"/>
      <c r="AT15" s="39" t="n">
        <f aca="false">SUM(AT17)</f>
        <v>10768.74</v>
      </c>
      <c r="AU15" s="39" t="n">
        <f aca="false">SUM(AU17)</f>
        <v>1960</v>
      </c>
      <c r="AV15" s="39" t="n">
        <f aca="false">SUM(AV17)</f>
        <v>0</v>
      </c>
      <c r="AW15" s="39" t="n">
        <f aca="false">SUM(AR15+AU15-AV15)</f>
        <v>18550.3510518283</v>
      </c>
      <c r="AX15" s="47"/>
      <c r="AY15" s="47" t="n">
        <f aca="false">SUM(AY16)</f>
        <v>0</v>
      </c>
      <c r="AZ15" s="47" t="n">
        <f aca="false">SUM(AZ16)</f>
        <v>0</v>
      </c>
      <c r="BA15" s="47" t="n">
        <f aca="false">SUM(BA16)</f>
        <v>15259.5110518283</v>
      </c>
      <c r="BB15" s="47" t="n">
        <f aca="false">SUM(BB16)</f>
        <v>13317.94</v>
      </c>
      <c r="BC15" s="48" t="n">
        <f aca="false">SUM(BB15/BA15*100)</f>
        <v>87.2763219920101</v>
      </c>
      <c r="BL15" s="2"/>
    </row>
    <row r="16" customFormat="false" ht="12.75" hidden="true" customHeight="false" outlineLevel="0" collapsed="false">
      <c r="A16" s="41"/>
      <c r="B16" s="36" t="s">
        <v>51</v>
      </c>
      <c r="C16" s="36"/>
      <c r="D16" s="36"/>
      <c r="E16" s="36"/>
      <c r="F16" s="36"/>
      <c r="G16" s="36"/>
      <c r="H16" s="36"/>
      <c r="I16" s="49" t="s">
        <v>52</v>
      </c>
      <c r="J16" s="50" t="s">
        <v>53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 t="n">
        <v>90000</v>
      </c>
      <c r="AO16" s="39" t="n">
        <f aca="false">SUM(AN16/$AN$4)</f>
        <v>11945.0527573163</v>
      </c>
      <c r="AP16" s="51" t="n">
        <f aca="false">SUM(AP17)</f>
        <v>125000</v>
      </c>
      <c r="AQ16" s="51" t="n">
        <f aca="false">SUM(AQ17)</f>
        <v>0</v>
      </c>
      <c r="AR16" s="39" t="n">
        <f aca="false">SUM(AP16/$AN$4)</f>
        <v>16590.3510518283</v>
      </c>
      <c r="AS16" s="39"/>
      <c r="AT16" s="39" t="n">
        <f aca="false">SUM(AT17)</f>
        <v>10768.74</v>
      </c>
      <c r="AU16" s="39" t="n">
        <f aca="false">SUM(AU17)</f>
        <v>1960</v>
      </c>
      <c r="AV16" s="39" t="n">
        <f aca="false">SUM(AV17)</f>
        <v>0</v>
      </c>
      <c r="AW16" s="39" t="n">
        <f aca="false">SUM(AR16+AU16-AV16)</f>
        <v>18550.3510518283</v>
      </c>
      <c r="AX16" s="47"/>
      <c r="AY16" s="47" t="n">
        <f aca="false">SUM(AY17)</f>
        <v>0</v>
      </c>
      <c r="AZ16" s="47"/>
      <c r="BA16" s="47" t="n">
        <f aca="false">SUM(BA17)</f>
        <v>15259.5110518283</v>
      </c>
      <c r="BB16" s="47" t="n">
        <f aca="false">SUM(BB17)</f>
        <v>13317.94</v>
      </c>
      <c r="BC16" s="48" t="n">
        <f aca="false">SUM(BB16/BA16*100)</f>
        <v>87.2763219920101</v>
      </c>
      <c r="BL16" s="2"/>
    </row>
    <row r="17" customFormat="false" ht="12.75" hidden="true" customHeight="false" outlineLevel="0" collapsed="false">
      <c r="A17" s="46"/>
      <c r="B17" s="52"/>
      <c r="C17" s="52"/>
      <c r="D17" s="52"/>
      <c r="E17" s="52"/>
      <c r="F17" s="52"/>
      <c r="G17" s="52"/>
      <c r="H17" s="52"/>
      <c r="I17" s="37" t="n">
        <v>3</v>
      </c>
      <c r="J17" s="38" t="s">
        <v>54</v>
      </c>
      <c r="K17" s="39" t="e">
        <f aca="false">SUM(K18)</f>
        <v>#REF!</v>
      </c>
      <c r="L17" s="39" t="e">
        <f aca="false">SUM(L18)</f>
        <v>#REF!</v>
      </c>
      <c r="M17" s="39" t="e">
        <f aca="false">SUM(M18)</f>
        <v>#REF!</v>
      </c>
      <c r="N17" s="39" t="n">
        <f aca="false">SUM(N18)</f>
        <v>108000</v>
      </c>
      <c r="O17" s="39" t="n">
        <f aca="false">SUM(O18)</f>
        <v>108000</v>
      </c>
      <c r="P17" s="39" t="n">
        <f aca="false">SUM(P18)</f>
        <v>108000</v>
      </c>
      <c r="Q17" s="39" t="n">
        <f aca="false">SUM(Q18)</f>
        <v>108000</v>
      </c>
      <c r="R17" s="39" t="n">
        <f aca="false">SUM(R18)</f>
        <v>57838.38</v>
      </c>
      <c r="S17" s="39" t="n">
        <f aca="false">SUM(S18)</f>
        <v>115000</v>
      </c>
      <c r="T17" s="39" t="n">
        <f aca="false">SUM(T18)</f>
        <v>41004.14</v>
      </c>
      <c r="U17" s="39" t="n">
        <f aca="false">SUM(U18)</f>
        <v>0</v>
      </c>
      <c r="V17" s="39" t="n">
        <f aca="false">SUM(V18)</f>
        <v>846.666666666667</v>
      </c>
      <c r="W17" s="39" t="n">
        <f aca="false">SUM(W18)</f>
        <v>200000</v>
      </c>
      <c r="X17" s="39" t="n">
        <f aca="false">SUM(X18)</f>
        <v>130000</v>
      </c>
      <c r="Y17" s="39" t="n">
        <f aca="false">SUM(Y18)</f>
        <v>180000</v>
      </c>
      <c r="Z17" s="39" t="n">
        <f aca="false">SUM(Z18)</f>
        <v>163000</v>
      </c>
      <c r="AA17" s="39" t="n">
        <f aca="false">SUM(AA18)</f>
        <v>130000</v>
      </c>
      <c r="AB17" s="39" t="n">
        <f aca="false">SUM(AB18)</f>
        <v>65932.05</v>
      </c>
      <c r="AC17" s="39" t="n">
        <f aca="false">SUM(AC18)</f>
        <v>130000</v>
      </c>
      <c r="AD17" s="39" t="n">
        <f aca="false">SUM(AD18)</f>
        <v>120000</v>
      </c>
      <c r="AE17" s="39" t="n">
        <f aca="false">SUM(AE18)</f>
        <v>0</v>
      </c>
      <c r="AF17" s="39" t="n">
        <f aca="false">SUM(AF18)</f>
        <v>0</v>
      </c>
      <c r="AG17" s="39" t="n">
        <f aca="false">SUM(AG18)</f>
        <v>120000</v>
      </c>
      <c r="AH17" s="39" t="n">
        <f aca="false">SUM(AH18)</f>
        <v>84202.66</v>
      </c>
      <c r="AI17" s="39" t="n">
        <f aca="false">SUM(AI18)</f>
        <v>220000</v>
      </c>
      <c r="AJ17" s="39" t="n">
        <f aca="false">SUM(AJ18)</f>
        <v>73193.96</v>
      </c>
      <c r="AK17" s="39" t="n">
        <f aca="false">SUM(AK18)</f>
        <v>90000</v>
      </c>
      <c r="AL17" s="39" t="n">
        <f aca="false">SUM(AL18)</f>
        <v>0</v>
      </c>
      <c r="AM17" s="39" t="n">
        <f aca="false">SUM(AM18)</f>
        <v>0</v>
      </c>
      <c r="AN17" s="39" t="n">
        <f aca="false">SUM(AN18)</f>
        <v>90000</v>
      </c>
      <c r="AO17" s="39" t="n">
        <f aca="false">SUM(AN17/$AN$4)</f>
        <v>11945.0527573163</v>
      </c>
      <c r="AP17" s="39" t="n">
        <f aca="false">SUM(AP18)</f>
        <v>125000</v>
      </c>
      <c r="AQ17" s="39" t="n">
        <f aca="false">SUM(AQ18)</f>
        <v>0</v>
      </c>
      <c r="AR17" s="39" t="n">
        <f aca="false">SUM(AP17/$AN$4)</f>
        <v>16590.3510518283</v>
      </c>
      <c r="AS17" s="39"/>
      <c r="AT17" s="39" t="n">
        <f aca="false">SUM(AT18)</f>
        <v>10768.74</v>
      </c>
      <c r="AU17" s="39" t="n">
        <f aca="false">SUM(AU18)</f>
        <v>1960</v>
      </c>
      <c r="AV17" s="39" t="n">
        <f aca="false">SUM(AV18)</f>
        <v>0</v>
      </c>
      <c r="AW17" s="39" t="n">
        <f aca="false">SUM(AR17+AU17-AV17)</f>
        <v>18550.3510518283</v>
      </c>
      <c r="AX17" s="47" t="n">
        <f aca="false">SUM(AX18)</f>
        <v>14377.86</v>
      </c>
      <c r="AY17" s="47" t="n">
        <f aca="false">SUM(AY18)</f>
        <v>0</v>
      </c>
      <c r="AZ17" s="47" t="n">
        <f aca="false">SUM(AZ18)</f>
        <v>3290.84</v>
      </c>
      <c r="BA17" s="47" t="n">
        <f aca="false">SUM(BA18)</f>
        <v>15259.5110518283</v>
      </c>
      <c r="BB17" s="47" t="n">
        <f aca="false">SUM(BB18)</f>
        <v>13317.94</v>
      </c>
      <c r="BC17" s="48" t="n">
        <f aca="false">SUM(BB17/BA17*100)</f>
        <v>87.2763219920101</v>
      </c>
      <c r="BL17" s="2"/>
    </row>
    <row r="18" customFormat="false" ht="13.5" hidden="true" customHeight="true" outlineLevel="0" collapsed="false">
      <c r="A18" s="46"/>
      <c r="B18" s="52" t="s">
        <v>52</v>
      </c>
      <c r="C18" s="52"/>
      <c r="D18" s="52"/>
      <c r="E18" s="52"/>
      <c r="F18" s="52"/>
      <c r="G18" s="52"/>
      <c r="H18" s="52"/>
      <c r="I18" s="37" t="n">
        <v>32</v>
      </c>
      <c r="J18" s="38" t="s">
        <v>55</v>
      </c>
      <c r="K18" s="39" t="e">
        <f aca="false">SUM(#REF!+K19)</f>
        <v>#REF!</v>
      </c>
      <c r="L18" s="39" t="e">
        <f aca="false">SUM(#REF!+L19)</f>
        <v>#REF!</v>
      </c>
      <c r="M18" s="39" t="e">
        <f aca="false">SUM(#REF!+M19)</f>
        <v>#REF!</v>
      </c>
      <c r="N18" s="39" t="n">
        <f aca="false">SUM(N19)</f>
        <v>108000</v>
      </c>
      <c r="O18" s="39" t="n">
        <f aca="false">SUM(O19)</f>
        <v>108000</v>
      </c>
      <c r="P18" s="39" t="n">
        <f aca="false">SUM(P19)</f>
        <v>108000</v>
      </c>
      <c r="Q18" s="39" t="n">
        <f aca="false">SUM(Q19)</f>
        <v>108000</v>
      </c>
      <c r="R18" s="39" t="n">
        <f aca="false">SUM(R19)</f>
        <v>57838.38</v>
      </c>
      <c r="S18" s="39" t="n">
        <f aca="false">SUM(S19)</f>
        <v>115000</v>
      </c>
      <c r="T18" s="39" t="n">
        <f aca="false">SUM(T19)</f>
        <v>41004.14</v>
      </c>
      <c r="U18" s="39" t="n">
        <f aca="false">SUM(U19)</f>
        <v>0</v>
      </c>
      <c r="V18" s="39" t="n">
        <f aca="false">SUM(V19)</f>
        <v>846.666666666667</v>
      </c>
      <c r="W18" s="39" t="n">
        <f aca="false">SUM(W19)</f>
        <v>200000</v>
      </c>
      <c r="X18" s="39" t="n">
        <f aca="false">SUM(X19)</f>
        <v>130000</v>
      </c>
      <c r="Y18" s="39" t="n">
        <f aca="false">SUM(Y19)</f>
        <v>180000</v>
      </c>
      <c r="Z18" s="39" t="n">
        <f aca="false">SUM(Z19)</f>
        <v>163000</v>
      </c>
      <c r="AA18" s="39" t="n">
        <f aca="false">SUM(AA19)</f>
        <v>130000</v>
      </c>
      <c r="AB18" s="39" t="n">
        <f aca="false">SUM(AB19)</f>
        <v>65932.05</v>
      </c>
      <c r="AC18" s="39" t="n">
        <f aca="false">SUM(AC19)</f>
        <v>130000</v>
      </c>
      <c r="AD18" s="39" t="n">
        <f aca="false">SUM(AD19)</f>
        <v>120000</v>
      </c>
      <c r="AE18" s="39" t="n">
        <f aca="false">SUM(AE19)</f>
        <v>0</v>
      </c>
      <c r="AF18" s="39" t="n">
        <f aca="false">SUM(AF19)</f>
        <v>0</v>
      </c>
      <c r="AG18" s="39" t="n">
        <f aca="false">SUM(AG19)</f>
        <v>120000</v>
      </c>
      <c r="AH18" s="39" t="n">
        <f aca="false">SUM(AH19)</f>
        <v>84202.66</v>
      </c>
      <c r="AI18" s="39" t="n">
        <f aca="false">SUM(AI19)</f>
        <v>220000</v>
      </c>
      <c r="AJ18" s="39" t="n">
        <f aca="false">SUM(AJ19)</f>
        <v>73193.96</v>
      </c>
      <c r="AK18" s="39" t="n">
        <f aca="false">SUM(AK19)</f>
        <v>90000</v>
      </c>
      <c r="AL18" s="39" t="n">
        <f aca="false">SUM(AL19)</f>
        <v>0</v>
      </c>
      <c r="AM18" s="39" t="n">
        <f aca="false">SUM(AM19)</f>
        <v>0</v>
      </c>
      <c r="AN18" s="39" t="n">
        <f aca="false">SUM(AN19)</f>
        <v>90000</v>
      </c>
      <c r="AO18" s="39" t="n">
        <f aca="false">SUM(AN18/$AN$4)</f>
        <v>11945.0527573163</v>
      </c>
      <c r="AP18" s="39" t="n">
        <f aca="false">SUM(AP19)</f>
        <v>125000</v>
      </c>
      <c r="AQ18" s="39"/>
      <c r="AR18" s="39" t="n">
        <f aca="false">SUM(AP18/$AN$4)</f>
        <v>16590.3510518283</v>
      </c>
      <c r="AS18" s="39"/>
      <c r="AT18" s="39" t="n">
        <f aca="false">SUM(AT19)</f>
        <v>10768.74</v>
      </c>
      <c r="AU18" s="39" t="n">
        <f aca="false">SUM(AU19)</f>
        <v>1960</v>
      </c>
      <c r="AV18" s="39" t="n">
        <f aca="false">SUM(AV19)</f>
        <v>0</v>
      </c>
      <c r="AW18" s="39" t="n">
        <f aca="false">SUM(AR18+AU18-AV18)</f>
        <v>18550.3510518283</v>
      </c>
      <c r="AX18" s="47" t="n">
        <f aca="false">SUM(AX19)</f>
        <v>14377.86</v>
      </c>
      <c r="AY18" s="47" t="n">
        <f aca="false">SUM(AY19)</f>
        <v>0</v>
      </c>
      <c r="AZ18" s="47" t="n">
        <f aca="false">SUM(AZ19)</f>
        <v>3290.84</v>
      </c>
      <c r="BA18" s="47" t="n">
        <f aca="false">SUM(BA19)</f>
        <v>15259.5110518283</v>
      </c>
      <c r="BB18" s="47" t="n">
        <f aca="false">SUM(BB19)</f>
        <v>13317.94</v>
      </c>
      <c r="BC18" s="48" t="n">
        <f aca="false">SUM(BB18/BA18*100)</f>
        <v>87.2763219920101</v>
      </c>
      <c r="BL18" s="2"/>
    </row>
    <row r="19" customFormat="false" ht="12.75" hidden="true" customHeight="false" outlineLevel="0" collapsed="false">
      <c r="A19" s="41"/>
      <c r="B19" s="36"/>
      <c r="C19" s="36"/>
      <c r="D19" s="36"/>
      <c r="E19" s="36"/>
      <c r="F19" s="36"/>
      <c r="G19" s="36"/>
      <c r="H19" s="36"/>
      <c r="I19" s="49" t="n">
        <v>329</v>
      </c>
      <c r="J19" s="50" t="s">
        <v>56</v>
      </c>
      <c r="K19" s="51" t="n">
        <f aca="false">SUM(K20:K23)</f>
        <v>0</v>
      </c>
      <c r="L19" s="51" t="n">
        <f aca="false">SUM(L20:L23)</f>
        <v>0</v>
      </c>
      <c r="M19" s="51" t="n">
        <f aca="false">SUM(M20:M23)</f>
        <v>0</v>
      </c>
      <c r="N19" s="51" t="n">
        <f aca="false">SUM(N20:N23)</f>
        <v>108000</v>
      </c>
      <c r="O19" s="51" t="n">
        <f aca="false">SUM(O20:O23)</f>
        <v>108000</v>
      </c>
      <c r="P19" s="51" t="n">
        <f aca="false">SUM(P20:P23)</f>
        <v>108000</v>
      </c>
      <c r="Q19" s="51" t="n">
        <f aca="false">SUM(Q20:Q23)</f>
        <v>108000</v>
      </c>
      <c r="R19" s="51" t="n">
        <f aca="false">SUM(R20:R23)</f>
        <v>57838.38</v>
      </c>
      <c r="S19" s="51" t="n">
        <f aca="false">SUM(S20:S23)</f>
        <v>115000</v>
      </c>
      <c r="T19" s="51" t="n">
        <f aca="false">SUM(T20:T23)</f>
        <v>41004.14</v>
      </c>
      <c r="U19" s="51" t="n">
        <f aca="false">SUM(U20:U23)</f>
        <v>0</v>
      </c>
      <c r="V19" s="51" t="n">
        <f aca="false">SUM(V20:V23)</f>
        <v>846.666666666667</v>
      </c>
      <c r="W19" s="51" t="n">
        <f aca="false">SUM(W20:W23)</f>
        <v>200000</v>
      </c>
      <c r="X19" s="51" t="n">
        <f aca="false">SUM(X20:X23)</f>
        <v>130000</v>
      </c>
      <c r="Y19" s="51" t="n">
        <f aca="false">SUM(Y20:Y23)</f>
        <v>180000</v>
      </c>
      <c r="Z19" s="51" t="n">
        <f aca="false">SUM(Z20:Z23)</f>
        <v>163000</v>
      </c>
      <c r="AA19" s="51" t="n">
        <f aca="false">SUM(AA20:AA23)</f>
        <v>130000</v>
      </c>
      <c r="AB19" s="51" t="n">
        <f aca="false">SUM(AB20:AB23)</f>
        <v>65932.05</v>
      </c>
      <c r="AC19" s="51" t="n">
        <f aca="false">SUM(AC20:AC23)</f>
        <v>130000</v>
      </c>
      <c r="AD19" s="51" t="n">
        <f aca="false">SUM(AD20:AD23)</f>
        <v>120000</v>
      </c>
      <c r="AE19" s="51" t="n">
        <f aca="false">SUM(AE20:AE23)</f>
        <v>0</v>
      </c>
      <c r="AF19" s="51" t="n">
        <f aca="false">SUM(AF20:AF23)</f>
        <v>0</v>
      </c>
      <c r="AG19" s="51" t="n">
        <f aca="false">SUM(AG20:AG23)</f>
        <v>120000</v>
      </c>
      <c r="AH19" s="51" t="n">
        <f aca="false">SUM(AH20:AH23)</f>
        <v>84202.66</v>
      </c>
      <c r="AI19" s="51" t="n">
        <f aca="false">SUM(AI20:AI23)</f>
        <v>220000</v>
      </c>
      <c r="AJ19" s="51" t="n">
        <f aca="false">SUM(AJ20:AJ23)</f>
        <v>73193.96</v>
      </c>
      <c r="AK19" s="51" t="n">
        <f aca="false">SUM(AK20:AK23)</f>
        <v>90000</v>
      </c>
      <c r="AL19" s="51" t="n">
        <f aca="false">SUM(AL20:AL23)</f>
        <v>0</v>
      </c>
      <c r="AM19" s="51" t="n">
        <f aca="false">SUM(AM20:AM23)</f>
        <v>0</v>
      </c>
      <c r="AN19" s="51" t="n">
        <f aca="false">SUM(AN20:AN23)</f>
        <v>90000</v>
      </c>
      <c r="AO19" s="39" t="n">
        <f aca="false">SUM(AN19/$AN$4)</f>
        <v>11945.0527573163</v>
      </c>
      <c r="AP19" s="51" t="n">
        <f aca="false">SUM(AP20:AP23)</f>
        <v>125000</v>
      </c>
      <c r="AQ19" s="51"/>
      <c r="AR19" s="39" t="n">
        <f aca="false">SUM(AP19/$AN$4)</f>
        <v>16590.3510518283</v>
      </c>
      <c r="AS19" s="39"/>
      <c r="AT19" s="39" t="n">
        <f aca="false">SUM(AT20:AT23)</f>
        <v>10768.74</v>
      </c>
      <c r="AU19" s="39" t="n">
        <f aca="false">SUM(AU20:AU23)</f>
        <v>1960</v>
      </c>
      <c r="AV19" s="39" t="n">
        <f aca="false">SUM(AV20:AV23)</f>
        <v>0</v>
      </c>
      <c r="AW19" s="39" t="n">
        <f aca="false">SUM(AR19+AU19-AV19)</f>
        <v>18550.3510518283</v>
      </c>
      <c r="AX19" s="47" t="n">
        <f aca="false">SUM(AX20:AX23)</f>
        <v>14377.86</v>
      </c>
      <c r="AY19" s="47" t="n">
        <f aca="false">SUM(AY20:AY23)</f>
        <v>0</v>
      </c>
      <c r="AZ19" s="47" t="n">
        <f aca="false">SUM(AZ20:AZ23)</f>
        <v>3290.84</v>
      </c>
      <c r="BA19" s="47" t="n">
        <f aca="false">SUM(BA20:BA23)</f>
        <v>15259.5110518283</v>
      </c>
      <c r="BB19" s="47" t="n">
        <f aca="false">SUM(BB20:BB23)</f>
        <v>13317.94</v>
      </c>
      <c r="BC19" s="48" t="n">
        <f aca="false">SUM(BB19/BA19*100)</f>
        <v>87.2763219920101</v>
      </c>
      <c r="BE19" s="2" t="n">
        <v>13317.94</v>
      </c>
      <c r="BL19" s="2"/>
    </row>
    <row r="20" customFormat="false" ht="12.75" hidden="true" customHeight="false" outlineLevel="0" collapsed="false">
      <c r="A20" s="41"/>
      <c r="B20" s="36"/>
      <c r="C20" s="36"/>
      <c r="D20" s="36"/>
      <c r="E20" s="36"/>
      <c r="F20" s="36"/>
      <c r="G20" s="36"/>
      <c r="H20" s="36"/>
      <c r="I20" s="49" t="n">
        <v>32911</v>
      </c>
      <c r="J20" s="50" t="s">
        <v>57</v>
      </c>
      <c r="K20" s="51"/>
      <c r="L20" s="51"/>
      <c r="M20" s="51"/>
      <c r="N20" s="51" t="n">
        <v>100000</v>
      </c>
      <c r="O20" s="51" t="n">
        <v>100000</v>
      </c>
      <c r="P20" s="51" t="n">
        <v>100000</v>
      </c>
      <c r="Q20" s="51" t="n">
        <v>100000</v>
      </c>
      <c r="R20" s="51" t="n">
        <v>28652.38</v>
      </c>
      <c r="S20" s="51" t="n">
        <v>80000</v>
      </c>
      <c r="T20" s="51" t="n">
        <v>36253.9</v>
      </c>
      <c r="U20" s="51"/>
      <c r="V20" s="39" t="n">
        <f aca="false">S20/P20*100</f>
        <v>80</v>
      </c>
      <c r="W20" s="51" t="n">
        <v>80000</v>
      </c>
      <c r="X20" s="51" t="n">
        <v>100000</v>
      </c>
      <c r="Y20" s="51" t="n">
        <v>100000</v>
      </c>
      <c r="Z20" s="51" t="n">
        <v>100000</v>
      </c>
      <c r="AA20" s="51" t="n">
        <v>100000</v>
      </c>
      <c r="AB20" s="51" t="n">
        <v>19829.59</v>
      </c>
      <c r="AC20" s="51" t="n">
        <v>100000</v>
      </c>
      <c r="AD20" s="51" t="n">
        <v>80000</v>
      </c>
      <c r="AE20" s="51"/>
      <c r="AF20" s="51"/>
      <c r="AG20" s="53" t="n">
        <v>80000</v>
      </c>
      <c r="AH20" s="51" t="n">
        <v>60839.65</v>
      </c>
      <c r="AI20" s="51" t="n">
        <v>80000</v>
      </c>
      <c r="AJ20" s="47" t="n">
        <v>27663.23</v>
      </c>
      <c r="AK20" s="51" t="n">
        <v>50000</v>
      </c>
      <c r="AL20" s="51"/>
      <c r="AM20" s="51"/>
      <c r="AN20" s="47" t="n">
        <f aca="false">SUM(AK20+AL20-AM20)</f>
        <v>50000</v>
      </c>
      <c r="AO20" s="39" t="n">
        <f aca="false">SUM(AN20/$AN$4)</f>
        <v>6636.1404207313</v>
      </c>
      <c r="AP20" s="47" t="n">
        <v>50000</v>
      </c>
      <c r="AQ20" s="47"/>
      <c r="AR20" s="39" t="n">
        <f aca="false">SUM(AP20/$AN$4)</f>
        <v>6636.1404207313</v>
      </c>
      <c r="AS20" s="39" t="n">
        <v>4252.8</v>
      </c>
      <c r="AT20" s="39" t="n">
        <v>4252.8</v>
      </c>
      <c r="AU20" s="39" t="n">
        <v>1000</v>
      </c>
      <c r="AV20" s="39"/>
      <c r="AW20" s="39" t="n">
        <f aca="false">SUM(AR20+AU20-AV20)</f>
        <v>7636.1404207313</v>
      </c>
      <c r="AX20" s="47" t="n">
        <v>7383.12</v>
      </c>
      <c r="AY20" s="47"/>
      <c r="AZ20" s="47"/>
      <c r="BA20" s="47" t="n">
        <f aca="false">SUM(AW20+AY20-AZ20)</f>
        <v>7636.1404207313</v>
      </c>
      <c r="BB20" s="47" t="n">
        <v>7383.12</v>
      </c>
      <c r="BC20" s="48" t="n">
        <f aca="false">SUM(BB20/BA20*100)</f>
        <v>96.6865404930955</v>
      </c>
      <c r="BL20" s="2"/>
    </row>
    <row r="21" customFormat="false" ht="12.75" hidden="true" customHeight="false" outlineLevel="0" collapsed="false">
      <c r="A21" s="41"/>
      <c r="B21" s="36"/>
      <c r="C21" s="36"/>
      <c r="D21" s="36"/>
      <c r="E21" s="36"/>
      <c r="F21" s="36"/>
      <c r="G21" s="36"/>
      <c r="H21" s="36"/>
      <c r="I21" s="49" t="n">
        <v>32921</v>
      </c>
      <c r="J21" s="50" t="s">
        <v>58</v>
      </c>
      <c r="K21" s="51"/>
      <c r="L21" s="51"/>
      <c r="M21" s="51"/>
      <c r="N21" s="51" t="n">
        <v>5000</v>
      </c>
      <c r="O21" s="51" t="n">
        <v>5000</v>
      </c>
      <c r="P21" s="51" t="n">
        <v>5000</v>
      </c>
      <c r="Q21" s="51" t="n">
        <v>5000</v>
      </c>
      <c r="R21" s="51" t="n">
        <v>25856.88</v>
      </c>
      <c r="S21" s="51" t="n">
        <v>30000</v>
      </c>
      <c r="T21" s="51" t="n">
        <v>1754.19</v>
      </c>
      <c r="U21" s="51"/>
      <c r="V21" s="39" t="n">
        <f aca="false">S21/P21*100</f>
        <v>600</v>
      </c>
      <c r="W21" s="51" t="n">
        <v>15000</v>
      </c>
      <c r="X21" s="51" t="n">
        <v>15000</v>
      </c>
      <c r="Y21" s="51" t="n">
        <v>15000</v>
      </c>
      <c r="Z21" s="51" t="n">
        <v>15000</v>
      </c>
      <c r="AA21" s="51" t="n">
        <v>15000</v>
      </c>
      <c r="AB21" s="51" t="n">
        <v>1916.2</v>
      </c>
      <c r="AC21" s="51" t="n">
        <v>15000</v>
      </c>
      <c r="AD21" s="51" t="n">
        <v>15000</v>
      </c>
      <c r="AE21" s="51"/>
      <c r="AF21" s="51"/>
      <c r="AG21" s="53" t="n">
        <f aca="false">SUM(AC21+AE21-AF21)</f>
        <v>15000</v>
      </c>
      <c r="AH21" s="51" t="n">
        <v>1596.84</v>
      </c>
      <c r="AI21" s="51" t="n">
        <v>15000</v>
      </c>
      <c r="AJ21" s="47" t="n">
        <v>0</v>
      </c>
      <c r="AK21" s="51" t="n">
        <v>15000</v>
      </c>
      <c r="AL21" s="51"/>
      <c r="AM21" s="51"/>
      <c r="AN21" s="47" t="n">
        <f aca="false">SUM(AK21+AL21-AM21)</f>
        <v>15000</v>
      </c>
      <c r="AO21" s="39" t="n">
        <f aca="false">SUM(AN21/$AN$4)</f>
        <v>1990.84212621939</v>
      </c>
      <c r="AP21" s="47" t="n">
        <v>15000</v>
      </c>
      <c r="AQ21" s="47"/>
      <c r="AR21" s="39" t="n">
        <f aca="false">SUM(AP21/$AN$4)</f>
        <v>1990.84212621939</v>
      </c>
      <c r="AS21" s="39"/>
      <c r="AT21" s="39"/>
      <c r="AU21" s="39"/>
      <c r="AV21" s="39"/>
      <c r="AW21" s="39" t="n">
        <f aca="false">SUM(AR21+AU21-AV21)</f>
        <v>1990.84212621939</v>
      </c>
      <c r="AX21" s="47"/>
      <c r="AY21" s="47"/>
      <c r="AZ21" s="47" t="n">
        <v>1990.84</v>
      </c>
      <c r="BA21" s="47" t="n">
        <f aca="false">SUM(AW21+AY21-AZ21)</f>
        <v>0.00212621939067503</v>
      </c>
      <c r="BB21" s="47"/>
      <c r="BC21" s="48" t="n">
        <f aca="false">SUM(BB21/BA21*100)</f>
        <v>0</v>
      </c>
      <c r="BL21" s="2"/>
    </row>
    <row r="22" customFormat="false" ht="12.75" hidden="true" customHeight="false" outlineLevel="0" collapsed="false">
      <c r="A22" s="41"/>
      <c r="B22" s="36"/>
      <c r="C22" s="36"/>
      <c r="D22" s="36"/>
      <c r="E22" s="36"/>
      <c r="F22" s="36"/>
      <c r="G22" s="36"/>
      <c r="H22" s="36"/>
      <c r="I22" s="49" t="n">
        <v>32931</v>
      </c>
      <c r="J22" s="50" t="s">
        <v>59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39"/>
      <c r="W22" s="51" t="n">
        <v>100000</v>
      </c>
      <c r="X22" s="51"/>
      <c r="Y22" s="51" t="n">
        <v>50000</v>
      </c>
      <c r="Z22" s="51" t="n">
        <v>35000</v>
      </c>
      <c r="AA22" s="51" t="n">
        <v>0</v>
      </c>
      <c r="AB22" s="51" t="n">
        <v>33526.45</v>
      </c>
      <c r="AC22" s="51" t="n">
        <v>0</v>
      </c>
      <c r="AD22" s="51"/>
      <c r="AE22" s="51"/>
      <c r="AF22" s="51"/>
      <c r="AG22" s="53" t="n">
        <f aca="false">SUM(AC22+AE22-AF22)</f>
        <v>0</v>
      </c>
      <c r="AH22" s="51"/>
      <c r="AI22" s="51" t="n">
        <v>100000</v>
      </c>
      <c r="AJ22" s="47" t="n">
        <v>32350.4</v>
      </c>
      <c r="AK22" s="51" t="n">
        <v>0</v>
      </c>
      <c r="AL22" s="51"/>
      <c r="AM22" s="51"/>
      <c r="AN22" s="47" t="n">
        <f aca="false">SUM(AK22+AL22-AM22)</f>
        <v>0</v>
      </c>
      <c r="AO22" s="39" t="n">
        <f aca="false">SUM(AN22/$AN$4)</f>
        <v>0</v>
      </c>
      <c r="AP22" s="47" t="n">
        <v>30000</v>
      </c>
      <c r="AQ22" s="47"/>
      <c r="AR22" s="39" t="n">
        <f aca="false">SUM(AP22/$AN$4)</f>
        <v>3981.68425243878</v>
      </c>
      <c r="AS22" s="39" t="n">
        <v>4935.94</v>
      </c>
      <c r="AT22" s="39" t="n">
        <v>4935.94</v>
      </c>
      <c r="AU22" s="39" t="n">
        <v>960</v>
      </c>
      <c r="AV22" s="39"/>
      <c r="AW22" s="39" t="n">
        <f aca="false">SUM(AR22+AU22-AV22)</f>
        <v>4941.68425243878</v>
      </c>
      <c r="AX22" s="47" t="n">
        <v>4935.94</v>
      </c>
      <c r="AY22" s="47"/>
      <c r="AZ22" s="47"/>
      <c r="BA22" s="47" t="n">
        <f aca="false">SUM(AW22+AY22-AZ22)</f>
        <v>4941.68425243878</v>
      </c>
      <c r="BB22" s="47" t="n">
        <v>4935.94</v>
      </c>
      <c r="BC22" s="48" t="n">
        <f aca="false">SUM(BB22/BA22*100)</f>
        <v>99.8837592175998</v>
      </c>
      <c r="BL22" s="2"/>
    </row>
    <row r="23" customFormat="false" ht="12.75" hidden="true" customHeight="false" outlineLevel="0" collapsed="false">
      <c r="A23" s="41"/>
      <c r="B23" s="36"/>
      <c r="C23" s="36"/>
      <c r="D23" s="36"/>
      <c r="E23" s="36"/>
      <c r="F23" s="36"/>
      <c r="G23" s="36"/>
      <c r="H23" s="36"/>
      <c r="I23" s="49" t="n">
        <v>32921</v>
      </c>
      <c r="J23" s="50" t="s">
        <v>60</v>
      </c>
      <c r="K23" s="51"/>
      <c r="L23" s="51"/>
      <c r="M23" s="51"/>
      <c r="N23" s="51" t="n">
        <v>3000</v>
      </c>
      <c r="O23" s="51" t="n">
        <v>3000</v>
      </c>
      <c r="P23" s="51" t="n">
        <v>3000</v>
      </c>
      <c r="Q23" s="51" t="n">
        <v>3000</v>
      </c>
      <c r="R23" s="51" t="n">
        <v>3329.12</v>
      </c>
      <c r="S23" s="51" t="n">
        <v>5000</v>
      </c>
      <c r="T23" s="51" t="n">
        <v>2996.05</v>
      </c>
      <c r="U23" s="51"/>
      <c r="V23" s="39" t="n">
        <f aca="false">S23/P23*100</f>
        <v>166.666666666667</v>
      </c>
      <c r="W23" s="51" t="n">
        <v>5000</v>
      </c>
      <c r="X23" s="51" t="n">
        <v>15000</v>
      </c>
      <c r="Y23" s="51" t="n">
        <v>15000</v>
      </c>
      <c r="Z23" s="51" t="n">
        <v>13000</v>
      </c>
      <c r="AA23" s="51" t="n">
        <v>15000</v>
      </c>
      <c r="AB23" s="51" t="n">
        <v>10659.81</v>
      </c>
      <c r="AC23" s="51" t="n">
        <v>15000</v>
      </c>
      <c r="AD23" s="51" t="n">
        <v>25000</v>
      </c>
      <c r="AE23" s="51"/>
      <c r="AF23" s="51"/>
      <c r="AG23" s="53" t="n">
        <v>25000</v>
      </c>
      <c r="AH23" s="51" t="n">
        <v>21766.17</v>
      </c>
      <c r="AI23" s="51" t="n">
        <v>25000</v>
      </c>
      <c r="AJ23" s="47" t="n">
        <v>13180.33</v>
      </c>
      <c r="AK23" s="51" t="n">
        <v>25000</v>
      </c>
      <c r="AL23" s="51"/>
      <c r="AM23" s="51"/>
      <c r="AN23" s="47" t="n">
        <f aca="false">SUM(AK23+AL23-AM23)</f>
        <v>25000</v>
      </c>
      <c r="AO23" s="39" t="n">
        <f aca="false">SUM(AN23/$AN$4)</f>
        <v>3318.07021036565</v>
      </c>
      <c r="AP23" s="47" t="n">
        <v>30000</v>
      </c>
      <c r="AQ23" s="47"/>
      <c r="AR23" s="39" t="n">
        <f aca="false">SUM(AP23/$AN$4)</f>
        <v>3981.68425243878</v>
      </c>
      <c r="AS23" s="39" t="n">
        <v>1580</v>
      </c>
      <c r="AT23" s="39" t="n">
        <v>1580</v>
      </c>
      <c r="AU23" s="39"/>
      <c r="AV23" s="39"/>
      <c r="AW23" s="39" t="n">
        <f aca="false">SUM(AR23+AU23-AV23)</f>
        <v>3981.68425243878</v>
      </c>
      <c r="AX23" s="47" t="n">
        <v>2058.8</v>
      </c>
      <c r="AY23" s="47"/>
      <c r="AZ23" s="47" t="n">
        <v>1300</v>
      </c>
      <c r="BA23" s="47" t="n">
        <f aca="false">SUM(AW23+AY23-AZ23)</f>
        <v>2681.68425243878</v>
      </c>
      <c r="BB23" s="47" t="n">
        <v>998.88</v>
      </c>
      <c r="BC23" s="48" t="n">
        <f aca="false">SUM(BB23/BA23*100)</f>
        <v>37.2482330494948</v>
      </c>
      <c r="BL23" s="2"/>
    </row>
    <row r="24" customFormat="false" ht="12.75" hidden="true" customHeight="false" outlineLevel="0" collapsed="false">
      <c r="A24" s="41" t="s">
        <v>61</v>
      </c>
      <c r="B24" s="36"/>
      <c r="C24" s="36"/>
      <c r="D24" s="36"/>
      <c r="E24" s="36"/>
      <c r="F24" s="36"/>
      <c r="G24" s="36"/>
      <c r="H24" s="36"/>
      <c r="I24" s="49" t="s">
        <v>48</v>
      </c>
      <c r="J24" s="50" t="s">
        <v>62</v>
      </c>
      <c r="K24" s="51" t="n">
        <f aca="false">SUM(K25)</f>
        <v>0</v>
      </c>
      <c r="L24" s="51" t="n">
        <f aca="false">SUM(L25)</f>
        <v>22000</v>
      </c>
      <c r="M24" s="51" t="n">
        <f aca="false">SUM(M25)</f>
        <v>22000</v>
      </c>
      <c r="N24" s="51" t="n">
        <f aca="false">SUM(N25)</f>
        <v>20000</v>
      </c>
      <c r="O24" s="51" t="n">
        <f aca="false">SUM(O25)</f>
        <v>20000</v>
      </c>
      <c r="P24" s="51" t="n">
        <f aca="false">SUM(P25)</f>
        <v>20000</v>
      </c>
      <c r="Q24" s="51" t="n">
        <f aca="false">SUM(Q25)</f>
        <v>20000</v>
      </c>
      <c r="R24" s="51" t="n">
        <f aca="false">SUM(R25)</f>
        <v>10000</v>
      </c>
      <c r="S24" s="51" t="n">
        <f aca="false">SUM(S25)</f>
        <v>20000</v>
      </c>
      <c r="T24" s="51" t="n">
        <f aca="false">SUM(T25)</f>
        <v>5000</v>
      </c>
      <c r="U24" s="51" t="n">
        <f aca="false">SUM(U25)</f>
        <v>0</v>
      </c>
      <c r="V24" s="51" t="n">
        <f aca="false">SUM(V25)</f>
        <v>100</v>
      </c>
      <c r="W24" s="51" t="n">
        <f aca="false">SUM(W25)</f>
        <v>20000</v>
      </c>
      <c r="X24" s="51" t="n">
        <f aca="false">SUM(X25)</f>
        <v>30000</v>
      </c>
      <c r="Y24" s="51" t="n">
        <f aca="false">SUM(Y25)</f>
        <v>30000</v>
      </c>
      <c r="Z24" s="51" t="n">
        <f aca="false">SUM(Z25)</f>
        <v>30000</v>
      </c>
      <c r="AA24" s="51" t="n">
        <f aca="false">SUM(AA25)</f>
        <v>30000</v>
      </c>
      <c r="AB24" s="51" t="n">
        <f aca="false">SUM(AB25)</f>
        <v>12500</v>
      </c>
      <c r="AC24" s="51" t="n">
        <f aca="false">SUM(AC25)</f>
        <v>30000</v>
      </c>
      <c r="AD24" s="51" t="n">
        <f aca="false">SUM(AD25)</f>
        <v>30000</v>
      </c>
      <c r="AE24" s="51" t="n">
        <f aca="false">SUM(AE25)</f>
        <v>0</v>
      </c>
      <c r="AF24" s="51" t="n">
        <f aca="false">SUM(AF25)</f>
        <v>0</v>
      </c>
      <c r="AG24" s="51" t="n">
        <f aca="false">SUM(AG25)</f>
        <v>30000</v>
      </c>
      <c r="AH24" s="51" t="n">
        <f aca="false">SUM(AH25)</f>
        <v>15000</v>
      </c>
      <c r="AI24" s="51" t="n">
        <f aca="false">SUM(AI25)</f>
        <v>40000</v>
      </c>
      <c r="AJ24" s="51" t="n">
        <f aca="false">SUM(AJ25)</f>
        <v>10000</v>
      </c>
      <c r="AK24" s="51" t="n">
        <f aca="false">SUM(AK25)</f>
        <v>40000</v>
      </c>
      <c r="AL24" s="51" t="n">
        <f aca="false">SUM(AL25)</f>
        <v>0</v>
      </c>
      <c r="AM24" s="51" t="n">
        <f aca="false">SUM(AM25)</f>
        <v>0</v>
      </c>
      <c r="AN24" s="51" t="n">
        <f aca="false">SUM(AN25)</f>
        <v>40000</v>
      </c>
      <c r="AO24" s="39" t="n">
        <f aca="false">SUM(AN24/$AN$4)</f>
        <v>5308.91233658504</v>
      </c>
      <c r="AP24" s="51" t="n">
        <f aca="false">SUM(AP25)</f>
        <v>40000</v>
      </c>
      <c r="AQ24" s="51" t="n">
        <f aca="false">SUM(AQ25)</f>
        <v>0</v>
      </c>
      <c r="AR24" s="39" t="n">
        <f aca="false">SUM(AP24/$AN$4)</f>
        <v>5308.91233658504</v>
      </c>
      <c r="AS24" s="39"/>
      <c r="AT24" s="39" t="n">
        <f aca="false">SUM(AT25)</f>
        <v>2654.5</v>
      </c>
      <c r="AU24" s="39" t="n">
        <f aca="false">SUM(AU25)</f>
        <v>0</v>
      </c>
      <c r="AV24" s="39" t="n">
        <f aca="false">SUM(AV25)</f>
        <v>0</v>
      </c>
      <c r="AW24" s="39" t="n">
        <f aca="false">SUM(AR24+AU24-AV24)</f>
        <v>5308.91233658504</v>
      </c>
      <c r="AX24" s="47"/>
      <c r="AY24" s="47" t="n">
        <f aca="false">SUM(AY25)</f>
        <v>0</v>
      </c>
      <c r="AZ24" s="47" t="n">
        <f aca="false">SUM(AZ25)</f>
        <v>0</v>
      </c>
      <c r="BA24" s="47" t="n">
        <f aca="false">SUM(BA25)</f>
        <v>5308.91</v>
      </c>
      <c r="BB24" s="47"/>
      <c r="BC24" s="48" t="n">
        <f aca="false">SUM(BB24/BA24*100)</f>
        <v>0</v>
      </c>
      <c r="BL24" s="2"/>
    </row>
    <row r="25" customFormat="false" ht="12.75" hidden="true" customHeight="false" outlineLevel="0" collapsed="false">
      <c r="A25" s="41"/>
      <c r="B25" s="36"/>
      <c r="C25" s="36"/>
      <c r="D25" s="36"/>
      <c r="E25" s="36"/>
      <c r="F25" s="36"/>
      <c r="G25" s="36"/>
      <c r="H25" s="36"/>
      <c r="I25" s="49" t="s">
        <v>50</v>
      </c>
      <c r="J25" s="50"/>
      <c r="K25" s="51" t="n">
        <f aca="false">SUM(K27)</f>
        <v>0</v>
      </c>
      <c r="L25" s="51" t="n">
        <f aca="false">SUM(L27)</f>
        <v>22000</v>
      </c>
      <c r="M25" s="51" t="n">
        <f aca="false">SUM(M27)</f>
        <v>22000</v>
      </c>
      <c r="N25" s="51" t="n">
        <f aca="false">SUM(N27)</f>
        <v>20000</v>
      </c>
      <c r="O25" s="51" t="n">
        <f aca="false">SUM(O27)</f>
        <v>20000</v>
      </c>
      <c r="P25" s="51" t="n">
        <f aca="false">SUM(P27)</f>
        <v>20000</v>
      </c>
      <c r="Q25" s="51" t="n">
        <f aca="false">SUM(Q27)</f>
        <v>20000</v>
      </c>
      <c r="R25" s="51" t="n">
        <f aca="false">SUM(R27)</f>
        <v>10000</v>
      </c>
      <c r="S25" s="51" t="n">
        <f aca="false">SUM(S27)</f>
        <v>20000</v>
      </c>
      <c r="T25" s="51" t="n">
        <f aca="false">SUM(T27)</f>
        <v>5000</v>
      </c>
      <c r="U25" s="51" t="n">
        <f aca="false">SUM(U27)</f>
        <v>0</v>
      </c>
      <c r="V25" s="51" t="n">
        <f aca="false">SUM(V27)</f>
        <v>100</v>
      </c>
      <c r="W25" s="51" t="n">
        <f aca="false">SUM(W27)</f>
        <v>20000</v>
      </c>
      <c r="X25" s="51" t="n">
        <f aca="false">SUM(X27)</f>
        <v>30000</v>
      </c>
      <c r="Y25" s="51" t="n">
        <f aca="false">SUM(Y27)</f>
        <v>30000</v>
      </c>
      <c r="Z25" s="51" t="n">
        <f aca="false">SUM(Z27)</f>
        <v>30000</v>
      </c>
      <c r="AA25" s="51" t="n">
        <f aca="false">SUM(AA27)</f>
        <v>30000</v>
      </c>
      <c r="AB25" s="51" t="n">
        <f aca="false">SUM(AB27)</f>
        <v>12500</v>
      </c>
      <c r="AC25" s="51" t="n">
        <f aca="false">SUM(AC27)</f>
        <v>30000</v>
      </c>
      <c r="AD25" s="51" t="n">
        <f aca="false">SUM(AD27)</f>
        <v>30000</v>
      </c>
      <c r="AE25" s="51" t="n">
        <f aca="false">SUM(AE27)</f>
        <v>0</v>
      </c>
      <c r="AF25" s="51" t="n">
        <f aca="false">SUM(AF27)</f>
        <v>0</v>
      </c>
      <c r="AG25" s="51" t="n">
        <f aca="false">SUM(AG27)</f>
        <v>30000</v>
      </c>
      <c r="AH25" s="51" t="n">
        <f aca="false">SUM(AH27)</f>
        <v>15000</v>
      </c>
      <c r="AI25" s="51" t="n">
        <f aca="false">SUM(AI27)</f>
        <v>40000</v>
      </c>
      <c r="AJ25" s="51" t="n">
        <f aca="false">SUM(AJ27)</f>
        <v>10000</v>
      </c>
      <c r="AK25" s="51" t="n">
        <f aca="false">SUM(AK27)</f>
        <v>40000</v>
      </c>
      <c r="AL25" s="51" t="n">
        <f aca="false">SUM(AL27)</f>
        <v>0</v>
      </c>
      <c r="AM25" s="51" t="n">
        <f aca="false">SUM(AM27)</f>
        <v>0</v>
      </c>
      <c r="AN25" s="51" t="n">
        <f aca="false">SUM(AN27)</f>
        <v>40000</v>
      </c>
      <c r="AO25" s="39" t="n">
        <f aca="false">SUM(AN25/$AN$4)</f>
        <v>5308.91233658504</v>
      </c>
      <c r="AP25" s="51" t="n">
        <f aca="false">SUM(AP27)</f>
        <v>40000</v>
      </c>
      <c r="AQ25" s="51" t="n">
        <f aca="false">SUM(AQ27)</f>
        <v>0</v>
      </c>
      <c r="AR25" s="39" t="n">
        <f aca="false">SUM(AP25/$AN$4)</f>
        <v>5308.91233658504</v>
      </c>
      <c r="AS25" s="39"/>
      <c r="AT25" s="39" t="n">
        <f aca="false">SUM(AT27)</f>
        <v>2654.5</v>
      </c>
      <c r="AU25" s="39" t="n">
        <f aca="false">SUM(AU27)</f>
        <v>0</v>
      </c>
      <c r="AV25" s="39" t="n">
        <f aca="false">SUM(AV27)</f>
        <v>0</v>
      </c>
      <c r="AW25" s="39" t="n">
        <f aca="false">SUM(AR25+AU25-AV25)</f>
        <v>5308.91233658504</v>
      </c>
      <c r="AX25" s="47"/>
      <c r="AY25" s="47" t="n">
        <f aca="false">SUM(AY26)</f>
        <v>0</v>
      </c>
      <c r="AZ25" s="47" t="n">
        <f aca="false">SUM(AZ26)</f>
        <v>0</v>
      </c>
      <c r="BA25" s="47" t="n">
        <f aca="false">SUM(BA26)</f>
        <v>5308.91</v>
      </c>
      <c r="BB25" s="47" t="n">
        <f aca="false">SUM(BB26)</f>
        <v>5309</v>
      </c>
      <c r="BC25" s="48" t="n">
        <f aca="false">SUM(BB25/BA25*100)</f>
        <v>100.001695263246</v>
      </c>
      <c r="BL25" s="2"/>
    </row>
    <row r="26" customFormat="false" ht="12.75" hidden="true" customHeight="false" outlineLevel="0" collapsed="false">
      <c r="A26" s="41"/>
      <c r="B26" s="36" t="s">
        <v>51</v>
      </c>
      <c r="C26" s="36"/>
      <c r="D26" s="36"/>
      <c r="E26" s="36"/>
      <c r="F26" s="36"/>
      <c r="G26" s="36"/>
      <c r="H26" s="36"/>
      <c r="I26" s="49" t="s">
        <v>52</v>
      </c>
      <c r="J26" s="50" t="s">
        <v>53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 t="n">
        <v>40000</v>
      </c>
      <c r="AO26" s="39" t="n">
        <f aca="false">SUM(AN26/$AN$4)</f>
        <v>5308.91233658504</v>
      </c>
      <c r="AP26" s="51" t="n">
        <v>40000</v>
      </c>
      <c r="AQ26" s="51" t="n">
        <v>40000</v>
      </c>
      <c r="AR26" s="39" t="n">
        <f aca="false">SUM(AP26/$AN$4)</f>
        <v>5308.91233658504</v>
      </c>
      <c r="AS26" s="39"/>
      <c r="AT26" s="39" t="n">
        <v>40000</v>
      </c>
      <c r="AU26" s="39" t="n">
        <v>40000</v>
      </c>
      <c r="AV26" s="39" t="n">
        <v>40000</v>
      </c>
      <c r="AW26" s="39" t="n">
        <f aca="false">SUM(AR26+AU26-AV26)</f>
        <v>5308.91233658504</v>
      </c>
      <c r="AX26" s="47"/>
      <c r="AY26" s="47" t="n">
        <f aca="false">SUM(AY27)</f>
        <v>0</v>
      </c>
      <c r="AZ26" s="47" t="n">
        <f aca="false">SUM(AZ27)</f>
        <v>0</v>
      </c>
      <c r="BA26" s="47" t="n">
        <f aca="false">SUM(BA27)</f>
        <v>5308.91</v>
      </c>
      <c r="BB26" s="47" t="n">
        <f aca="false">SUM(BB27)</f>
        <v>5309</v>
      </c>
      <c r="BC26" s="48" t="n">
        <f aca="false">SUM(BB26/BA26*100)</f>
        <v>100.001695263246</v>
      </c>
      <c r="BL26" s="2"/>
    </row>
    <row r="27" customFormat="false" ht="12.75" hidden="true" customHeight="false" outlineLevel="0" collapsed="false">
      <c r="A27" s="46"/>
      <c r="B27" s="52"/>
      <c r="C27" s="52"/>
      <c r="D27" s="52"/>
      <c r="E27" s="52"/>
      <c r="F27" s="52"/>
      <c r="G27" s="52"/>
      <c r="H27" s="52"/>
      <c r="I27" s="37" t="n">
        <v>3</v>
      </c>
      <c r="J27" s="38" t="s">
        <v>54</v>
      </c>
      <c r="K27" s="39" t="n">
        <f aca="false">SUM(K28)</f>
        <v>0</v>
      </c>
      <c r="L27" s="39" t="n">
        <f aca="false">SUM(L28)</f>
        <v>22000</v>
      </c>
      <c r="M27" s="39" t="n">
        <f aca="false">SUM(M28)</f>
        <v>22000</v>
      </c>
      <c r="N27" s="39" t="n">
        <f aca="false">SUM(N28)</f>
        <v>20000</v>
      </c>
      <c r="O27" s="39" t="n">
        <f aca="false">SUM(O28)</f>
        <v>20000</v>
      </c>
      <c r="P27" s="39" t="n">
        <f aca="false">SUM(P28)</f>
        <v>20000</v>
      </c>
      <c r="Q27" s="39" t="n">
        <f aca="false">SUM(Q28)</f>
        <v>20000</v>
      </c>
      <c r="R27" s="39" t="n">
        <f aca="false">SUM(R28)</f>
        <v>10000</v>
      </c>
      <c r="S27" s="39" t="n">
        <f aca="false">SUM(S28)</f>
        <v>20000</v>
      </c>
      <c r="T27" s="39" t="n">
        <f aca="false">SUM(T28)</f>
        <v>5000</v>
      </c>
      <c r="U27" s="39" t="n">
        <f aca="false">SUM(U28)</f>
        <v>0</v>
      </c>
      <c r="V27" s="39" t="n">
        <f aca="false">SUM(V28)</f>
        <v>100</v>
      </c>
      <c r="W27" s="39" t="n">
        <f aca="false">SUM(W28)</f>
        <v>20000</v>
      </c>
      <c r="X27" s="39" t="n">
        <f aca="false">SUM(X28)</f>
        <v>30000</v>
      </c>
      <c r="Y27" s="39" t="n">
        <f aca="false">SUM(Y28)</f>
        <v>30000</v>
      </c>
      <c r="Z27" s="39" t="n">
        <f aca="false">SUM(Z28)</f>
        <v>30000</v>
      </c>
      <c r="AA27" s="39" t="n">
        <f aca="false">SUM(AA28)</f>
        <v>30000</v>
      </c>
      <c r="AB27" s="39" t="n">
        <f aca="false">SUM(AB28)</f>
        <v>12500</v>
      </c>
      <c r="AC27" s="39" t="n">
        <f aca="false">SUM(AC28)</f>
        <v>30000</v>
      </c>
      <c r="AD27" s="39" t="n">
        <f aca="false">SUM(AD28)</f>
        <v>30000</v>
      </c>
      <c r="AE27" s="39" t="n">
        <f aca="false">SUM(AE28)</f>
        <v>0</v>
      </c>
      <c r="AF27" s="39" t="n">
        <f aca="false">SUM(AF28)</f>
        <v>0</v>
      </c>
      <c r="AG27" s="39" t="n">
        <f aca="false">SUM(AG28)</f>
        <v>30000</v>
      </c>
      <c r="AH27" s="39" t="n">
        <f aca="false">SUM(AH28)</f>
        <v>15000</v>
      </c>
      <c r="AI27" s="39" t="n">
        <f aca="false">SUM(AI28)</f>
        <v>40000</v>
      </c>
      <c r="AJ27" s="39" t="n">
        <f aca="false">SUM(AJ28)</f>
        <v>10000</v>
      </c>
      <c r="AK27" s="39" t="n">
        <f aca="false">SUM(AK28)</f>
        <v>40000</v>
      </c>
      <c r="AL27" s="39" t="n">
        <f aca="false">SUM(AL28)</f>
        <v>0</v>
      </c>
      <c r="AM27" s="39" t="n">
        <f aca="false">SUM(AM28)</f>
        <v>0</v>
      </c>
      <c r="AN27" s="39" t="n">
        <f aca="false">SUM(AN28)</f>
        <v>40000</v>
      </c>
      <c r="AO27" s="39" t="n">
        <f aca="false">SUM(AN27/$AN$4)</f>
        <v>5308.91233658504</v>
      </c>
      <c r="AP27" s="39" t="n">
        <f aca="false">SUM(AP28)</f>
        <v>40000</v>
      </c>
      <c r="AQ27" s="39" t="n">
        <f aca="false">SUM(AQ28)</f>
        <v>0</v>
      </c>
      <c r="AR27" s="39" t="n">
        <f aca="false">SUM(AP27/$AN$4)</f>
        <v>5308.91233658504</v>
      </c>
      <c r="AS27" s="39"/>
      <c r="AT27" s="39" t="n">
        <f aca="false">SUM(AT28)</f>
        <v>2654.5</v>
      </c>
      <c r="AU27" s="39" t="n">
        <f aca="false">SUM(AU28)</f>
        <v>0</v>
      </c>
      <c r="AV27" s="39" t="n">
        <f aca="false">SUM(AV28)</f>
        <v>0</v>
      </c>
      <c r="AW27" s="39" t="n">
        <f aca="false">SUM(AR27+AU27-AV27)</f>
        <v>5308.91233658504</v>
      </c>
      <c r="AX27" s="47" t="n">
        <f aca="false">SUM(AX28)</f>
        <v>5309</v>
      </c>
      <c r="AY27" s="47" t="n">
        <f aca="false">SUM(AY28)</f>
        <v>0</v>
      </c>
      <c r="AZ27" s="47" t="n">
        <f aca="false">SUM(AZ28)</f>
        <v>0</v>
      </c>
      <c r="BA27" s="47" t="n">
        <f aca="false">SUM(BA28)</f>
        <v>5308.91</v>
      </c>
      <c r="BB27" s="47" t="n">
        <f aca="false">SUM(BB28)</f>
        <v>5309</v>
      </c>
      <c r="BC27" s="48" t="n">
        <f aca="false">SUM(BB27/BA27*100)</f>
        <v>100.001695263246</v>
      </c>
      <c r="BL27" s="2"/>
    </row>
    <row r="28" customFormat="false" ht="12.75" hidden="true" customHeight="false" outlineLevel="0" collapsed="false">
      <c r="A28" s="46"/>
      <c r="B28" s="52" t="s">
        <v>52</v>
      </c>
      <c r="C28" s="52"/>
      <c r="D28" s="52"/>
      <c r="E28" s="52"/>
      <c r="F28" s="52"/>
      <c r="G28" s="52"/>
      <c r="H28" s="52"/>
      <c r="I28" s="37" t="n">
        <v>38</v>
      </c>
      <c r="J28" s="38" t="s">
        <v>63</v>
      </c>
      <c r="K28" s="39" t="n">
        <f aca="false">SUM(K30)</f>
        <v>0</v>
      </c>
      <c r="L28" s="39" t="n">
        <f aca="false">SUM(L30)</f>
        <v>22000</v>
      </c>
      <c r="M28" s="39" t="n">
        <f aca="false">SUM(M30)</f>
        <v>22000</v>
      </c>
      <c r="N28" s="39" t="n">
        <f aca="false">SUM(N30)</f>
        <v>20000</v>
      </c>
      <c r="O28" s="39" t="n">
        <f aca="false">SUM(O30)</f>
        <v>20000</v>
      </c>
      <c r="P28" s="39" t="n">
        <f aca="false">SUM(P30)</f>
        <v>20000</v>
      </c>
      <c r="Q28" s="39" t="n">
        <f aca="false">SUM(Q30)</f>
        <v>20000</v>
      </c>
      <c r="R28" s="39" t="n">
        <f aca="false">SUM(R30)</f>
        <v>10000</v>
      </c>
      <c r="S28" s="39" t="n">
        <f aca="false">SUM(S30)</f>
        <v>20000</v>
      </c>
      <c r="T28" s="39" t="n">
        <f aca="false">SUM(T30)</f>
        <v>5000</v>
      </c>
      <c r="U28" s="39" t="n">
        <f aca="false">SUM(U30)</f>
        <v>0</v>
      </c>
      <c r="V28" s="39" t="n">
        <f aca="false">SUM(V30)</f>
        <v>100</v>
      </c>
      <c r="W28" s="39" t="n">
        <f aca="false">SUM(W30)</f>
        <v>20000</v>
      </c>
      <c r="X28" s="39" t="n">
        <f aca="false">SUM(X30)</f>
        <v>30000</v>
      </c>
      <c r="Y28" s="39" t="n">
        <f aca="false">SUM(Y30)</f>
        <v>30000</v>
      </c>
      <c r="Z28" s="39" t="n">
        <f aca="false">SUM(Z30)</f>
        <v>30000</v>
      </c>
      <c r="AA28" s="39" t="n">
        <f aca="false">SUM(AA30)</f>
        <v>30000</v>
      </c>
      <c r="AB28" s="39" t="n">
        <f aca="false">SUM(AB30)</f>
        <v>12500</v>
      </c>
      <c r="AC28" s="39" t="n">
        <f aca="false">SUM(AC30)</f>
        <v>30000</v>
      </c>
      <c r="AD28" s="39" t="n">
        <f aca="false">SUM(AD30)</f>
        <v>30000</v>
      </c>
      <c r="AE28" s="39" t="n">
        <f aca="false">SUM(AE30)</f>
        <v>0</v>
      </c>
      <c r="AF28" s="39" t="n">
        <f aca="false">SUM(AF30)</f>
        <v>0</v>
      </c>
      <c r="AG28" s="39" t="n">
        <f aca="false">SUM(AG30)</f>
        <v>30000</v>
      </c>
      <c r="AH28" s="39" t="n">
        <f aca="false">SUM(AH30)</f>
        <v>15000</v>
      </c>
      <c r="AI28" s="39" t="n">
        <f aca="false">SUM(AI30)</f>
        <v>40000</v>
      </c>
      <c r="AJ28" s="39" t="n">
        <f aca="false">SUM(AJ30)</f>
        <v>10000</v>
      </c>
      <c r="AK28" s="39" t="n">
        <f aca="false">SUM(AK30)</f>
        <v>40000</v>
      </c>
      <c r="AL28" s="39" t="n">
        <f aca="false">SUM(AL30)</f>
        <v>0</v>
      </c>
      <c r="AM28" s="39" t="n">
        <f aca="false">SUM(AM30)</f>
        <v>0</v>
      </c>
      <c r="AN28" s="39" t="n">
        <f aca="false">SUM(AN30)</f>
        <v>40000</v>
      </c>
      <c r="AO28" s="39" t="n">
        <f aca="false">SUM(AN28/$AN$4)</f>
        <v>5308.91233658504</v>
      </c>
      <c r="AP28" s="39" t="n">
        <f aca="false">SUM(AP30)</f>
        <v>40000</v>
      </c>
      <c r="AQ28" s="39" t="n">
        <f aca="false">SUM(AQ30)</f>
        <v>0</v>
      </c>
      <c r="AR28" s="39" t="n">
        <f aca="false">SUM(AP28/$AN$4)</f>
        <v>5308.91233658504</v>
      </c>
      <c r="AS28" s="39"/>
      <c r="AT28" s="39" t="n">
        <f aca="false">SUM(AT30)</f>
        <v>2654.5</v>
      </c>
      <c r="AU28" s="39" t="n">
        <f aca="false">SUM(AU30)</f>
        <v>0</v>
      </c>
      <c r="AV28" s="39" t="n">
        <f aca="false">SUM(AV30)</f>
        <v>0</v>
      </c>
      <c r="AW28" s="39" t="n">
        <f aca="false">SUM(AR28+AU28-AV28)</f>
        <v>5308.91233658504</v>
      </c>
      <c r="AX28" s="47" t="n">
        <f aca="false">SUM(AX29)</f>
        <v>5309</v>
      </c>
      <c r="AY28" s="47" t="n">
        <f aca="false">SUM(AY29)</f>
        <v>0</v>
      </c>
      <c r="AZ28" s="47" t="n">
        <f aca="false">SUM(AZ29)</f>
        <v>0</v>
      </c>
      <c r="BA28" s="47" t="n">
        <f aca="false">SUM(BA29)</f>
        <v>5308.91</v>
      </c>
      <c r="BB28" s="47" t="n">
        <f aca="false">SUM(BB29)</f>
        <v>5309</v>
      </c>
      <c r="BC28" s="48" t="n">
        <f aca="false">SUM(BB28/BA28*100)</f>
        <v>100.001695263246</v>
      </c>
      <c r="BL28" s="2"/>
    </row>
    <row r="29" customFormat="false" ht="13.5" hidden="true" customHeight="true" outlineLevel="0" collapsed="false">
      <c r="A29" s="41"/>
      <c r="B29" s="36"/>
      <c r="C29" s="36"/>
      <c r="D29" s="36"/>
      <c r="E29" s="36"/>
      <c r="F29" s="36"/>
      <c r="G29" s="36"/>
      <c r="H29" s="36"/>
      <c r="I29" s="49" t="n">
        <v>381</v>
      </c>
      <c r="J29" s="50" t="s">
        <v>64</v>
      </c>
      <c r="K29" s="51" t="n">
        <f aca="false">SUM(K30)</f>
        <v>0</v>
      </c>
      <c r="L29" s="51" t="n">
        <f aca="false">SUM(L30)</f>
        <v>22000</v>
      </c>
      <c r="M29" s="51" t="n">
        <f aca="false">SUM(M30)</f>
        <v>22000</v>
      </c>
      <c r="N29" s="51" t="n">
        <f aca="false">SUM(N30)</f>
        <v>20000</v>
      </c>
      <c r="O29" s="51" t="n">
        <f aca="false">SUM(O30)</f>
        <v>20000</v>
      </c>
      <c r="P29" s="51" t="n">
        <f aca="false">SUM(P30)</f>
        <v>20000</v>
      </c>
      <c r="Q29" s="51" t="n">
        <f aca="false">SUM(Q30)</f>
        <v>20000</v>
      </c>
      <c r="R29" s="51" t="n">
        <f aca="false">SUM(R30)</f>
        <v>10000</v>
      </c>
      <c r="S29" s="51" t="n">
        <f aca="false">SUM(S30)</f>
        <v>20000</v>
      </c>
      <c r="T29" s="51" t="n">
        <f aca="false">SUM(T30)</f>
        <v>5000</v>
      </c>
      <c r="U29" s="51" t="n">
        <f aca="false">SUM(U30)</f>
        <v>0</v>
      </c>
      <c r="V29" s="51" t="n">
        <f aca="false">SUM(V30)</f>
        <v>100</v>
      </c>
      <c r="W29" s="51" t="n">
        <f aca="false">SUM(W30)</f>
        <v>20000</v>
      </c>
      <c r="X29" s="51" t="n">
        <f aca="false">SUM(X30)</f>
        <v>30000</v>
      </c>
      <c r="Y29" s="51" t="n">
        <f aca="false">SUM(Y30)</f>
        <v>30000</v>
      </c>
      <c r="Z29" s="51" t="n">
        <f aca="false">SUM(Z30)</f>
        <v>30000</v>
      </c>
      <c r="AA29" s="51" t="n">
        <f aca="false">SUM(AA30)</f>
        <v>30000</v>
      </c>
      <c r="AB29" s="51" t="n">
        <f aca="false">SUM(AB30)</f>
        <v>12500</v>
      </c>
      <c r="AC29" s="51" t="n">
        <f aca="false">SUM(AC30)</f>
        <v>30000</v>
      </c>
      <c r="AD29" s="51" t="n">
        <f aca="false">SUM(AD30)</f>
        <v>30000</v>
      </c>
      <c r="AE29" s="51" t="n">
        <f aca="false">SUM(AE30)</f>
        <v>0</v>
      </c>
      <c r="AF29" s="51" t="n">
        <f aca="false">SUM(AF30)</f>
        <v>0</v>
      </c>
      <c r="AG29" s="51" t="n">
        <f aca="false">SUM(AG30)</f>
        <v>30000</v>
      </c>
      <c r="AH29" s="51" t="n">
        <f aca="false">SUM(AH30)</f>
        <v>15000</v>
      </c>
      <c r="AI29" s="51" t="n">
        <f aca="false">SUM(AI30)</f>
        <v>40000</v>
      </c>
      <c r="AJ29" s="51" t="n">
        <f aca="false">SUM(AJ30)</f>
        <v>10000</v>
      </c>
      <c r="AK29" s="51" t="n">
        <f aca="false">SUM(AK30)</f>
        <v>40000</v>
      </c>
      <c r="AL29" s="51" t="n">
        <f aca="false">SUM(AL30)</f>
        <v>0</v>
      </c>
      <c r="AM29" s="51" t="n">
        <f aca="false">SUM(AM30)</f>
        <v>0</v>
      </c>
      <c r="AN29" s="51" t="n">
        <f aca="false">SUM(AN30)</f>
        <v>40000</v>
      </c>
      <c r="AO29" s="39" t="n">
        <f aca="false">SUM(AN29/$AN$4)</f>
        <v>5308.91233658504</v>
      </c>
      <c r="AP29" s="51" t="n">
        <f aca="false">SUM(AP30)</f>
        <v>40000</v>
      </c>
      <c r="AQ29" s="51"/>
      <c r="AR29" s="39" t="n">
        <f aca="false">SUM(AP29/$AN$4)</f>
        <v>5308.91233658504</v>
      </c>
      <c r="AS29" s="39"/>
      <c r="AT29" s="39" t="n">
        <f aca="false">SUM(AT30)</f>
        <v>2654.5</v>
      </c>
      <c r="AU29" s="39" t="n">
        <f aca="false">SUM(AU30)</f>
        <v>0</v>
      </c>
      <c r="AV29" s="39" t="n">
        <f aca="false">SUM(AV30)</f>
        <v>0</v>
      </c>
      <c r="AW29" s="39" t="n">
        <f aca="false">SUM(AR29+AU29-AV29)</f>
        <v>5308.91233658504</v>
      </c>
      <c r="AX29" s="47" t="n">
        <f aca="false">SUM(AX30)</f>
        <v>5309</v>
      </c>
      <c r="AY29" s="47" t="n">
        <f aca="false">SUM(AY30)</f>
        <v>0</v>
      </c>
      <c r="AZ29" s="47" t="n">
        <f aca="false">SUM(AZ30)</f>
        <v>0</v>
      </c>
      <c r="BA29" s="47" t="n">
        <f aca="false">SUM(BA30)</f>
        <v>5308.91</v>
      </c>
      <c r="BB29" s="47" t="n">
        <f aca="false">SUM(BB30)</f>
        <v>5309</v>
      </c>
      <c r="BC29" s="48" t="n">
        <f aca="false">SUM(BB29/BA29*100)</f>
        <v>100.001695263246</v>
      </c>
      <c r="BL29" s="2"/>
    </row>
    <row r="30" customFormat="false" ht="12.75" hidden="true" customHeight="false" outlineLevel="0" collapsed="false">
      <c r="A30" s="41"/>
      <c r="B30" s="42"/>
      <c r="C30" s="36"/>
      <c r="D30" s="36"/>
      <c r="E30" s="36"/>
      <c r="F30" s="36"/>
      <c r="G30" s="36"/>
      <c r="H30" s="36"/>
      <c r="I30" s="49" t="n">
        <v>38111</v>
      </c>
      <c r="J30" s="50" t="s">
        <v>65</v>
      </c>
      <c r="K30" s="51" t="n">
        <v>0</v>
      </c>
      <c r="L30" s="51" t="n">
        <v>22000</v>
      </c>
      <c r="M30" s="51" t="n">
        <v>22000</v>
      </c>
      <c r="N30" s="51" t="n">
        <v>20000</v>
      </c>
      <c r="O30" s="51" t="n">
        <v>20000</v>
      </c>
      <c r="P30" s="51" t="n">
        <v>20000</v>
      </c>
      <c r="Q30" s="51" t="n">
        <v>20000</v>
      </c>
      <c r="R30" s="51" t="n">
        <v>10000</v>
      </c>
      <c r="S30" s="51" t="n">
        <v>20000</v>
      </c>
      <c r="T30" s="51" t="n">
        <v>5000</v>
      </c>
      <c r="U30" s="51"/>
      <c r="V30" s="39" t="n">
        <f aca="false">S30/P30*100</f>
        <v>100</v>
      </c>
      <c r="W30" s="51" t="n">
        <v>20000</v>
      </c>
      <c r="X30" s="51" t="n">
        <v>30000</v>
      </c>
      <c r="Y30" s="51" t="n">
        <v>30000</v>
      </c>
      <c r="Z30" s="51" t="n">
        <v>30000</v>
      </c>
      <c r="AA30" s="51" t="n">
        <v>30000</v>
      </c>
      <c r="AB30" s="51" t="n">
        <v>12500</v>
      </c>
      <c r="AC30" s="51" t="n">
        <v>30000</v>
      </c>
      <c r="AD30" s="51" t="n">
        <v>30000</v>
      </c>
      <c r="AE30" s="51"/>
      <c r="AF30" s="51"/>
      <c r="AG30" s="53" t="n">
        <f aca="false">SUM(AC30+AE30-AF30)</f>
        <v>30000</v>
      </c>
      <c r="AH30" s="51" t="n">
        <v>15000</v>
      </c>
      <c r="AI30" s="51" t="n">
        <v>40000</v>
      </c>
      <c r="AJ30" s="47" t="n">
        <v>10000</v>
      </c>
      <c r="AK30" s="51" t="n">
        <v>40000</v>
      </c>
      <c r="AL30" s="51"/>
      <c r="AM30" s="51"/>
      <c r="AN30" s="47" t="n">
        <f aca="false">SUM(AK30+AL30-AM30)</f>
        <v>40000</v>
      </c>
      <c r="AO30" s="39" t="n">
        <f aca="false">SUM(AN30/$AN$4)</f>
        <v>5308.91233658504</v>
      </c>
      <c r="AP30" s="47" t="n">
        <v>40000</v>
      </c>
      <c r="AQ30" s="47"/>
      <c r="AR30" s="39" t="n">
        <f aca="false">SUM(AP30/$AN$4)</f>
        <v>5308.91233658504</v>
      </c>
      <c r="AS30" s="39" t="n">
        <v>2654.5</v>
      </c>
      <c r="AT30" s="39" t="n">
        <v>2654.5</v>
      </c>
      <c r="AU30" s="39"/>
      <c r="AV30" s="39"/>
      <c r="AW30" s="39" t="n">
        <f aca="false">SUM(AR30+AU30-AV30)</f>
        <v>5308.91233658504</v>
      </c>
      <c r="AX30" s="47" t="n">
        <v>5309</v>
      </c>
      <c r="AY30" s="47"/>
      <c r="AZ30" s="47"/>
      <c r="BA30" s="47" t="n">
        <v>5308.91</v>
      </c>
      <c r="BB30" s="47" t="n">
        <v>5309</v>
      </c>
      <c r="BC30" s="48" t="n">
        <f aca="false">SUM(BB30/BA30*100)</f>
        <v>100.001695263246</v>
      </c>
      <c r="BE30" s="2" t="n">
        <v>5309</v>
      </c>
      <c r="BL30" s="2"/>
    </row>
    <row r="31" s="55" customFormat="true" ht="12.75" hidden="false" customHeight="false" outlineLevel="0" collapsed="false">
      <c r="A31" s="41"/>
      <c r="B31" s="42"/>
      <c r="C31" s="42"/>
      <c r="D31" s="42"/>
      <c r="E31" s="42"/>
      <c r="F31" s="42"/>
      <c r="G31" s="42"/>
      <c r="H31" s="42"/>
      <c r="I31" s="43" t="s">
        <v>66</v>
      </c>
      <c r="J31" s="44" t="s">
        <v>67</v>
      </c>
      <c r="K31" s="45" t="e">
        <f aca="false">SUM(K32+K157+K173+K212+K252+K279+K314+K369)</f>
        <v>#REF!</v>
      </c>
      <c r="L31" s="45" t="e">
        <f aca="false">SUM(L32+L157+L173+L212+L252+L279+L314+L369)</f>
        <v>#REF!</v>
      </c>
      <c r="M31" s="45" t="e">
        <f aca="false">SUM(M32+M157+M173+M212+M252+M279+M314+M369)</f>
        <v>#REF!</v>
      </c>
      <c r="N31" s="45" t="e">
        <f aca="false">SUM(N32+N157+N173+N212+N252+N279+N314+N369)</f>
        <v>#REF!</v>
      </c>
      <c r="O31" s="45" t="e">
        <f aca="false">SUM(O32+O157+O173+O212+O252+O279+O314+O369)</f>
        <v>#REF!</v>
      </c>
      <c r="P31" s="45" t="e">
        <f aca="false">SUM(P32+P157+P173+P212+P252+P279+P314+P369)</f>
        <v>#REF!</v>
      </c>
      <c r="Q31" s="45" t="e">
        <f aca="false">SUM(Q32+Q157+Q173+Q212+Q252+Q279+Q314+Q369)</f>
        <v>#REF!</v>
      </c>
      <c r="R31" s="45" t="e">
        <f aca="false">SUM(R32+R157+R173+R212+R252+R279+R314+R369)</f>
        <v>#REF!</v>
      </c>
      <c r="S31" s="45" t="e">
        <f aca="false">SUM(S32+S157+S173+S212+S252+S279+S314+S369)</f>
        <v>#REF!</v>
      </c>
      <c r="T31" s="45" t="e">
        <f aca="false">SUM(T32+T157+T173+T212+T252+T279+T314+T369)</f>
        <v>#REF!</v>
      </c>
      <c r="U31" s="45" t="e">
        <f aca="false">SUM(U32+U157+U173+U212+U252+U279+U314+U369)</f>
        <v>#REF!</v>
      </c>
      <c r="V31" s="45" t="e">
        <f aca="false">SUM(V32+V157+V173+V212+V252+V279+V314+V369)</f>
        <v>#DIV/0!</v>
      </c>
      <c r="W31" s="45" t="e">
        <f aca="false">SUM(W32+W157+W173+W212+W252+W279+W314+W369)</f>
        <v>#REF!</v>
      </c>
      <c r="X31" s="45" t="e">
        <f aca="false">SUM(X32+X157+X173+X212+X252+X279+X314+X369+X392)</f>
        <v>#REF!</v>
      </c>
      <c r="Y31" s="45" t="e">
        <f aca="false">SUM(Y32+Y157+Y173+Y212+Y252+Y279+Y314+Y369+Y392)</f>
        <v>#REF!</v>
      </c>
      <c r="Z31" s="45" t="e">
        <f aca="false">SUM(Z32+Z157+Z173+Z212+Z252+Z279+Z314+Z369+Z392)</f>
        <v>#REF!</v>
      </c>
      <c r="AA31" s="45" t="e">
        <f aca="false">SUM(AA32+AA157+AA173+AA212+AA252+AA279+AA314+AA369+AA392)</f>
        <v>#REF!</v>
      </c>
      <c r="AB31" s="45" t="e">
        <f aca="false">SUM(AB32+AB157+AB173+AB212+AB252+AB279+AB314+AB369+AB392)</f>
        <v>#REF!</v>
      </c>
      <c r="AC31" s="45" t="e">
        <f aca="false">SUM(AC32+AC157+AC173+AC212+AC252+AC279+AC314+AC369+AC392)</f>
        <v>#REF!</v>
      </c>
      <c r="AD31" s="45" t="e">
        <f aca="false">SUM(AD32+AD157+AD173+AD212+AD252+AD279+AD314+AD369+AD392)</f>
        <v>#REF!</v>
      </c>
      <c r="AE31" s="45" t="e">
        <f aca="false">SUM(AE32+AE157+AE173+AE212+AE252+AE279+AE314+AE369+AE392)</f>
        <v>#REF!</v>
      </c>
      <c r="AF31" s="45" t="e">
        <f aca="false">SUM(AF32+AF157+AF173+AF212+AF252+AF279+AF314+AF369+AF392)</f>
        <v>#REF!</v>
      </c>
      <c r="AG31" s="45" t="e">
        <f aca="false">SUM(AG32+AG157+AG173+AG212+AG252+AG279+AG314+AG369+AG392)</f>
        <v>#REF!</v>
      </c>
      <c r="AH31" s="45" t="e">
        <f aca="false">SUM(AH32+AH157+AH173+AH212+AH252+AH279+AH314+AH369+AH392)</f>
        <v>#REF!</v>
      </c>
      <c r="AI31" s="45" t="e">
        <f aca="false">SUM(AI32+AI157+AI173+AI212+AI252+AI279+AI314+AI369+AI392)</f>
        <v>#REF!</v>
      </c>
      <c r="AJ31" s="45" t="e">
        <f aca="false">SUM(AJ32+AJ157+AJ173+AJ212+AJ252+AJ279+AJ314+AJ369+AJ392)</f>
        <v>#REF!</v>
      </c>
      <c r="AK31" s="45" t="e">
        <f aca="false">SUM(AK32+AK157+AK173+AK212+AK252+AK279+AK314+AK369+AK392)</f>
        <v>#REF!</v>
      </c>
      <c r="AL31" s="45" t="e">
        <f aca="false">SUM(AL32+AL157+AL173+AL212+AL252+AL279+AL314+AL369+AL392)</f>
        <v>#REF!</v>
      </c>
      <c r="AM31" s="45" t="e">
        <f aca="false">SUM(AM32+AM157+AM173+AM212+AM252+AM279+AM314+AM369+AM392)</f>
        <v>#REF!</v>
      </c>
      <c r="AN31" s="45" t="e">
        <f aca="false">SUM(AN32+AN157+AN173+AN212+AN252+AN279+AN314+AN369+AN392)</f>
        <v>#REF!</v>
      </c>
      <c r="AO31" s="39" t="n">
        <f aca="false">SUM(AO32+AO157+AO173+AO212+AO252+AO279+AO314+AO369+AO392+AO379)</f>
        <v>1492356.7058199</v>
      </c>
      <c r="AP31" s="39" t="n">
        <f aca="false">SUM(AP32+AP157+AP173+AP212+AP252+AP279+AP314+AP369+AP392+AP379)</f>
        <v>12857500</v>
      </c>
      <c r="AQ31" s="39" t="n">
        <f aca="false">SUM(AQ32+AQ157+AQ173+AQ212+AQ252+AQ279+AQ314+AQ369+AQ392+AQ379)</f>
        <v>0</v>
      </c>
      <c r="AR31" s="39" t="n">
        <f aca="false">SUM(AR32+AR157+AR173+AR212+AR252+AR279+AR314+AR369+AR392+AR379)</f>
        <v>1706483.50919105</v>
      </c>
      <c r="AS31" s="39" t="n">
        <f aca="false">SUM(AS32+AS157+AS173+AS212+AS252+AS279+AS314+AS369+AS392+AS379)</f>
        <v>0</v>
      </c>
      <c r="AT31" s="39" t="n">
        <f aca="false">SUM(AT32+AT157+AT173+AT212+AT252+AT279+AT314+AT369+AT392+AT379)</f>
        <v>450730.11</v>
      </c>
      <c r="AU31" s="39" t="n">
        <f aca="false">SUM(AU32+AU157+AU173+AU212+AU252+AU279+AU314+AU369+AU392+AU379)</f>
        <v>382259.67</v>
      </c>
      <c r="AV31" s="39" t="n">
        <f aca="false">SUM(AV32+AV157+AV173+AV212+AV252+AV279+AV314+AV369+AV392+AV379)</f>
        <v>45800.54</v>
      </c>
      <c r="AW31" s="39" t="n">
        <f aca="false">SUM(AW32+AW157+AW173+AW212+AW252+AW279+AW314+AW369+AW392+AW379)</f>
        <v>2042942.63919105</v>
      </c>
      <c r="AX31" s="39" t="n">
        <f aca="false">SUM(AX32+AX157+AX173+AX212+AX252+AX279+AX314+AX369+AX392+AX379)</f>
        <v>783806.44</v>
      </c>
      <c r="AY31" s="39" t="n">
        <f aca="false">SUM(AY32+AY157+AY173+AY212+AY252+AY279+AY314+AY369+AY392+AY379)</f>
        <v>116345.44</v>
      </c>
      <c r="AZ31" s="39" t="n">
        <f aca="false">SUM(AZ32+AZ157+AZ173+AZ212+AZ252+AZ279+AZ314+AZ369+AZ392+AZ379)</f>
        <v>1162671.98</v>
      </c>
      <c r="BA31" s="39" t="n">
        <f aca="false">SUM(BA32+BA157+BA173+BA212+BA252+BA279+BA314+BA369+BA392+BA379)</f>
        <v>996616.108059593</v>
      </c>
      <c r="BB31" s="39" t="n">
        <f aca="false">SUM(BB32+BB157+BB173+BB212+BB252+BB279+BB314+BB369+BB392+BB379)</f>
        <v>789501.15</v>
      </c>
      <c r="BC31" s="40" t="n">
        <f aca="false">SUM(BB31/BA31*100)</f>
        <v>79.2181807634191</v>
      </c>
      <c r="BD31" s="34"/>
      <c r="BE31" s="54"/>
      <c r="BF31" s="54"/>
      <c r="BG31" s="54"/>
      <c r="BH31" s="54"/>
      <c r="BI31" s="54"/>
      <c r="BJ31" s="54"/>
      <c r="BK31" s="2"/>
      <c r="BL31" s="2"/>
    </row>
    <row r="32" customFormat="false" ht="12.75" hidden="false" customHeight="false" outlineLevel="0" collapsed="false">
      <c r="A32" s="46" t="s">
        <v>68</v>
      </c>
      <c r="B32" s="56"/>
      <c r="C32" s="56"/>
      <c r="D32" s="56"/>
      <c r="E32" s="56"/>
      <c r="F32" s="56"/>
      <c r="G32" s="56"/>
      <c r="H32" s="56"/>
      <c r="I32" s="43" t="s">
        <v>69</v>
      </c>
      <c r="J32" s="44" t="s">
        <v>70</v>
      </c>
      <c r="K32" s="45" t="e">
        <f aca="false">SUM(K33+K120+#REF!+K130)</f>
        <v>#REF!</v>
      </c>
      <c r="L32" s="45" t="e">
        <f aca="false">SUM(L33+L120+#REF!+L130)</f>
        <v>#REF!</v>
      </c>
      <c r="M32" s="45" t="e">
        <f aca="false">SUM(M33+M120+#REF!+M130)</f>
        <v>#REF!</v>
      </c>
      <c r="N32" s="45" t="e">
        <f aca="false">SUM(N33+N120+#REF!+N130)</f>
        <v>#REF!</v>
      </c>
      <c r="O32" s="45" t="e">
        <f aca="false">SUM(O33+O120+#REF!+O130)</f>
        <v>#REF!</v>
      </c>
      <c r="P32" s="45" t="e">
        <f aca="false">SUM(P33+P120+#REF!+P130)</f>
        <v>#REF!</v>
      </c>
      <c r="Q32" s="45" t="e">
        <f aca="false">SUM(Q33+Q120+#REF!+Q130)</f>
        <v>#REF!</v>
      </c>
      <c r="R32" s="45" t="e">
        <f aca="false">SUM(R33+R120+#REF!+R130)</f>
        <v>#REF!</v>
      </c>
      <c r="S32" s="45" t="e">
        <f aca="false">SUM(S33+S120+#REF!+S130)</f>
        <v>#REF!</v>
      </c>
      <c r="T32" s="45" t="e">
        <f aca="false">SUM(T33+T120+#REF!+T130)</f>
        <v>#REF!</v>
      </c>
      <c r="U32" s="45" t="e">
        <f aca="false">SUM(U33+U120+#REF!+U130)</f>
        <v>#REF!</v>
      </c>
      <c r="V32" s="45" t="e">
        <f aca="false">SUM(V33+V120+#REF!+V130)</f>
        <v>#DIV/0!</v>
      </c>
      <c r="W32" s="45" t="e">
        <f aca="false">SUM(W33+W120+#REF!+W130)</f>
        <v>#REF!</v>
      </c>
      <c r="X32" s="45" t="e">
        <f aca="false">SUM(X33+X120+#REF!+X130)</f>
        <v>#REF!</v>
      </c>
      <c r="Y32" s="45" t="e">
        <f aca="false">SUM(Y33+Y120+#REF!+Y130)</f>
        <v>#REF!</v>
      </c>
      <c r="Z32" s="45" t="n">
        <f aca="false">SUM(Z33+Z120+Z130)</f>
        <v>3245504</v>
      </c>
      <c r="AA32" s="45" t="n">
        <f aca="false">SUM(AA33+AA120+AA130)</f>
        <v>2129500</v>
      </c>
      <c r="AB32" s="45" t="n">
        <f aca="false">SUM(AB33+AB120+AB130)</f>
        <v>679684.32</v>
      </c>
      <c r="AC32" s="45" t="n">
        <f aca="false">SUM(AC33+AC120+AC130)</f>
        <v>2465500</v>
      </c>
      <c r="AD32" s="45" t="n">
        <f aca="false">SUM(AD33+AD120+AD130)</f>
        <v>2048000</v>
      </c>
      <c r="AE32" s="45" t="n">
        <f aca="false">SUM(AE33+AE120+AE130)</f>
        <v>0</v>
      </c>
      <c r="AF32" s="45" t="n">
        <f aca="false">SUM(AF33+AF120+AF130)</f>
        <v>0</v>
      </c>
      <c r="AG32" s="45" t="n">
        <f aca="false">SUM(AG33+AG120+AG130)</f>
        <v>2053000</v>
      </c>
      <c r="AH32" s="45" t="n">
        <f aca="false">SUM(AH33+AH120+AH130)</f>
        <v>1342334.02</v>
      </c>
      <c r="AI32" s="45" t="n">
        <f aca="false">SUM(AI33+AI120+AI130)</f>
        <v>2212200</v>
      </c>
      <c r="AJ32" s="45" t="n">
        <f aca="false">SUM(AJ33+AJ120+AJ130)</f>
        <v>640038.73</v>
      </c>
      <c r="AK32" s="45" t="n">
        <f aca="false">SUM(AK33+AK120+AK130)</f>
        <v>2431161.6</v>
      </c>
      <c r="AL32" s="45" t="n">
        <f aca="false">SUM(AL33+AL120+AL130)</f>
        <v>253000</v>
      </c>
      <c r="AM32" s="45" t="n">
        <f aca="false">SUM(AM33+AM120+AM130)</f>
        <v>325500</v>
      </c>
      <c r="AN32" s="45" t="n">
        <f aca="false">SUM(AN33+AN120+AN130)</f>
        <v>2363661.6</v>
      </c>
      <c r="AO32" s="39" t="n">
        <f aca="false">SUM(AN32/$AN$4)</f>
        <v>313711.805693809</v>
      </c>
      <c r="AP32" s="45" t="n">
        <f aca="false">SUM(AP33+AP120+AP130)</f>
        <v>2314000</v>
      </c>
      <c r="AQ32" s="45" t="n">
        <f aca="false">SUM(AQ33+AQ120+AQ130)</f>
        <v>0</v>
      </c>
      <c r="AR32" s="39" t="n">
        <f aca="false">SUM(AP32/$AN$4)</f>
        <v>307120.578671445</v>
      </c>
      <c r="AS32" s="39"/>
      <c r="AT32" s="39" t="n">
        <f aca="false">SUM(AT33+AT120+AT130)</f>
        <v>156323.96</v>
      </c>
      <c r="AU32" s="39" t="n">
        <f aca="false">SUM(AU33+AU120+AU130)</f>
        <v>121646.21</v>
      </c>
      <c r="AV32" s="39" t="n">
        <f aca="false">SUM(AV33+AV120+AV130)</f>
        <v>15334.06</v>
      </c>
      <c r="AW32" s="39" t="n">
        <f aca="false">SUM(AR32+AU32-AV32)</f>
        <v>413432.728671445</v>
      </c>
      <c r="AX32" s="47" t="n">
        <f aca="false">SUM(AX33+AX120+AX130)</f>
        <v>279223.24</v>
      </c>
      <c r="AY32" s="47" t="n">
        <f aca="false">SUM(AY33+AY120+AY130)</f>
        <v>68480.58</v>
      </c>
      <c r="AZ32" s="47" t="n">
        <f aca="false">SUM(AZ33+AZ120+AZ130)</f>
        <v>134204.86</v>
      </c>
      <c r="BA32" s="47" t="n">
        <f aca="false">SUM(BA33+BA120+BA130)</f>
        <v>347708.445914128</v>
      </c>
      <c r="BB32" s="47" t="n">
        <f aca="false">SUM(BB33+BB120+BB130)</f>
        <v>283842.59</v>
      </c>
      <c r="BC32" s="48" t="n">
        <f aca="false">SUM(BB32/BA32*100)</f>
        <v>81.6323541563034</v>
      </c>
      <c r="BL32" s="2"/>
    </row>
    <row r="33" customFormat="false" ht="12.75" hidden="true" customHeight="false" outlineLevel="0" collapsed="false">
      <c r="A33" s="41" t="s">
        <v>71</v>
      </c>
      <c r="B33" s="36"/>
      <c r="C33" s="36"/>
      <c r="D33" s="36"/>
      <c r="E33" s="36"/>
      <c r="F33" s="36"/>
      <c r="G33" s="36"/>
      <c r="H33" s="36"/>
      <c r="I33" s="49" t="s">
        <v>48</v>
      </c>
      <c r="J33" s="50" t="s">
        <v>72</v>
      </c>
      <c r="K33" s="51" t="n">
        <f aca="false">SUM(K34)</f>
        <v>1815716.15</v>
      </c>
      <c r="L33" s="51" t="n">
        <f aca="false">SUM(L34)</f>
        <v>1540000</v>
      </c>
      <c r="M33" s="51" t="n">
        <f aca="false">SUM(M34)</f>
        <v>1540000</v>
      </c>
      <c r="N33" s="51" t="n">
        <f aca="false">SUM(N34)</f>
        <v>781000</v>
      </c>
      <c r="O33" s="51" t="n">
        <f aca="false">SUM(O34)</f>
        <v>781000</v>
      </c>
      <c r="P33" s="51" t="n">
        <f aca="false">SUM(P34)</f>
        <v>789362</v>
      </c>
      <c r="Q33" s="51" t="n">
        <f aca="false">SUM(Q34)</f>
        <v>789362</v>
      </c>
      <c r="R33" s="51" t="n">
        <f aca="false">SUM(R34)</f>
        <v>284478.29</v>
      </c>
      <c r="S33" s="51" t="n">
        <f aca="false">SUM(S34)</f>
        <v>1019550</v>
      </c>
      <c r="T33" s="51" t="n">
        <f aca="false">SUM(T34)</f>
        <v>394432.02</v>
      </c>
      <c r="U33" s="51" t="n">
        <f aca="false">SUM(U34)</f>
        <v>0</v>
      </c>
      <c r="V33" s="51" t="e">
        <f aca="false">SUM(V34)</f>
        <v>#DIV/0!</v>
      </c>
      <c r="W33" s="51" t="n">
        <f aca="false">SUM(W34)</f>
        <v>989000</v>
      </c>
      <c r="X33" s="51" t="n">
        <f aca="false">SUM(X34)</f>
        <v>1463700</v>
      </c>
      <c r="Y33" s="51" t="n">
        <f aca="false">SUM(Y34)</f>
        <v>1625700</v>
      </c>
      <c r="Z33" s="51" t="n">
        <f aca="false">SUM(Z34)</f>
        <v>2819504</v>
      </c>
      <c r="AA33" s="51" t="n">
        <f aca="false">SUM(AA34)</f>
        <v>1837500</v>
      </c>
      <c r="AB33" s="51" t="n">
        <f aca="false">SUM(AB34)</f>
        <v>590626.46</v>
      </c>
      <c r="AC33" s="51" t="n">
        <f aca="false">SUM(AC34)</f>
        <v>1862500</v>
      </c>
      <c r="AD33" s="51" t="n">
        <f aca="false">SUM(AD34)</f>
        <v>1638000</v>
      </c>
      <c r="AE33" s="51" t="n">
        <f aca="false">SUM(AE34)</f>
        <v>0</v>
      </c>
      <c r="AF33" s="51" t="n">
        <f aca="false">SUM(AF34)</f>
        <v>0</v>
      </c>
      <c r="AG33" s="51" t="n">
        <f aca="false">SUM(AG34)</f>
        <v>1643000</v>
      </c>
      <c r="AH33" s="51" t="n">
        <f aca="false">SUM(AH34)</f>
        <v>1172014.91</v>
      </c>
      <c r="AI33" s="51" t="n">
        <f aca="false">SUM(AI34)</f>
        <v>1985200</v>
      </c>
      <c r="AJ33" s="51" t="n">
        <f aca="false">SUM(AJ34)</f>
        <v>617159.9</v>
      </c>
      <c r="AK33" s="51" t="n">
        <f aca="false">SUM(AK34)</f>
        <v>2096161.6</v>
      </c>
      <c r="AL33" s="51" t="n">
        <f aca="false">SUM(AL34)</f>
        <v>178000</v>
      </c>
      <c r="AM33" s="51" t="n">
        <f aca="false">SUM(AM34)</f>
        <v>125500</v>
      </c>
      <c r="AN33" s="51" t="n">
        <f aca="false">SUM(AN34)</f>
        <v>2153661.6</v>
      </c>
      <c r="AO33" s="39" t="n">
        <f aca="false">SUM(AN33/$AN$4)</f>
        <v>285840.015926737</v>
      </c>
      <c r="AP33" s="51" t="n">
        <f aca="false">SUM(AP34)</f>
        <v>1965000</v>
      </c>
      <c r="AQ33" s="51" t="n">
        <f aca="false">SUM(AQ34)</f>
        <v>0</v>
      </c>
      <c r="AR33" s="39" t="n">
        <f aca="false">SUM(AP33/$AN$4)</f>
        <v>260800.31853474</v>
      </c>
      <c r="AS33" s="39"/>
      <c r="AT33" s="39" t="n">
        <f aca="false">SUM(AT34)</f>
        <v>129466.4</v>
      </c>
      <c r="AU33" s="39" t="n">
        <f aca="false">SUM(AU34)</f>
        <v>103446.21</v>
      </c>
      <c r="AV33" s="39" t="n">
        <f aca="false">SUM(AV34)</f>
        <v>15334.06</v>
      </c>
      <c r="AW33" s="39" t="n">
        <f aca="false">SUM(AR33+AU33-AV33)</f>
        <v>348912.46853474</v>
      </c>
      <c r="AX33" s="47" t="n">
        <f aca="false">SUM(AX41)</f>
        <v>221074.9</v>
      </c>
      <c r="AY33" s="47" t="n">
        <f aca="false">SUM(AY41)</f>
        <v>30680.58</v>
      </c>
      <c r="AZ33" s="47" t="n">
        <f aca="false">SUM(AZ41)</f>
        <v>92351.38</v>
      </c>
      <c r="BA33" s="47" t="n">
        <f aca="false">SUM(BA41)</f>
        <v>287241.665777424</v>
      </c>
      <c r="BB33" s="47" t="n">
        <f aca="false">SUM(BB41)</f>
        <v>226747.52</v>
      </c>
      <c r="BC33" s="48" t="n">
        <f aca="false">SUM(BB33/BA33*100)</f>
        <v>78.939634118297</v>
      </c>
      <c r="BL33" s="2"/>
    </row>
    <row r="34" customFormat="false" ht="12.75" hidden="true" customHeight="false" outlineLevel="0" collapsed="false">
      <c r="A34" s="41"/>
      <c r="B34" s="36"/>
      <c r="C34" s="36"/>
      <c r="D34" s="36"/>
      <c r="E34" s="36"/>
      <c r="F34" s="36"/>
      <c r="G34" s="36"/>
      <c r="H34" s="36"/>
      <c r="I34" s="49" t="s">
        <v>50</v>
      </c>
      <c r="J34" s="50"/>
      <c r="K34" s="51" t="n">
        <f aca="false">SUM(K41)</f>
        <v>1815716.15</v>
      </c>
      <c r="L34" s="51" t="n">
        <f aca="false">SUM(L41)</f>
        <v>1540000</v>
      </c>
      <c r="M34" s="51" t="n">
        <f aca="false">SUM(M41)</f>
        <v>1540000</v>
      </c>
      <c r="N34" s="51" t="n">
        <f aca="false">SUM(N41)</f>
        <v>781000</v>
      </c>
      <c r="O34" s="51" t="n">
        <f aca="false">SUM(O41)</f>
        <v>781000</v>
      </c>
      <c r="P34" s="51" t="n">
        <f aca="false">SUM(P41)</f>
        <v>789362</v>
      </c>
      <c r="Q34" s="51" t="n">
        <f aca="false">SUM(Q41)</f>
        <v>789362</v>
      </c>
      <c r="R34" s="51" t="n">
        <f aca="false">SUM(R41)</f>
        <v>284478.29</v>
      </c>
      <c r="S34" s="51" t="n">
        <f aca="false">SUM(S41)</f>
        <v>1019550</v>
      </c>
      <c r="T34" s="51" t="n">
        <f aca="false">SUM(T41)</f>
        <v>394432.02</v>
      </c>
      <c r="U34" s="51" t="n">
        <f aca="false">SUM(U41)</f>
        <v>0</v>
      </c>
      <c r="V34" s="51" t="e">
        <f aca="false">SUM(V41)</f>
        <v>#DIV/0!</v>
      </c>
      <c r="W34" s="51" t="n">
        <f aca="false">SUM(W41)</f>
        <v>989000</v>
      </c>
      <c r="X34" s="51" t="n">
        <f aca="false">SUM(X41)</f>
        <v>1463700</v>
      </c>
      <c r="Y34" s="51" t="n">
        <f aca="false">SUM(Y41)</f>
        <v>1625700</v>
      </c>
      <c r="Z34" s="51" t="n">
        <f aca="false">SUM(Z41)</f>
        <v>2819504</v>
      </c>
      <c r="AA34" s="51" t="n">
        <f aca="false">SUM(AA41)</f>
        <v>1837500</v>
      </c>
      <c r="AB34" s="51" t="n">
        <f aca="false">SUM(AB41)</f>
        <v>590626.46</v>
      </c>
      <c r="AC34" s="51" t="n">
        <f aca="false">SUM(AC41)</f>
        <v>1862500</v>
      </c>
      <c r="AD34" s="51" t="n">
        <f aca="false">SUM(AD41)</f>
        <v>1638000</v>
      </c>
      <c r="AE34" s="51" t="n">
        <f aca="false">SUM(AE41)</f>
        <v>0</v>
      </c>
      <c r="AF34" s="51" t="n">
        <f aca="false">SUM(AF41)</f>
        <v>0</v>
      </c>
      <c r="AG34" s="51" t="n">
        <f aca="false">SUM(AG41)</f>
        <v>1643000</v>
      </c>
      <c r="AH34" s="51" t="n">
        <f aca="false">SUM(AH41)</f>
        <v>1172014.91</v>
      </c>
      <c r="AI34" s="51" t="n">
        <f aca="false">SUM(AI41)</f>
        <v>1985200</v>
      </c>
      <c r="AJ34" s="51" t="n">
        <f aca="false">SUM(AJ41)</f>
        <v>617159.9</v>
      </c>
      <c r="AK34" s="51" t="n">
        <f aca="false">SUM(AK41)</f>
        <v>2096161.6</v>
      </c>
      <c r="AL34" s="51" t="n">
        <f aca="false">SUM(AL41)</f>
        <v>178000</v>
      </c>
      <c r="AM34" s="51" t="n">
        <f aca="false">SUM(AM41)</f>
        <v>125500</v>
      </c>
      <c r="AN34" s="51" t="n">
        <f aca="false">SUM(AN41)</f>
        <v>2153661.6</v>
      </c>
      <c r="AO34" s="39" t="n">
        <f aca="false">SUM(AN34/$AN$4)</f>
        <v>285840.015926737</v>
      </c>
      <c r="AP34" s="51" t="n">
        <f aca="false">SUM(AP41)</f>
        <v>1965000</v>
      </c>
      <c r="AQ34" s="51" t="n">
        <f aca="false">SUM(AQ41)</f>
        <v>0</v>
      </c>
      <c r="AR34" s="39" t="n">
        <f aca="false">SUM(AP34/$AN$4)</f>
        <v>260800.31853474</v>
      </c>
      <c r="AS34" s="39"/>
      <c r="AT34" s="39" t="n">
        <f aca="false">SUM(AT41)</f>
        <v>129466.4</v>
      </c>
      <c r="AU34" s="39" t="n">
        <f aca="false">SUM(AU41)</f>
        <v>103446.21</v>
      </c>
      <c r="AV34" s="39" t="n">
        <f aca="false">SUM(AV41)</f>
        <v>15334.06</v>
      </c>
      <c r="AW34" s="39" t="n">
        <f aca="false">SUM(AR34+AU34-AV34)</f>
        <v>348912.46853474</v>
      </c>
      <c r="AX34" s="47" t="n">
        <f aca="false">SUM(AX33)</f>
        <v>221074.9</v>
      </c>
      <c r="AY34" s="47" t="n">
        <f aca="false">SUM(AY33)</f>
        <v>30680.58</v>
      </c>
      <c r="AZ34" s="47" t="n">
        <f aca="false">SUM(AZ33)</f>
        <v>92351.38</v>
      </c>
      <c r="BA34" s="47" t="n">
        <f aca="false">SUM(BA33)</f>
        <v>287241.665777424</v>
      </c>
      <c r="BB34" s="47" t="n">
        <v>249908.21</v>
      </c>
      <c r="BC34" s="48" t="n">
        <f aca="false">SUM(BB34/BA34*100)</f>
        <v>87.0027714550463</v>
      </c>
      <c r="BL34" s="2"/>
    </row>
    <row r="35" customFormat="false" ht="15" hidden="true" customHeight="true" outlineLevel="0" collapsed="false">
      <c r="A35" s="41"/>
      <c r="B35" s="36" t="s">
        <v>51</v>
      </c>
      <c r="C35" s="36"/>
      <c r="D35" s="36"/>
      <c r="E35" s="36"/>
      <c r="F35" s="36"/>
      <c r="G35" s="36"/>
      <c r="H35" s="36"/>
      <c r="I35" s="49" t="s">
        <v>52</v>
      </c>
      <c r="J35" s="50" t="s">
        <v>53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9" t="n">
        <f aca="false">SUM(AN35/$AN$4)</f>
        <v>0</v>
      </c>
      <c r="AP35" s="51" t="n">
        <v>586500</v>
      </c>
      <c r="AQ35" s="51"/>
      <c r="AR35" s="39" t="n">
        <f aca="false">SUM(AP35/$AN$4)</f>
        <v>77841.9271351782</v>
      </c>
      <c r="AS35" s="39"/>
      <c r="AT35" s="39" t="n">
        <v>586500</v>
      </c>
      <c r="AU35" s="39"/>
      <c r="AV35" s="39"/>
      <c r="AW35" s="39" t="n">
        <v>138895.33</v>
      </c>
      <c r="AX35" s="47"/>
      <c r="AY35" s="47"/>
      <c r="AZ35" s="47"/>
      <c r="BA35" s="47" t="n">
        <v>91532.23</v>
      </c>
      <c r="BB35" s="47"/>
      <c r="BC35" s="48" t="n">
        <f aca="false">SUM(BB35/BA35*100)</f>
        <v>0</v>
      </c>
      <c r="BL35" s="2"/>
    </row>
    <row r="36" customFormat="false" ht="12.75" hidden="true" customHeight="false" outlineLevel="0" collapsed="false">
      <c r="A36" s="41"/>
      <c r="B36" s="36" t="s">
        <v>73</v>
      </c>
      <c r="C36" s="36"/>
      <c r="D36" s="36"/>
      <c r="E36" s="36"/>
      <c r="F36" s="36"/>
      <c r="G36" s="36"/>
      <c r="H36" s="36"/>
      <c r="I36" s="57" t="s">
        <v>74</v>
      </c>
      <c r="J36" s="50" t="s">
        <v>75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9" t="n">
        <f aca="false">SUM(AN36/$AN$4)</f>
        <v>0</v>
      </c>
      <c r="AP36" s="51" t="e">
        <f aca="false">SUM(#REF!)</f>
        <v>#REF!</v>
      </c>
      <c r="AQ36" s="51"/>
      <c r="AR36" s="39" t="e">
        <f aca="false">SUM(AP36/$AN$4)</f>
        <v>#REF!</v>
      </c>
      <c r="AS36" s="39"/>
      <c r="AT36" s="39" t="e">
        <f aca="false">SUM(#REF!)</f>
        <v>#REF!</v>
      </c>
      <c r="AU36" s="39"/>
      <c r="AV36" s="39"/>
      <c r="AW36" s="39" t="n">
        <v>113884.45</v>
      </c>
      <c r="AX36" s="47"/>
      <c r="AY36" s="47"/>
      <c r="AZ36" s="47"/>
      <c r="BA36" s="47" t="n">
        <v>187282.21</v>
      </c>
      <c r="BB36" s="47"/>
      <c r="BC36" s="48" t="n">
        <f aca="false">SUM(BB36/BA36*100)</f>
        <v>0</v>
      </c>
      <c r="BL36" s="2"/>
    </row>
    <row r="37" customFormat="false" ht="12.75" hidden="true" customHeight="false" outlineLevel="0" collapsed="false">
      <c r="A37" s="41"/>
      <c r="B37" s="36" t="s">
        <v>73</v>
      </c>
      <c r="C37" s="36"/>
      <c r="D37" s="36"/>
      <c r="E37" s="36"/>
      <c r="F37" s="36"/>
      <c r="G37" s="36"/>
      <c r="H37" s="36"/>
      <c r="I37" s="57" t="s">
        <v>76</v>
      </c>
      <c r="J37" s="50" t="s">
        <v>77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9"/>
      <c r="AP37" s="51"/>
      <c r="AQ37" s="51"/>
      <c r="AR37" s="39"/>
      <c r="AS37" s="39"/>
      <c r="AT37" s="39"/>
      <c r="AU37" s="39"/>
      <c r="AV37" s="39"/>
      <c r="AW37" s="39" t="n">
        <v>82727.65</v>
      </c>
      <c r="AX37" s="47"/>
      <c r="AY37" s="47"/>
      <c r="AZ37" s="47"/>
      <c r="BA37" s="47" t="n">
        <v>0</v>
      </c>
      <c r="BB37" s="47"/>
      <c r="BC37" s="48" t="e">
        <f aca="false">SUM(BB37/BA37*100)</f>
        <v>#DIV/0!</v>
      </c>
      <c r="BL37" s="2"/>
    </row>
    <row r="38" customFormat="false" ht="12.75" hidden="true" customHeight="false" outlineLevel="0" collapsed="false">
      <c r="A38" s="41"/>
      <c r="B38" s="36" t="s">
        <v>73</v>
      </c>
      <c r="C38" s="36"/>
      <c r="D38" s="36"/>
      <c r="E38" s="36"/>
      <c r="F38" s="36"/>
      <c r="G38" s="36"/>
      <c r="H38" s="36"/>
      <c r="I38" s="57" t="s">
        <v>78</v>
      </c>
      <c r="J38" s="50" t="s">
        <v>79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9" t="n">
        <f aca="false">SUM(AN38/$AN$4)</f>
        <v>0</v>
      </c>
      <c r="AP38" s="51" t="e">
        <f aca="false">SUM(#REF!)</f>
        <v>#REF!</v>
      </c>
      <c r="AQ38" s="51"/>
      <c r="AR38" s="39" t="e">
        <f aca="false">SUM(AP38/$AN$4)</f>
        <v>#REF!</v>
      </c>
      <c r="AS38" s="39"/>
      <c r="AT38" s="39" t="n">
        <f aca="false">SUM(AX44:AX118)</f>
        <v>502299.71</v>
      </c>
      <c r="AU38" s="39"/>
      <c r="AV38" s="39"/>
      <c r="AW38" s="39" t="n">
        <v>132.72</v>
      </c>
      <c r="AX38" s="47"/>
      <c r="AY38" s="47"/>
      <c r="AZ38" s="47"/>
      <c r="BA38" s="47" t="n">
        <v>8427.23</v>
      </c>
      <c r="BB38" s="47"/>
      <c r="BC38" s="48" t="n">
        <f aca="false">SUM(BB38/BA38*100)</f>
        <v>0</v>
      </c>
      <c r="BL38" s="2"/>
    </row>
    <row r="39" customFormat="false" ht="12.75" hidden="true" customHeight="false" outlineLevel="0" collapsed="false">
      <c r="A39" s="41"/>
      <c r="B39" s="36" t="s">
        <v>73</v>
      </c>
      <c r="C39" s="36"/>
      <c r="D39" s="36"/>
      <c r="E39" s="36"/>
      <c r="F39" s="36"/>
      <c r="G39" s="36"/>
      <c r="H39" s="36"/>
      <c r="I39" s="49" t="s">
        <v>80</v>
      </c>
      <c r="J39" s="50" t="s">
        <v>81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9" t="n">
        <f aca="false">SUM(AN39/$AN$4)</f>
        <v>0</v>
      </c>
      <c r="AP39" s="51" t="n">
        <v>100000</v>
      </c>
      <c r="AQ39" s="51"/>
      <c r="AR39" s="39" t="n">
        <f aca="false">SUM(AP39/$AN$4)</f>
        <v>13272.2808414626</v>
      </c>
      <c r="AS39" s="39"/>
      <c r="AT39" s="39" t="n">
        <v>100000</v>
      </c>
      <c r="AU39" s="39"/>
      <c r="AV39" s="39"/>
      <c r="AW39" s="39" t="n">
        <v>0</v>
      </c>
      <c r="AX39" s="47"/>
      <c r="AY39" s="47"/>
      <c r="AZ39" s="47"/>
      <c r="BA39" s="47" t="n">
        <v>0</v>
      </c>
      <c r="BB39" s="47"/>
      <c r="BC39" s="48" t="e">
        <f aca="false">SUM(BB39/BA39*100)</f>
        <v>#DIV/0!</v>
      </c>
      <c r="BL39" s="2"/>
    </row>
    <row r="40" customFormat="false" ht="12.75" hidden="true" customHeight="false" outlineLevel="0" collapsed="false">
      <c r="A40" s="41"/>
      <c r="B40" s="36" t="s">
        <v>51</v>
      </c>
      <c r="C40" s="36"/>
      <c r="D40" s="36"/>
      <c r="E40" s="36"/>
      <c r="F40" s="36"/>
      <c r="G40" s="36"/>
      <c r="H40" s="36"/>
      <c r="I40" s="49" t="s">
        <v>52</v>
      </c>
      <c r="J40" s="50" t="s">
        <v>82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9" t="n">
        <f aca="false">SUM(AN40/$AN$4)</f>
        <v>0</v>
      </c>
      <c r="AP40" s="51" t="n">
        <v>450000</v>
      </c>
      <c r="AQ40" s="51"/>
      <c r="AR40" s="39" t="n">
        <f aca="false">SUM(AP40/$AN$4)</f>
        <v>59725.2637865817</v>
      </c>
      <c r="AS40" s="39"/>
      <c r="AT40" s="39" t="n">
        <v>450000</v>
      </c>
      <c r="AU40" s="39"/>
      <c r="AV40" s="39"/>
      <c r="AW40" s="39" t="n">
        <v>13272.28</v>
      </c>
      <c r="AX40" s="47"/>
      <c r="AY40" s="47"/>
      <c r="AZ40" s="47"/>
      <c r="BA40" s="47" t="n">
        <v>0</v>
      </c>
      <c r="BB40" s="47"/>
      <c r="BC40" s="48" t="e">
        <f aca="false">SUM(BB40/BA40*100)</f>
        <v>#DIV/0!</v>
      </c>
      <c r="BL40" s="2"/>
    </row>
    <row r="41" customFormat="false" ht="12.75" hidden="true" customHeight="false" outlineLevel="0" collapsed="false">
      <c r="A41" s="46"/>
      <c r="B41" s="52"/>
      <c r="C41" s="52"/>
      <c r="D41" s="52"/>
      <c r="E41" s="52"/>
      <c r="F41" s="52"/>
      <c r="G41" s="52"/>
      <c r="H41" s="52"/>
      <c r="I41" s="37" t="n">
        <v>3</v>
      </c>
      <c r="J41" s="38" t="s">
        <v>54</v>
      </c>
      <c r="K41" s="39" t="n">
        <f aca="false">SUM(K42+K54)</f>
        <v>1815716.15</v>
      </c>
      <c r="L41" s="39" t="n">
        <f aca="false">SUM(L42+L54)</f>
        <v>1540000</v>
      </c>
      <c r="M41" s="39" t="n">
        <f aca="false">SUM(M42+M54)</f>
        <v>1540000</v>
      </c>
      <c r="N41" s="39" t="n">
        <f aca="false">SUM(N42+N54)</f>
        <v>781000</v>
      </c>
      <c r="O41" s="39" t="n">
        <f aca="false">SUM(O42+O54)</f>
        <v>781000</v>
      </c>
      <c r="P41" s="39" t="n">
        <f aca="false">SUM(P42+P54)</f>
        <v>789362</v>
      </c>
      <c r="Q41" s="39" t="n">
        <f aca="false">SUM(Q42+Q54)</f>
        <v>789362</v>
      </c>
      <c r="R41" s="39" t="n">
        <f aca="false">SUM(R42+R54)</f>
        <v>284478.29</v>
      </c>
      <c r="S41" s="39" t="n">
        <f aca="false">SUM(S42+S54)</f>
        <v>1019550</v>
      </c>
      <c r="T41" s="39" t="n">
        <f aca="false">SUM(T42+T54)</f>
        <v>394432.02</v>
      </c>
      <c r="U41" s="39" t="n">
        <f aca="false">SUM(U42+U54)</f>
        <v>0</v>
      </c>
      <c r="V41" s="39" t="e">
        <f aca="false">SUM(V42+V54)</f>
        <v>#DIV/0!</v>
      </c>
      <c r="W41" s="39" t="n">
        <f aca="false">SUM(W42+W54)</f>
        <v>989000</v>
      </c>
      <c r="X41" s="39" t="n">
        <f aca="false">SUM(X42+X54)</f>
        <v>1463700</v>
      </c>
      <c r="Y41" s="39" t="n">
        <f aca="false">SUM(Y42+Y54)</f>
        <v>1625700</v>
      </c>
      <c r="Z41" s="39" t="n">
        <f aca="false">SUM(Z42+Z54)</f>
        <v>2819504</v>
      </c>
      <c r="AA41" s="39" t="n">
        <f aca="false">SUM(AA42+AA54)</f>
        <v>1837500</v>
      </c>
      <c r="AB41" s="39" t="n">
        <f aca="false">SUM(AB42+AB54)</f>
        <v>590626.46</v>
      </c>
      <c r="AC41" s="39" t="n">
        <f aca="false">SUM(AC42+AC54)</f>
        <v>1862500</v>
      </c>
      <c r="AD41" s="39" t="n">
        <f aca="false">SUM(AD42+AD54)</f>
        <v>1638000</v>
      </c>
      <c r="AE41" s="39" t="n">
        <f aca="false">SUM(AE42+AE54)</f>
        <v>0</v>
      </c>
      <c r="AF41" s="39" t="n">
        <f aca="false">SUM(AF42+AF54)</f>
        <v>0</v>
      </c>
      <c r="AG41" s="39" t="n">
        <f aca="false">SUM(AG42+AG54)</f>
        <v>1643000</v>
      </c>
      <c r="AH41" s="39" t="n">
        <f aca="false">SUM(AH42+AH54)</f>
        <v>1172014.91</v>
      </c>
      <c r="AI41" s="39" t="n">
        <f aca="false">SUM(AI42+AI54)</f>
        <v>1985200</v>
      </c>
      <c r="AJ41" s="39" t="n">
        <f aca="false">SUM(AJ42+AJ54)</f>
        <v>617159.9</v>
      </c>
      <c r="AK41" s="39" t="n">
        <f aca="false">SUM(AK42+AK54)</f>
        <v>2096161.6</v>
      </c>
      <c r="AL41" s="39" t="n">
        <f aca="false">SUM(AL42+AL54)</f>
        <v>178000</v>
      </c>
      <c r="AM41" s="39" t="n">
        <f aca="false">SUM(AM42+AM54)</f>
        <v>125500</v>
      </c>
      <c r="AN41" s="39" t="n">
        <f aca="false">SUM(AN42+AN54)</f>
        <v>2153661.6</v>
      </c>
      <c r="AO41" s="39" t="n">
        <f aca="false">SUM(AN41/$AN$4)</f>
        <v>285840.015926737</v>
      </c>
      <c r="AP41" s="39" t="n">
        <f aca="false">SUM(AP42+AP54)</f>
        <v>1965000</v>
      </c>
      <c r="AQ41" s="39" t="n">
        <f aca="false">SUM(AQ42+AQ54)</f>
        <v>0</v>
      </c>
      <c r="AR41" s="39" t="n">
        <f aca="false">SUM(AP41/$AN$4)</f>
        <v>260800.31853474</v>
      </c>
      <c r="AS41" s="39"/>
      <c r="AT41" s="39" t="n">
        <f aca="false">SUM(AT42+AT54)</f>
        <v>129466.4</v>
      </c>
      <c r="AU41" s="39" t="n">
        <f aca="false">SUM(AU42+AU54)</f>
        <v>103446.21</v>
      </c>
      <c r="AV41" s="39" t="n">
        <f aca="false">SUM(AV42+AV54)</f>
        <v>15334.06</v>
      </c>
      <c r="AW41" s="39" t="n">
        <f aca="false">SUM(AR41+AU41-AV41)</f>
        <v>348912.46853474</v>
      </c>
      <c r="AX41" s="47" t="n">
        <f aca="false">SUM(AX42+AX54)</f>
        <v>221074.9</v>
      </c>
      <c r="AY41" s="47" t="n">
        <f aca="false">SUM(AY42+AY54)</f>
        <v>30680.58</v>
      </c>
      <c r="AZ41" s="47" t="n">
        <f aca="false">SUM(AZ42+AZ54)</f>
        <v>92351.38</v>
      </c>
      <c r="BA41" s="47" t="n">
        <f aca="false">SUM(BA42+BA54)</f>
        <v>287241.665777424</v>
      </c>
      <c r="BB41" s="47" t="n">
        <f aca="false">SUM(BB42+BB54)</f>
        <v>226747.52</v>
      </c>
      <c r="BC41" s="48" t="n">
        <f aca="false">SUM(BB41/BA41*100)</f>
        <v>78.939634118297</v>
      </c>
      <c r="BL41" s="2"/>
    </row>
    <row r="42" customFormat="false" ht="12.75" hidden="true" customHeight="false" outlineLevel="0" collapsed="false">
      <c r="A42" s="46"/>
      <c r="B42" s="52" t="s">
        <v>83</v>
      </c>
      <c r="C42" s="52"/>
      <c r="D42" s="52"/>
      <c r="E42" s="52"/>
      <c r="F42" s="52"/>
      <c r="G42" s="52"/>
      <c r="H42" s="52"/>
      <c r="I42" s="43" t="n">
        <v>31</v>
      </c>
      <c r="J42" s="44" t="s">
        <v>84</v>
      </c>
      <c r="K42" s="39" t="n">
        <f aca="false">SUM(K43+K46+K51)</f>
        <v>807306.83</v>
      </c>
      <c r="L42" s="39" t="n">
        <f aca="false">SUM(L43+L46+L51)</f>
        <v>1112500</v>
      </c>
      <c r="M42" s="39" t="n">
        <f aca="false">SUM(M43+M46+M51)</f>
        <v>1112500</v>
      </c>
      <c r="N42" s="39" t="n">
        <f aca="false">SUM(N43+N46+N51)</f>
        <v>351000</v>
      </c>
      <c r="O42" s="39" t="n">
        <f aca="false">SUM(O43+O46+O51)</f>
        <v>351000</v>
      </c>
      <c r="P42" s="39" t="n">
        <f aca="false">SUM(P43+P46+P51)</f>
        <v>392000</v>
      </c>
      <c r="Q42" s="39" t="n">
        <f aca="false">SUM(Q43+Q46+Q51)</f>
        <v>392000</v>
      </c>
      <c r="R42" s="39" t="n">
        <f aca="false">SUM(R43+R46+R51)</f>
        <v>150369.05</v>
      </c>
      <c r="S42" s="39" t="n">
        <f aca="false">SUM(S43+S46+S51)</f>
        <v>507550</v>
      </c>
      <c r="T42" s="39" t="n">
        <f aca="false">SUM(T43+T46+T51)</f>
        <v>240053.35</v>
      </c>
      <c r="U42" s="39" t="n">
        <f aca="false">SUM(U43+U46+U51)</f>
        <v>0</v>
      </c>
      <c r="V42" s="39" t="n">
        <f aca="false">SUM(V43+V46+V51)</f>
        <v>807.079096045198</v>
      </c>
      <c r="W42" s="39" t="n">
        <f aca="false">SUM(W43+W46+W51)</f>
        <v>507000</v>
      </c>
      <c r="X42" s="39" t="n">
        <f aca="false">SUM(X43+X46+X51)</f>
        <v>617500</v>
      </c>
      <c r="Y42" s="39" t="n">
        <f aca="false">SUM(Y43+Y46+Y51)</f>
        <v>685404</v>
      </c>
      <c r="Z42" s="39" t="n">
        <f aca="false">SUM(Z43+Z46+Z51)</f>
        <v>738500</v>
      </c>
      <c r="AA42" s="39" t="n">
        <f aca="false">SUM(AA43+AA46+AA51)</f>
        <v>688000</v>
      </c>
      <c r="AB42" s="39" t="n">
        <f aca="false">SUM(AB43+AB46+AB51)</f>
        <v>359004.03</v>
      </c>
      <c r="AC42" s="39" t="n">
        <f aca="false">SUM(AC43+AC46+AC51)</f>
        <v>688000</v>
      </c>
      <c r="AD42" s="39" t="n">
        <f aca="false">SUM(AD43+AD46+AD51)</f>
        <v>671000</v>
      </c>
      <c r="AE42" s="39" t="n">
        <f aca="false">SUM(AE43+AE46+AE51)</f>
        <v>0</v>
      </c>
      <c r="AF42" s="39" t="n">
        <f aca="false">SUM(AF43+AF46+AF51)</f>
        <v>0</v>
      </c>
      <c r="AG42" s="39" t="n">
        <f aca="false">SUM(AG43+AG46+AG51)</f>
        <v>671000</v>
      </c>
      <c r="AH42" s="39" t="n">
        <f aca="false">SUM(AH43+AH46+AH51)</f>
        <v>542477.54</v>
      </c>
      <c r="AI42" s="39" t="n">
        <f aca="false">SUM(AI43+AI46+AI51)</f>
        <v>754000</v>
      </c>
      <c r="AJ42" s="39" t="n">
        <f aca="false">SUM(AJ43+AJ46+AJ51)</f>
        <v>323911.41</v>
      </c>
      <c r="AK42" s="39" t="n">
        <f aca="false">SUM(AK43+AK46+AK51)</f>
        <v>747500</v>
      </c>
      <c r="AL42" s="39" t="n">
        <f aca="false">SUM(AL43+AL46+AL51)</f>
        <v>0</v>
      </c>
      <c r="AM42" s="39" t="n">
        <f aca="false">SUM(AM43+AM46+AM51)</f>
        <v>0</v>
      </c>
      <c r="AN42" s="39" t="n">
        <f aca="false">SUM(AN43+AN46+AN51)</f>
        <v>747500</v>
      </c>
      <c r="AO42" s="39" t="n">
        <f aca="false">SUM(AN42/$AN$4)</f>
        <v>99210.299289933</v>
      </c>
      <c r="AP42" s="39" t="n">
        <f aca="false">SUM(AP43+AP46+AP51)</f>
        <v>747500</v>
      </c>
      <c r="AQ42" s="39"/>
      <c r="AR42" s="39" t="n">
        <f aca="false">SUM(AP42/$AN$4)</f>
        <v>99210.299289933</v>
      </c>
      <c r="AS42" s="39"/>
      <c r="AT42" s="39" t="n">
        <f aca="false">SUM(AT43+AT46+AT51)</f>
        <v>56819.53</v>
      </c>
      <c r="AU42" s="39" t="n">
        <f aca="false">SUM(AU43+AU46+AU51)</f>
        <v>0</v>
      </c>
      <c r="AV42" s="39" t="n">
        <f aca="false">SUM(AV43+AV46+AV51)</f>
        <v>13935.89</v>
      </c>
      <c r="AW42" s="39" t="n">
        <f aca="false">SUM(AR42+AU42-AV42)</f>
        <v>85274.409289933</v>
      </c>
      <c r="AX42" s="47" t="n">
        <f aca="false">SUM(AX43+AX46+AX51)</f>
        <v>89542.37</v>
      </c>
      <c r="AY42" s="47" t="n">
        <f aca="false">SUM(AY43+AY46+AY51)</f>
        <v>10693.05</v>
      </c>
      <c r="AZ42" s="47" t="n">
        <f aca="false">SUM(AZ43+AZ46+AZ51)</f>
        <v>4435.23</v>
      </c>
      <c r="BA42" s="47" t="n">
        <f aca="false">SUM(BA43+BA46+BA51)</f>
        <v>91532.2265326166</v>
      </c>
      <c r="BB42" s="47" t="n">
        <f aca="false">SUM(BB43+BB46+BB51)</f>
        <v>90602.29</v>
      </c>
      <c r="BC42" s="48" t="n">
        <f aca="false">SUM(BB42/BA42*100)</f>
        <v>98.9840337465349</v>
      </c>
      <c r="BE42" s="2" t="n">
        <v>90602.29</v>
      </c>
      <c r="BL42" s="2"/>
    </row>
    <row r="43" customFormat="false" ht="12.75" hidden="true" customHeight="false" outlineLevel="0" collapsed="false">
      <c r="A43" s="41"/>
      <c r="B43" s="36"/>
      <c r="C43" s="36"/>
      <c r="D43" s="36"/>
      <c r="E43" s="36"/>
      <c r="F43" s="36"/>
      <c r="G43" s="36"/>
      <c r="H43" s="36"/>
      <c r="I43" s="58" t="n">
        <v>311</v>
      </c>
      <c r="J43" s="59" t="s">
        <v>85</v>
      </c>
      <c r="K43" s="51" t="n">
        <f aca="false">SUM(K44)</f>
        <v>710476.99</v>
      </c>
      <c r="L43" s="51" t="n">
        <f aca="false">SUM(L44)</f>
        <v>972000</v>
      </c>
      <c r="M43" s="51" t="n">
        <f aca="false">SUM(M44)</f>
        <v>972000</v>
      </c>
      <c r="N43" s="51" t="n">
        <f aca="false">SUM(N44:N45)</f>
        <v>296000</v>
      </c>
      <c r="O43" s="51" t="n">
        <f aca="false">SUM(O44:O45)</f>
        <v>296000</v>
      </c>
      <c r="P43" s="51" t="n">
        <f aca="false">SUM(P44:P45)</f>
        <v>335000</v>
      </c>
      <c r="Q43" s="51" t="n">
        <f aca="false">SUM(Q44:Q45)</f>
        <v>335000</v>
      </c>
      <c r="R43" s="51" t="n">
        <f aca="false">SUM(R44:R45)</f>
        <v>121563.91</v>
      </c>
      <c r="S43" s="51" t="n">
        <f aca="false">SUM(S44:S45)</f>
        <v>460000</v>
      </c>
      <c r="T43" s="51" t="n">
        <f aca="false">SUM(T44:T45)</f>
        <v>212889.92</v>
      </c>
      <c r="U43" s="51" t="n">
        <f aca="false">SUM(U44:U45)</f>
        <v>0</v>
      </c>
      <c r="V43" s="51" t="n">
        <f aca="false">SUM(V44:V45)</f>
        <v>609.745762711864</v>
      </c>
      <c r="W43" s="51" t="n">
        <f aca="false">SUM(W44:W45)</f>
        <v>460000</v>
      </c>
      <c r="X43" s="51" t="n">
        <f aca="false">SUM(X44:X45)</f>
        <v>510000</v>
      </c>
      <c r="Y43" s="51" t="n">
        <f aca="false">SUM(Y44:Y45)</f>
        <v>578000</v>
      </c>
      <c r="Z43" s="51" t="n">
        <f aca="false">SUM(Z44:Z45)</f>
        <v>590000</v>
      </c>
      <c r="AA43" s="51" t="n">
        <f aca="false">SUM(AA44:AA45)</f>
        <v>578000</v>
      </c>
      <c r="AB43" s="51" t="n">
        <f aca="false">SUM(AB44:AB45)</f>
        <v>313059.54</v>
      </c>
      <c r="AC43" s="51" t="n">
        <f aca="false">SUM(AC44:AC45)</f>
        <v>578000</v>
      </c>
      <c r="AD43" s="51" t="n">
        <f aca="false">SUM(AD44:AD45)</f>
        <v>561000</v>
      </c>
      <c r="AE43" s="51" t="n">
        <f aca="false">SUM(AE44:AE45)</f>
        <v>0</v>
      </c>
      <c r="AF43" s="51" t="n">
        <f aca="false">SUM(AF44:AF45)</f>
        <v>0</v>
      </c>
      <c r="AG43" s="51" t="n">
        <f aca="false">SUM(AG44:AG45)</f>
        <v>561000</v>
      </c>
      <c r="AH43" s="51" t="n">
        <f aca="false">SUM(AH44:AH45)</f>
        <v>462221.9</v>
      </c>
      <c r="AI43" s="51" t="n">
        <f aca="false">SUM(AI44:AI45)</f>
        <v>620000</v>
      </c>
      <c r="AJ43" s="51" t="n">
        <f aca="false">SUM(AJ44:AJ45)</f>
        <v>279321.5</v>
      </c>
      <c r="AK43" s="51" t="n">
        <f aca="false">SUM(AK44:AK45)</f>
        <v>570000</v>
      </c>
      <c r="AL43" s="51" t="n">
        <f aca="false">SUM(AL44:AL45)</f>
        <v>0</v>
      </c>
      <c r="AM43" s="51" t="n">
        <f aca="false">SUM(AM44:AM45)</f>
        <v>0</v>
      </c>
      <c r="AN43" s="51" t="n">
        <f aca="false">SUM(AN44:AN45)</f>
        <v>570000</v>
      </c>
      <c r="AO43" s="39" t="n">
        <f aca="false">SUM(AN43/$AN$4)</f>
        <v>75652.0007963368</v>
      </c>
      <c r="AP43" s="51" t="n">
        <f aca="false">SUM(AP44:AP45)</f>
        <v>570000</v>
      </c>
      <c r="AQ43" s="51"/>
      <c r="AR43" s="39" t="n">
        <f aca="false">SUM(AP43/$AN$4)</f>
        <v>75652.0007963368</v>
      </c>
      <c r="AS43" s="39"/>
      <c r="AT43" s="39" t="n">
        <f aca="false">SUM(AT44:AT45)</f>
        <v>45463.62</v>
      </c>
      <c r="AU43" s="39" t="n">
        <f aca="false">SUM(AU44:AU45)</f>
        <v>0</v>
      </c>
      <c r="AV43" s="39" t="n">
        <f aca="false">SUM(AV44:AV45)</f>
        <v>11945.05</v>
      </c>
      <c r="AW43" s="39" t="n">
        <f aca="false">SUM(AR43+AU43-AV43)</f>
        <v>63706.9507963368</v>
      </c>
      <c r="AX43" s="47" t="n">
        <f aca="false">SUM(AX44+AX45)</f>
        <v>71382.62</v>
      </c>
      <c r="AY43" s="47" t="n">
        <f aca="false">SUM(AY44+AY45)</f>
        <v>8293.05</v>
      </c>
      <c r="AZ43" s="47" t="n">
        <f aca="false">SUM(AZ44+AZ45)</f>
        <v>0</v>
      </c>
      <c r="BA43" s="47" t="n">
        <f aca="false">SUM(BA44+BA45)</f>
        <v>71999.9980390205</v>
      </c>
      <c r="BB43" s="47" t="n">
        <f aca="false">SUM(BB44+BB45)</f>
        <v>71382.62</v>
      </c>
      <c r="BC43" s="48" t="n">
        <f aca="false">SUM(BB43/BA43*100)</f>
        <v>99.1425304780065</v>
      </c>
      <c r="BL43" s="2"/>
    </row>
    <row r="44" customFormat="false" ht="12.75" hidden="true" customHeight="false" outlineLevel="0" collapsed="false">
      <c r="A44" s="41"/>
      <c r="B44" s="36"/>
      <c r="C44" s="36"/>
      <c r="D44" s="36"/>
      <c r="E44" s="36"/>
      <c r="F44" s="36"/>
      <c r="G44" s="36"/>
      <c r="H44" s="36"/>
      <c r="I44" s="49" t="n">
        <v>31111</v>
      </c>
      <c r="J44" s="50" t="s">
        <v>86</v>
      </c>
      <c r="K44" s="51" t="n">
        <v>710476.99</v>
      </c>
      <c r="L44" s="51" t="n">
        <v>972000</v>
      </c>
      <c r="M44" s="51" t="n">
        <v>972000</v>
      </c>
      <c r="N44" s="51" t="n">
        <v>293000</v>
      </c>
      <c r="O44" s="51" t="n">
        <v>293000</v>
      </c>
      <c r="P44" s="51" t="n">
        <v>295000</v>
      </c>
      <c r="Q44" s="51" t="n">
        <v>295000</v>
      </c>
      <c r="R44" s="51" t="n">
        <v>121563.91</v>
      </c>
      <c r="S44" s="51" t="n">
        <v>250000</v>
      </c>
      <c r="T44" s="51" t="n">
        <v>176514.08</v>
      </c>
      <c r="U44" s="51"/>
      <c r="V44" s="39" t="n">
        <f aca="false">S44/P44*100</f>
        <v>84.7457627118644</v>
      </c>
      <c r="W44" s="51" t="n">
        <v>250000</v>
      </c>
      <c r="X44" s="51" t="n">
        <v>340000</v>
      </c>
      <c r="Y44" s="51" t="n">
        <v>408000</v>
      </c>
      <c r="Z44" s="51" t="n">
        <v>400000</v>
      </c>
      <c r="AA44" s="51" t="n">
        <v>408000</v>
      </c>
      <c r="AB44" s="51" t="n">
        <v>259070.82</v>
      </c>
      <c r="AC44" s="51" t="n">
        <v>408000</v>
      </c>
      <c r="AD44" s="51" t="n">
        <v>408000</v>
      </c>
      <c r="AE44" s="51"/>
      <c r="AF44" s="51"/>
      <c r="AG44" s="53" t="n">
        <f aca="false">SUM(AC44+AE44-AF44)</f>
        <v>408000</v>
      </c>
      <c r="AH44" s="51" t="n">
        <v>413471.78</v>
      </c>
      <c r="AI44" s="51" t="n">
        <v>467000</v>
      </c>
      <c r="AJ44" s="47" t="n">
        <v>217454.78</v>
      </c>
      <c r="AK44" s="51" t="n">
        <v>480000</v>
      </c>
      <c r="AL44" s="51"/>
      <c r="AM44" s="51"/>
      <c r="AN44" s="47" t="n">
        <f aca="false">SUM(AK44+AL44-AM44)</f>
        <v>480000</v>
      </c>
      <c r="AO44" s="39" t="n">
        <f aca="false">SUM(AN44/$AN$4)</f>
        <v>63706.9480390205</v>
      </c>
      <c r="AP44" s="47" t="n">
        <v>480000</v>
      </c>
      <c r="AQ44" s="47"/>
      <c r="AR44" s="39" t="n">
        <f aca="false">SUM(AP44/$AN$4)</f>
        <v>63706.9480390205</v>
      </c>
      <c r="AS44" s="39" t="n">
        <v>45463.62</v>
      </c>
      <c r="AT44" s="39" t="n">
        <v>45463.62</v>
      </c>
      <c r="AU44" s="39"/>
      <c r="AV44" s="39"/>
      <c r="AW44" s="39" t="n">
        <f aca="false">SUM(AR44+AU44-AV44)</f>
        <v>63706.9480390205</v>
      </c>
      <c r="AX44" s="47" t="n">
        <v>71382.62</v>
      </c>
      <c r="AY44" s="47" t="n">
        <v>8293.05</v>
      </c>
      <c r="AZ44" s="47" t="n">
        <v>0</v>
      </c>
      <c r="BA44" s="47" t="n">
        <f aca="false">SUM(AW44+AY44)</f>
        <v>71999.9980390205</v>
      </c>
      <c r="BB44" s="47" t="n">
        <v>71382.62</v>
      </c>
      <c r="BC44" s="48" t="n">
        <f aca="false">SUM(BB44/BA44*100)</f>
        <v>99.1425304780065</v>
      </c>
      <c r="BL44" s="2"/>
    </row>
    <row r="45" customFormat="false" ht="12.75" hidden="true" customHeight="false" outlineLevel="0" collapsed="false">
      <c r="A45" s="41"/>
      <c r="B45" s="36"/>
      <c r="C45" s="36"/>
      <c r="D45" s="36"/>
      <c r="E45" s="36"/>
      <c r="F45" s="36"/>
      <c r="G45" s="36"/>
      <c r="H45" s="36"/>
      <c r="I45" s="49" t="n">
        <v>31112</v>
      </c>
      <c r="J45" s="50" t="s">
        <v>87</v>
      </c>
      <c r="K45" s="51"/>
      <c r="L45" s="51"/>
      <c r="M45" s="51"/>
      <c r="N45" s="51" t="n">
        <v>3000</v>
      </c>
      <c r="O45" s="51" t="n">
        <v>3000</v>
      </c>
      <c r="P45" s="51" t="n">
        <v>40000</v>
      </c>
      <c r="Q45" s="51" t="n">
        <v>40000</v>
      </c>
      <c r="R45" s="51"/>
      <c r="S45" s="51" t="n">
        <v>210000</v>
      </c>
      <c r="T45" s="51" t="n">
        <v>36375.84</v>
      </c>
      <c r="U45" s="51"/>
      <c r="V45" s="39" t="n">
        <f aca="false">S45/P45*100</f>
        <v>525</v>
      </c>
      <c r="W45" s="51" t="n">
        <v>210000</v>
      </c>
      <c r="X45" s="51" t="n">
        <v>170000</v>
      </c>
      <c r="Y45" s="51" t="n">
        <v>170000</v>
      </c>
      <c r="Z45" s="51" t="n">
        <v>190000</v>
      </c>
      <c r="AA45" s="51" t="n">
        <v>170000</v>
      </c>
      <c r="AB45" s="51" t="n">
        <v>53988.72</v>
      </c>
      <c r="AC45" s="51" t="n">
        <v>170000</v>
      </c>
      <c r="AD45" s="51" t="n">
        <v>153000</v>
      </c>
      <c r="AE45" s="51"/>
      <c r="AF45" s="51"/>
      <c r="AG45" s="53" t="n">
        <v>153000</v>
      </c>
      <c r="AH45" s="51" t="n">
        <v>48750.12</v>
      </c>
      <c r="AI45" s="51" t="n">
        <v>153000</v>
      </c>
      <c r="AJ45" s="47" t="n">
        <v>61866.72</v>
      </c>
      <c r="AK45" s="51" t="n">
        <v>90000</v>
      </c>
      <c r="AL45" s="51"/>
      <c r="AM45" s="51"/>
      <c r="AN45" s="47" t="n">
        <f aca="false">SUM(AK45+AL45-AM45)</f>
        <v>90000</v>
      </c>
      <c r="AO45" s="39" t="n">
        <f aca="false">SUM(AN45/$AN$4)</f>
        <v>11945.0527573163</v>
      </c>
      <c r="AP45" s="47" t="n">
        <v>90000</v>
      </c>
      <c r="AQ45" s="47"/>
      <c r="AR45" s="39" t="n">
        <f aca="false">SUM(AP45/$AN$4)</f>
        <v>11945.0527573163</v>
      </c>
      <c r="AS45" s="39"/>
      <c r="AT45" s="39"/>
      <c r="AU45" s="39"/>
      <c r="AV45" s="39" t="n">
        <v>11945.05</v>
      </c>
      <c r="AW45" s="39" t="n">
        <f aca="false">SUM(AR45+AU45-AV45)</f>
        <v>0.00275731634428666</v>
      </c>
      <c r="AX45" s="47"/>
      <c r="AY45" s="47"/>
      <c r="AZ45" s="47"/>
      <c r="BA45" s="47"/>
      <c r="BB45" s="47"/>
      <c r="BC45" s="48" t="e">
        <f aca="false">SUM(BB45/BA45*100)</f>
        <v>#DIV/0!</v>
      </c>
      <c r="BL45" s="2"/>
    </row>
    <row r="46" customFormat="false" ht="12.75" hidden="true" customHeight="false" outlineLevel="0" collapsed="false">
      <c r="A46" s="41"/>
      <c r="B46" s="36"/>
      <c r="C46" s="36"/>
      <c r="D46" s="36"/>
      <c r="E46" s="36"/>
      <c r="F46" s="36"/>
      <c r="G46" s="36"/>
      <c r="H46" s="36"/>
      <c r="I46" s="49" t="n">
        <v>312</v>
      </c>
      <c r="J46" s="50" t="s">
        <v>88</v>
      </c>
      <c r="K46" s="51" t="n">
        <f aca="false">SUM(K47)</f>
        <v>0</v>
      </c>
      <c r="L46" s="51" t="n">
        <f aca="false">SUM(L47)</f>
        <v>8000</v>
      </c>
      <c r="M46" s="51" t="n">
        <f aca="false">SUM(M47)</f>
        <v>8000</v>
      </c>
      <c r="N46" s="51" t="n">
        <f aca="false">SUM(N47)</f>
        <v>14000</v>
      </c>
      <c r="O46" s="51" t="n">
        <f aca="false">SUM(O47)</f>
        <v>14000</v>
      </c>
      <c r="P46" s="51" t="n">
        <f aca="false">SUM(P47)</f>
        <v>12000</v>
      </c>
      <c r="Q46" s="51" t="n">
        <f aca="false">SUM(Q47)</f>
        <v>12000</v>
      </c>
      <c r="R46" s="51" t="n">
        <f aca="false">SUM(R47)</f>
        <v>9962.77</v>
      </c>
      <c r="S46" s="51" t="n">
        <f aca="false">SUM(S47)</f>
        <v>15000</v>
      </c>
      <c r="T46" s="51" t="n">
        <f aca="false">SUM(T47)</f>
        <v>4500</v>
      </c>
      <c r="U46" s="51" t="n">
        <f aca="false">SUM(U47)</f>
        <v>0</v>
      </c>
      <c r="V46" s="51" t="n">
        <f aca="false">SUM(V47)</f>
        <v>125</v>
      </c>
      <c r="W46" s="51" t="n">
        <f aca="false">SUM(W47)</f>
        <v>15000</v>
      </c>
      <c r="X46" s="51" t="n">
        <f aca="false">SUM(X47:X48)</f>
        <v>34000</v>
      </c>
      <c r="Y46" s="51" t="n">
        <f aca="false">SUM(Y47:Y48)</f>
        <v>27500</v>
      </c>
      <c r="Z46" s="51" t="n">
        <v>52500</v>
      </c>
      <c r="AA46" s="51" t="n">
        <f aca="false">SUM(AA47:AA48)</f>
        <v>30000</v>
      </c>
      <c r="AB46" s="51" t="n">
        <f aca="false">SUM(AB47:AB48)</f>
        <v>0</v>
      </c>
      <c r="AC46" s="51" t="n">
        <f aca="false">SUM(AC47:AC48)</f>
        <v>30000</v>
      </c>
      <c r="AD46" s="51" t="n">
        <f aca="false">SUM(AD47:AD48)</f>
        <v>30000</v>
      </c>
      <c r="AE46" s="51" t="n">
        <f aca="false">SUM(AE47:AE48)</f>
        <v>0</v>
      </c>
      <c r="AF46" s="51" t="n">
        <f aca="false">SUM(AF47:AF48)</f>
        <v>0</v>
      </c>
      <c r="AG46" s="51" t="n">
        <f aca="false">SUM(AG47:AG48)</f>
        <v>30000</v>
      </c>
      <c r="AH46" s="51" t="n">
        <f aca="false">SUM(AH47:AH48)</f>
        <v>6000</v>
      </c>
      <c r="AI46" s="51" t="n">
        <f aca="false">SUM(AI47:AI48)</f>
        <v>30000</v>
      </c>
      <c r="AJ46" s="51" t="n">
        <f aca="false">SUM(AJ47:AJ48)</f>
        <v>0</v>
      </c>
      <c r="AK46" s="51" t="n">
        <f aca="false">SUM(AK47:AK50)</f>
        <v>80000</v>
      </c>
      <c r="AL46" s="51" t="n">
        <f aca="false">SUM(AL47:AL50)</f>
        <v>0</v>
      </c>
      <c r="AM46" s="51" t="n">
        <f aca="false">SUM(AM47:AM50)</f>
        <v>0</v>
      </c>
      <c r="AN46" s="51" t="n">
        <f aca="false">SUM(AN47:AN50)</f>
        <v>80000</v>
      </c>
      <c r="AO46" s="39" t="n">
        <f aca="false">SUM(AN46/$AN$4)</f>
        <v>10617.8246731701</v>
      </c>
      <c r="AP46" s="51" t="n">
        <f aca="false">SUM(AP47:AP50)</f>
        <v>80000</v>
      </c>
      <c r="AQ46" s="51"/>
      <c r="AR46" s="39" t="n">
        <f aca="false">SUM(AP46/$AN$4)</f>
        <v>10617.8246731701</v>
      </c>
      <c r="AS46" s="39"/>
      <c r="AT46" s="39" t="n">
        <f aca="false">SUM(AT47:AT50)</f>
        <v>3854.4</v>
      </c>
      <c r="AU46" s="39" t="n">
        <f aca="false">SUM(AU47:AU50)</f>
        <v>0</v>
      </c>
      <c r="AV46" s="39" t="n">
        <f aca="false">SUM(AV47:AV50)</f>
        <v>1990.84</v>
      </c>
      <c r="AW46" s="39" t="n">
        <f aca="false">SUM(AR46+AU46-AV46)</f>
        <v>8626.98467317008</v>
      </c>
      <c r="AX46" s="47" t="n">
        <f aca="false">SUM(AX47:AX50)</f>
        <v>6381.6</v>
      </c>
      <c r="AY46" s="47" t="n">
        <f aca="false">SUM(AY47:AY50)</f>
        <v>1300</v>
      </c>
      <c r="AZ46" s="47" t="n">
        <f aca="false">SUM(AZ47:AZ50)</f>
        <v>2245.3</v>
      </c>
      <c r="BA46" s="47" t="n">
        <f aca="false">SUM(BA47:BA50)</f>
        <v>7681.68467317008</v>
      </c>
      <c r="BB46" s="47" t="n">
        <f aca="false">SUM(BB47:BB50)</f>
        <v>7441.52</v>
      </c>
      <c r="BC46" s="48" t="n">
        <f aca="false">SUM(BB46/BA46*100)</f>
        <v>96.8735416332708</v>
      </c>
      <c r="BL46" s="2"/>
    </row>
    <row r="47" customFormat="false" ht="12.75" hidden="true" customHeight="false" outlineLevel="0" collapsed="false">
      <c r="A47" s="41"/>
      <c r="B47" s="36"/>
      <c r="C47" s="36"/>
      <c r="D47" s="36"/>
      <c r="E47" s="36"/>
      <c r="F47" s="36"/>
      <c r="G47" s="36"/>
      <c r="H47" s="36"/>
      <c r="I47" s="49" t="n">
        <v>31219</v>
      </c>
      <c r="J47" s="50" t="s">
        <v>88</v>
      </c>
      <c r="K47" s="51" t="n">
        <v>0</v>
      </c>
      <c r="L47" s="51" t="n">
        <v>8000</v>
      </c>
      <c r="M47" s="51" t="n">
        <v>8000</v>
      </c>
      <c r="N47" s="51" t="n">
        <v>14000</v>
      </c>
      <c r="O47" s="51" t="n">
        <v>14000</v>
      </c>
      <c r="P47" s="51" t="n">
        <v>12000</v>
      </c>
      <c r="Q47" s="51" t="n">
        <v>12000</v>
      </c>
      <c r="R47" s="51" t="n">
        <v>9962.77</v>
      </c>
      <c r="S47" s="51" t="n">
        <v>15000</v>
      </c>
      <c r="T47" s="51" t="n">
        <v>4500</v>
      </c>
      <c r="U47" s="51"/>
      <c r="V47" s="39" t="n">
        <f aca="false">S47/P47*100</f>
        <v>125</v>
      </c>
      <c r="W47" s="51" t="n">
        <v>15000</v>
      </c>
      <c r="X47" s="51" t="n">
        <v>27000</v>
      </c>
      <c r="Y47" s="51" t="n">
        <v>20000</v>
      </c>
      <c r="Z47" s="51" t="n">
        <v>20000</v>
      </c>
      <c r="AA47" s="51" t="n">
        <v>20000</v>
      </c>
      <c r="AB47" s="51"/>
      <c r="AC47" s="51" t="n">
        <v>20000</v>
      </c>
      <c r="AD47" s="51" t="n">
        <v>20000</v>
      </c>
      <c r="AE47" s="51"/>
      <c r="AF47" s="51"/>
      <c r="AG47" s="53" t="n">
        <f aca="false">SUM(AD47+AE47-AF47)</f>
        <v>20000</v>
      </c>
      <c r="AH47" s="51" t="n">
        <v>6000</v>
      </c>
      <c r="AI47" s="51" t="n">
        <v>20000</v>
      </c>
      <c r="AJ47" s="47" t="n">
        <v>0</v>
      </c>
      <c r="AK47" s="51" t="n">
        <v>35000</v>
      </c>
      <c r="AL47" s="51"/>
      <c r="AM47" s="51"/>
      <c r="AN47" s="47" t="n">
        <f aca="false">SUM(AK47+AL47-AM47)</f>
        <v>35000</v>
      </c>
      <c r="AO47" s="39" t="n">
        <f aca="false">SUM(AN47/$AN$4)</f>
        <v>4645.29829451191</v>
      </c>
      <c r="AP47" s="47" t="n">
        <v>35000</v>
      </c>
      <c r="AQ47" s="47"/>
      <c r="AR47" s="39" t="n">
        <f aca="false">SUM(AP47/$AN$4)</f>
        <v>4645.29829451191</v>
      </c>
      <c r="AS47" s="39" t="n">
        <v>1200</v>
      </c>
      <c r="AT47" s="39" t="n">
        <v>1200</v>
      </c>
      <c r="AU47" s="39"/>
      <c r="AV47" s="39"/>
      <c r="AW47" s="39" t="n">
        <f aca="false">SUM(AR47+AU47-AV47)</f>
        <v>4645.29829451191</v>
      </c>
      <c r="AX47" s="47" t="n">
        <v>2400</v>
      </c>
      <c r="AY47" s="47"/>
      <c r="AZ47" s="47" t="n">
        <v>2245.3</v>
      </c>
      <c r="BA47" s="47" t="n">
        <f aca="false">SUM(AW47+AY47-AZ47)</f>
        <v>2399.99829451191</v>
      </c>
      <c r="BB47" s="47" t="n">
        <v>2400</v>
      </c>
      <c r="BC47" s="48" t="n">
        <f aca="false">SUM(BB47/BA47*100)</f>
        <v>100.000071062054</v>
      </c>
      <c r="BL47" s="2"/>
    </row>
    <row r="48" customFormat="false" ht="12.75" hidden="true" customHeight="false" outlineLevel="0" collapsed="false">
      <c r="A48" s="41"/>
      <c r="B48" s="36"/>
      <c r="C48" s="36"/>
      <c r="D48" s="36"/>
      <c r="E48" s="36"/>
      <c r="F48" s="36"/>
      <c r="G48" s="36"/>
      <c r="H48" s="36"/>
      <c r="I48" s="49" t="n">
        <v>31219</v>
      </c>
      <c r="J48" s="50" t="s">
        <v>89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39"/>
      <c r="W48" s="51"/>
      <c r="X48" s="51" t="n">
        <v>7000</v>
      </c>
      <c r="Y48" s="51" t="n">
        <v>7500</v>
      </c>
      <c r="Z48" s="51" t="n">
        <v>7500</v>
      </c>
      <c r="AA48" s="51" t="n">
        <v>10000</v>
      </c>
      <c r="AB48" s="51"/>
      <c r="AC48" s="51" t="n">
        <v>10000</v>
      </c>
      <c r="AD48" s="51" t="n">
        <v>10000</v>
      </c>
      <c r="AE48" s="51"/>
      <c r="AF48" s="51"/>
      <c r="AG48" s="53" t="n">
        <f aca="false">SUM(AD48+AE48-AF48)</f>
        <v>10000</v>
      </c>
      <c r="AH48" s="51"/>
      <c r="AI48" s="51" t="n">
        <v>10000</v>
      </c>
      <c r="AJ48" s="47" t="n">
        <v>0</v>
      </c>
      <c r="AK48" s="51" t="n">
        <v>15000</v>
      </c>
      <c r="AL48" s="51"/>
      <c r="AM48" s="51"/>
      <c r="AN48" s="47" t="n">
        <f aca="false">SUM(AK48+AL48-AM48)</f>
        <v>15000</v>
      </c>
      <c r="AO48" s="39" t="n">
        <f aca="false">SUM(AN48/$AN$4)</f>
        <v>1990.84212621939</v>
      </c>
      <c r="AP48" s="47" t="n">
        <v>15000</v>
      </c>
      <c r="AQ48" s="47"/>
      <c r="AR48" s="39" t="n">
        <f aca="false">SUM(AP48/$AN$4)</f>
        <v>1990.84212621939</v>
      </c>
      <c r="AS48" s="39"/>
      <c r="AT48" s="39"/>
      <c r="AU48" s="39"/>
      <c r="AV48" s="39" t="n">
        <v>1990.84</v>
      </c>
      <c r="AW48" s="39" t="n">
        <f aca="false">SUM(AR48+AU48-AV48)</f>
        <v>0.00212621939067503</v>
      </c>
      <c r="AX48" s="47"/>
      <c r="AY48" s="47"/>
      <c r="AZ48" s="47"/>
      <c r="BA48" s="47" t="n">
        <f aca="false">SUM(AW48+AY48-AZ48)</f>
        <v>0.00212621939067503</v>
      </c>
      <c r="BB48" s="47"/>
      <c r="BC48" s="48" t="n">
        <f aca="false">SUM(BB48/BA48*100)</f>
        <v>0</v>
      </c>
      <c r="BL48" s="2"/>
    </row>
    <row r="49" customFormat="false" ht="12.75" hidden="true" customHeight="false" outlineLevel="0" collapsed="false">
      <c r="A49" s="41"/>
      <c r="B49" s="36"/>
      <c r="C49" s="36"/>
      <c r="D49" s="36"/>
      <c r="E49" s="36"/>
      <c r="F49" s="36"/>
      <c r="G49" s="36"/>
      <c r="H49" s="36"/>
      <c r="I49" s="49" t="n">
        <v>31219</v>
      </c>
      <c r="J49" s="50" t="s">
        <v>90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39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3"/>
      <c r="AH49" s="51"/>
      <c r="AI49" s="51"/>
      <c r="AJ49" s="47"/>
      <c r="AK49" s="51"/>
      <c r="AL49" s="51"/>
      <c r="AM49" s="51"/>
      <c r="AN49" s="47"/>
      <c r="AO49" s="39"/>
      <c r="AP49" s="47"/>
      <c r="AQ49" s="47"/>
      <c r="AR49" s="39"/>
      <c r="AS49" s="39"/>
      <c r="AT49" s="39"/>
      <c r="AU49" s="39"/>
      <c r="AV49" s="39"/>
      <c r="AW49" s="39"/>
      <c r="AX49" s="47"/>
      <c r="AY49" s="47" t="n">
        <v>1300</v>
      </c>
      <c r="AZ49" s="47"/>
      <c r="BA49" s="47" t="n">
        <f aca="false">SUM(AW49+AY49-AZ49)</f>
        <v>1300</v>
      </c>
      <c r="BB49" s="47" t="n">
        <v>1059.92</v>
      </c>
      <c r="BC49" s="48" t="n">
        <f aca="false">SUM(BB49/BA49*100)</f>
        <v>81.5323076923077</v>
      </c>
      <c r="BL49" s="2"/>
    </row>
    <row r="50" customFormat="false" ht="12.75" hidden="true" customHeight="false" outlineLevel="0" collapsed="false">
      <c r="A50" s="41"/>
      <c r="B50" s="36"/>
      <c r="C50" s="36"/>
      <c r="D50" s="36"/>
      <c r="E50" s="36"/>
      <c r="F50" s="36"/>
      <c r="G50" s="36"/>
      <c r="H50" s="36"/>
      <c r="I50" s="49" t="n">
        <v>31219</v>
      </c>
      <c r="J50" s="50" t="s">
        <v>91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39"/>
      <c r="W50" s="51"/>
      <c r="X50" s="51"/>
      <c r="Y50" s="51" t="n">
        <v>0</v>
      </c>
      <c r="Z50" s="51" t="n">
        <v>25000</v>
      </c>
      <c r="AA50" s="51" t="n">
        <v>25000</v>
      </c>
      <c r="AB50" s="51"/>
      <c r="AC50" s="51" t="n">
        <v>25000</v>
      </c>
      <c r="AD50" s="51" t="n">
        <v>25000</v>
      </c>
      <c r="AE50" s="51"/>
      <c r="AF50" s="51"/>
      <c r="AG50" s="53" t="n">
        <f aca="false">SUM(AD50+AE50-AF50)</f>
        <v>25000</v>
      </c>
      <c r="AH50" s="51" t="n">
        <v>22916.85</v>
      </c>
      <c r="AI50" s="51" t="n">
        <v>35000</v>
      </c>
      <c r="AJ50" s="47" t="n">
        <v>12500.1</v>
      </c>
      <c r="AK50" s="51" t="n">
        <v>30000</v>
      </c>
      <c r="AL50" s="51"/>
      <c r="AM50" s="51"/>
      <c r="AN50" s="47" t="n">
        <f aca="false">SUM(AK50+AL50-AM50)</f>
        <v>30000</v>
      </c>
      <c r="AO50" s="39" t="n">
        <f aca="false">SUM(AN50/$AN$4)</f>
        <v>3981.68425243878</v>
      </c>
      <c r="AP50" s="47" t="n">
        <v>30000</v>
      </c>
      <c r="AQ50" s="47"/>
      <c r="AR50" s="39" t="n">
        <f aca="false">SUM(AP50/$AN$4)</f>
        <v>3981.68425243878</v>
      </c>
      <c r="AS50" s="39" t="n">
        <v>2654.4</v>
      </c>
      <c r="AT50" s="39" t="n">
        <v>2654.4</v>
      </c>
      <c r="AU50" s="39"/>
      <c r="AV50" s="39"/>
      <c r="AW50" s="39" t="n">
        <f aca="false">SUM(AR50+AU50-AV50)</f>
        <v>3981.68425243878</v>
      </c>
      <c r="AX50" s="47" t="n">
        <v>3981.6</v>
      </c>
      <c r="AY50" s="47"/>
      <c r="AZ50" s="47"/>
      <c r="BA50" s="47" t="n">
        <f aca="false">SUM(AW50+AY50-AZ50)</f>
        <v>3981.68425243878</v>
      </c>
      <c r="BB50" s="47" t="n">
        <v>3981.6</v>
      </c>
      <c r="BC50" s="48" t="n">
        <f aca="false">SUM(BB50/BA50*100)</f>
        <v>99.997884</v>
      </c>
      <c r="BL50" s="2"/>
    </row>
    <row r="51" customFormat="false" ht="12.75" hidden="true" customHeight="false" outlineLevel="0" collapsed="false">
      <c r="A51" s="41"/>
      <c r="B51" s="36"/>
      <c r="C51" s="36"/>
      <c r="D51" s="36"/>
      <c r="E51" s="36"/>
      <c r="F51" s="36"/>
      <c r="G51" s="36"/>
      <c r="H51" s="36"/>
      <c r="I51" s="49" t="n">
        <v>313</v>
      </c>
      <c r="J51" s="50" t="s">
        <v>92</v>
      </c>
      <c r="K51" s="51" t="n">
        <f aca="false">SUM(K52:K53)</f>
        <v>96829.84</v>
      </c>
      <c r="L51" s="51" t="n">
        <f aca="false">SUM(L52:L53)</f>
        <v>132500</v>
      </c>
      <c r="M51" s="51" t="n">
        <f aca="false">SUM(M52:M53)</f>
        <v>132500</v>
      </c>
      <c r="N51" s="51" t="n">
        <f aca="false">SUM(N52:N53)</f>
        <v>41000</v>
      </c>
      <c r="O51" s="51" t="n">
        <f aca="false">SUM(O52:O53)</f>
        <v>41000</v>
      </c>
      <c r="P51" s="51" t="n">
        <f aca="false">SUM(P52:P53)</f>
        <v>45000</v>
      </c>
      <c r="Q51" s="51" t="n">
        <f aca="false">SUM(Q52:Q53)</f>
        <v>45000</v>
      </c>
      <c r="R51" s="51" t="n">
        <f aca="false">SUM(R52:R53)</f>
        <v>18842.37</v>
      </c>
      <c r="S51" s="51" t="n">
        <f aca="false">SUM(S52:S53)</f>
        <v>32550</v>
      </c>
      <c r="T51" s="51" t="n">
        <f aca="false">SUM(T52:T53)</f>
        <v>22663.43</v>
      </c>
      <c r="U51" s="51" t="n">
        <f aca="false">SUM(U52:U53)</f>
        <v>0</v>
      </c>
      <c r="V51" s="51" t="n">
        <f aca="false">SUM(V52:V53)</f>
        <v>72.3333333333333</v>
      </c>
      <c r="W51" s="51" t="n">
        <f aca="false">SUM(W52:W53)</f>
        <v>32000</v>
      </c>
      <c r="X51" s="51" t="n">
        <f aca="false">SUM(X52:X53)</f>
        <v>73500</v>
      </c>
      <c r="Y51" s="51" t="n">
        <f aca="false">SUM(Y52:Y53)</f>
        <v>79904</v>
      </c>
      <c r="Z51" s="51" t="n">
        <f aca="false">SUM(Z52:Z53)</f>
        <v>96000</v>
      </c>
      <c r="AA51" s="51" t="n">
        <f aca="false">SUM(AA52:AA53)</f>
        <v>80000</v>
      </c>
      <c r="AB51" s="51" t="n">
        <f aca="false">SUM(AB52:AB53)</f>
        <v>45944.49</v>
      </c>
      <c r="AC51" s="51" t="n">
        <f aca="false">SUM(AC52:AC53)</f>
        <v>80000</v>
      </c>
      <c r="AD51" s="51" t="n">
        <f aca="false">SUM(AD52:AD53)</f>
        <v>80000</v>
      </c>
      <c r="AE51" s="51" t="n">
        <f aca="false">SUM(AE52:AE53)</f>
        <v>0</v>
      </c>
      <c r="AF51" s="51" t="n">
        <f aca="false">SUM(AF52:AF53)</f>
        <v>0</v>
      </c>
      <c r="AG51" s="51" t="n">
        <f aca="false">SUM(AG52:AG53)</f>
        <v>80000</v>
      </c>
      <c r="AH51" s="51" t="n">
        <f aca="false">SUM(AH52:AH53)</f>
        <v>74255.64</v>
      </c>
      <c r="AI51" s="51" t="n">
        <f aca="false">SUM(AI52:AI53)</f>
        <v>104000</v>
      </c>
      <c r="AJ51" s="51" t="n">
        <f aca="false">SUM(AJ52:AJ53)</f>
        <v>44589.91</v>
      </c>
      <c r="AK51" s="51" t="n">
        <f aca="false">SUM(AK52:AK53)</f>
        <v>97500</v>
      </c>
      <c r="AL51" s="51" t="n">
        <f aca="false">SUM(AL52:AL53)</f>
        <v>0</v>
      </c>
      <c r="AM51" s="51" t="n">
        <f aca="false">SUM(AM52:AM53)</f>
        <v>0</v>
      </c>
      <c r="AN51" s="51" t="n">
        <f aca="false">SUM(AN52:AN53)</f>
        <v>97500</v>
      </c>
      <c r="AO51" s="39" t="n">
        <f aca="false">SUM(AN51/$AN$4)</f>
        <v>12940.473820426</v>
      </c>
      <c r="AP51" s="51" t="n">
        <f aca="false">SUM(AP52:AP53)</f>
        <v>97500</v>
      </c>
      <c r="AQ51" s="51"/>
      <c r="AR51" s="39" t="n">
        <f aca="false">SUM(AP51/$AN$4)</f>
        <v>12940.473820426</v>
      </c>
      <c r="AS51" s="39"/>
      <c r="AT51" s="39" t="n">
        <f aca="false">SUM(AT52:AT53)</f>
        <v>7501.51</v>
      </c>
      <c r="AU51" s="39" t="n">
        <f aca="false">SUM(AU52:AU53)</f>
        <v>0</v>
      </c>
      <c r="AV51" s="39" t="n">
        <f aca="false">SUM(AV52:AV53)</f>
        <v>0</v>
      </c>
      <c r="AW51" s="39" t="n">
        <f aca="false">SUM(AR51+AU51-AV51)</f>
        <v>12940.473820426</v>
      </c>
      <c r="AX51" s="47" t="n">
        <f aca="false">SUM(AX53+AX52)</f>
        <v>11778.15</v>
      </c>
      <c r="AY51" s="47" t="n">
        <f aca="false">SUM(AY53+AY52)</f>
        <v>1100</v>
      </c>
      <c r="AZ51" s="47" t="n">
        <f aca="false">SUM(AZ53+AZ52)</f>
        <v>2189.93</v>
      </c>
      <c r="BA51" s="47" t="n">
        <f aca="false">SUM(BA53+BA52)</f>
        <v>11850.543820426</v>
      </c>
      <c r="BB51" s="47" t="n">
        <f aca="false">SUM(BB53+BB52)</f>
        <v>11778.15</v>
      </c>
      <c r="BC51" s="48" t="n">
        <f aca="false">SUM(BB51/BA51*100)</f>
        <v>99.3891097191569</v>
      </c>
      <c r="BL51" s="2"/>
    </row>
    <row r="52" customFormat="false" ht="12.75" hidden="true" customHeight="false" outlineLevel="0" collapsed="false">
      <c r="A52" s="41"/>
      <c r="B52" s="36"/>
      <c r="C52" s="36"/>
      <c r="D52" s="36"/>
      <c r="E52" s="36"/>
      <c r="F52" s="36"/>
      <c r="G52" s="36"/>
      <c r="H52" s="36"/>
      <c r="I52" s="49" t="n">
        <v>31321</v>
      </c>
      <c r="J52" s="50" t="s">
        <v>93</v>
      </c>
      <c r="K52" s="51" t="n">
        <v>96829.84</v>
      </c>
      <c r="L52" s="51" t="n">
        <v>132500</v>
      </c>
      <c r="M52" s="51" t="n">
        <v>132500</v>
      </c>
      <c r="N52" s="51" t="n">
        <v>41000</v>
      </c>
      <c r="O52" s="51" t="n">
        <v>41000</v>
      </c>
      <c r="P52" s="51" t="n">
        <v>45000</v>
      </c>
      <c r="Q52" s="51" t="n">
        <v>45000</v>
      </c>
      <c r="R52" s="51" t="n">
        <v>18842.37</v>
      </c>
      <c r="S52" s="51" t="n">
        <v>32550</v>
      </c>
      <c r="T52" s="51" t="n">
        <v>22663.43</v>
      </c>
      <c r="U52" s="51"/>
      <c r="V52" s="39" t="n">
        <f aca="false">S52/P52*100</f>
        <v>72.3333333333333</v>
      </c>
      <c r="W52" s="51" t="n">
        <v>32000</v>
      </c>
      <c r="X52" s="51" t="n">
        <v>51500</v>
      </c>
      <c r="Y52" s="51" t="n">
        <v>58904</v>
      </c>
      <c r="Z52" s="51" t="n">
        <v>65000</v>
      </c>
      <c r="AA52" s="51" t="n">
        <v>59000</v>
      </c>
      <c r="AB52" s="51" t="n">
        <v>37242.75</v>
      </c>
      <c r="AC52" s="51" t="n">
        <v>59000</v>
      </c>
      <c r="AD52" s="51" t="n">
        <v>59000</v>
      </c>
      <c r="AE52" s="51"/>
      <c r="AF52" s="51"/>
      <c r="AG52" s="53" t="n">
        <f aca="false">SUM(AD52+AE52-AF52)</f>
        <v>59000</v>
      </c>
      <c r="AH52" s="51" t="n">
        <v>68222.85</v>
      </c>
      <c r="AI52" s="51" t="n">
        <v>78000</v>
      </c>
      <c r="AJ52" s="47" t="n">
        <v>35823.62</v>
      </c>
      <c r="AK52" s="51" t="n">
        <v>81000</v>
      </c>
      <c r="AL52" s="51"/>
      <c r="AM52" s="51"/>
      <c r="AN52" s="47" t="n">
        <f aca="false">SUM(AK52+AL52-AM52)</f>
        <v>81000</v>
      </c>
      <c r="AO52" s="39" t="n">
        <f aca="false">SUM(AN52/$AN$4)</f>
        <v>10750.5474815847</v>
      </c>
      <c r="AP52" s="47" t="n">
        <v>81000</v>
      </c>
      <c r="AQ52" s="47"/>
      <c r="AR52" s="39" t="n">
        <f aca="false">SUM(AP52/$AN$4)</f>
        <v>10750.5474815847</v>
      </c>
      <c r="AS52" s="39" t="n">
        <v>7501.51</v>
      </c>
      <c r="AT52" s="39" t="n">
        <v>7501.51</v>
      </c>
      <c r="AU52" s="39"/>
      <c r="AV52" s="39"/>
      <c r="AW52" s="39" t="n">
        <f aca="false">SUM(AR52+AU52-AV52)</f>
        <v>10750.5474815847</v>
      </c>
      <c r="AX52" s="47" t="n">
        <v>11778.15</v>
      </c>
      <c r="AY52" s="47" t="n">
        <v>1100</v>
      </c>
      <c r="AZ52" s="47"/>
      <c r="BA52" s="47" t="n">
        <f aca="false">SUM(AW52+AY52-AZ52)</f>
        <v>11850.5474815847</v>
      </c>
      <c r="BB52" s="47" t="n">
        <v>11778.15</v>
      </c>
      <c r="BC52" s="48" t="n">
        <f aca="false">SUM(BB52/BA52*100)</f>
        <v>99.3890790134615</v>
      </c>
      <c r="BL52" s="2"/>
    </row>
    <row r="53" customFormat="false" ht="12.75" hidden="true" customHeight="false" outlineLevel="0" collapsed="false">
      <c r="A53" s="41"/>
      <c r="B53" s="36"/>
      <c r="C53" s="36"/>
      <c r="D53" s="36"/>
      <c r="E53" s="36"/>
      <c r="F53" s="36"/>
      <c r="G53" s="36"/>
      <c r="H53" s="36"/>
      <c r="I53" s="49" t="n">
        <v>31321</v>
      </c>
      <c r="J53" s="50" t="s">
        <v>94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39"/>
      <c r="W53" s="51"/>
      <c r="X53" s="51" t="n">
        <v>22000</v>
      </c>
      <c r="Y53" s="51" t="n">
        <v>21000</v>
      </c>
      <c r="Z53" s="51" t="n">
        <v>31000</v>
      </c>
      <c r="AA53" s="51" t="n">
        <v>21000</v>
      </c>
      <c r="AB53" s="51" t="n">
        <v>8701.74</v>
      </c>
      <c r="AC53" s="51" t="n">
        <v>21000</v>
      </c>
      <c r="AD53" s="51" t="n">
        <v>21000</v>
      </c>
      <c r="AE53" s="51"/>
      <c r="AF53" s="51"/>
      <c r="AG53" s="53" t="n">
        <f aca="false">SUM(AD53+AE53-AF53)</f>
        <v>21000</v>
      </c>
      <c r="AH53" s="51" t="n">
        <v>6032.79</v>
      </c>
      <c r="AI53" s="51" t="n">
        <v>26000</v>
      </c>
      <c r="AJ53" s="47" t="n">
        <v>8766.29</v>
      </c>
      <c r="AK53" s="51" t="n">
        <v>16500</v>
      </c>
      <c r="AL53" s="51"/>
      <c r="AM53" s="51"/>
      <c r="AN53" s="47" t="n">
        <f aca="false">SUM(AK53+AL53-AM53)</f>
        <v>16500</v>
      </c>
      <c r="AO53" s="39" t="n">
        <f aca="false">SUM(AN53/$AN$4)</f>
        <v>2189.92633884133</v>
      </c>
      <c r="AP53" s="47" t="n">
        <v>16500</v>
      </c>
      <c r="AQ53" s="47"/>
      <c r="AR53" s="39" t="n">
        <f aca="false">SUM(AP53/$AN$4)</f>
        <v>2189.92633884133</v>
      </c>
      <c r="AS53" s="39"/>
      <c r="AT53" s="39"/>
      <c r="AU53" s="39"/>
      <c r="AV53" s="39"/>
      <c r="AW53" s="39" t="n">
        <f aca="false">SUM(AR53+AU53-AV53)</f>
        <v>2189.92633884133</v>
      </c>
      <c r="AX53" s="47"/>
      <c r="AY53" s="47"/>
      <c r="AZ53" s="47" t="n">
        <v>2189.93</v>
      </c>
      <c r="BA53" s="47" t="n">
        <f aca="false">SUM(AW53+AY53-AZ53)</f>
        <v>-0.0036611586701838</v>
      </c>
      <c r="BB53" s="47"/>
      <c r="BC53" s="48" t="n">
        <f aca="false">SUM(BB53/BA53*100)</f>
        <v>0</v>
      </c>
      <c r="BL53" s="2"/>
    </row>
    <row r="54" customFormat="false" ht="12.75" hidden="true" customHeight="false" outlineLevel="0" collapsed="false">
      <c r="A54" s="46"/>
      <c r="B54" s="52" t="s">
        <v>95</v>
      </c>
      <c r="C54" s="52"/>
      <c r="D54" s="52"/>
      <c r="E54" s="52"/>
      <c r="F54" s="52"/>
      <c r="G54" s="52"/>
      <c r="H54" s="52"/>
      <c r="I54" s="37" t="n">
        <v>32</v>
      </c>
      <c r="J54" s="38" t="s">
        <v>55</v>
      </c>
      <c r="K54" s="39" t="n">
        <f aca="false">SUM(K55+K61+K73+K113)</f>
        <v>1008409.32</v>
      </c>
      <c r="L54" s="39" t="n">
        <f aca="false">SUM(L55+L61+L73+L113)</f>
        <v>427500</v>
      </c>
      <c r="M54" s="39" t="n">
        <f aca="false">SUM(M55+M61+M73+M113)</f>
        <v>427500</v>
      </c>
      <c r="N54" s="39" t="n">
        <f aca="false">SUM(N55+N61+N73+N113)</f>
        <v>430000</v>
      </c>
      <c r="O54" s="39" t="n">
        <f aca="false">SUM(O55+O61+O73+O113)</f>
        <v>430000</v>
      </c>
      <c r="P54" s="39" t="n">
        <f aca="false">SUM(P55+P61+P73+P113)</f>
        <v>397362</v>
      </c>
      <c r="Q54" s="39" t="n">
        <f aca="false">SUM(Q55+Q61+Q73+Q113)</f>
        <v>397362</v>
      </c>
      <c r="R54" s="39" t="n">
        <f aca="false">SUM(R55+R61+R73+R113)</f>
        <v>134109.24</v>
      </c>
      <c r="S54" s="39" t="n">
        <f aca="false">SUM(S55+S61+S73+S113)</f>
        <v>512000</v>
      </c>
      <c r="T54" s="39" t="n">
        <f aca="false">SUM(T55+T61+T73+T113)</f>
        <v>154378.67</v>
      </c>
      <c r="U54" s="39" t="n">
        <f aca="false">SUM(U55+U61+U73+U113)</f>
        <v>0</v>
      </c>
      <c r="V54" s="39" t="e">
        <f aca="false">SUM(V55+V61+V73+V113)</f>
        <v>#DIV/0!</v>
      </c>
      <c r="W54" s="39" t="n">
        <f aca="false">SUM(W55+W61+W73+W113)</f>
        <v>482000</v>
      </c>
      <c r="X54" s="39" t="n">
        <f aca="false">SUM(X55+X61+X73+X113)</f>
        <v>846200</v>
      </c>
      <c r="Y54" s="39" t="n">
        <f aca="false">SUM(Y55+Y61+Y73+Y113)</f>
        <v>940296</v>
      </c>
      <c r="Z54" s="39" t="n">
        <f aca="false">SUM(Z55+Z61+Z73+Z113)</f>
        <v>2081004</v>
      </c>
      <c r="AA54" s="39" t="n">
        <f aca="false">SUM(AA55+AA61+AA73+AA113)</f>
        <v>1149500</v>
      </c>
      <c r="AB54" s="39" t="n">
        <f aca="false">SUM(AB55+AB61+AB73+AB113)</f>
        <v>231622.43</v>
      </c>
      <c r="AC54" s="39" t="n">
        <f aca="false">SUM(AC55+AC61+AC73+AC113)</f>
        <v>1174500</v>
      </c>
      <c r="AD54" s="39" t="n">
        <f aca="false">SUM(AD55+AD61+AD73+AD113)</f>
        <v>967000</v>
      </c>
      <c r="AE54" s="39" t="n">
        <f aca="false">SUM(AE55+AE61+AE73+AE113)</f>
        <v>0</v>
      </c>
      <c r="AF54" s="39" t="n">
        <f aca="false">SUM(AF55+AF61+AF73+AF113)</f>
        <v>0</v>
      </c>
      <c r="AG54" s="39" t="n">
        <f aca="false">SUM(AG55+AG61+AG73+AG113)</f>
        <v>972000</v>
      </c>
      <c r="AH54" s="39" t="n">
        <f aca="false">SUM(AH55+AH61+AH73+AH113)</f>
        <v>629537.37</v>
      </c>
      <c r="AI54" s="39" t="n">
        <f aca="false">SUM(AI55+AI61+AI73+AI113)</f>
        <v>1231200</v>
      </c>
      <c r="AJ54" s="39" t="n">
        <f aca="false">SUM(AJ55+AJ61+AJ73+AJ113)</f>
        <v>293248.49</v>
      </c>
      <c r="AK54" s="39" t="n">
        <f aca="false">SUM(AK55+AK61+AK73+AK113)</f>
        <v>1348661.6</v>
      </c>
      <c r="AL54" s="39" t="n">
        <f aca="false">SUM(AL55+AL61+AL73+AL113)</f>
        <v>178000</v>
      </c>
      <c r="AM54" s="39" t="n">
        <f aca="false">SUM(AM55+AM61+AM73+AM113)</f>
        <v>125500</v>
      </c>
      <c r="AN54" s="39" t="n">
        <f aca="false">SUM(AN55+AN61+AN73+AN113)</f>
        <v>1406161.6</v>
      </c>
      <c r="AO54" s="39" t="n">
        <f aca="false">SUM(AN54/$AN$4)</f>
        <v>186629.716636804</v>
      </c>
      <c r="AP54" s="39" t="n">
        <f aca="false">SUM(AP55+AP61+AP73+AP113)</f>
        <v>1217500</v>
      </c>
      <c r="AQ54" s="39"/>
      <c r="AR54" s="39" t="n">
        <f aca="false">SUM(AP54/$AN$4)</f>
        <v>161590.019244807</v>
      </c>
      <c r="AS54" s="39"/>
      <c r="AT54" s="39" t="n">
        <f aca="false">SUM(AT55+AT61+AT73+AT113)</f>
        <v>72646.87</v>
      </c>
      <c r="AU54" s="39" t="n">
        <f aca="false">SUM(AU55+AU61+AU73+AU113)</f>
        <v>103446.21</v>
      </c>
      <c r="AV54" s="39" t="n">
        <f aca="false">SUM(AV55+AV61+AV73+AV113)</f>
        <v>1398.17</v>
      </c>
      <c r="AW54" s="39" t="n">
        <f aca="false">SUM(AR54+AU54-AV54)</f>
        <v>263638.059244807</v>
      </c>
      <c r="AX54" s="47" t="n">
        <f aca="false">SUM(AX55+AX61+AX73+AX113)</f>
        <v>131532.53</v>
      </c>
      <c r="AY54" s="47" t="n">
        <f aca="false">SUM(AY55+AY61+AY73+AY113)</f>
        <v>19987.53</v>
      </c>
      <c r="AZ54" s="47" t="n">
        <f aca="false">SUM(AZ55+AZ61+AZ73+AZ113)</f>
        <v>87916.15</v>
      </c>
      <c r="BA54" s="47" t="n">
        <f aca="false">SUM(BA55+BA61+BA73+BA113)</f>
        <v>195709.439244807</v>
      </c>
      <c r="BB54" s="47" t="n">
        <f aca="false">SUM(BB55+BB61+BB73+BB113)</f>
        <v>136145.23</v>
      </c>
      <c r="BC54" s="48" t="n">
        <f aca="false">SUM(BB54/BA54*100)</f>
        <v>69.5649788407497</v>
      </c>
      <c r="BG54" s="2" t="n">
        <v>131962.53</v>
      </c>
      <c r="BL54" s="2"/>
    </row>
    <row r="55" customFormat="false" ht="12.75" hidden="true" customHeight="false" outlineLevel="0" collapsed="false">
      <c r="A55" s="41"/>
      <c r="B55" s="36"/>
      <c r="C55" s="36"/>
      <c r="D55" s="36"/>
      <c r="E55" s="36"/>
      <c r="F55" s="36"/>
      <c r="G55" s="36"/>
      <c r="H55" s="36"/>
      <c r="I55" s="49" t="n">
        <v>321</v>
      </c>
      <c r="J55" s="50" t="s">
        <v>96</v>
      </c>
      <c r="K55" s="51" t="n">
        <f aca="false">SUM(K56:K60)</f>
        <v>31101</v>
      </c>
      <c r="L55" s="51" t="n">
        <f aca="false">SUM(L56:L60)</f>
        <v>26000</v>
      </c>
      <c r="M55" s="51" t="n">
        <f aca="false">SUM(M56:M60)</f>
        <v>26000</v>
      </c>
      <c r="N55" s="51" t="n">
        <f aca="false">SUM(N56:N60)</f>
        <v>12000</v>
      </c>
      <c r="O55" s="51" t="n">
        <f aca="false">SUM(O56:O60)</f>
        <v>12000</v>
      </c>
      <c r="P55" s="51" t="n">
        <f aca="false">SUM(P56:P60)</f>
        <v>12000</v>
      </c>
      <c r="Q55" s="51" t="n">
        <f aca="false">SUM(Q56:Q60)</f>
        <v>12000</v>
      </c>
      <c r="R55" s="51" t="n">
        <f aca="false">SUM(R56:R60)</f>
        <v>4435.2</v>
      </c>
      <c r="S55" s="51" t="n">
        <f aca="false">SUM(S56:S60)</f>
        <v>12000</v>
      </c>
      <c r="T55" s="51" t="n">
        <f aca="false">SUM(T56:T60)</f>
        <v>4435.2</v>
      </c>
      <c r="U55" s="51" t="n">
        <f aca="false">SUM(U56:U60)</f>
        <v>0</v>
      </c>
      <c r="V55" s="51" t="n">
        <f aca="false">SUM(V56:V60)</f>
        <v>400</v>
      </c>
      <c r="W55" s="51" t="n">
        <f aca="false">SUM(W56:W60)</f>
        <v>12000</v>
      </c>
      <c r="X55" s="51" t="n">
        <f aca="false">SUM(X56:X60)</f>
        <v>28000</v>
      </c>
      <c r="Y55" s="51" t="n">
        <f aca="false">SUM(Y56:Y60)</f>
        <v>34500</v>
      </c>
      <c r="Z55" s="51" t="n">
        <f aca="false">SUM(Z56:Z60)</f>
        <v>34500</v>
      </c>
      <c r="AA55" s="51" t="n">
        <f aca="false">SUM(AA56:AA60)</f>
        <v>36000</v>
      </c>
      <c r="AB55" s="51" t="n">
        <f aca="false">SUM(AB56:AB60)</f>
        <v>8243.02</v>
      </c>
      <c r="AC55" s="51" t="n">
        <f aca="false">SUM(AC56:AC60)</f>
        <v>36000</v>
      </c>
      <c r="AD55" s="51" t="n">
        <f aca="false">SUM(AD56:AD60)</f>
        <v>13500</v>
      </c>
      <c r="AE55" s="51" t="n">
        <f aca="false">SUM(AE56:AE60)</f>
        <v>0</v>
      </c>
      <c r="AF55" s="51" t="n">
        <f aca="false">SUM(AF56:AF60)</f>
        <v>0</v>
      </c>
      <c r="AG55" s="51" t="n">
        <f aca="false">SUM(AG56:AG60)</f>
        <v>13500</v>
      </c>
      <c r="AH55" s="51" t="n">
        <f aca="false">SUM(AH56:AH60)</f>
        <v>8876.32</v>
      </c>
      <c r="AI55" s="51" t="n">
        <f aca="false">SUM(AI56:AI60)</f>
        <v>16000</v>
      </c>
      <c r="AJ55" s="51" t="n">
        <f aca="false">SUM(AJ56:AJ60)</f>
        <v>3368.12</v>
      </c>
      <c r="AK55" s="51" t="n">
        <f aca="false">SUM(AK56:AK60)</f>
        <v>28000</v>
      </c>
      <c r="AL55" s="51" t="n">
        <f aca="false">SUM(AL56:AL60)</f>
        <v>0</v>
      </c>
      <c r="AM55" s="51" t="n">
        <f aca="false">SUM(AM56:AM60)</f>
        <v>0</v>
      </c>
      <c r="AN55" s="51" t="n">
        <f aca="false">SUM(AN56:AN60)</f>
        <v>28000</v>
      </c>
      <c r="AO55" s="39" t="n">
        <f aca="false">SUM(AN55/$AN$4)</f>
        <v>3716.23863560953</v>
      </c>
      <c r="AP55" s="51" t="n">
        <f aca="false">SUM(AP56:AP60)</f>
        <v>31000</v>
      </c>
      <c r="AQ55" s="51"/>
      <c r="AR55" s="39" t="n">
        <f aca="false">SUM(AP55/$AN$4)</f>
        <v>4114.40706085341</v>
      </c>
      <c r="AS55" s="39"/>
      <c r="AT55" s="39" t="n">
        <f aca="false">SUM(AT56:AT60)</f>
        <v>1525.35</v>
      </c>
      <c r="AU55" s="39" t="n">
        <f aca="false">SUM(AU56:AU60)</f>
        <v>0</v>
      </c>
      <c r="AV55" s="39" t="n">
        <f aca="false">SUM(AV56:AV60)</f>
        <v>398.17</v>
      </c>
      <c r="AW55" s="39" t="n">
        <f aca="false">SUM(AR55+AU55-AV55)</f>
        <v>3716.23706085341</v>
      </c>
      <c r="AX55" s="47" t="n">
        <f aca="false">SUM(AX56:AX60)</f>
        <v>2270.54</v>
      </c>
      <c r="AY55" s="47" t="n">
        <f aca="false">SUM(AY56:AY60)</f>
        <v>0</v>
      </c>
      <c r="AZ55" s="47" t="n">
        <f aca="false">SUM(AZ56:AZ60)</f>
        <v>679.06</v>
      </c>
      <c r="BA55" s="47" t="n">
        <f aca="false">SUM(BA56:BA60)</f>
        <v>3037.17706085341</v>
      </c>
      <c r="BB55" s="47" t="n">
        <f aca="false">SUM(BB56:BB60)</f>
        <v>2196.36</v>
      </c>
      <c r="BC55" s="48" t="n">
        <f aca="false">SUM(BB55/BA55*100)</f>
        <v>72.315836580922</v>
      </c>
      <c r="BL55" s="2"/>
    </row>
    <row r="56" customFormat="false" ht="12.75" hidden="true" customHeight="false" outlineLevel="0" collapsed="false">
      <c r="A56" s="41"/>
      <c r="B56" s="36"/>
      <c r="C56" s="36"/>
      <c r="D56" s="36"/>
      <c r="E56" s="36"/>
      <c r="F56" s="36"/>
      <c r="G56" s="36"/>
      <c r="H56" s="36"/>
      <c r="I56" s="49" t="n">
        <v>32111</v>
      </c>
      <c r="J56" s="50" t="s">
        <v>97</v>
      </c>
      <c r="K56" s="51" t="n">
        <v>510</v>
      </c>
      <c r="L56" s="51" t="n">
        <v>1000</v>
      </c>
      <c r="M56" s="51" t="n">
        <v>1000</v>
      </c>
      <c r="N56" s="51" t="n">
        <v>1000</v>
      </c>
      <c r="O56" s="51" t="n">
        <v>1000</v>
      </c>
      <c r="P56" s="51" t="n">
        <v>1000</v>
      </c>
      <c r="Q56" s="51" t="n">
        <v>1000</v>
      </c>
      <c r="R56" s="51"/>
      <c r="S56" s="51" t="n">
        <v>1000</v>
      </c>
      <c r="T56" s="51"/>
      <c r="U56" s="51"/>
      <c r="V56" s="39" t="n">
        <f aca="false">S56/P56*100</f>
        <v>100</v>
      </c>
      <c r="W56" s="51" t="n">
        <v>1000</v>
      </c>
      <c r="X56" s="51" t="n">
        <v>1000</v>
      </c>
      <c r="Y56" s="51" t="n">
        <v>1000</v>
      </c>
      <c r="Z56" s="51" t="n">
        <v>1000</v>
      </c>
      <c r="AA56" s="51" t="n">
        <v>2000</v>
      </c>
      <c r="AB56" s="51" t="n">
        <v>510</v>
      </c>
      <c r="AC56" s="51" t="n">
        <v>2000</v>
      </c>
      <c r="AD56" s="51" t="n">
        <v>2000</v>
      </c>
      <c r="AE56" s="51"/>
      <c r="AF56" s="51"/>
      <c r="AG56" s="53" t="n">
        <f aca="false">SUM(AD56+AE56-AF56)</f>
        <v>2000</v>
      </c>
      <c r="AH56" s="51" t="n">
        <v>400</v>
      </c>
      <c r="AI56" s="51" t="n">
        <v>2000</v>
      </c>
      <c r="AJ56" s="47" t="n">
        <v>0</v>
      </c>
      <c r="AK56" s="51" t="n">
        <v>2000</v>
      </c>
      <c r="AL56" s="51"/>
      <c r="AM56" s="51"/>
      <c r="AN56" s="47" t="n">
        <f aca="false">SUM(AK56+AL56-AM56)</f>
        <v>2000</v>
      </c>
      <c r="AO56" s="39" t="n">
        <f aca="false">SUM(AN56/$AN$4)</f>
        <v>265.445616829252</v>
      </c>
      <c r="AP56" s="47" t="n">
        <v>2000</v>
      </c>
      <c r="AQ56" s="47"/>
      <c r="AR56" s="39" t="n">
        <f aca="false">SUM(AP56/$AN$4)</f>
        <v>265.445616829252</v>
      </c>
      <c r="AS56" s="39" t="n">
        <v>79.62</v>
      </c>
      <c r="AT56" s="39" t="n">
        <v>79.62</v>
      </c>
      <c r="AU56" s="39"/>
      <c r="AV56" s="39"/>
      <c r="AW56" s="39" t="n">
        <f aca="false">SUM(AR56+AU56-AV56)</f>
        <v>265.445616829252</v>
      </c>
      <c r="AX56" s="47" t="n">
        <v>79.62</v>
      </c>
      <c r="AY56" s="47"/>
      <c r="AZ56" s="47" t="n">
        <v>115.45</v>
      </c>
      <c r="BA56" s="47" t="n">
        <f aca="false">SUM(AW56+AY56-AZ56)</f>
        <v>149.995616829252</v>
      </c>
      <c r="BB56" s="47" t="n">
        <v>79.62</v>
      </c>
      <c r="BC56" s="48" t="n">
        <f aca="false">SUM(BB56/BA56*100)</f>
        <v>53.081551103347</v>
      </c>
      <c r="BL56" s="2"/>
    </row>
    <row r="57" customFormat="false" ht="12.75" hidden="true" customHeight="false" outlineLevel="0" collapsed="false">
      <c r="A57" s="41"/>
      <c r="B57" s="36"/>
      <c r="C57" s="36"/>
      <c r="D57" s="36"/>
      <c r="E57" s="36"/>
      <c r="F57" s="36"/>
      <c r="G57" s="36"/>
      <c r="H57" s="36"/>
      <c r="I57" s="49" t="n">
        <v>32115</v>
      </c>
      <c r="J57" s="50" t="s">
        <v>98</v>
      </c>
      <c r="K57" s="51" t="n">
        <v>2541.2</v>
      </c>
      <c r="L57" s="51" t="n">
        <v>2000</v>
      </c>
      <c r="M57" s="51" t="n">
        <v>2000</v>
      </c>
      <c r="N57" s="51" t="n">
        <v>1000</v>
      </c>
      <c r="O57" s="51" t="n">
        <v>1000</v>
      </c>
      <c r="P57" s="51" t="n">
        <v>1000</v>
      </c>
      <c r="Q57" s="51" t="n">
        <v>1000</v>
      </c>
      <c r="R57" s="51"/>
      <c r="S57" s="51" t="n">
        <v>1000</v>
      </c>
      <c r="T57" s="51"/>
      <c r="U57" s="51"/>
      <c r="V57" s="39" t="n">
        <f aca="false">S57/P57*100</f>
        <v>100</v>
      </c>
      <c r="W57" s="51" t="n">
        <v>1000</v>
      </c>
      <c r="X57" s="51" t="n">
        <v>1000</v>
      </c>
      <c r="Y57" s="51" t="n">
        <v>1000</v>
      </c>
      <c r="Z57" s="51" t="n">
        <v>1000</v>
      </c>
      <c r="AA57" s="51" t="n">
        <v>1000</v>
      </c>
      <c r="AB57" s="51" t="n">
        <v>453.7</v>
      </c>
      <c r="AC57" s="51" t="n">
        <v>1000</v>
      </c>
      <c r="AD57" s="51" t="n">
        <v>1000</v>
      </c>
      <c r="AE57" s="51"/>
      <c r="AF57" s="51"/>
      <c r="AG57" s="53" t="n">
        <f aca="false">SUM(AD57+AE57-AF57)</f>
        <v>1000</v>
      </c>
      <c r="AH57" s="51" t="n">
        <v>564</v>
      </c>
      <c r="AI57" s="51" t="n">
        <v>1000</v>
      </c>
      <c r="AJ57" s="47" t="n">
        <v>0</v>
      </c>
      <c r="AK57" s="51" t="n">
        <v>1000</v>
      </c>
      <c r="AL57" s="51"/>
      <c r="AM57" s="51"/>
      <c r="AN57" s="47" t="n">
        <f aca="false">SUM(AK57+AL57-AM57)</f>
        <v>1000</v>
      </c>
      <c r="AO57" s="39" t="n">
        <f aca="false">SUM(AN57/$AN$4)</f>
        <v>132.722808414626</v>
      </c>
      <c r="AP57" s="47" t="n">
        <v>1000</v>
      </c>
      <c r="AQ57" s="47"/>
      <c r="AR57" s="39" t="n">
        <f aca="false">SUM(AP57/$AN$4)</f>
        <v>132.722808414626</v>
      </c>
      <c r="AS57" s="39" t="n">
        <v>27.58</v>
      </c>
      <c r="AT57" s="39" t="n">
        <v>27.58</v>
      </c>
      <c r="AU57" s="39"/>
      <c r="AV57" s="39"/>
      <c r="AW57" s="39" t="n">
        <f aca="false">SUM(AR57+AU57-AV57)</f>
        <v>132.722808414626</v>
      </c>
      <c r="AX57" s="47" t="n">
        <v>101.76</v>
      </c>
      <c r="AY57" s="47"/>
      <c r="AZ57" s="47"/>
      <c r="BA57" s="47" t="n">
        <f aca="false">SUM(AW57+AY57-AZ57)</f>
        <v>132.722808414626</v>
      </c>
      <c r="BB57" s="47" t="n">
        <v>27.58</v>
      </c>
      <c r="BC57" s="48" t="n">
        <f aca="false">SUM(BB57/BA57*100)</f>
        <v>20.780151</v>
      </c>
      <c r="BL57" s="2"/>
    </row>
    <row r="58" customFormat="false" ht="12.75" hidden="true" customHeight="false" outlineLevel="0" collapsed="false">
      <c r="A58" s="41"/>
      <c r="B58" s="36"/>
      <c r="C58" s="36"/>
      <c r="D58" s="36"/>
      <c r="E58" s="36"/>
      <c r="F58" s="36"/>
      <c r="G58" s="36"/>
      <c r="H58" s="36"/>
      <c r="I58" s="49" t="n">
        <v>32121</v>
      </c>
      <c r="J58" s="50" t="s">
        <v>99</v>
      </c>
      <c r="K58" s="51" t="n">
        <v>26379.8</v>
      </c>
      <c r="L58" s="51" t="n">
        <v>20000</v>
      </c>
      <c r="M58" s="51" t="n">
        <v>20000</v>
      </c>
      <c r="N58" s="51" t="n">
        <v>9000</v>
      </c>
      <c r="O58" s="51" t="n">
        <v>9000</v>
      </c>
      <c r="P58" s="51" t="n">
        <v>9000</v>
      </c>
      <c r="Q58" s="51" t="n">
        <v>9000</v>
      </c>
      <c r="R58" s="51" t="n">
        <v>4435.2</v>
      </c>
      <c r="S58" s="51" t="n">
        <v>9000</v>
      </c>
      <c r="T58" s="51" t="n">
        <v>4435.2</v>
      </c>
      <c r="U58" s="51"/>
      <c r="V58" s="39" t="n">
        <f aca="false">S58/P58*100</f>
        <v>100</v>
      </c>
      <c r="W58" s="51" t="n">
        <v>9000</v>
      </c>
      <c r="X58" s="51" t="n">
        <v>16700</v>
      </c>
      <c r="Y58" s="51" t="n">
        <v>22500</v>
      </c>
      <c r="Z58" s="51" t="n">
        <v>22500</v>
      </c>
      <c r="AA58" s="51" t="n">
        <v>23000</v>
      </c>
      <c r="AB58" s="51" t="n">
        <v>5554.32</v>
      </c>
      <c r="AC58" s="51" t="n">
        <v>23000</v>
      </c>
      <c r="AD58" s="51" t="n">
        <v>8000</v>
      </c>
      <c r="AE58" s="51"/>
      <c r="AF58" s="51"/>
      <c r="AG58" s="53" t="n">
        <f aca="false">SUM(AD58+AE58-AF58)</f>
        <v>8000</v>
      </c>
      <c r="AH58" s="51" t="n">
        <v>4262.32</v>
      </c>
      <c r="AI58" s="51" t="n">
        <v>8000</v>
      </c>
      <c r="AJ58" s="47" t="n">
        <v>1418.12</v>
      </c>
      <c r="AK58" s="51" t="n">
        <v>20000</v>
      </c>
      <c r="AL58" s="51"/>
      <c r="AM58" s="51"/>
      <c r="AN58" s="47" t="n">
        <f aca="false">SUM(AK58+AL58-AM58)</f>
        <v>20000</v>
      </c>
      <c r="AO58" s="39" t="n">
        <f aca="false">SUM(AN58/$AN$4)</f>
        <v>2654.45616829252</v>
      </c>
      <c r="AP58" s="47" t="n">
        <v>20000</v>
      </c>
      <c r="AQ58" s="47"/>
      <c r="AR58" s="39" t="n">
        <f aca="false">SUM(AP58/$AN$4)</f>
        <v>2654.45616829252</v>
      </c>
      <c r="AS58" s="39" t="n">
        <v>1391.61</v>
      </c>
      <c r="AT58" s="39" t="n">
        <v>1391.61</v>
      </c>
      <c r="AU58" s="39"/>
      <c r="AV58" s="39"/>
      <c r="AW58" s="39" t="n">
        <f aca="false">SUM(AR58+AU58-AV58)</f>
        <v>2654.45616829252</v>
      </c>
      <c r="AX58" s="47" t="n">
        <v>2062.62</v>
      </c>
      <c r="AY58" s="47"/>
      <c r="AZ58" s="47"/>
      <c r="BA58" s="47" t="n">
        <f aca="false">SUM(AW58+AY58-AZ58)</f>
        <v>2654.45616829252</v>
      </c>
      <c r="BB58" s="47" t="n">
        <v>2062.62</v>
      </c>
      <c r="BC58" s="48" t="n">
        <f aca="false">SUM(BB58/BA58*100)</f>
        <v>77.70405195</v>
      </c>
      <c r="BL58" s="2"/>
    </row>
    <row r="59" customFormat="false" ht="12.75" hidden="true" customHeight="false" outlineLevel="0" collapsed="false">
      <c r="A59" s="41"/>
      <c r="B59" s="36"/>
      <c r="C59" s="36"/>
      <c r="D59" s="36"/>
      <c r="E59" s="36"/>
      <c r="F59" s="36"/>
      <c r="G59" s="36"/>
      <c r="H59" s="36"/>
      <c r="I59" s="49" t="n">
        <v>32121</v>
      </c>
      <c r="J59" s="50" t="s">
        <v>100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39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3"/>
      <c r="AH59" s="51"/>
      <c r="AI59" s="51"/>
      <c r="AJ59" s="47"/>
      <c r="AK59" s="51"/>
      <c r="AL59" s="51"/>
      <c r="AM59" s="51"/>
      <c r="AN59" s="47"/>
      <c r="AO59" s="39" t="n">
        <f aca="false">SUM(AN59/$AN$4)</f>
        <v>0</v>
      </c>
      <c r="AP59" s="47" t="n">
        <v>3000</v>
      </c>
      <c r="AQ59" s="47"/>
      <c r="AR59" s="39" t="n">
        <f aca="false">SUM(AP59/$AN$4)</f>
        <v>398.168425243878</v>
      </c>
      <c r="AS59" s="39" t="n">
        <v>0</v>
      </c>
      <c r="AT59" s="39"/>
      <c r="AU59" s="39"/>
      <c r="AV59" s="39" t="n">
        <v>398.17</v>
      </c>
      <c r="AW59" s="39" t="n">
        <f aca="false">SUM(AR59+AU59-AV59)</f>
        <v>-0.00157475612189728</v>
      </c>
      <c r="AX59" s="47"/>
      <c r="AY59" s="47"/>
      <c r="AZ59" s="47"/>
      <c r="BA59" s="47" t="n">
        <f aca="false">SUM(AW59+AY59-AZ59)</f>
        <v>-0.00157475612189728</v>
      </c>
      <c r="BB59" s="47"/>
      <c r="BC59" s="48" t="n">
        <f aca="false">SUM(BB59/BA59*100)</f>
        <v>0</v>
      </c>
      <c r="BL59" s="2"/>
    </row>
    <row r="60" customFormat="false" ht="12.75" hidden="true" customHeight="false" outlineLevel="0" collapsed="false">
      <c r="A60" s="41"/>
      <c r="B60" s="36"/>
      <c r="C60" s="36"/>
      <c r="D60" s="36"/>
      <c r="E60" s="36"/>
      <c r="F60" s="36"/>
      <c r="G60" s="36"/>
      <c r="H60" s="36"/>
      <c r="I60" s="49" t="n">
        <v>32131</v>
      </c>
      <c r="J60" s="50" t="s">
        <v>101</v>
      </c>
      <c r="K60" s="51" t="n">
        <v>1670</v>
      </c>
      <c r="L60" s="51" t="n">
        <v>3000</v>
      </c>
      <c r="M60" s="51" t="n">
        <v>3000</v>
      </c>
      <c r="N60" s="51" t="n">
        <v>1000</v>
      </c>
      <c r="O60" s="51" t="n">
        <v>1000</v>
      </c>
      <c r="P60" s="51" t="n">
        <v>1000</v>
      </c>
      <c r="Q60" s="51" t="n">
        <v>1000</v>
      </c>
      <c r="R60" s="51"/>
      <c r="S60" s="51" t="n">
        <v>1000</v>
      </c>
      <c r="T60" s="51"/>
      <c r="U60" s="51"/>
      <c r="V60" s="39" t="n">
        <f aca="false">S60/P60*100</f>
        <v>100</v>
      </c>
      <c r="W60" s="51" t="n">
        <v>1000</v>
      </c>
      <c r="X60" s="51" t="n">
        <v>9300</v>
      </c>
      <c r="Y60" s="51" t="n">
        <v>10000</v>
      </c>
      <c r="Z60" s="51" t="n">
        <v>10000</v>
      </c>
      <c r="AA60" s="51" t="n">
        <v>10000</v>
      </c>
      <c r="AB60" s="51" t="n">
        <v>1725</v>
      </c>
      <c r="AC60" s="51" t="n">
        <v>10000</v>
      </c>
      <c r="AD60" s="51" t="n">
        <v>2500</v>
      </c>
      <c r="AE60" s="51"/>
      <c r="AF60" s="51"/>
      <c r="AG60" s="53" t="n">
        <f aca="false">SUM(AD60+AE60-AF60)</f>
        <v>2500</v>
      </c>
      <c r="AH60" s="51" t="n">
        <v>3650</v>
      </c>
      <c r="AI60" s="51" t="n">
        <v>5000</v>
      </c>
      <c r="AJ60" s="47" t="n">
        <v>1950</v>
      </c>
      <c r="AK60" s="51" t="n">
        <v>5000</v>
      </c>
      <c r="AL60" s="51"/>
      <c r="AM60" s="51"/>
      <c r="AN60" s="47" t="n">
        <f aca="false">SUM(AK60+AL60-AM60)</f>
        <v>5000</v>
      </c>
      <c r="AO60" s="39" t="n">
        <f aca="false">SUM(AN60/$AN$4)</f>
        <v>663.61404207313</v>
      </c>
      <c r="AP60" s="47" t="n">
        <v>5000</v>
      </c>
      <c r="AQ60" s="47"/>
      <c r="AR60" s="39" t="n">
        <f aca="false">SUM(AP60/$AN$4)</f>
        <v>663.61404207313</v>
      </c>
      <c r="AS60" s="39" t="n">
        <v>26.54</v>
      </c>
      <c r="AT60" s="39" t="n">
        <v>26.54</v>
      </c>
      <c r="AU60" s="39"/>
      <c r="AV60" s="39"/>
      <c r="AW60" s="39" t="n">
        <f aca="false">SUM(AR60+AU60-AV60)</f>
        <v>663.61404207313</v>
      </c>
      <c r="AX60" s="47" t="n">
        <v>26.54</v>
      </c>
      <c r="AY60" s="47"/>
      <c r="AZ60" s="47" t="n">
        <v>563.61</v>
      </c>
      <c r="BA60" s="47" t="n">
        <f aca="false">SUM(AW60+AY60-AZ60)</f>
        <v>100.00404207313</v>
      </c>
      <c r="BB60" s="47" t="n">
        <v>26.54</v>
      </c>
      <c r="BC60" s="48" t="n">
        <f aca="false">SUM(BB60/BA60*100)</f>
        <v>26.5389272771515</v>
      </c>
      <c r="BL60" s="2"/>
    </row>
    <row r="61" customFormat="false" ht="12.75" hidden="true" customHeight="false" outlineLevel="0" collapsed="false">
      <c r="A61" s="41"/>
      <c r="B61" s="36"/>
      <c r="C61" s="36"/>
      <c r="D61" s="36"/>
      <c r="E61" s="36"/>
      <c r="F61" s="36"/>
      <c r="G61" s="36"/>
      <c r="H61" s="36"/>
      <c r="I61" s="49" t="n">
        <v>322</v>
      </c>
      <c r="J61" s="50" t="s">
        <v>102</v>
      </c>
      <c r="K61" s="51" t="n">
        <f aca="false">SUM(K62:K70)</f>
        <v>218445.44</v>
      </c>
      <c r="L61" s="51" t="n">
        <f aca="false">SUM(L62:L70)</f>
        <v>184000</v>
      </c>
      <c r="M61" s="51" t="n">
        <f aca="false">SUM(M62:M70)</f>
        <v>184000</v>
      </c>
      <c r="N61" s="51" t="n">
        <f aca="false">SUM(N62:N70)</f>
        <v>146000</v>
      </c>
      <c r="O61" s="51" t="n">
        <f aca="false">SUM(O62:O70)</f>
        <v>146000</v>
      </c>
      <c r="P61" s="51" t="n">
        <f aca="false">SUM(P62:P70)</f>
        <v>127000</v>
      </c>
      <c r="Q61" s="51" t="n">
        <f aca="false">SUM(Q62:Q70)</f>
        <v>127000</v>
      </c>
      <c r="R61" s="51" t="n">
        <f aca="false">SUM(R62:R70)</f>
        <v>62539.5</v>
      </c>
      <c r="S61" s="51" t="n">
        <f aca="false">SUM(S62:S70)</f>
        <v>129000</v>
      </c>
      <c r="T61" s="51" t="n">
        <f aca="false">SUM(T62:T70)</f>
        <v>58913.15</v>
      </c>
      <c r="U61" s="51" t="n">
        <f aca="false">SUM(U62:U70)</f>
        <v>0</v>
      </c>
      <c r="V61" s="51" t="n">
        <f aca="false">SUM(V62:V70)</f>
        <v>888.888888888889</v>
      </c>
      <c r="W61" s="51" t="n">
        <f aca="false">SUM(W62:W70)</f>
        <v>132000</v>
      </c>
      <c r="X61" s="51" t="n">
        <f aca="false">SUM(X62:X70)</f>
        <v>148000</v>
      </c>
      <c r="Y61" s="51" t="n">
        <f aca="false">SUM(Y62:Y70)</f>
        <v>167000</v>
      </c>
      <c r="Z61" s="51" t="n">
        <f aca="false">SUM(Z62:Z70)</f>
        <v>156000</v>
      </c>
      <c r="AA61" s="51" t="n">
        <f aca="false">SUM(AA62:AA70)</f>
        <v>177000</v>
      </c>
      <c r="AB61" s="51" t="n">
        <f aca="false">SUM(AB62:AB70)</f>
        <v>44702.85</v>
      </c>
      <c r="AC61" s="51" t="n">
        <f aca="false">SUM(AC62:AC71)</f>
        <v>177000</v>
      </c>
      <c r="AD61" s="51" t="n">
        <f aca="false">SUM(AD62:AD71)</f>
        <v>220000</v>
      </c>
      <c r="AE61" s="51" t="n">
        <f aca="false">SUM(AE62:AE71)</f>
        <v>0</v>
      </c>
      <c r="AF61" s="51" t="n">
        <f aca="false">SUM(AF62:AF71)</f>
        <v>0</v>
      </c>
      <c r="AG61" s="51" t="n">
        <f aca="false">SUM(AG62:AG71)</f>
        <v>220000</v>
      </c>
      <c r="AH61" s="51" t="n">
        <f aca="false">SUM(AH62:AH71)</f>
        <v>106467.7</v>
      </c>
      <c r="AI61" s="51" t="n">
        <f aca="false">SUM(AI62:AI71)</f>
        <v>207000</v>
      </c>
      <c r="AJ61" s="51" t="n">
        <f aca="false">SUM(AJ62:AJ71)</f>
        <v>69059.75</v>
      </c>
      <c r="AK61" s="51" t="n">
        <f aca="false">SUM(AK62:AK71)</f>
        <v>203000</v>
      </c>
      <c r="AL61" s="51" t="n">
        <f aca="false">SUM(AL62:AL71)</f>
        <v>40000</v>
      </c>
      <c r="AM61" s="51" t="n">
        <f aca="false">SUM(AM62:AM71)</f>
        <v>0</v>
      </c>
      <c r="AN61" s="51" t="n">
        <f aca="false">SUM(AN62:AN72)</f>
        <v>243000</v>
      </c>
      <c r="AO61" s="39" t="n">
        <f aca="false">SUM(AN61/$AN$4)</f>
        <v>32251.6424447541</v>
      </c>
      <c r="AP61" s="51" t="n">
        <f aca="false">SUM(AP62:AP72)</f>
        <v>238000</v>
      </c>
      <c r="AQ61" s="51"/>
      <c r="AR61" s="39" t="n">
        <f aca="false">SUM(AP61/$AN$4)</f>
        <v>31588.028402681</v>
      </c>
      <c r="AS61" s="39"/>
      <c r="AT61" s="39" t="n">
        <f aca="false">SUM(AT62:AT72)</f>
        <v>13490.97</v>
      </c>
      <c r="AU61" s="39" t="n">
        <f aca="false">SUM(AU62:AU72)</f>
        <v>2000</v>
      </c>
      <c r="AV61" s="39" t="n">
        <f aca="false">SUM(AV62:AV72)</f>
        <v>0</v>
      </c>
      <c r="AW61" s="39" t="n">
        <f aca="false">SUM(AR61+AU61-AV61)</f>
        <v>33588.028402681</v>
      </c>
      <c r="AX61" s="47" t="n">
        <f aca="false">SUM(AX62:AX72)</f>
        <v>25136.95</v>
      </c>
      <c r="AY61" s="47" t="n">
        <f aca="false">SUM(AY62:AY72)</f>
        <v>3500</v>
      </c>
      <c r="AZ61" s="47" t="n">
        <f aca="false">SUM(AZ62:AZ72)</f>
        <v>6684.07</v>
      </c>
      <c r="BA61" s="47" t="n">
        <f aca="false">SUM(BA62:BA72)</f>
        <v>30403.958402681</v>
      </c>
      <c r="BB61" s="47" t="n">
        <f aca="false">SUM(BB62:BB72)</f>
        <v>26999.37</v>
      </c>
      <c r="BC61" s="48" t="n">
        <f aca="false">SUM(BB61/BA61*100)</f>
        <v>88.8021541222054</v>
      </c>
      <c r="BL61" s="2"/>
    </row>
    <row r="62" customFormat="false" ht="12.75" hidden="true" customHeight="false" outlineLevel="0" collapsed="false">
      <c r="A62" s="41"/>
      <c r="B62" s="36"/>
      <c r="C62" s="36"/>
      <c r="D62" s="36"/>
      <c r="E62" s="36"/>
      <c r="F62" s="36"/>
      <c r="G62" s="36"/>
      <c r="H62" s="36"/>
      <c r="I62" s="49" t="n">
        <v>32211</v>
      </c>
      <c r="J62" s="50" t="s">
        <v>103</v>
      </c>
      <c r="K62" s="51" t="n">
        <v>24260.17</v>
      </c>
      <c r="L62" s="51" t="n">
        <v>10000</v>
      </c>
      <c r="M62" s="51" t="n">
        <v>10000</v>
      </c>
      <c r="N62" s="51" t="n">
        <v>8000</v>
      </c>
      <c r="O62" s="51" t="n">
        <v>8000</v>
      </c>
      <c r="P62" s="51" t="n">
        <v>10000</v>
      </c>
      <c r="Q62" s="51" t="n">
        <v>10000</v>
      </c>
      <c r="R62" s="51" t="n">
        <v>1159.38</v>
      </c>
      <c r="S62" s="51" t="n">
        <v>10000</v>
      </c>
      <c r="T62" s="51" t="n">
        <v>4564.53</v>
      </c>
      <c r="U62" s="51"/>
      <c r="V62" s="39" t="n">
        <f aca="false">S62/P62*100</f>
        <v>100</v>
      </c>
      <c r="W62" s="51" t="n">
        <v>10000</v>
      </c>
      <c r="X62" s="51" t="n">
        <v>10000</v>
      </c>
      <c r="Y62" s="51" t="n">
        <v>10000</v>
      </c>
      <c r="Z62" s="51" t="n">
        <v>6000</v>
      </c>
      <c r="AA62" s="51" t="n">
        <v>10000</v>
      </c>
      <c r="AB62" s="51" t="n">
        <v>1858.13</v>
      </c>
      <c r="AC62" s="51" t="n">
        <v>10000</v>
      </c>
      <c r="AD62" s="51" t="n">
        <v>15000</v>
      </c>
      <c r="AE62" s="51"/>
      <c r="AF62" s="51"/>
      <c r="AG62" s="53" t="n">
        <f aca="false">SUM(AD62+AE62-AF62)</f>
        <v>15000</v>
      </c>
      <c r="AH62" s="51" t="n">
        <v>10410.75</v>
      </c>
      <c r="AI62" s="51" t="n">
        <v>15000</v>
      </c>
      <c r="AJ62" s="47" t="n">
        <v>2804.81</v>
      </c>
      <c r="AK62" s="51" t="n">
        <v>10000</v>
      </c>
      <c r="AL62" s="51"/>
      <c r="AM62" s="51"/>
      <c r="AN62" s="47" t="n">
        <f aca="false">SUM(AK62+AL62-AM62)</f>
        <v>10000</v>
      </c>
      <c r="AO62" s="39" t="n">
        <f aca="false">SUM(AN62/$AN$4)</f>
        <v>1327.22808414626</v>
      </c>
      <c r="AP62" s="47" t="n">
        <v>10000</v>
      </c>
      <c r="AQ62" s="47"/>
      <c r="AR62" s="39" t="n">
        <f aca="false">SUM(AP62/$AN$4)</f>
        <v>1327.22808414626</v>
      </c>
      <c r="AS62" s="39" t="n">
        <v>950.92</v>
      </c>
      <c r="AT62" s="39" t="n">
        <v>950.92</v>
      </c>
      <c r="AU62" s="39"/>
      <c r="AV62" s="39"/>
      <c r="AW62" s="39" t="n">
        <f aca="false">SUM(AR62+AU62-AV62)</f>
        <v>1327.22808414626</v>
      </c>
      <c r="AX62" s="47" t="n">
        <v>1220.84</v>
      </c>
      <c r="AY62" s="47"/>
      <c r="AZ62" s="47"/>
      <c r="BA62" s="47" t="n">
        <f aca="false">SUM(AW62+AY62-AZ62)</f>
        <v>1327.22808414626</v>
      </c>
      <c r="BB62" s="47" t="n">
        <v>1220.84</v>
      </c>
      <c r="BC62" s="48" t="n">
        <f aca="false">SUM(BB62/BA62*100)</f>
        <v>91.9841898</v>
      </c>
      <c r="BL62" s="2"/>
    </row>
    <row r="63" customFormat="false" ht="12.75" hidden="true" customHeight="false" outlineLevel="0" collapsed="false">
      <c r="A63" s="41"/>
      <c r="B63" s="36"/>
      <c r="C63" s="36"/>
      <c r="D63" s="36"/>
      <c r="E63" s="36"/>
      <c r="F63" s="36"/>
      <c r="G63" s="36"/>
      <c r="H63" s="36"/>
      <c r="I63" s="49" t="n">
        <v>32211</v>
      </c>
      <c r="J63" s="50" t="s">
        <v>104</v>
      </c>
      <c r="K63" s="51" t="n">
        <v>5842.59</v>
      </c>
      <c r="L63" s="51" t="n">
        <v>3000</v>
      </c>
      <c r="M63" s="51" t="n">
        <v>3000</v>
      </c>
      <c r="N63" s="51" t="n">
        <v>4000</v>
      </c>
      <c r="O63" s="51" t="n">
        <v>4000</v>
      </c>
      <c r="P63" s="51" t="n">
        <v>3000</v>
      </c>
      <c r="Q63" s="51" t="n">
        <v>3000</v>
      </c>
      <c r="R63" s="51" t="n">
        <v>3187.5</v>
      </c>
      <c r="S63" s="51" t="n">
        <v>5000</v>
      </c>
      <c r="T63" s="51" t="n">
        <v>2296.29</v>
      </c>
      <c r="U63" s="51"/>
      <c r="V63" s="39" t="n">
        <f aca="false">S63/P63*100</f>
        <v>166.666666666667</v>
      </c>
      <c r="W63" s="51" t="n">
        <v>5000</v>
      </c>
      <c r="X63" s="51" t="n">
        <v>5000</v>
      </c>
      <c r="Y63" s="51" t="n">
        <v>5000</v>
      </c>
      <c r="Z63" s="51" t="n">
        <v>5000</v>
      </c>
      <c r="AA63" s="51" t="n">
        <v>5000</v>
      </c>
      <c r="AB63" s="51" t="n">
        <v>998.3</v>
      </c>
      <c r="AC63" s="51" t="n">
        <v>5000</v>
      </c>
      <c r="AD63" s="51" t="n">
        <v>15000</v>
      </c>
      <c r="AE63" s="51"/>
      <c r="AF63" s="51"/>
      <c r="AG63" s="53" t="n">
        <f aca="false">SUM(AD63+AE63-AF63)</f>
        <v>15000</v>
      </c>
      <c r="AH63" s="51" t="n">
        <v>2116.92</v>
      </c>
      <c r="AI63" s="51" t="n">
        <v>10000</v>
      </c>
      <c r="AJ63" s="47" t="n">
        <v>215.4</v>
      </c>
      <c r="AK63" s="51" t="n">
        <v>5000</v>
      </c>
      <c r="AL63" s="51"/>
      <c r="AM63" s="51"/>
      <c r="AN63" s="47" t="n">
        <f aca="false">SUM(AK63+AL63-AM63)</f>
        <v>5000</v>
      </c>
      <c r="AO63" s="39" t="n">
        <f aca="false">SUM(AN63/$AN$4)</f>
        <v>663.61404207313</v>
      </c>
      <c r="AP63" s="47" t="n">
        <v>15000</v>
      </c>
      <c r="AQ63" s="47"/>
      <c r="AR63" s="39" t="n">
        <f aca="false">SUM(AP63/$AN$4)</f>
        <v>1990.84212621939</v>
      </c>
      <c r="AS63" s="39" t="n">
        <v>965.88</v>
      </c>
      <c r="AT63" s="39" t="n">
        <v>965.88</v>
      </c>
      <c r="AU63" s="39"/>
      <c r="AV63" s="39"/>
      <c r="AW63" s="39" t="n">
        <f aca="false">SUM(AR63+AU63-AV63)</f>
        <v>1990.84212621939</v>
      </c>
      <c r="AX63" s="47" t="n">
        <v>2960.9</v>
      </c>
      <c r="AY63" s="47" t="n">
        <v>1000</v>
      </c>
      <c r="AZ63" s="47"/>
      <c r="BA63" s="47" t="n">
        <f aca="false">SUM(AW63+AY63-AZ63)</f>
        <v>2990.84212621939</v>
      </c>
      <c r="BB63" s="47" t="n">
        <v>2960.9</v>
      </c>
      <c r="BC63" s="48" t="n">
        <f aca="false">SUM(BB63/BA63*100)</f>
        <v>98.998873061306</v>
      </c>
      <c r="BL63" s="2"/>
    </row>
    <row r="64" customFormat="false" ht="12.75" hidden="true" customHeight="false" outlineLevel="0" collapsed="false">
      <c r="A64" s="41"/>
      <c r="B64" s="36"/>
      <c r="C64" s="36"/>
      <c r="D64" s="36"/>
      <c r="E64" s="36"/>
      <c r="F64" s="36"/>
      <c r="G64" s="36"/>
      <c r="H64" s="36"/>
      <c r="I64" s="49" t="n">
        <v>32212</v>
      </c>
      <c r="J64" s="50" t="s">
        <v>105</v>
      </c>
      <c r="K64" s="51" t="n">
        <v>4710.17</v>
      </c>
      <c r="L64" s="51" t="n">
        <v>1000</v>
      </c>
      <c r="M64" s="51" t="n">
        <v>1000</v>
      </c>
      <c r="N64" s="51" t="n">
        <v>8000</v>
      </c>
      <c r="O64" s="51" t="n">
        <v>8000</v>
      </c>
      <c r="P64" s="51" t="n">
        <v>8000</v>
      </c>
      <c r="Q64" s="51" t="n">
        <v>8000</v>
      </c>
      <c r="R64" s="51" t="n">
        <v>7900</v>
      </c>
      <c r="S64" s="51" t="n">
        <v>8000</v>
      </c>
      <c r="T64" s="51" t="n">
        <v>6972.5</v>
      </c>
      <c r="U64" s="51"/>
      <c r="V64" s="39" t="n">
        <f aca="false">S64/P64*100</f>
        <v>100</v>
      </c>
      <c r="W64" s="51" t="n">
        <v>8000</v>
      </c>
      <c r="X64" s="51" t="n">
        <v>13000</v>
      </c>
      <c r="Y64" s="51" t="n">
        <v>13000</v>
      </c>
      <c r="Z64" s="51" t="n">
        <v>13000</v>
      </c>
      <c r="AA64" s="51" t="n">
        <v>15000</v>
      </c>
      <c r="AB64" s="51" t="n">
        <v>7278</v>
      </c>
      <c r="AC64" s="51" t="n">
        <v>15000</v>
      </c>
      <c r="AD64" s="51" t="n">
        <v>8000</v>
      </c>
      <c r="AE64" s="51"/>
      <c r="AF64" s="51"/>
      <c r="AG64" s="53" t="n">
        <f aca="false">SUM(AD64+AE64-AF64)</f>
        <v>8000</v>
      </c>
      <c r="AH64" s="51" t="n">
        <v>5200</v>
      </c>
      <c r="AI64" s="51" t="n">
        <v>8000</v>
      </c>
      <c r="AJ64" s="47" t="n">
        <v>0</v>
      </c>
      <c r="AK64" s="51" t="n">
        <v>5000</v>
      </c>
      <c r="AL64" s="51"/>
      <c r="AM64" s="51"/>
      <c r="AN64" s="47" t="n">
        <f aca="false">SUM(AK64+AL64-AM64)</f>
        <v>5000</v>
      </c>
      <c r="AO64" s="39" t="n">
        <f aca="false">SUM(AN64/$AN$4)</f>
        <v>663.61404207313</v>
      </c>
      <c r="AP64" s="47" t="n">
        <v>3000</v>
      </c>
      <c r="AQ64" s="47"/>
      <c r="AR64" s="39" t="n">
        <f aca="false">SUM(AP64/$AN$4)</f>
        <v>398.168425243878</v>
      </c>
      <c r="AS64" s="39"/>
      <c r="AT64" s="39"/>
      <c r="AU64" s="39"/>
      <c r="AV64" s="39"/>
      <c r="AW64" s="39" t="n">
        <f aca="false">SUM(AR64+AU64-AV64)</f>
        <v>398.168425243878</v>
      </c>
      <c r="AX64" s="47" t="n">
        <v>13.27</v>
      </c>
      <c r="AY64" s="47"/>
      <c r="AZ64" s="47" t="n">
        <v>348.17</v>
      </c>
      <c r="BA64" s="47" t="n">
        <f aca="false">SUM(AW64+AY64-AZ64)</f>
        <v>49.9984252438781</v>
      </c>
      <c r="BB64" s="47" t="n">
        <v>13.27</v>
      </c>
      <c r="BC64" s="48" t="n">
        <f aca="false">SUM(BB64/BA64*100)</f>
        <v>26.5408359068765</v>
      </c>
      <c r="BL64" s="2"/>
    </row>
    <row r="65" customFormat="false" ht="12.75" hidden="true" customHeight="false" outlineLevel="0" collapsed="false">
      <c r="A65" s="41"/>
      <c r="B65" s="36"/>
      <c r="C65" s="36"/>
      <c r="D65" s="36"/>
      <c r="E65" s="36"/>
      <c r="F65" s="36"/>
      <c r="G65" s="36"/>
      <c r="H65" s="36"/>
      <c r="I65" s="49" t="n">
        <v>32231</v>
      </c>
      <c r="J65" s="50" t="s">
        <v>106</v>
      </c>
      <c r="K65" s="51" t="n">
        <v>61703.83</v>
      </c>
      <c r="L65" s="51" t="n">
        <v>100000</v>
      </c>
      <c r="M65" s="51" t="n">
        <v>100000</v>
      </c>
      <c r="N65" s="51" t="n">
        <v>80000</v>
      </c>
      <c r="O65" s="51" t="n">
        <v>80000</v>
      </c>
      <c r="P65" s="51" t="n">
        <v>50000</v>
      </c>
      <c r="Q65" s="51" t="n">
        <v>50000</v>
      </c>
      <c r="R65" s="51" t="n">
        <v>22715.36</v>
      </c>
      <c r="S65" s="51" t="n">
        <v>50000</v>
      </c>
      <c r="T65" s="51" t="n">
        <v>26170.2</v>
      </c>
      <c r="U65" s="51"/>
      <c r="V65" s="39" t="n">
        <f aca="false">S65/P65*100</f>
        <v>100</v>
      </c>
      <c r="W65" s="51" t="n">
        <v>55000</v>
      </c>
      <c r="X65" s="51" t="n">
        <v>54000</v>
      </c>
      <c r="Y65" s="51" t="n">
        <v>76000</v>
      </c>
      <c r="Z65" s="51" t="n">
        <v>54000</v>
      </c>
      <c r="AA65" s="51" t="n">
        <v>80000</v>
      </c>
      <c r="AB65" s="51" t="n">
        <v>8087.73</v>
      </c>
      <c r="AC65" s="51" t="n">
        <v>80000</v>
      </c>
      <c r="AD65" s="51" t="n">
        <v>60000</v>
      </c>
      <c r="AE65" s="51"/>
      <c r="AF65" s="51"/>
      <c r="AG65" s="53" t="n">
        <f aca="false">SUM(AD65+AE65-AF65)</f>
        <v>60000</v>
      </c>
      <c r="AH65" s="51" t="n">
        <v>29636.08</v>
      </c>
      <c r="AI65" s="51" t="n">
        <v>60000</v>
      </c>
      <c r="AJ65" s="47" t="n">
        <v>18715.83</v>
      </c>
      <c r="AK65" s="51" t="n">
        <v>60000</v>
      </c>
      <c r="AL65" s="51" t="n">
        <v>40000</v>
      </c>
      <c r="AM65" s="51"/>
      <c r="AN65" s="47" t="n">
        <f aca="false">SUM(AK65+AL65-AM65)</f>
        <v>100000</v>
      </c>
      <c r="AO65" s="39" t="n">
        <f aca="false">SUM(AN65/$AN$4)</f>
        <v>13272.2808414626</v>
      </c>
      <c r="AP65" s="47" t="n">
        <v>100000</v>
      </c>
      <c r="AQ65" s="47"/>
      <c r="AR65" s="39" t="n">
        <f aca="false">SUM(AP65/$AN$4)</f>
        <v>13272.2808414626</v>
      </c>
      <c r="AS65" s="39" t="n">
        <v>9147.18</v>
      </c>
      <c r="AT65" s="39" t="n">
        <v>9147.18</v>
      </c>
      <c r="AU65" s="39" t="n">
        <v>2000</v>
      </c>
      <c r="AV65" s="39"/>
      <c r="AW65" s="39" t="n">
        <f aca="false">SUM(AR65+AU65-AV65)</f>
        <v>15272.2808414626</v>
      </c>
      <c r="AX65" s="47" t="n">
        <v>13236.07</v>
      </c>
      <c r="AY65" s="47"/>
      <c r="AZ65" s="47"/>
      <c r="BA65" s="47" t="n">
        <f aca="false">SUM(AW65+AY65-AZ65)</f>
        <v>15272.2808414626</v>
      </c>
      <c r="BB65" s="47" t="n">
        <v>14097.95</v>
      </c>
      <c r="BC65" s="48" t="n">
        <f aca="false">SUM(BB65/BA65*100)</f>
        <v>92.3107042513622</v>
      </c>
      <c r="BL65" s="2"/>
    </row>
    <row r="66" customFormat="false" ht="12.75" hidden="true" customHeight="false" outlineLevel="0" collapsed="false">
      <c r="A66" s="41"/>
      <c r="B66" s="36"/>
      <c r="C66" s="36"/>
      <c r="D66" s="36"/>
      <c r="E66" s="36"/>
      <c r="F66" s="36"/>
      <c r="G66" s="36"/>
      <c r="H66" s="36"/>
      <c r="I66" s="49" t="n">
        <v>32231</v>
      </c>
      <c r="J66" s="50" t="s">
        <v>107</v>
      </c>
      <c r="K66" s="51" t="n">
        <v>48994.69</v>
      </c>
      <c r="L66" s="51" t="n">
        <v>50000</v>
      </c>
      <c r="M66" s="51" t="n">
        <v>50000</v>
      </c>
      <c r="N66" s="51" t="n">
        <v>20000</v>
      </c>
      <c r="O66" s="51" t="n">
        <v>20000</v>
      </c>
      <c r="P66" s="51" t="n">
        <v>28000</v>
      </c>
      <c r="Q66" s="51" t="n">
        <v>28000</v>
      </c>
      <c r="R66" s="51" t="n">
        <v>17223.27</v>
      </c>
      <c r="S66" s="51" t="n">
        <v>28000</v>
      </c>
      <c r="T66" s="51" t="n">
        <v>9032.83</v>
      </c>
      <c r="U66" s="51"/>
      <c r="V66" s="39" t="n">
        <f aca="false">S66/P66*100</f>
        <v>100</v>
      </c>
      <c r="W66" s="51" t="n">
        <v>28000</v>
      </c>
      <c r="X66" s="51" t="n">
        <v>20000</v>
      </c>
      <c r="Y66" s="51" t="n">
        <v>20000</v>
      </c>
      <c r="Z66" s="51" t="n">
        <v>20000</v>
      </c>
      <c r="AA66" s="51" t="n">
        <v>20000</v>
      </c>
      <c r="AB66" s="51" t="n">
        <v>13090.92</v>
      </c>
      <c r="AC66" s="51" t="n">
        <v>20000</v>
      </c>
      <c r="AD66" s="51" t="n">
        <v>40000</v>
      </c>
      <c r="AE66" s="51"/>
      <c r="AF66" s="51"/>
      <c r="AG66" s="53" t="n">
        <f aca="false">SUM(AD66+AE66-AF66)</f>
        <v>40000</v>
      </c>
      <c r="AH66" s="51" t="n">
        <v>18059.09</v>
      </c>
      <c r="AI66" s="51" t="n">
        <v>40000</v>
      </c>
      <c r="AJ66" s="47" t="n">
        <v>26889.33</v>
      </c>
      <c r="AK66" s="51" t="n">
        <v>50000</v>
      </c>
      <c r="AL66" s="51"/>
      <c r="AM66" s="51"/>
      <c r="AN66" s="47" t="n">
        <f aca="false">SUM(AK66+AL66-AM66)</f>
        <v>50000</v>
      </c>
      <c r="AO66" s="39" t="n">
        <f aca="false">SUM(AN66/$AN$4)</f>
        <v>6636.1404207313</v>
      </c>
      <c r="AP66" s="47" t="n">
        <v>50000</v>
      </c>
      <c r="AQ66" s="47"/>
      <c r="AR66" s="39" t="n">
        <f aca="false">SUM(AP66/$AN$4)</f>
        <v>6636.1404207313</v>
      </c>
      <c r="AS66" s="39" t="n">
        <v>169.66</v>
      </c>
      <c r="AT66" s="39" t="n">
        <v>169.66</v>
      </c>
      <c r="AU66" s="39"/>
      <c r="AV66" s="39"/>
      <c r="AW66" s="39" t="n">
        <f aca="false">SUM(AR66+AU66-AV66)</f>
        <v>6636.1404207313</v>
      </c>
      <c r="AX66" s="47" t="n">
        <v>687.27</v>
      </c>
      <c r="AY66" s="47"/>
      <c r="AZ66" s="47" t="n">
        <v>3636.14</v>
      </c>
      <c r="BA66" s="47" t="n">
        <f aca="false">SUM(AW66+AY66-AZ66)</f>
        <v>3000.0004207313</v>
      </c>
      <c r="BB66" s="47" t="n">
        <v>1687.81</v>
      </c>
      <c r="BC66" s="48" t="n">
        <f aca="false">SUM(BB66/BA66*100)</f>
        <v>56.2603254431733</v>
      </c>
      <c r="BL66" s="2"/>
    </row>
    <row r="67" customFormat="false" ht="12.75" hidden="true" customHeight="false" outlineLevel="0" collapsed="false">
      <c r="A67" s="41"/>
      <c r="B67" s="36"/>
      <c r="C67" s="36"/>
      <c r="D67" s="36"/>
      <c r="E67" s="36"/>
      <c r="F67" s="36"/>
      <c r="G67" s="36"/>
      <c r="H67" s="36"/>
      <c r="I67" s="49" t="n">
        <v>32231</v>
      </c>
      <c r="J67" s="50" t="s">
        <v>108</v>
      </c>
      <c r="K67" s="51"/>
      <c r="L67" s="51"/>
      <c r="M67" s="51"/>
      <c r="N67" s="51" t="n">
        <v>14000</v>
      </c>
      <c r="O67" s="51" t="n">
        <v>14000</v>
      </c>
      <c r="P67" s="51" t="n">
        <v>16000</v>
      </c>
      <c r="Q67" s="51" t="n">
        <v>16000</v>
      </c>
      <c r="R67" s="51" t="n">
        <v>6145.96</v>
      </c>
      <c r="S67" s="51" t="n">
        <v>16000</v>
      </c>
      <c r="T67" s="51" t="n">
        <v>5319.12</v>
      </c>
      <c r="U67" s="51"/>
      <c r="V67" s="39" t="n">
        <f aca="false">S67/P67*100</f>
        <v>100</v>
      </c>
      <c r="W67" s="51" t="n">
        <v>15000</v>
      </c>
      <c r="X67" s="51" t="n">
        <v>18000</v>
      </c>
      <c r="Y67" s="51" t="n">
        <v>18000</v>
      </c>
      <c r="Z67" s="51" t="n">
        <v>18000</v>
      </c>
      <c r="AA67" s="51" t="n">
        <v>20000</v>
      </c>
      <c r="AB67" s="51" t="n">
        <v>6721.38</v>
      </c>
      <c r="AC67" s="51" t="n">
        <v>20000</v>
      </c>
      <c r="AD67" s="51" t="n">
        <v>20000</v>
      </c>
      <c r="AE67" s="51"/>
      <c r="AF67" s="51"/>
      <c r="AG67" s="53" t="n">
        <f aca="false">SUM(AD67+AE67-AF67)</f>
        <v>20000</v>
      </c>
      <c r="AH67" s="51" t="n">
        <v>7601.83</v>
      </c>
      <c r="AI67" s="51" t="n">
        <v>15000</v>
      </c>
      <c r="AJ67" s="47" t="n">
        <v>7096.47</v>
      </c>
      <c r="AK67" s="51" t="n">
        <v>15000</v>
      </c>
      <c r="AL67" s="51"/>
      <c r="AM67" s="51"/>
      <c r="AN67" s="47" t="n">
        <f aca="false">SUM(AK67+AL67-AM67)</f>
        <v>15000</v>
      </c>
      <c r="AO67" s="39" t="n">
        <f aca="false">SUM(AN67/$AN$4)</f>
        <v>1990.84212621939</v>
      </c>
      <c r="AP67" s="47" t="n">
        <v>15000</v>
      </c>
      <c r="AQ67" s="47"/>
      <c r="AR67" s="39" t="n">
        <f aca="false">SUM(AP67/$AN$4)</f>
        <v>1990.84212621939</v>
      </c>
      <c r="AS67" s="39" t="n">
        <v>664.3</v>
      </c>
      <c r="AT67" s="39" t="n">
        <v>664.3</v>
      </c>
      <c r="AU67" s="39"/>
      <c r="AV67" s="39"/>
      <c r="AW67" s="39" t="n">
        <f aca="false">SUM(AR67+AU67-AV67)</f>
        <v>1990.84212621939</v>
      </c>
      <c r="AX67" s="47" t="n">
        <v>1548.25</v>
      </c>
      <c r="AY67" s="47"/>
      <c r="AZ67" s="47" t="n">
        <v>290.84</v>
      </c>
      <c r="BA67" s="47" t="n">
        <f aca="false">SUM(AW67+AY67-AZ67)</f>
        <v>1700.00212621939</v>
      </c>
      <c r="BB67" s="47" t="n">
        <v>1548.25</v>
      </c>
      <c r="BC67" s="48" t="n">
        <f aca="false">SUM(BB67/BA67*100)</f>
        <v>91.0734155046694</v>
      </c>
      <c r="BL67" s="2"/>
    </row>
    <row r="68" customFormat="false" ht="12.75" hidden="true" customHeight="false" outlineLevel="0" collapsed="false">
      <c r="A68" s="41"/>
      <c r="B68" s="36"/>
      <c r="C68" s="36"/>
      <c r="D68" s="36"/>
      <c r="E68" s="36"/>
      <c r="F68" s="36"/>
      <c r="G68" s="36"/>
      <c r="H68" s="36"/>
      <c r="I68" s="49" t="n">
        <v>32231</v>
      </c>
      <c r="J68" s="50" t="s">
        <v>109</v>
      </c>
      <c r="K68" s="51" t="n">
        <v>60498.47</v>
      </c>
      <c r="L68" s="51"/>
      <c r="M68" s="51" t="n">
        <v>0</v>
      </c>
      <c r="N68" s="51" t="n">
        <v>10000</v>
      </c>
      <c r="O68" s="51" t="n">
        <v>10000</v>
      </c>
      <c r="P68" s="51" t="n">
        <v>9000</v>
      </c>
      <c r="Q68" s="51" t="n">
        <v>9000</v>
      </c>
      <c r="R68" s="51" t="n">
        <v>2180.43</v>
      </c>
      <c r="S68" s="51" t="n">
        <v>8000</v>
      </c>
      <c r="T68" s="51" t="n">
        <v>3901.43</v>
      </c>
      <c r="U68" s="51"/>
      <c r="V68" s="39" t="n">
        <f aca="false">S68/P68*100</f>
        <v>88.8888888888889</v>
      </c>
      <c r="W68" s="51" t="n">
        <v>8000</v>
      </c>
      <c r="X68" s="51" t="n">
        <v>10000</v>
      </c>
      <c r="Y68" s="51" t="n">
        <v>10000</v>
      </c>
      <c r="Z68" s="51" t="n">
        <v>10000</v>
      </c>
      <c r="AA68" s="51" t="n">
        <v>12000</v>
      </c>
      <c r="AB68" s="51" t="n">
        <v>3380.65</v>
      </c>
      <c r="AC68" s="51" t="n">
        <v>6000</v>
      </c>
      <c r="AD68" s="51" t="n">
        <v>6000</v>
      </c>
      <c r="AE68" s="51"/>
      <c r="AF68" s="51"/>
      <c r="AG68" s="53" t="n">
        <f aca="false">SUM(AD68+AE68-AF68)</f>
        <v>6000</v>
      </c>
      <c r="AH68" s="51" t="n">
        <v>5860.37</v>
      </c>
      <c r="AI68" s="51" t="n">
        <v>8000</v>
      </c>
      <c r="AJ68" s="47" t="n">
        <v>4295.77</v>
      </c>
      <c r="AK68" s="51" t="n">
        <v>8000</v>
      </c>
      <c r="AL68" s="51"/>
      <c r="AM68" s="51"/>
      <c r="AN68" s="47" t="n">
        <f aca="false">SUM(AK68+AL68-AM68)</f>
        <v>8000</v>
      </c>
      <c r="AO68" s="39" t="n">
        <f aca="false">SUM(AN68/$AN$4)</f>
        <v>1061.78246731701</v>
      </c>
      <c r="AP68" s="47" t="n">
        <v>8000</v>
      </c>
      <c r="AQ68" s="47"/>
      <c r="AR68" s="39" t="n">
        <f aca="false">SUM(AP68/$AN$4)</f>
        <v>1061.78246731701</v>
      </c>
      <c r="AS68" s="39" t="n">
        <v>229.14</v>
      </c>
      <c r="AT68" s="39" t="n">
        <v>229.14</v>
      </c>
      <c r="AU68" s="39"/>
      <c r="AV68" s="39"/>
      <c r="AW68" s="39" t="n">
        <f aca="false">SUM(AR68+AU68-AV68)</f>
        <v>1061.78246731701</v>
      </c>
      <c r="AX68" s="47" t="n">
        <v>691.8</v>
      </c>
      <c r="AY68" s="47"/>
      <c r="AZ68" s="47" t="n">
        <v>161.78</v>
      </c>
      <c r="BA68" s="47" t="n">
        <f aca="false">SUM(AW68+AY68-AZ68)</f>
        <v>900.002467317009</v>
      </c>
      <c r="BB68" s="47" t="n">
        <v>691.8</v>
      </c>
      <c r="BC68" s="48" t="n">
        <f aca="false">SUM(BB68/BA68*100)</f>
        <v>76.8664559400954</v>
      </c>
      <c r="BL68" s="2"/>
    </row>
    <row r="69" customFormat="false" ht="12.75" hidden="true" customHeight="false" outlineLevel="0" collapsed="false">
      <c r="A69" s="41"/>
      <c r="B69" s="36"/>
      <c r="C69" s="36"/>
      <c r="D69" s="36"/>
      <c r="E69" s="36"/>
      <c r="F69" s="36"/>
      <c r="G69" s="36"/>
      <c r="H69" s="36"/>
      <c r="I69" s="49" t="n">
        <v>32231</v>
      </c>
      <c r="J69" s="50" t="s">
        <v>110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39"/>
      <c r="W69" s="51"/>
      <c r="X69" s="51"/>
      <c r="Y69" s="51"/>
      <c r="Z69" s="51"/>
      <c r="AA69" s="51"/>
      <c r="AB69" s="51"/>
      <c r="AC69" s="51" t="n">
        <v>6000</v>
      </c>
      <c r="AD69" s="51" t="n">
        <v>6000</v>
      </c>
      <c r="AE69" s="51"/>
      <c r="AF69" s="51"/>
      <c r="AG69" s="53" t="n">
        <f aca="false">SUM(AD69+AE69-AF69)</f>
        <v>6000</v>
      </c>
      <c r="AH69" s="51" t="n">
        <v>4530.8</v>
      </c>
      <c r="AI69" s="51" t="n">
        <v>6000</v>
      </c>
      <c r="AJ69" s="47" t="n">
        <v>5050.77</v>
      </c>
      <c r="AK69" s="51" t="n">
        <v>10000</v>
      </c>
      <c r="AL69" s="51"/>
      <c r="AM69" s="51"/>
      <c r="AN69" s="47" t="n">
        <f aca="false">SUM(AK69+AL69-AM69)</f>
        <v>10000</v>
      </c>
      <c r="AO69" s="39" t="n">
        <f aca="false">SUM(AN69/$AN$4)</f>
        <v>1327.22808414626</v>
      </c>
      <c r="AP69" s="47" t="n">
        <v>20000</v>
      </c>
      <c r="AQ69" s="47"/>
      <c r="AR69" s="39" t="n">
        <f aca="false">SUM(AP69/$AN$4)</f>
        <v>2654.45616829252</v>
      </c>
      <c r="AS69" s="39" t="n">
        <v>1074.08</v>
      </c>
      <c r="AT69" s="39" t="n">
        <v>1074.08</v>
      </c>
      <c r="AU69" s="39"/>
      <c r="AV69" s="39"/>
      <c r="AW69" s="39" t="n">
        <f aca="false">SUM(AR69+AU69-AV69)</f>
        <v>2654.45616829252</v>
      </c>
      <c r="AX69" s="47" t="n">
        <v>1773.47</v>
      </c>
      <c r="AY69" s="47"/>
      <c r="AZ69" s="47" t="n">
        <v>654.46</v>
      </c>
      <c r="BA69" s="47" t="n">
        <f aca="false">SUM(AW69+AY69-AZ69)</f>
        <v>1999.99616829252</v>
      </c>
      <c r="BB69" s="47" t="n">
        <v>1773.47</v>
      </c>
      <c r="BC69" s="48" t="n">
        <f aca="false">SUM(BB69/BA69*100)</f>
        <v>88.6736698857821</v>
      </c>
      <c r="BL69" s="2"/>
    </row>
    <row r="70" customFormat="false" ht="12.75" hidden="true" customHeight="false" outlineLevel="0" collapsed="false">
      <c r="A70" s="41"/>
      <c r="B70" s="36"/>
      <c r="C70" s="36"/>
      <c r="D70" s="36"/>
      <c r="E70" s="36"/>
      <c r="F70" s="36"/>
      <c r="G70" s="36"/>
      <c r="H70" s="36"/>
      <c r="I70" s="49" t="n">
        <v>32251</v>
      </c>
      <c r="J70" s="50" t="s">
        <v>111</v>
      </c>
      <c r="K70" s="51" t="n">
        <v>12435.52</v>
      </c>
      <c r="L70" s="51" t="n">
        <v>20000</v>
      </c>
      <c r="M70" s="51" t="n">
        <v>20000</v>
      </c>
      <c r="N70" s="51" t="n">
        <v>2000</v>
      </c>
      <c r="O70" s="51" t="n">
        <v>2000</v>
      </c>
      <c r="P70" s="51" t="n">
        <v>3000</v>
      </c>
      <c r="Q70" s="51" t="n">
        <v>3000</v>
      </c>
      <c r="R70" s="51" t="n">
        <v>2027.6</v>
      </c>
      <c r="S70" s="51" t="n">
        <v>4000</v>
      </c>
      <c r="T70" s="51" t="n">
        <v>656.25</v>
      </c>
      <c r="U70" s="51"/>
      <c r="V70" s="39" t="n">
        <f aca="false">S70/P70*100</f>
        <v>133.333333333333</v>
      </c>
      <c r="W70" s="51" t="n">
        <v>3000</v>
      </c>
      <c r="X70" s="51" t="n">
        <v>18000</v>
      </c>
      <c r="Y70" s="51" t="n">
        <v>15000</v>
      </c>
      <c r="Z70" s="51" t="n">
        <v>30000</v>
      </c>
      <c r="AA70" s="51" t="n">
        <v>15000</v>
      </c>
      <c r="AB70" s="51" t="n">
        <v>3287.74</v>
      </c>
      <c r="AC70" s="51" t="n">
        <v>15000</v>
      </c>
      <c r="AD70" s="51" t="n">
        <v>15000</v>
      </c>
      <c r="AE70" s="51"/>
      <c r="AF70" s="51"/>
      <c r="AG70" s="53" t="n">
        <f aca="false">SUM(AD70+AE70-AF70)</f>
        <v>15000</v>
      </c>
      <c r="AH70" s="51" t="n">
        <v>526.11</v>
      </c>
      <c r="AI70" s="51" t="n">
        <v>10000</v>
      </c>
      <c r="AJ70" s="47" t="n">
        <v>3009.37</v>
      </c>
      <c r="AK70" s="51" t="n">
        <v>10000</v>
      </c>
      <c r="AL70" s="51"/>
      <c r="AM70" s="51"/>
      <c r="AN70" s="47" t="n">
        <f aca="false">SUM(AK70+AL70-AM70)</f>
        <v>10000</v>
      </c>
      <c r="AO70" s="39" t="n">
        <f aca="false">SUM(AN70/$AN$4)</f>
        <v>1327.22808414626</v>
      </c>
      <c r="AP70" s="47" t="n">
        <v>5000</v>
      </c>
      <c r="AQ70" s="47"/>
      <c r="AR70" s="39" t="n">
        <f aca="false">SUM(AP70/$AN$4)</f>
        <v>663.61404207313</v>
      </c>
      <c r="AS70" s="39" t="n">
        <v>289.81</v>
      </c>
      <c r="AT70" s="39" t="n">
        <v>289.81</v>
      </c>
      <c r="AU70" s="39"/>
      <c r="AV70" s="39"/>
      <c r="AW70" s="39" t="n">
        <f aca="false">SUM(AR70+AU70-AV70)</f>
        <v>663.61404207313</v>
      </c>
      <c r="AX70" s="47" t="n">
        <v>3005.08</v>
      </c>
      <c r="AY70" s="47" t="n">
        <v>2500</v>
      </c>
      <c r="AZ70" s="47"/>
      <c r="BA70" s="47" t="n">
        <f aca="false">SUM(AW70+AY70-AZ70)</f>
        <v>3163.61404207313</v>
      </c>
      <c r="BB70" s="47" t="n">
        <v>3005.08</v>
      </c>
      <c r="BC70" s="48" t="n">
        <f aca="false">SUM(BB70/BA70*100)</f>
        <v>94.9888311290576</v>
      </c>
      <c r="BL70" s="2"/>
    </row>
    <row r="71" customFormat="false" ht="12.75" hidden="true" customHeight="false" outlineLevel="0" collapsed="false">
      <c r="A71" s="41"/>
      <c r="B71" s="36"/>
      <c r="C71" s="36"/>
      <c r="D71" s="36"/>
      <c r="E71" s="36"/>
      <c r="F71" s="36"/>
      <c r="G71" s="36"/>
      <c r="H71" s="36"/>
      <c r="I71" s="49" t="n">
        <v>32271</v>
      </c>
      <c r="J71" s="50" t="s">
        <v>112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39"/>
      <c r="W71" s="51"/>
      <c r="X71" s="51"/>
      <c r="Y71" s="51"/>
      <c r="Z71" s="51"/>
      <c r="AA71" s="51"/>
      <c r="AB71" s="51"/>
      <c r="AC71" s="51"/>
      <c r="AD71" s="51" t="n">
        <v>35000</v>
      </c>
      <c r="AE71" s="51"/>
      <c r="AF71" s="51"/>
      <c r="AG71" s="53" t="n">
        <f aca="false">SUM(AD71+AE71-AF71)</f>
        <v>35000</v>
      </c>
      <c r="AH71" s="51" t="n">
        <v>22525.75</v>
      </c>
      <c r="AI71" s="51" t="n">
        <v>35000</v>
      </c>
      <c r="AJ71" s="47" t="n">
        <v>982</v>
      </c>
      <c r="AK71" s="51" t="n">
        <v>30000</v>
      </c>
      <c r="AL71" s="51"/>
      <c r="AM71" s="51"/>
      <c r="AN71" s="47" t="n">
        <f aca="false">SUM(AK71+AL71-AM71)</f>
        <v>30000</v>
      </c>
      <c r="AO71" s="39" t="n">
        <f aca="false">SUM(AN71/$AN$4)</f>
        <v>3981.68425243878</v>
      </c>
      <c r="AP71" s="47" t="n">
        <v>10000</v>
      </c>
      <c r="AQ71" s="47"/>
      <c r="AR71" s="39" t="n">
        <f aca="false">SUM(AP71/$AN$4)</f>
        <v>1327.22808414626</v>
      </c>
      <c r="AS71" s="39"/>
      <c r="AT71" s="39"/>
      <c r="AU71" s="39"/>
      <c r="AV71" s="39"/>
      <c r="AW71" s="39" t="n">
        <f aca="false">SUM(AR71+AU71-AV71)</f>
        <v>1327.22808414626</v>
      </c>
      <c r="AX71" s="47"/>
      <c r="AY71" s="47"/>
      <c r="AZ71" s="47" t="n">
        <v>1327.23</v>
      </c>
      <c r="BA71" s="47" t="n">
        <f aca="false">SUM(AW71+AY71-AZ71)</f>
        <v>-0.00191585373954695</v>
      </c>
      <c r="BB71" s="47"/>
      <c r="BC71" s="48" t="n">
        <f aca="false">SUM(BB71/BA71*100)</f>
        <v>0</v>
      </c>
      <c r="BL71" s="2"/>
    </row>
    <row r="72" customFormat="false" ht="12.75" hidden="true" customHeight="false" outlineLevel="0" collapsed="false">
      <c r="A72" s="41"/>
      <c r="B72" s="36"/>
      <c r="C72" s="36"/>
      <c r="D72" s="36"/>
      <c r="E72" s="36"/>
      <c r="F72" s="36"/>
      <c r="G72" s="36"/>
      <c r="H72" s="36"/>
      <c r="I72" s="49" t="n">
        <v>32271</v>
      </c>
      <c r="J72" s="50" t="s">
        <v>113</v>
      </c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39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3"/>
      <c r="AH72" s="51"/>
      <c r="AI72" s="51"/>
      <c r="AJ72" s="47"/>
      <c r="AK72" s="51"/>
      <c r="AL72" s="51"/>
      <c r="AM72" s="51"/>
      <c r="AN72" s="47"/>
      <c r="AO72" s="39" t="n">
        <f aca="false">SUM(AN72/$AN$4)</f>
        <v>0</v>
      </c>
      <c r="AP72" s="47" t="n">
        <v>2000</v>
      </c>
      <c r="AQ72" s="47"/>
      <c r="AR72" s="39" t="n">
        <f aca="false">SUM(AP72/$AN$4)</f>
        <v>265.445616829252</v>
      </c>
      <c r="AS72" s="39"/>
      <c r="AT72" s="39"/>
      <c r="AU72" s="39"/>
      <c r="AV72" s="39"/>
      <c r="AW72" s="39" t="n">
        <f aca="false">SUM(AR72+AU72-AV72)</f>
        <v>265.445616829252</v>
      </c>
      <c r="AX72" s="47"/>
      <c r="AY72" s="47"/>
      <c r="AZ72" s="47" t="n">
        <v>265.45</v>
      </c>
      <c r="BA72" s="47" t="n">
        <f aca="false">SUM(AW72+AY72-AZ72)</f>
        <v>-0.00438317074787165</v>
      </c>
      <c r="BB72" s="47"/>
      <c r="BC72" s="48" t="n">
        <f aca="false">SUM(BB72/BA72*100)</f>
        <v>0</v>
      </c>
      <c r="BL72" s="2"/>
    </row>
    <row r="73" customFormat="false" ht="12.75" hidden="true" customHeight="false" outlineLevel="0" collapsed="false">
      <c r="A73" s="41"/>
      <c r="B73" s="36"/>
      <c r="C73" s="36"/>
      <c r="D73" s="36"/>
      <c r="E73" s="36"/>
      <c r="F73" s="36"/>
      <c r="G73" s="36"/>
      <c r="H73" s="36"/>
      <c r="I73" s="49" t="n">
        <v>323</v>
      </c>
      <c r="J73" s="50" t="s">
        <v>114</v>
      </c>
      <c r="K73" s="51" t="n">
        <f aca="false">SUM(K74:K110)</f>
        <v>511849.45</v>
      </c>
      <c r="L73" s="51" t="n">
        <f aca="false">SUM(L74:L110)</f>
        <v>173000</v>
      </c>
      <c r="M73" s="51" t="n">
        <f aca="false">SUM(M74:M110)</f>
        <v>173000</v>
      </c>
      <c r="N73" s="51" t="n">
        <f aca="false">SUM(N74:N112)</f>
        <v>251000</v>
      </c>
      <c r="O73" s="51" t="n">
        <f aca="false">SUM(O74:O112)</f>
        <v>251000</v>
      </c>
      <c r="P73" s="51" t="n">
        <f aca="false">SUM(P74:P112)</f>
        <v>237000</v>
      </c>
      <c r="Q73" s="51" t="n">
        <f aca="false">SUM(Q74:Q112)</f>
        <v>237000</v>
      </c>
      <c r="R73" s="51" t="n">
        <f aca="false">SUM(R74:R112)</f>
        <v>51233.7</v>
      </c>
      <c r="S73" s="51" t="n">
        <f aca="false">SUM(S74:S112)</f>
        <v>346000</v>
      </c>
      <c r="T73" s="51" t="n">
        <f aca="false">SUM(T74:T112)</f>
        <v>83002.68</v>
      </c>
      <c r="U73" s="51" t="n">
        <f aca="false">SUM(U74:U112)</f>
        <v>0</v>
      </c>
      <c r="V73" s="51" t="e">
        <f aca="false">SUM(V74:V112)</f>
        <v>#DIV/0!</v>
      </c>
      <c r="W73" s="51" t="n">
        <f aca="false">SUM(W74:W112)</f>
        <v>294000</v>
      </c>
      <c r="X73" s="51" t="n">
        <f aca="false">SUM(X74:X112)</f>
        <v>574500</v>
      </c>
      <c r="Y73" s="51" t="n">
        <f aca="false">SUM(Y74:Y112)</f>
        <v>596500</v>
      </c>
      <c r="Z73" s="51" t="n">
        <f aca="false">SUM(Z74:Z112)</f>
        <v>716500</v>
      </c>
      <c r="AA73" s="51" t="n">
        <f aca="false">SUM(AA74:AA112)</f>
        <v>773500</v>
      </c>
      <c r="AB73" s="51" t="n">
        <f aca="false">SUM(AB74:AB112)</f>
        <v>149184.54</v>
      </c>
      <c r="AC73" s="51" t="n">
        <f aca="false">SUM(AC74:AC112)</f>
        <v>728500</v>
      </c>
      <c r="AD73" s="51" t="n">
        <f aca="false">SUM(AD74:AD112)</f>
        <v>648000</v>
      </c>
      <c r="AE73" s="51" t="n">
        <f aca="false">SUM(AE74:AE112)</f>
        <v>0</v>
      </c>
      <c r="AF73" s="51" t="n">
        <f aca="false">SUM(AF74:AF112)</f>
        <v>0</v>
      </c>
      <c r="AG73" s="51" t="n">
        <f aca="false">SUM(AG74:AG112)</f>
        <v>653000</v>
      </c>
      <c r="AH73" s="51" t="n">
        <f aca="false">SUM(AH74:AH112)</f>
        <v>472412.03</v>
      </c>
      <c r="AI73" s="51" t="n">
        <f aca="false">SUM(AI74:AI112)</f>
        <v>779000</v>
      </c>
      <c r="AJ73" s="51" t="n">
        <f aca="false">SUM(AJ74:AJ112)</f>
        <v>201674.47</v>
      </c>
      <c r="AK73" s="51" t="n">
        <f aca="false">SUM(AK74:AK112)</f>
        <v>847970</v>
      </c>
      <c r="AL73" s="51" t="n">
        <f aca="false">SUM(AL74:AL112)</f>
        <v>123000</v>
      </c>
      <c r="AM73" s="51" t="n">
        <f aca="false">SUM(AM74:AM112)</f>
        <v>0</v>
      </c>
      <c r="AN73" s="51" t="n">
        <f aca="false">SUM(AN74:AN112)</f>
        <v>970970</v>
      </c>
      <c r="AO73" s="39" t="n">
        <f aca="false">SUM(AN73/$AN$4)</f>
        <v>128869.865286349</v>
      </c>
      <c r="AP73" s="51" t="n">
        <f aca="false">SUM(AP74:AP112)</f>
        <v>823500</v>
      </c>
      <c r="AQ73" s="51"/>
      <c r="AR73" s="39" t="n">
        <f aca="false">SUM(AP73/$AN$4)</f>
        <v>109297.232729445</v>
      </c>
      <c r="AS73" s="39"/>
      <c r="AT73" s="39" t="n">
        <f aca="false">SUM(AT74:AT112)</f>
        <v>54287.74</v>
      </c>
      <c r="AU73" s="39" t="n">
        <f aca="false">SUM(AU74:AU112)</f>
        <v>29800</v>
      </c>
      <c r="AV73" s="39" t="n">
        <f aca="false">SUM(AV74:AV112)</f>
        <v>1000</v>
      </c>
      <c r="AW73" s="39" t="n">
        <f aca="false">SUM(AR73+AU73-AV73)</f>
        <v>138097.232729445</v>
      </c>
      <c r="AX73" s="47" t="n">
        <f aca="false">SUM(AX74:AX112)</f>
        <v>89685.81</v>
      </c>
      <c r="AY73" s="47" t="n">
        <f aca="false">SUM(AY74:AY112)</f>
        <v>11300</v>
      </c>
      <c r="AZ73" s="47" t="n">
        <f aca="false">SUM(AZ74:AZ112)</f>
        <v>27393.5</v>
      </c>
      <c r="BA73" s="47" t="n">
        <f aca="false">SUM(BA74:BA112)</f>
        <v>122003.732729445</v>
      </c>
      <c r="BB73" s="47" t="n">
        <f aca="false">SUM(BB74:BB112)</f>
        <v>93491.2</v>
      </c>
      <c r="BC73" s="48" t="n">
        <f aca="false">SUM(BB73/BA73*100)</f>
        <v>76.6297865716339</v>
      </c>
      <c r="BL73" s="2"/>
    </row>
    <row r="74" customFormat="false" ht="12.75" hidden="true" customHeight="false" outlineLevel="0" collapsed="false">
      <c r="A74" s="41"/>
      <c r="B74" s="36"/>
      <c r="C74" s="36"/>
      <c r="D74" s="36"/>
      <c r="E74" s="36"/>
      <c r="F74" s="36"/>
      <c r="G74" s="36"/>
      <c r="H74" s="36"/>
      <c r="I74" s="49" t="n">
        <v>32311</v>
      </c>
      <c r="J74" s="50" t="s">
        <v>115</v>
      </c>
      <c r="K74" s="51" t="n">
        <v>58381.98</v>
      </c>
      <c r="L74" s="51" t="n">
        <v>35000</v>
      </c>
      <c r="M74" s="51" t="n">
        <v>35000</v>
      </c>
      <c r="N74" s="51" t="n">
        <v>20000</v>
      </c>
      <c r="O74" s="51" t="n">
        <v>20000</v>
      </c>
      <c r="P74" s="51" t="n">
        <v>20000</v>
      </c>
      <c r="Q74" s="51" t="n">
        <v>20000</v>
      </c>
      <c r="R74" s="51" t="n">
        <v>7226.15</v>
      </c>
      <c r="S74" s="51" t="n">
        <v>20000</v>
      </c>
      <c r="T74" s="51" t="n">
        <v>6906.77</v>
      </c>
      <c r="U74" s="51"/>
      <c r="V74" s="39" t="n">
        <f aca="false">S74/P74*100</f>
        <v>100</v>
      </c>
      <c r="W74" s="51" t="n">
        <v>20000</v>
      </c>
      <c r="X74" s="51" t="n">
        <v>20000</v>
      </c>
      <c r="Y74" s="51" t="n">
        <v>20000</v>
      </c>
      <c r="Z74" s="51" t="n">
        <v>14000</v>
      </c>
      <c r="AA74" s="51" t="n">
        <v>20000</v>
      </c>
      <c r="AB74" s="51" t="n">
        <v>5307.29</v>
      </c>
      <c r="AC74" s="51" t="n">
        <v>20000</v>
      </c>
      <c r="AD74" s="51" t="n">
        <v>20000</v>
      </c>
      <c r="AE74" s="51"/>
      <c r="AF74" s="51"/>
      <c r="AG74" s="53" t="n">
        <f aca="false">SUM(AD74+AE74-AF74)</f>
        <v>20000</v>
      </c>
      <c r="AH74" s="51" t="n">
        <v>14892.56</v>
      </c>
      <c r="AI74" s="51" t="n">
        <v>20000</v>
      </c>
      <c r="AJ74" s="47" t="n">
        <v>7834.29</v>
      </c>
      <c r="AK74" s="51" t="n">
        <v>25000</v>
      </c>
      <c r="AL74" s="51"/>
      <c r="AM74" s="51"/>
      <c r="AN74" s="47" t="n">
        <f aca="false">SUM(AK74+AL74-AM74)</f>
        <v>25000</v>
      </c>
      <c r="AO74" s="39" t="n">
        <f aca="false">SUM(AN74/$AN$4)</f>
        <v>3318.07021036565</v>
      </c>
      <c r="AP74" s="47" t="n">
        <v>25000</v>
      </c>
      <c r="AQ74" s="47"/>
      <c r="AR74" s="39" t="n">
        <f aca="false">SUM(AP74/$AN$4)</f>
        <v>3318.07021036565</v>
      </c>
      <c r="AS74" s="39" t="n">
        <v>2212.24</v>
      </c>
      <c r="AT74" s="39" t="n">
        <v>2212.24</v>
      </c>
      <c r="AU74" s="39" t="n">
        <v>600</v>
      </c>
      <c r="AV74" s="39"/>
      <c r="AW74" s="39" t="n">
        <f aca="false">SUM(AR74+AU74-AV74)</f>
        <v>3918.07021036565</v>
      </c>
      <c r="AX74" s="47" t="n">
        <v>3345.47</v>
      </c>
      <c r="AY74" s="47"/>
      <c r="AZ74" s="47"/>
      <c r="BA74" s="47" t="n">
        <f aca="false">SUM(AW74+AY74-AZ74)</f>
        <v>3918.07021036565</v>
      </c>
      <c r="BB74" s="47" t="n">
        <v>3345.47</v>
      </c>
      <c r="BC74" s="48" t="n">
        <f aca="false">SUM(BB74/BA74*100)</f>
        <v>85.3856572337377</v>
      </c>
      <c r="BL74" s="2"/>
    </row>
    <row r="75" customFormat="false" ht="12.75" hidden="true" customHeight="false" outlineLevel="0" collapsed="false">
      <c r="A75" s="41"/>
      <c r="B75" s="36"/>
      <c r="C75" s="36"/>
      <c r="D75" s="36"/>
      <c r="E75" s="36"/>
      <c r="F75" s="36"/>
      <c r="G75" s="36"/>
      <c r="H75" s="36"/>
      <c r="I75" s="49" t="n">
        <v>32313</v>
      </c>
      <c r="J75" s="50" t="s">
        <v>116</v>
      </c>
      <c r="K75" s="51" t="n">
        <v>7833.32</v>
      </c>
      <c r="L75" s="51" t="n">
        <v>2000</v>
      </c>
      <c r="M75" s="51" t="n">
        <v>2000</v>
      </c>
      <c r="N75" s="51" t="n">
        <v>2000</v>
      </c>
      <c r="O75" s="51" t="n">
        <v>2000</v>
      </c>
      <c r="P75" s="51" t="n">
        <v>2000</v>
      </c>
      <c r="Q75" s="51" t="n">
        <v>2000</v>
      </c>
      <c r="R75" s="51" t="n">
        <v>526.5</v>
      </c>
      <c r="S75" s="51" t="n">
        <v>2000</v>
      </c>
      <c r="T75" s="51" t="n">
        <v>552</v>
      </c>
      <c r="U75" s="51"/>
      <c r="V75" s="39" t="n">
        <f aca="false">S75/P75*100</f>
        <v>100</v>
      </c>
      <c r="W75" s="51" t="n">
        <v>2000</v>
      </c>
      <c r="X75" s="51" t="n">
        <v>2000</v>
      </c>
      <c r="Y75" s="51" t="n">
        <v>2000</v>
      </c>
      <c r="Z75" s="51" t="n">
        <v>4000</v>
      </c>
      <c r="AA75" s="51" t="n">
        <v>2000</v>
      </c>
      <c r="AB75" s="51" t="n">
        <v>1750.64</v>
      </c>
      <c r="AC75" s="51" t="n">
        <v>2000</v>
      </c>
      <c r="AD75" s="51" t="n">
        <v>2000</v>
      </c>
      <c r="AE75" s="51"/>
      <c r="AF75" s="51"/>
      <c r="AG75" s="53" t="n">
        <f aca="false">SUM(AD75+AE75-AF75)</f>
        <v>2000</v>
      </c>
      <c r="AH75" s="51" t="n">
        <v>794.7</v>
      </c>
      <c r="AI75" s="51" t="n">
        <v>2000</v>
      </c>
      <c r="AJ75" s="47" t="n">
        <v>446.7</v>
      </c>
      <c r="AK75" s="51" t="n">
        <v>2000</v>
      </c>
      <c r="AL75" s="51"/>
      <c r="AM75" s="51"/>
      <c r="AN75" s="47" t="n">
        <f aca="false">SUM(AK75+AL75-AM75)</f>
        <v>2000</v>
      </c>
      <c r="AO75" s="39" t="n">
        <f aca="false">SUM(AN75/$AN$4)</f>
        <v>265.445616829252</v>
      </c>
      <c r="AP75" s="47" t="n">
        <v>4000</v>
      </c>
      <c r="AQ75" s="47"/>
      <c r="AR75" s="39" t="n">
        <f aca="false">SUM(AP75/$AN$4)</f>
        <v>530.891233658504</v>
      </c>
      <c r="AS75" s="39" t="n">
        <v>206.88</v>
      </c>
      <c r="AT75" s="39" t="n">
        <v>206.88</v>
      </c>
      <c r="AU75" s="39"/>
      <c r="AV75" s="39"/>
      <c r="AW75" s="39" t="n">
        <f aca="false">SUM(AR75+AU75-AV75)</f>
        <v>530.891233658504</v>
      </c>
      <c r="AX75" s="47" t="n">
        <v>446.31</v>
      </c>
      <c r="AY75" s="47"/>
      <c r="AZ75" s="47"/>
      <c r="BA75" s="47" t="n">
        <f aca="false">SUM(AW75+AY75-AZ75)</f>
        <v>530.891233658504</v>
      </c>
      <c r="BB75" s="47" t="n">
        <v>483.27</v>
      </c>
      <c r="BC75" s="48" t="n">
        <f aca="false">SUM(BB75/BA75*100)</f>
        <v>91.029945375</v>
      </c>
      <c r="BL75" s="2"/>
    </row>
    <row r="76" customFormat="false" ht="12.75" hidden="true" customHeight="false" outlineLevel="0" collapsed="false">
      <c r="A76" s="41"/>
      <c r="B76" s="36"/>
      <c r="C76" s="36"/>
      <c r="D76" s="36"/>
      <c r="E76" s="36"/>
      <c r="F76" s="36"/>
      <c r="G76" s="36"/>
      <c r="H76" s="36"/>
      <c r="I76" s="49" t="n">
        <v>32321</v>
      </c>
      <c r="J76" s="50" t="s">
        <v>117</v>
      </c>
      <c r="K76" s="51" t="n">
        <v>58032.22</v>
      </c>
      <c r="L76" s="51" t="n">
        <v>10000</v>
      </c>
      <c r="M76" s="51" t="n">
        <v>10000</v>
      </c>
      <c r="N76" s="51" t="n">
        <v>45000</v>
      </c>
      <c r="O76" s="51" t="n">
        <v>45000</v>
      </c>
      <c r="P76" s="51" t="n">
        <v>45000</v>
      </c>
      <c r="Q76" s="51" t="n">
        <v>45000</v>
      </c>
      <c r="R76" s="51" t="n">
        <v>695</v>
      </c>
      <c r="S76" s="51" t="n">
        <v>30000</v>
      </c>
      <c r="T76" s="51" t="n">
        <v>1541.41</v>
      </c>
      <c r="U76" s="51"/>
      <c r="V76" s="39" t="n">
        <f aca="false">S76/P76*100</f>
        <v>66.6666666666667</v>
      </c>
      <c r="W76" s="51" t="n">
        <v>30000</v>
      </c>
      <c r="X76" s="51" t="n">
        <v>100000</v>
      </c>
      <c r="Y76" s="51" t="n">
        <v>100000</v>
      </c>
      <c r="Z76" s="51" t="n">
        <v>100000</v>
      </c>
      <c r="AA76" s="51" t="n">
        <v>100000</v>
      </c>
      <c r="AB76" s="51" t="n">
        <v>10612.4</v>
      </c>
      <c r="AC76" s="51" t="n">
        <v>100000</v>
      </c>
      <c r="AD76" s="51" t="n">
        <v>50000</v>
      </c>
      <c r="AE76" s="51"/>
      <c r="AF76" s="51"/>
      <c r="AG76" s="53" t="n">
        <f aca="false">SUM(AD76+AE76-AF76)</f>
        <v>50000</v>
      </c>
      <c r="AH76" s="51" t="n">
        <v>18891.54</v>
      </c>
      <c r="AI76" s="51" t="n">
        <v>50000</v>
      </c>
      <c r="AJ76" s="47" t="n">
        <v>20904.5</v>
      </c>
      <c r="AK76" s="51" t="n">
        <v>50000</v>
      </c>
      <c r="AL76" s="51"/>
      <c r="AM76" s="51"/>
      <c r="AN76" s="47" t="n">
        <f aca="false">SUM(AK76+AL76-AM76)</f>
        <v>50000</v>
      </c>
      <c r="AO76" s="39" t="n">
        <f aca="false">SUM(AN76/$AN$4)</f>
        <v>6636.1404207313</v>
      </c>
      <c r="AP76" s="47" t="n">
        <v>50000</v>
      </c>
      <c r="AQ76" s="47"/>
      <c r="AR76" s="39" t="n">
        <f aca="false">SUM(AP76/$AN$4)</f>
        <v>6636.1404207313</v>
      </c>
      <c r="AS76" s="39" t="n">
        <v>2923.81</v>
      </c>
      <c r="AT76" s="39" t="n">
        <v>2923.81</v>
      </c>
      <c r="AU76" s="39"/>
      <c r="AV76" s="39"/>
      <c r="AW76" s="39" t="n">
        <f aca="false">SUM(AR76+AU76-AV76)</f>
        <v>6636.1404207313</v>
      </c>
      <c r="AX76" s="47" t="n">
        <v>4182.7</v>
      </c>
      <c r="AY76" s="47"/>
      <c r="AZ76" s="47"/>
      <c r="BA76" s="47" t="n">
        <f aca="false">SUM(AW76+AY76-AZ76)</f>
        <v>6636.1404207313</v>
      </c>
      <c r="BB76" s="47" t="n">
        <v>4182.7</v>
      </c>
      <c r="BC76" s="48" t="n">
        <f aca="false">SUM(BB76/BA76*100)</f>
        <v>63.0291063</v>
      </c>
      <c r="BF76" s="2" t="n">
        <v>4182.7</v>
      </c>
      <c r="BL76" s="2"/>
    </row>
    <row r="77" customFormat="false" ht="12.75" hidden="true" customHeight="false" outlineLevel="0" collapsed="false">
      <c r="A77" s="41"/>
      <c r="B77" s="36"/>
      <c r="C77" s="36"/>
      <c r="D77" s="36"/>
      <c r="E77" s="36"/>
      <c r="F77" s="36"/>
      <c r="G77" s="36"/>
      <c r="H77" s="36"/>
      <c r="I77" s="49" t="n">
        <v>32321</v>
      </c>
      <c r="J77" s="50" t="s">
        <v>118</v>
      </c>
      <c r="K77" s="51"/>
      <c r="L77" s="51"/>
      <c r="M77" s="51"/>
      <c r="N77" s="51"/>
      <c r="O77" s="51"/>
      <c r="P77" s="51"/>
      <c r="Q77" s="51"/>
      <c r="R77" s="51"/>
      <c r="S77" s="51"/>
      <c r="T77" s="51" t="n">
        <v>2250</v>
      </c>
      <c r="U77" s="51"/>
      <c r="V77" s="39"/>
      <c r="W77" s="51" t="n">
        <v>8000</v>
      </c>
      <c r="X77" s="51" t="n">
        <v>8000</v>
      </c>
      <c r="Y77" s="51" t="n">
        <v>8000</v>
      </c>
      <c r="Z77" s="51" t="n">
        <v>8000</v>
      </c>
      <c r="AA77" s="51" t="n">
        <v>8000</v>
      </c>
      <c r="AB77" s="51" t="n">
        <v>4987.5</v>
      </c>
      <c r="AC77" s="51" t="n">
        <v>8000</v>
      </c>
      <c r="AD77" s="51" t="n">
        <v>8000</v>
      </c>
      <c r="AE77" s="51"/>
      <c r="AF77" s="51"/>
      <c r="AG77" s="53" t="n">
        <f aca="false">SUM(AD77+AE77-AF77)</f>
        <v>8000</v>
      </c>
      <c r="AH77" s="51"/>
      <c r="AI77" s="51" t="n">
        <v>8000</v>
      </c>
      <c r="AJ77" s="47" t="n">
        <v>0</v>
      </c>
      <c r="AK77" s="51" t="n">
        <v>8000</v>
      </c>
      <c r="AL77" s="51"/>
      <c r="AM77" s="51"/>
      <c r="AN77" s="47" t="n">
        <f aca="false">SUM(AK77+AL77-AM77)</f>
        <v>8000</v>
      </c>
      <c r="AO77" s="39" t="n">
        <f aca="false">SUM(AN77/$AN$4)</f>
        <v>1061.78246731701</v>
      </c>
      <c r="AP77" s="47" t="n">
        <v>8000</v>
      </c>
      <c r="AQ77" s="47"/>
      <c r="AR77" s="39" t="n">
        <f aca="false">SUM(AP77/$AN$4)</f>
        <v>1061.78246731701</v>
      </c>
      <c r="AS77" s="39"/>
      <c r="AT77" s="39"/>
      <c r="AU77" s="39"/>
      <c r="AV77" s="39"/>
      <c r="AW77" s="39" t="n">
        <f aca="false">SUM(AR77+AU77-AV77)</f>
        <v>1061.78246731701</v>
      </c>
      <c r="AX77" s="47"/>
      <c r="AY77" s="47"/>
      <c r="AZ77" s="47" t="n">
        <v>1061.78</v>
      </c>
      <c r="BA77" s="47" t="n">
        <f aca="false">SUM(AW77+AY77-AZ77)</f>
        <v>0.00246731700849523</v>
      </c>
      <c r="BB77" s="47"/>
      <c r="BC77" s="48" t="n">
        <f aca="false">SUM(BB77/BA77*100)</f>
        <v>0</v>
      </c>
      <c r="BL77" s="2"/>
    </row>
    <row r="78" customFormat="false" ht="12.75" hidden="true" customHeight="false" outlineLevel="0" collapsed="false">
      <c r="A78" s="41"/>
      <c r="B78" s="36"/>
      <c r="C78" s="36"/>
      <c r="D78" s="36"/>
      <c r="E78" s="36"/>
      <c r="F78" s="36"/>
      <c r="G78" s="36"/>
      <c r="H78" s="36"/>
      <c r="I78" s="49" t="n">
        <v>32321</v>
      </c>
      <c r="J78" s="50" t="s">
        <v>119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39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3"/>
      <c r="AH78" s="51" t="n">
        <v>5000</v>
      </c>
      <c r="AI78" s="51" t="n">
        <v>5000</v>
      </c>
      <c r="AJ78" s="47" t="n">
        <v>0</v>
      </c>
      <c r="AK78" s="51" t="n">
        <v>5000</v>
      </c>
      <c r="AL78" s="51" t="n">
        <v>50000</v>
      </c>
      <c r="AM78" s="51"/>
      <c r="AN78" s="47" t="n">
        <f aca="false">SUM(AK78+AL78-AM78)</f>
        <v>55000</v>
      </c>
      <c r="AO78" s="39" t="n">
        <f aca="false">SUM(AN78/$AN$4)</f>
        <v>7299.75446280443</v>
      </c>
      <c r="AP78" s="47" t="n">
        <v>55000</v>
      </c>
      <c r="AQ78" s="47"/>
      <c r="AR78" s="39" t="n">
        <f aca="false">SUM(AP78/$AN$4)</f>
        <v>7299.75446280443</v>
      </c>
      <c r="AS78" s="39" t="n">
        <v>0</v>
      </c>
      <c r="AT78" s="39"/>
      <c r="AU78" s="39"/>
      <c r="AV78" s="39"/>
      <c r="AW78" s="39" t="n">
        <f aca="false">SUM(AR78+AU78-AV78)</f>
        <v>7299.75446280443</v>
      </c>
      <c r="AX78" s="47"/>
      <c r="AY78" s="47"/>
      <c r="AZ78" s="47" t="n">
        <v>7299.75</v>
      </c>
      <c r="BA78" s="47" t="n">
        <f aca="false">SUM(AW78+AY78-AZ78)</f>
        <v>0.00446280443247815</v>
      </c>
      <c r="BB78" s="47"/>
      <c r="BC78" s="48" t="n">
        <f aca="false">SUM(BB78/BA78*100)</f>
        <v>0</v>
      </c>
      <c r="BL78" s="2"/>
    </row>
    <row r="79" customFormat="false" ht="12.75" hidden="true" customHeight="false" outlineLevel="0" collapsed="false">
      <c r="A79" s="41"/>
      <c r="B79" s="36"/>
      <c r="C79" s="36"/>
      <c r="D79" s="36"/>
      <c r="E79" s="36"/>
      <c r="F79" s="36"/>
      <c r="G79" s="36"/>
      <c r="H79" s="36"/>
      <c r="I79" s="49" t="n">
        <v>32322</v>
      </c>
      <c r="J79" s="50" t="s">
        <v>120</v>
      </c>
      <c r="K79" s="51" t="n">
        <v>40297.04</v>
      </c>
      <c r="L79" s="51" t="n">
        <v>18000</v>
      </c>
      <c r="M79" s="51" t="n">
        <v>18000</v>
      </c>
      <c r="N79" s="51" t="n">
        <v>5000</v>
      </c>
      <c r="O79" s="51" t="n">
        <v>5000</v>
      </c>
      <c r="P79" s="51" t="n">
        <v>7000</v>
      </c>
      <c r="Q79" s="51" t="n">
        <v>7000</v>
      </c>
      <c r="R79" s="51" t="n">
        <v>2102.28</v>
      </c>
      <c r="S79" s="51" t="n">
        <v>7000</v>
      </c>
      <c r="T79" s="51" t="n">
        <v>9759.23</v>
      </c>
      <c r="U79" s="51"/>
      <c r="V79" s="39" t="n">
        <f aca="false">S79/P79*100</f>
        <v>100</v>
      </c>
      <c r="W79" s="51" t="n">
        <v>20000</v>
      </c>
      <c r="X79" s="51" t="n">
        <v>25000</v>
      </c>
      <c r="Y79" s="51" t="n">
        <v>25000</v>
      </c>
      <c r="Z79" s="51" t="n">
        <v>15000</v>
      </c>
      <c r="AA79" s="51" t="n">
        <v>25000</v>
      </c>
      <c r="AB79" s="51" t="n">
        <v>3566.75</v>
      </c>
      <c r="AC79" s="51" t="n">
        <v>25000</v>
      </c>
      <c r="AD79" s="51" t="n">
        <v>25000</v>
      </c>
      <c r="AE79" s="51"/>
      <c r="AF79" s="51"/>
      <c r="AG79" s="53" t="n">
        <f aca="false">SUM(AD79+AE79-AF79)</f>
        <v>25000</v>
      </c>
      <c r="AH79" s="51" t="n">
        <v>24657.39</v>
      </c>
      <c r="AI79" s="51" t="n">
        <v>30000</v>
      </c>
      <c r="AJ79" s="47" t="n">
        <v>8254.96</v>
      </c>
      <c r="AK79" s="51" t="n">
        <v>33000</v>
      </c>
      <c r="AL79" s="51"/>
      <c r="AM79" s="51"/>
      <c r="AN79" s="47" t="n">
        <f aca="false">SUM(AK79+AL79-AM79)</f>
        <v>33000</v>
      </c>
      <c r="AO79" s="39" t="n">
        <f aca="false">SUM(AN79/$AN$4)</f>
        <v>4379.85267768266</v>
      </c>
      <c r="AP79" s="47" t="n">
        <v>30000</v>
      </c>
      <c r="AQ79" s="47"/>
      <c r="AR79" s="39" t="n">
        <f aca="false">SUM(AP79/$AN$4)</f>
        <v>3981.68425243878</v>
      </c>
      <c r="AS79" s="39" t="n">
        <v>2057.84</v>
      </c>
      <c r="AT79" s="39" t="n">
        <v>2057.84</v>
      </c>
      <c r="AU79" s="39"/>
      <c r="AV79" s="39"/>
      <c r="AW79" s="39" t="n">
        <f aca="false">SUM(AR79+AU79-AV79)</f>
        <v>3981.68425243878</v>
      </c>
      <c r="AX79" s="47" t="n">
        <v>2490.8</v>
      </c>
      <c r="AY79" s="47"/>
      <c r="AZ79" s="47" t="n">
        <v>981.68</v>
      </c>
      <c r="BA79" s="47" t="n">
        <f aca="false">SUM(AW79+AY79-AZ79)</f>
        <v>3000.00425243878</v>
      </c>
      <c r="BB79" s="47" t="n">
        <v>2490.8</v>
      </c>
      <c r="BC79" s="48" t="n">
        <f aca="false">SUM(BB79/BA79*100)</f>
        <v>83.0265489782278</v>
      </c>
      <c r="BL79" s="2"/>
    </row>
    <row r="80" customFormat="false" ht="12.75" hidden="true" customHeight="false" outlineLevel="0" collapsed="false">
      <c r="A80" s="41"/>
      <c r="B80" s="36"/>
      <c r="C80" s="36"/>
      <c r="D80" s="36"/>
      <c r="E80" s="36"/>
      <c r="F80" s="36"/>
      <c r="G80" s="36"/>
      <c r="H80" s="36"/>
      <c r="I80" s="49" t="n">
        <v>32323</v>
      </c>
      <c r="J80" s="50" t="s">
        <v>121</v>
      </c>
      <c r="K80" s="51" t="n">
        <v>81354.02</v>
      </c>
      <c r="L80" s="51" t="n">
        <v>35000</v>
      </c>
      <c r="M80" s="51" t="n">
        <v>35000</v>
      </c>
      <c r="N80" s="51" t="n">
        <v>5000</v>
      </c>
      <c r="O80" s="51" t="n">
        <v>5000</v>
      </c>
      <c r="P80" s="51" t="n">
        <v>5000</v>
      </c>
      <c r="Q80" s="51" t="n">
        <v>5000</v>
      </c>
      <c r="R80" s="51" t="n">
        <v>151</v>
      </c>
      <c r="S80" s="51" t="n">
        <v>5000</v>
      </c>
      <c r="T80" s="51" t="n">
        <v>1059.54</v>
      </c>
      <c r="U80" s="51"/>
      <c r="V80" s="39" t="n">
        <f aca="false">S80/P80*100</f>
        <v>100</v>
      </c>
      <c r="W80" s="51" t="n">
        <v>5000</v>
      </c>
      <c r="X80" s="51" t="n">
        <v>7000</v>
      </c>
      <c r="Y80" s="51" t="n">
        <v>7000</v>
      </c>
      <c r="Z80" s="51" t="n">
        <v>10000</v>
      </c>
      <c r="AA80" s="51" t="n">
        <v>10000</v>
      </c>
      <c r="AB80" s="51" t="n">
        <v>5196.35</v>
      </c>
      <c r="AC80" s="51" t="n">
        <v>5000</v>
      </c>
      <c r="AD80" s="51" t="n">
        <v>5000</v>
      </c>
      <c r="AE80" s="51"/>
      <c r="AF80" s="51"/>
      <c r="AG80" s="53" t="n">
        <f aca="false">SUM(AD80+AE80-AF80)</f>
        <v>5000</v>
      </c>
      <c r="AH80" s="51" t="n">
        <v>2565.64</v>
      </c>
      <c r="AI80" s="51" t="n">
        <v>5000</v>
      </c>
      <c r="AJ80" s="47" t="n">
        <v>8170.71</v>
      </c>
      <c r="AK80" s="51" t="n">
        <v>10000</v>
      </c>
      <c r="AL80" s="51"/>
      <c r="AM80" s="51"/>
      <c r="AN80" s="47" t="n">
        <f aca="false">SUM(AK80+AL80-AM80)</f>
        <v>10000</v>
      </c>
      <c r="AO80" s="39" t="n">
        <f aca="false">SUM(AN80/$AN$4)</f>
        <v>1327.22808414626</v>
      </c>
      <c r="AP80" s="47" t="n">
        <v>10000</v>
      </c>
      <c r="AQ80" s="47"/>
      <c r="AR80" s="39" t="n">
        <f aca="false">SUM(AP80/$AN$4)</f>
        <v>1327.22808414626</v>
      </c>
      <c r="AS80" s="39" t="n">
        <v>1723.89</v>
      </c>
      <c r="AT80" s="39" t="n">
        <v>1723.89</v>
      </c>
      <c r="AU80" s="39" t="n">
        <v>800</v>
      </c>
      <c r="AV80" s="39"/>
      <c r="AW80" s="39" t="n">
        <f aca="false">SUM(AR80+AU80-AV80)</f>
        <v>2127.22808414626</v>
      </c>
      <c r="AX80" s="47" t="n">
        <v>2840.82</v>
      </c>
      <c r="AY80" s="47" t="n">
        <v>800</v>
      </c>
      <c r="AZ80" s="47"/>
      <c r="BA80" s="47" t="n">
        <f aca="false">SUM(AW80+AY80-AZ80)</f>
        <v>2927.22808414626</v>
      </c>
      <c r="BB80" s="47" t="n">
        <v>2840.82</v>
      </c>
      <c r="BC80" s="48" t="n">
        <f aca="false">SUM(BB80/BA80*100)</f>
        <v>97.0481260201676</v>
      </c>
      <c r="BL80" s="2"/>
    </row>
    <row r="81" customFormat="false" ht="12.75" hidden="true" customHeight="false" outlineLevel="0" collapsed="false">
      <c r="A81" s="41"/>
      <c r="B81" s="36"/>
      <c r="C81" s="36"/>
      <c r="D81" s="36"/>
      <c r="E81" s="36"/>
      <c r="F81" s="36"/>
      <c r="G81" s="36"/>
      <c r="H81" s="36"/>
      <c r="I81" s="49" t="n">
        <v>32329</v>
      </c>
      <c r="J81" s="50" t="s">
        <v>122</v>
      </c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39"/>
      <c r="W81" s="51"/>
      <c r="X81" s="51" t="n">
        <v>15000</v>
      </c>
      <c r="Y81" s="51" t="n">
        <v>15000</v>
      </c>
      <c r="Z81" s="51" t="n">
        <v>15000</v>
      </c>
      <c r="AA81" s="51" t="n">
        <v>20000</v>
      </c>
      <c r="AB81" s="51" t="n">
        <v>539.1</v>
      </c>
      <c r="AC81" s="51" t="n">
        <v>20000</v>
      </c>
      <c r="AD81" s="51" t="n">
        <v>20000</v>
      </c>
      <c r="AE81" s="51"/>
      <c r="AF81" s="51"/>
      <c r="AG81" s="53" t="n">
        <f aca="false">SUM(AD81+AE81-AF81)</f>
        <v>20000</v>
      </c>
      <c r="AH81" s="51" t="n">
        <v>15000</v>
      </c>
      <c r="AI81" s="51" t="n">
        <v>15000</v>
      </c>
      <c r="AJ81" s="47" t="n">
        <v>0</v>
      </c>
      <c r="AK81" s="51" t="n">
        <v>15000</v>
      </c>
      <c r="AL81" s="51"/>
      <c r="AM81" s="51"/>
      <c r="AN81" s="47" t="n">
        <f aca="false">SUM(AK81+AL81-AM81)</f>
        <v>15000</v>
      </c>
      <c r="AO81" s="39" t="n">
        <f aca="false">SUM(AN81/$AN$4)</f>
        <v>1990.84212621939</v>
      </c>
      <c r="AP81" s="47" t="n">
        <v>15000</v>
      </c>
      <c r="AQ81" s="47"/>
      <c r="AR81" s="39" t="n">
        <f aca="false">SUM(AP81/$AN$4)</f>
        <v>1990.84212621939</v>
      </c>
      <c r="AS81" s="39" t="n">
        <v>12231.4</v>
      </c>
      <c r="AT81" s="39" t="n">
        <v>12231.4</v>
      </c>
      <c r="AU81" s="39" t="n">
        <v>12000</v>
      </c>
      <c r="AV81" s="39"/>
      <c r="AW81" s="39" t="n">
        <f aca="false">SUM(AR81+AU81-AV81)</f>
        <v>13990.8421262194</v>
      </c>
      <c r="AX81" s="47" t="n">
        <v>13161.33</v>
      </c>
      <c r="AY81" s="47"/>
      <c r="AZ81" s="47"/>
      <c r="BA81" s="47" t="n">
        <f aca="false">SUM(AW81+AY81-AZ81)</f>
        <v>13990.8421262194</v>
      </c>
      <c r="BB81" s="47" t="n">
        <v>13161.33</v>
      </c>
      <c r="BC81" s="48" t="n">
        <f aca="false">SUM(BB81/BA81*100)</f>
        <v>94.0710350475269</v>
      </c>
      <c r="BL81" s="2"/>
    </row>
    <row r="82" customFormat="false" ht="12.75" hidden="true" customHeight="false" outlineLevel="0" collapsed="false">
      <c r="A82" s="41"/>
      <c r="B82" s="36"/>
      <c r="C82" s="36"/>
      <c r="D82" s="36"/>
      <c r="E82" s="36"/>
      <c r="F82" s="36"/>
      <c r="G82" s="36"/>
      <c r="H82" s="36"/>
      <c r="I82" s="49" t="n">
        <v>32329</v>
      </c>
      <c r="J82" s="50" t="s">
        <v>123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39"/>
      <c r="W82" s="51"/>
      <c r="X82" s="51" t="n">
        <v>150000</v>
      </c>
      <c r="Y82" s="51" t="n">
        <v>100000</v>
      </c>
      <c r="Z82" s="51" t="n">
        <v>100000</v>
      </c>
      <c r="AA82" s="51" t="n">
        <v>100000</v>
      </c>
      <c r="AB82" s="51" t="n">
        <v>21125</v>
      </c>
      <c r="AC82" s="51" t="n">
        <v>60000</v>
      </c>
      <c r="AD82" s="51" t="n">
        <v>30000</v>
      </c>
      <c r="AE82" s="51"/>
      <c r="AF82" s="51"/>
      <c r="AG82" s="53" t="n">
        <f aca="false">SUM(AD82+AE82-AF82)</f>
        <v>30000</v>
      </c>
      <c r="AH82" s="51" t="n">
        <v>50217.5</v>
      </c>
      <c r="AI82" s="51" t="n">
        <v>50000</v>
      </c>
      <c r="AJ82" s="47" t="n">
        <v>3500</v>
      </c>
      <c r="AK82" s="51" t="n">
        <v>50000</v>
      </c>
      <c r="AL82" s="51" t="n">
        <v>18000</v>
      </c>
      <c r="AM82" s="51"/>
      <c r="AN82" s="47" t="n">
        <f aca="false">SUM(AK82+AL82-AM82)</f>
        <v>68000</v>
      </c>
      <c r="AO82" s="39" t="n">
        <f aca="false">SUM(AN82/$AN$4)</f>
        <v>9025.15097219457</v>
      </c>
      <c r="AP82" s="47" t="n">
        <v>68000</v>
      </c>
      <c r="AQ82" s="47"/>
      <c r="AR82" s="39" t="n">
        <f aca="false">SUM(AP82/$AN$4)</f>
        <v>9025.15097219457</v>
      </c>
      <c r="AS82" s="39"/>
      <c r="AT82" s="39"/>
      <c r="AU82" s="39"/>
      <c r="AV82" s="39"/>
      <c r="AW82" s="39" t="n">
        <f aca="false">SUM(AR82+AU82-AV82)</f>
        <v>9025.15097219457</v>
      </c>
      <c r="AX82" s="47"/>
      <c r="AY82" s="47"/>
      <c r="AZ82" s="47" t="n">
        <v>9025.15</v>
      </c>
      <c r="BA82" s="47" t="n">
        <f aca="false">SUM(AW82+AY82-AZ82)</f>
        <v>0.000972194571659202</v>
      </c>
      <c r="BB82" s="47"/>
      <c r="BC82" s="48" t="n">
        <f aca="false">SUM(BB82/BA82*100)</f>
        <v>0</v>
      </c>
      <c r="BL82" s="2"/>
    </row>
    <row r="83" customFormat="false" ht="12.75" hidden="true" customHeight="false" outlineLevel="0" collapsed="false">
      <c r="A83" s="41"/>
      <c r="B83" s="36"/>
      <c r="C83" s="36"/>
      <c r="D83" s="36"/>
      <c r="E83" s="36"/>
      <c r="F83" s="36"/>
      <c r="G83" s="36"/>
      <c r="H83" s="36"/>
      <c r="I83" s="49" t="n">
        <v>32329</v>
      </c>
      <c r="J83" s="50" t="s">
        <v>124</v>
      </c>
      <c r="K83" s="51"/>
      <c r="L83" s="51"/>
      <c r="M83" s="51"/>
      <c r="N83" s="51" t="n">
        <v>50000</v>
      </c>
      <c r="O83" s="51" t="n">
        <v>50000</v>
      </c>
      <c r="P83" s="51" t="n">
        <v>40000</v>
      </c>
      <c r="Q83" s="51" t="n">
        <v>40000</v>
      </c>
      <c r="R83" s="51"/>
      <c r="S83" s="51" t="n">
        <v>40000</v>
      </c>
      <c r="T83" s="51" t="n">
        <v>22500</v>
      </c>
      <c r="U83" s="51"/>
      <c r="V83" s="39" t="n">
        <f aca="false">S83/P83*100</f>
        <v>100</v>
      </c>
      <c r="W83" s="51" t="n">
        <v>42000</v>
      </c>
      <c r="X83" s="51" t="n">
        <v>10000</v>
      </c>
      <c r="Y83" s="51" t="n">
        <v>10000</v>
      </c>
      <c r="Z83" s="51" t="n">
        <v>10000</v>
      </c>
      <c r="AA83" s="51" t="n">
        <v>10000</v>
      </c>
      <c r="AB83" s="51"/>
      <c r="AC83" s="51" t="n">
        <v>10000</v>
      </c>
      <c r="AD83" s="51" t="n">
        <v>10000</v>
      </c>
      <c r="AE83" s="51"/>
      <c r="AF83" s="51"/>
      <c r="AG83" s="53" t="n">
        <f aca="false">SUM(AD83+AE83-AF83)</f>
        <v>10000</v>
      </c>
      <c r="AH83" s="51"/>
      <c r="AI83" s="51" t="n">
        <v>10000</v>
      </c>
      <c r="AJ83" s="47" t="n">
        <v>0</v>
      </c>
      <c r="AK83" s="51" t="n">
        <v>10000</v>
      </c>
      <c r="AL83" s="51"/>
      <c r="AM83" s="51"/>
      <c r="AN83" s="47" t="n">
        <f aca="false">SUM(AK83+AL83-AM83)</f>
        <v>10000</v>
      </c>
      <c r="AO83" s="39" t="n">
        <f aca="false">SUM(AN83/$AN$4)</f>
        <v>1327.22808414626</v>
      </c>
      <c r="AP83" s="47" t="n">
        <v>10000</v>
      </c>
      <c r="AQ83" s="47"/>
      <c r="AR83" s="39" t="n">
        <f aca="false">SUM(AP83/$AN$4)</f>
        <v>1327.22808414626</v>
      </c>
      <c r="AS83" s="39" t="n">
        <v>400.15</v>
      </c>
      <c r="AT83" s="39" t="n">
        <v>400.15</v>
      </c>
      <c r="AU83" s="39" t="n">
        <v>4500</v>
      </c>
      <c r="AV83" s="39"/>
      <c r="AW83" s="39" t="n">
        <f aca="false">SUM(AR83+AU83-AV83)</f>
        <v>5827.22808414626</v>
      </c>
      <c r="AX83" s="47" t="n">
        <v>3209.19</v>
      </c>
      <c r="AY83" s="47" t="n">
        <v>2600</v>
      </c>
      <c r="AZ83" s="47"/>
      <c r="BA83" s="47" t="n">
        <f aca="false">SUM(AW83+AY83-AZ83)</f>
        <v>8427.22808414626</v>
      </c>
      <c r="BB83" s="47" t="n">
        <v>6310.35</v>
      </c>
      <c r="BC83" s="48" t="n">
        <f aca="false">SUM(BB83/BA83*100)</f>
        <v>74.8804937636773</v>
      </c>
      <c r="BL83" s="2"/>
    </row>
    <row r="84" customFormat="false" ht="12.75" hidden="true" customHeight="false" outlineLevel="0" collapsed="false">
      <c r="A84" s="41"/>
      <c r="B84" s="36"/>
      <c r="C84" s="36"/>
      <c r="D84" s="36"/>
      <c r="E84" s="36"/>
      <c r="F84" s="36"/>
      <c r="G84" s="36"/>
      <c r="H84" s="36"/>
      <c r="I84" s="49" t="n">
        <v>32329</v>
      </c>
      <c r="J84" s="50" t="s">
        <v>125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39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3"/>
      <c r="AH84" s="51"/>
      <c r="AI84" s="51"/>
      <c r="AJ84" s="47"/>
      <c r="AK84" s="51" t="n">
        <v>50000</v>
      </c>
      <c r="AL84" s="51"/>
      <c r="AM84" s="51"/>
      <c r="AN84" s="47" t="n">
        <f aca="false">SUM(AK84+AL84-AM84)</f>
        <v>50000</v>
      </c>
      <c r="AO84" s="39" t="n">
        <f aca="false">SUM(AN84/$AN$4)</f>
        <v>6636.1404207313</v>
      </c>
      <c r="AP84" s="47" t="n">
        <v>30000</v>
      </c>
      <c r="AQ84" s="47"/>
      <c r="AR84" s="39" t="n">
        <f aca="false">SUM(AP84/$AN$4)</f>
        <v>3981.68425243878</v>
      </c>
      <c r="AS84" s="39"/>
      <c r="AT84" s="39"/>
      <c r="AU84" s="39"/>
      <c r="AV84" s="39"/>
      <c r="AW84" s="39" t="n">
        <f aca="false">SUM(AR84+AU84-AV84)</f>
        <v>3981.68425243878</v>
      </c>
      <c r="AX84" s="47"/>
      <c r="AY84" s="47"/>
      <c r="AZ84" s="47" t="n">
        <v>3981.68</v>
      </c>
      <c r="BA84" s="47" t="n">
        <f aca="false">SUM(AW84+AY84-AZ84)</f>
        <v>0.00425243878135007</v>
      </c>
      <c r="BB84" s="47"/>
      <c r="BC84" s="48" t="n">
        <f aca="false">SUM(BB84/BA84*100)</f>
        <v>0</v>
      </c>
      <c r="BL84" s="2"/>
    </row>
    <row r="85" customFormat="false" ht="12.75" hidden="true" customHeight="false" outlineLevel="0" collapsed="false">
      <c r="A85" s="41"/>
      <c r="B85" s="36"/>
      <c r="C85" s="36"/>
      <c r="D85" s="36"/>
      <c r="E85" s="36"/>
      <c r="F85" s="36"/>
      <c r="G85" s="36"/>
      <c r="H85" s="36"/>
      <c r="I85" s="49" t="n">
        <v>32329</v>
      </c>
      <c r="J85" s="50" t="s">
        <v>126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39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3"/>
      <c r="AH85" s="51"/>
      <c r="AI85" s="51"/>
      <c r="AJ85" s="47"/>
      <c r="AK85" s="51" t="n">
        <v>32970</v>
      </c>
      <c r="AL85" s="51"/>
      <c r="AM85" s="51"/>
      <c r="AN85" s="47" t="n">
        <f aca="false">SUM(AK85+AL85-AM85)</f>
        <v>32970</v>
      </c>
      <c r="AO85" s="39" t="n">
        <f aca="false">SUM(AN85/$AN$4)</f>
        <v>4375.87099343022</v>
      </c>
      <c r="AP85" s="47" t="n">
        <v>0</v>
      </c>
      <c r="AQ85" s="47"/>
      <c r="AR85" s="39" t="n">
        <f aca="false">SUM(AP85/$AN$4)</f>
        <v>0</v>
      </c>
      <c r="AS85" s="39"/>
      <c r="AT85" s="39"/>
      <c r="AU85" s="39"/>
      <c r="AV85" s="39"/>
      <c r="AW85" s="39" t="n">
        <f aca="false">SUM(AR85+AU85-AV85)</f>
        <v>0</v>
      </c>
      <c r="AX85" s="47"/>
      <c r="AY85" s="47"/>
      <c r="AZ85" s="47"/>
      <c r="BA85" s="47" t="n">
        <f aca="false">SUM(AW85+AY85-AZ85)</f>
        <v>0</v>
      </c>
      <c r="BB85" s="47"/>
      <c r="BC85" s="48" t="e">
        <f aca="false">SUM(BB85/BA85*100)</f>
        <v>#DIV/0!</v>
      </c>
      <c r="BL85" s="2"/>
    </row>
    <row r="86" customFormat="false" ht="12.75" hidden="true" customHeight="false" outlineLevel="0" collapsed="false">
      <c r="A86" s="41"/>
      <c r="B86" s="36"/>
      <c r="C86" s="36"/>
      <c r="D86" s="36"/>
      <c r="E86" s="36"/>
      <c r="F86" s="36"/>
      <c r="G86" s="36"/>
      <c r="H86" s="36"/>
      <c r="I86" s="49" t="n">
        <v>32351</v>
      </c>
      <c r="J86" s="50" t="s">
        <v>127</v>
      </c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39"/>
      <c r="W86" s="51"/>
      <c r="X86" s="51"/>
      <c r="Y86" s="51"/>
      <c r="Z86" s="51"/>
      <c r="AA86" s="51"/>
      <c r="AB86" s="51"/>
      <c r="AC86" s="51"/>
      <c r="AD86" s="51" t="n">
        <v>30000</v>
      </c>
      <c r="AE86" s="51"/>
      <c r="AF86" s="51"/>
      <c r="AG86" s="53" t="n">
        <f aca="false">SUM(AD86+AE86-AF86)</f>
        <v>30000</v>
      </c>
      <c r="AH86" s="51" t="n">
        <v>19823.31</v>
      </c>
      <c r="AI86" s="51" t="n">
        <v>30000</v>
      </c>
      <c r="AJ86" s="47" t="n">
        <v>11346.33</v>
      </c>
      <c r="AK86" s="51" t="n">
        <v>30000</v>
      </c>
      <c r="AL86" s="51"/>
      <c r="AM86" s="51"/>
      <c r="AN86" s="47" t="n">
        <f aca="false">SUM(AK86+AL86-AM86)</f>
        <v>30000</v>
      </c>
      <c r="AO86" s="39" t="n">
        <f aca="false">SUM(AN86/$AN$4)</f>
        <v>3981.68425243878</v>
      </c>
      <c r="AP86" s="47" t="n">
        <v>30000</v>
      </c>
      <c r="AQ86" s="47"/>
      <c r="AR86" s="39" t="n">
        <f aca="false">SUM(AP86/$AN$4)</f>
        <v>3981.68425243878</v>
      </c>
      <c r="AS86" s="39"/>
      <c r="AT86" s="39"/>
      <c r="AU86" s="39"/>
      <c r="AV86" s="39"/>
      <c r="AW86" s="39" t="n">
        <f aca="false">SUM(AR86+AU86-AV86)</f>
        <v>3981.68425243878</v>
      </c>
      <c r="AX86" s="47"/>
      <c r="AY86" s="47" t="n">
        <v>0</v>
      </c>
      <c r="AZ86" s="47" t="n">
        <v>3981.68</v>
      </c>
      <c r="BA86" s="47" t="n">
        <f aca="false">SUM(AW86+AY86-AZ86)</f>
        <v>0.00425243878135007</v>
      </c>
      <c r="BB86" s="47"/>
      <c r="BC86" s="48" t="n">
        <f aca="false">SUM(BB86/BA86*100)</f>
        <v>0</v>
      </c>
      <c r="BL86" s="2"/>
    </row>
    <row r="87" customFormat="false" ht="12.75" hidden="true" customHeight="false" outlineLevel="0" collapsed="false">
      <c r="A87" s="41"/>
      <c r="B87" s="36"/>
      <c r="C87" s="36"/>
      <c r="D87" s="36"/>
      <c r="E87" s="36"/>
      <c r="F87" s="36"/>
      <c r="G87" s="36"/>
      <c r="H87" s="36"/>
      <c r="I87" s="49" t="n">
        <v>32353</v>
      </c>
      <c r="J87" s="50" t="s">
        <v>128</v>
      </c>
      <c r="K87" s="51"/>
      <c r="L87" s="51"/>
      <c r="M87" s="51"/>
      <c r="N87" s="51"/>
      <c r="O87" s="51"/>
      <c r="P87" s="51"/>
      <c r="Q87" s="51"/>
      <c r="R87" s="51"/>
      <c r="S87" s="51"/>
      <c r="T87" s="51" t="n">
        <v>412.35</v>
      </c>
      <c r="U87" s="51"/>
      <c r="V87" s="39"/>
      <c r="W87" s="51" t="n">
        <v>1000</v>
      </c>
      <c r="X87" s="51" t="n">
        <v>1500</v>
      </c>
      <c r="Y87" s="51" t="n">
        <v>1500</v>
      </c>
      <c r="Z87" s="51" t="n">
        <v>1500</v>
      </c>
      <c r="AA87" s="51" t="n">
        <v>1500</v>
      </c>
      <c r="AB87" s="51" t="n">
        <v>695.96</v>
      </c>
      <c r="AC87" s="51" t="n">
        <v>1500</v>
      </c>
      <c r="AD87" s="51" t="n">
        <v>5000</v>
      </c>
      <c r="AE87" s="51"/>
      <c r="AF87" s="51"/>
      <c r="AG87" s="53" t="n">
        <f aca="false">SUM(AD87+AE87-AF87)</f>
        <v>5000</v>
      </c>
      <c r="AH87" s="51" t="n">
        <v>2940.5</v>
      </c>
      <c r="AI87" s="51" t="n">
        <v>5000</v>
      </c>
      <c r="AJ87" s="47" t="n">
        <v>2109.85</v>
      </c>
      <c r="AK87" s="51" t="n">
        <v>5000</v>
      </c>
      <c r="AL87" s="51"/>
      <c r="AM87" s="51"/>
      <c r="AN87" s="47" t="n">
        <f aca="false">SUM(AK87+AL87-AM87)</f>
        <v>5000</v>
      </c>
      <c r="AO87" s="39" t="n">
        <f aca="false">SUM(AN87/$AN$4)</f>
        <v>663.61404207313</v>
      </c>
      <c r="AP87" s="47" t="n">
        <v>5000</v>
      </c>
      <c r="AQ87" s="47"/>
      <c r="AR87" s="39" t="n">
        <f aca="false">SUM(AP87/$AN$4)</f>
        <v>663.61404207313</v>
      </c>
      <c r="AS87" s="39" t="n">
        <v>533.51</v>
      </c>
      <c r="AT87" s="39" t="n">
        <v>533.51</v>
      </c>
      <c r="AU87" s="39" t="n">
        <v>200</v>
      </c>
      <c r="AV87" s="39"/>
      <c r="AW87" s="39" t="n">
        <f aca="false">SUM(AR87+AU87-AV87)</f>
        <v>863.61404207313</v>
      </c>
      <c r="AX87" s="47" t="n">
        <v>1106.96</v>
      </c>
      <c r="AY87" s="47" t="n">
        <v>600</v>
      </c>
      <c r="AZ87" s="47"/>
      <c r="BA87" s="47" t="n">
        <f aca="false">SUM(AW87+AY87-AZ87)</f>
        <v>1463.61404207313</v>
      </c>
      <c r="BB87" s="47" t="n">
        <v>1106.96</v>
      </c>
      <c r="BC87" s="48" t="n">
        <f aca="false">SUM(BB87/BA87*100)</f>
        <v>75.6319608981102</v>
      </c>
      <c r="BL87" s="2"/>
    </row>
    <row r="88" customFormat="false" ht="12.75" hidden="true" customHeight="false" outlineLevel="0" collapsed="false">
      <c r="A88" s="41"/>
      <c r="B88" s="36"/>
      <c r="C88" s="36"/>
      <c r="D88" s="36"/>
      <c r="E88" s="36"/>
      <c r="F88" s="36"/>
      <c r="G88" s="36"/>
      <c r="H88" s="36"/>
      <c r="I88" s="49" t="n">
        <v>32331</v>
      </c>
      <c r="J88" s="50" t="s">
        <v>129</v>
      </c>
      <c r="K88" s="51"/>
      <c r="L88" s="51"/>
      <c r="M88" s="51"/>
      <c r="N88" s="51" t="n">
        <v>6000</v>
      </c>
      <c r="O88" s="51" t="n">
        <v>6000</v>
      </c>
      <c r="P88" s="51" t="n">
        <v>6000</v>
      </c>
      <c r="Q88" s="51" t="n">
        <v>6000</v>
      </c>
      <c r="R88" s="51" t="n">
        <v>5243.75</v>
      </c>
      <c r="S88" s="51" t="n">
        <v>8000</v>
      </c>
      <c r="T88" s="51" t="n">
        <v>8230.1</v>
      </c>
      <c r="U88" s="51"/>
      <c r="V88" s="39" t="n">
        <f aca="false">S88/P88*100</f>
        <v>133.333333333333</v>
      </c>
      <c r="W88" s="51" t="n">
        <v>15000</v>
      </c>
      <c r="X88" s="51" t="n">
        <v>20000</v>
      </c>
      <c r="Y88" s="51" t="n">
        <v>20000</v>
      </c>
      <c r="Z88" s="51" t="n">
        <v>25000</v>
      </c>
      <c r="AA88" s="51" t="n">
        <v>25000</v>
      </c>
      <c r="AB88" s="51" t="n">
        <v>10240</v>
      </c>
      <c r="AC88" s="51" t="n">
        <v>25000</v>
      </c>
      <c r="AD88" s="51" t="n">
        <v>25000</v>
      </c>
      <c r="AE88" s="51"/>
      <c r="AF88" s="51"/>
      <c r="AG88" s="53" t="n">
        <f aca="false">SUM(AD88+AE88-AF88)</f>
        <v>25000</v>
      </c>
      <c r="AH88" s="51" t="n">
        <v>11666.75</v>
      </c>
      <c r="AI88" s="51" t="n">
        <v>25000</v>
      </c>
      <c r="AJ88" s="47" t="n">
        <v>5157.8</v>
      </c>
      <c r="AK88" s="51" t="n">
        <v>25000</v>
      </c>
      <c r="AL88" s="51"/>
      <c r="AM88" s="51"/>
      <c r="AN88" s="47" t="n">
        <f aca="false">SUM(AK88+AL88-AM88)</f>
        <v>25000</v>
      </c>
      <c r="AO88" s="39" t="n">
        <f aca="false">SUM(AN88/$AN$4)</f>
        <v>3318.07021036565</v>
      </c>
      <c r="AP88" s="47" t="n">
        <v>30000</v>
      </c>
      <c r="AQ88" s="47"/>
      <c r="AR88" s="39" t="n">
        <f aca="false">SUM(AP88/$AN$4)</f>
        <v>3981.68425243878</v>
      </c>
      <c r="AS88" s="39" t="n">
        <v>969.04</v>
      </c>
      <c r="AT88" s="39" t="n">
        <v>969.04</v>
      </c>
      <c r="AU88" s="39"/>
      <c r="AV88" s="39"/>
      <c r="AW88" s="39" t="n">
        <f aca="false">SUM(AR88+AU88-AV88)</f>
        <v>3981.68425243878</v>
      </c>
      <c r="AX88" s="47" t="n">
        <v>3796.31</v>
      </c>
      <c r="AY88" s="47"/>
      <c r="AZ88" s="47"/>
      <c r="BA88" s="47" t="n">
        <f aca="false">SUM(AW88+AY88-AZ88)</f>
        <v>3981.68425243878</v>
      </c>
      <c r="BB88" s="47" t="n">
        <v>3796.31</v>
      </c>
      <c r="BC88" s="48" t="n">
        <f aca="false">SUM(BB88/BA88*100)</f>
        <v>95.34432565</v>
      </c>
      <c r="BL88" s="2"/>
    </row>
    <row r="89" customFormat="false" ht="12.75" hidden="true" customHeight="false" outlineLevel="0" collapsed="false">
      <c r="A89" s="41"/>
      <c r="B89" s="36"/>
      <c r="C89" s="36"/>
      <c r="D89" s="36"/>
      <c r="E89" s="36"/>
      <c r="F89" s="36"/>
      <c r="G89" s="36"/>
      <c r="H89" s="36"/>
      <c r="I89" s="49" t="n">
        <v>32334</v>
      </c>
      <c r="J89" s="50" t="s">
        <v>130</v>
      </c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39"/>
      <c r="W89" s="51"/>
      <c r="X89" s="51"/>
      <c r="Y89" s="51"/>
      <c r="Z89" s="51" t="n">
        <v>8000</v>
      </c>
      <c r="AA89" s="51" t="n">
        <v>5000</v>
      </c>
      <c r="AB89" s="51" t="n">
        <v>3750</v>
      </c>
      <c r="AC89" s="51" t="n">
        <v>5000</v>
      </c>
      <c r="AD89" s="51" t="n">
        <v>10000</v>
      </c>
      <c r="AE89" s="51"/>
      <c r="AF89" s="51"/>
      <c r="AG89" s="53" t="n">
        <f aca="false">SUM(AD89+AE89-AF89)</f>
        <v>10000</v>
      </c>
      <c r="AH89" s="51" t="n">
        <v>4830.36</v>
      </c>
      <c r="AI89" s="51" t="n">
        <v>10000</v>
      </c>
      <c r="AJ89" s="47" t="n">
        <v>0</v>
      </c>
      <c r="AK89" s="51" t="n">
        <v>10000</v>
      </c>
      <c r="AL89" s="51"/>
      <c r="AM89" s="51"/>
      <c r="AN89" s="47" t="n">
        <f aca="false">SUM(AK89+AL89-AM89)</f>
        <v>10000</v>
      </c>
      <c r="AO89" s="39" t="n">
        <f aca="false">SUM(AN89/$AN$4)</f>
        <v>1327.22808414626</v>
      </c>
      <c r="AP89" s="47" t="n">
        <v>5000</v>
      </c>
      <c r="AQ89" s="47"/>
      <c r="AR89" s="39" t="n">
        <f aca="false">SUM(AP89/$AN$4)</f>
        <v>663.61404207313</v>
      </c>
      <c r="AS89" s="39"/>
      <c r="AT89" s="39"/>
      <c r="AU89" s="39"/>
      <c r="AV89" s="39"/>
      <c r="AW89" s="39" t="n">
        <f aca="false">SUM(AR89+AU89-AV89)</f>
        <v>663.61404207313</v>
      </c>
      <c r="AX89" s="47" t="n">
        <v>0</v>
      </c>
      <c r="AY89" s="47"/>
      <c r="AZ89" s="47"/>
      <c r="BA89" s="47" t="n">
        <f aca="false">SUM(AW89+AY89-AZ89)</f>
        <v>663.61404207313</v>
      </c>
      <c r="BB89" s="47" t="n">
        <v>0</v>
      </c>
      <c r="BC89" s="48" t="n">
        <f aca="false">SUM(BB89/BA89*100)</f>
        <v>0</v>
      </c>
      <c r="BL89" s="2"/>
    </row>
    <row r="90" customFormat="false" ht="12.75" hidden="true" customHeight="false" outlineLevel="0" collapsed="false">
      <c r="A90" s="41"/>
      <c r="B90" s="36"/>
      <c r="C90" s="36"/>
      <c r="D90" s="36"/>
      <c r="E90" s="36"/>
      <c r="F90" s="36"/>
      <c r="G90" s="36"/>
      <c r="H90" s="36"/>
      <c r="I90" s="49" t="n">
        <v>32331</v>
      </c>
      <c r="J90" s="50" t="s">
        <v>131</v>
      </c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39"/>
      <c r="W90" s="51"/>
      <c r="X90" s="51" t="n">
        <v>8000</v>
      </c>
      <c r="Y90" s="51" t="n">
        <v>8000</v>
      </c>
      <c r="Z90" s="51" t="n">
        <v>8000</v>
      </c>
      <c r="AA90" s="51" t="n">
        <v>8000</v>
      </c>
      <c r="AB90" s="51"/>
      <c r="AC90" s="51" t="n">
        <v>8000</v>
      </c>
      <c r="AD90" s="51" t="n">
        <v>8000</v>
      </c>
      <c r="AE90" s="51"/>
      <c r="AF90" s="51"/>
      <c r="AG90" s="53" t="n">
        <f aca="false">SUM(AD90+AE90-AF90)</f>
        <v>8000</v>
      </c>
      <c r="AH90" s="51" t="n">
        <v>3200</v>
      </c>
      <c r="AI90" s="51" t="n">
        <v>6000</v>
      </c>
      <c r="AJ90" s="47" t="n">
        <v>0</v>
      </c>
      <c r="AK90" s="51" t="n">
        <v>6000</v>
      </c>
      <c r="AL90" s="51"/>
      <c r="AM90" s="51"/>
      <c r="AN90" s="47" t="n">
        <f aca="false">SUM(AK90+AL90-AM90)</f>
        <v>6000</v>
      </c>
      <c r="AO90" s="39" t="n">
        <f aca="false">SUM(AN90/$AN$4)</f>
        <v>796.336850487756</v>
      </c>
      <c r="AP90" s="47" t="n">
        <v>0</v>
      </c>
      <c r="AQ90" s="47"/>
      <c r="AR90" s="39" t="n">
        <f aca="false">SUM(AP90/$AN$4)</f>
        <v>0</v>
      </c>
      <c r="AS90" s="39"/>
      <c r="AT90" s="39"/>
      <c r="AU90" s="39"/>
      <c r="AV90" s="39"/>
      <c r="AW90" s="39" t="n">
        <f aca="false">SUM(AR90+AU90-AV90)</f>
        <v>0</v>
      </c>
      <c r="AX90" s="47"/>
      <c r="AY90" s="47"/>
      <c r="AZ90" s="47"/>
      <c r="BA90" s="47" t="n">
        <f aca="false">SUM(AW90+AY90-AZ90)</f>
        <v>0</v>
      </c>
      <c r="BB90" s="47"/>
      <c r="BC90" s="48" t="e">
        <f aca="false">SUM(BB90/BA90*100)</f>
        <v>#DIV/0!</v>
      </c>
      <c r="BL90" s="2"/>
    </row>
    <row r="91" customFormat="false" ht="12.75" hidden="true" customHeight="false" outlineLevel="0" collapsed="false">
      <c r="A91" s="41"/>
      <c r="B91" s="36"/>
      <c r="C91" s="36"/>
      <c r="D91" s="36"/>
      <c r="E91" s="36"/>
      <c r="F91" s="36"/>
      <c r="G91" s="36"/>
      <c r="H91" s="36"/>
      <c r="I91" s="49" t="n">
        <v>32342</v>
      </c>
      <c r="J91" s="50" t="s">
        <v>132</v>
      </c>
      <c r="K91" s="51" t="n">
        <v>151628.39</v>
      </c>
      <c r="L91" s="51" t="n">
        <v>5000</v>
      </c>
      <c r="M91" s="51" t="n">
        <v>5000</v>
      </c>
      <c r="N91" s="51" t="n">
        <v>5000</v>
      </c>
      <c r="O91" s="51" t="n">
        <v>5000</v>
      </c>
      <c r="P91" s="51" t="n">
        <v>5000</v>
      </c>
      <c r="Q91" s="51" t="n">
        <v>5000</v>
      </c>
      <c r="R91" s="51" t="n">
        <v>6000</v>
      </c>
      <c r="S91" s="51" t="n">
        <v>8000</v>
      </c>
      <c r="T91" s="51" t="n">
        <v>11250</v>
      </c>
      <c r="U91" s="51"/>
      <c r="V91" s="39" t="n">
        <f aca="false">S91/P91*100</f>
        <v>160</v>
      </c>
      <c r="W91" s="51" t="n">
        <v>15000</v>
      </c>
      <c r="X91" s="51" t="n">
        <v>15000</v>
      </c>
      <c r="Y91" s="51" t="n">
        <v>15000</v>
      </c>
      <c r="Z91" s="51" t="n">
        <v>65000</v>
      </c>
      <c r="AA91" s="51" t="n">
        <v>70000</v>
      </c>
      <c r="AB91" s="51" t="n">
        <v>15820</v>
      </c>
      <c r="AC91" s="51" t="n">
        <v>70000</v>
      </c>
      <c r="AD91" s="51" t="n">
        <v>50000</v>
      </c>
      <c r="AE91" s="51"/>
      <c r="AF91" s="51"/>
      <c r="AG91" s="53" t="n">
        <f aca="false">SUM(AD91+AE91-AF91)</f>
        <v>50000</v>
      </c>
      <c r="AH91" s="51" t="n">
        <v>40521.47</v>
      </c>
      <c r="AI91" s="51" t="n">
        <v>55000</v>
      </c>
      <c r="AJ91" s="47" t="n">
        <v>26754.62</v>
      </c>
      <c r="AK91" s="51" t="n">
        <v>55000</v>
      </c>
      <c r="AL91" s="51"/>
      <c r="AM91" s="51"/>
      <c r="AN91" s="47" t="n">
        <f aca="false">SUM(AK91+AL91-AM91)</f>
        <v>55000</v>
      </c>
      <c r="AO91" s="39" t="n">
        <f aca="false">SUM(AN91/$AN$4)</f>
        <v>7299.75446280443</v>
      </c>
      <c r="AP91" s="47" t="n">
        <v>40000</v>
      </c>
      <c r="AQ91" s="47"/>
      <c r="AR91" s="39" t="n">
        <f aca="false">SUM(AP91/$AN$4)</f>
        <v>5308.91233658504</v>
      </c>
      <c r="AS91" s="39" t="n">
        <v>1379.07</v>
      </c>
      <c r="AT91" s="39" t="n">
        <v>1379.07</v>
      </c>
      <c r="AU91" s="39"/>
      <c r="AV91" s="39" t="n">
        <v>1000</v>
      </c>
      <c r="AW91" s="39" t="n">
        <f aca="false">SUM(AR91+AU91-AV91)</f>
        <v>4308.91233658504</v>
      </c>
      <c r="AX91" s="47" t="n">
        <v>3421.31</v>
      </c>
      <c r="AY91" s="47"/>
      <c r="AZ91" s="47"/>
      <c r="BA91" s="47" t="n">
        <f aca="false">SUM(AW91+AY91-AZ91)</f>
        <v>4308.91233658504</v>
      </c>
      <c r="BB91" s="47" t="n">
        <v>3421.31</v>
      </c>
      <c r="BC91" s="48" t="n">
        <f aca="false">SUM(BB91/BA91*100)</f>
        <v>79.4007798894211</v>
      </c>
      <c r="BL91" s="2"/>
    </row>
    <row r="92" customFormat="false" ht="12.75" hidden="true" customHeight="false" outlineLevel="0" collapsed="false">
      <c r="A92" s="41"/>
      <c r="B92" s="36"/>
      <c r="C92" s="36"/>
      <c r="D92" s="36"/>
      <c r="E92" s="36"/>
      <c r="F92" s="36"/>
      <c r="G92" s="36"/>
      <c r="H92" s="36"/>
      <c r="I92" s="49" t="n">
        <v>32341</v>
      </c>
      <c r="J92" s="50" t="s">
        <v>133</v>
      </c>
      <c r="K92" s="51" t="n">
        <v>5288.02</v>
      </c>
      <c r="L92" s="51" t="n">
        <v>8000</v>
      </c>
      <c r="M92" s="51" t="n">
        <v>8000</v>
      </c>
      <c r="N92" s="51" t="n">
        <v>4000</v>
      </c>
      <c r="O92" s="51" t="n">
        <v>4000</v>
      </c>
      <c r="P92" s="51" t="n">
        <v>4000</v>
      </c>
      <c r="Q92" s="51" t="n">
        <v>4000</v>
      </c>
      <c r="R92" s="51" t="n">
        <v>850.82</v>
      </c>
      <c r="S92" s="51" t="n">
        <v>4000</v>
      </c>
      <c r="T92" s="51" t="n">
        <v>1386.78</v>
      </c>
      <c r="U92" s="51"/>
      <c r="V92" s="39" t="n">
        <f aca="false">S92/P92*100</f>
        <v>100</v>
      </c>
      <c r="W92" s="51" t="n">
        <v>4000</v>
      </c>
      <c r="X92" s="51" t="n">
        <v>3000</v>
      </c>
      <c r="Y92" s="51" t="n">
        <v>3000</v>
      </c>
      <c r="Z92" s="51" t="n">
        <v>3000</v>
      </c>
      <c r="AA92" s="51" t="n">
        <v>3000</v>
      </c>
      <c r="AB92" s="51" t="n">
        <v>660.49</v>
      </c>
      <c r="AC92" s="51" t="n">
        <v>3000</v>
      </c>
      <c r="AD92" s="51" t="n">
        <v>3000</v>
      </c>
      <c r="AE92" s="51"/>
      <c r="AF92" s="51"/>
      <c r="AG92" s="53" t="n">
        <f aca="false">SUM(AD92+AE92-AF92)</f>
        <v>3000</v>
      </c>
      <c r="AH92" s="51" t="n">
        <v>1699.95</v>
      </c>
      <c r="AI92" s="51" t="n">
        <v>3000</v>
      </c>
      <c r="AJ92" s="47" t="n">
        <v>672.4</v>
      </c>
      <c r="AK92" s="51" t="n">
        <v>3000</v>
      </c>
      <c r="AL92" s="51"/>
      <c r="AM92" s="51"/>
      <c r="AN92" s="47" t="n">
        <f aca="false">SUM(AK92+AL92-AM92)</f>
        <v>3000</v>
      </c>
      <c r="AO92" s="39" t="n">
        <f aca="false">SUM(AN92/$AN$4)</f>
        <v>398.168425243878</v>
      </c>
      <c r="AP92" s="47" t="n">
        <v>3500</v>
      </c>
      <c r="AQ92" s="47"/>
      <c r="AR92" s="39" t="n">
        <f aca="false">SUM(AP92/$AN$4)</f>
        <v>464.529829451191</v>
      </c>
      <c r="AS92" s="39" t="n">
        <v>124.08</v>
      </c>
      <c r="AT92" s="39" t="n">
        <v>124.08</v>
      </c>
      <c r="AU92" s="39"/>
      <c r="AV92" s="39"/>
      <c r="AW92" s="39" t="n">
        <f aca="false">SUM(AR92+AU92-AV92)</f>
        <v>464.529829451191</v>
      </c>
      <c r="AX92" s="47" t="n">
        <v>236.2</v>
      </c>
      <c r="AY92" s="47"/>
      <c r="AZ92" s="47"/>
      <c r="BA92" s="47" t="n">
        <f aca="false">SUM(AW92+AY92-AZ92)</f>
        <v>464.529829451191</v>
      </c>
      <c r="BB92" s="47" t="n">
        <v>236.2</v>
      </c>
      <c r="BC92" s="48" t="n">
        <f aca="false">SUM(BB92/BA92*100)</f>
        <v>50.8471114285714</v>
      </c>
      <c r="BL92" s="2"/>
    </row>
    <row r="93" customFormat="false" ht="12.75" hidden="true" customHeight="false" outlineLevel="0" collapsed="false">
      <c r="A93" s="41"/>
      <c r="B93" s="36"/>
      <c r="C93" s="36"/>
      <c r="D93" s="36"/>
      <c r="E93" s="36"/>
      <c r="F93" s="36"/>
      <c r="G93" s="36"/>
      <c r="H93" s="36"/>
      <c r="I93" s="49" t="n">
        <v>32343</v>
      </c>
      <c r="J93" s="50" t="s">
        <v>134</v>
      </c>
      <c r="K93" s="51" t="n">
        <v>44650</v>
      </c>
      <c r="L93" s="51"/>
      <c r="M93" s="51" t="n">
        <v>0</v>
      </c>
      <c r="N93" s="51" t="n">
        <v>15000</v>
      </c>
      <c r="O93" s="51" t="n">
        <v>15000</v>
      </c>
      <c r="P93" s="51" t="n">
        <v>15000</v>
      </c>
      <c r="Q93" s="51" t="n">
        <v>15000</v>
      </c>
      <c r="R93" s="51" t="n">
        <v>218.75</v>
      </c>
      <c r="S93" s="51" t="n">
        <v>15000</v>
      </c>
      <c r="T93" s="51"/>
      <c r="U93" s="51"/>
      <c r="V93" s="39" t="n">
        <f aca="false">S93/P93*100</f>
        <v>100</v>
      </c>
      <c r="W93" s="51" t="n">
        <v>15000</v>
      </c>
      <c r="X93" s="51" t="n">
        <v>30000</v>
      </c>
      <c r="Y93" s="51" t="n">
        <v>30000</v>
      </c>
      <c r="Z93" s="51" t="n">
        <v>30000</v>
      </c>
      <c r="AA93" s="51" t="n">
        <v>35000</v>
      </c>
      <c r="AB93" s="51" t="n">
        <v>12993.75</v>
      </c>
      <c r="AC93" s="51" t="n">
        <v>35000</v>
      </c>
      <c r="AD93" s="51" t="n">
        <v>30000</v>
      </c>
      <c r="AE93" s="51"/>
      <c r="AF93" s="51"/>
      <c r="AG93" s="53" t="n">
        <f aca="false">SUM(AD93+AE93-AF93)</f>
        <v>30000</v>
      </c>
      <c r="AH93" s="51" t="n">
        <v>26433.75</v>
      </c>
      <c r="AI93" s="51" t="n">
        <v>30000</v>
      </c>
      <c r="AJ93" s="60" t="n">
        <v>36273.75</v>
      </c>
      <c r="AK93" s="51" t="n">
        <v>30000</v>
      </c>
      <c r="AL93" s="51"/>
      <c r="AM93" s="51"/>
      <c r="AN93" s="47" t="n">
        <f aca="false">SUM(AK93+AL93-AM93)</f>
        <v>30000</v>
      </c>
      <c r="AO93" s="39" t="n">
        <f aca="false">SUM(AN93/$AN$4)</f>
        <v>3981.68425243878</v>
      </c>
      <c r="AP93" s="47" t="n">
        <v>30000</v>
      </c>
      <c r="AQ93" s="47"/>
      <c r="AR93" s="39" t="n">
        <f aca="false">SUM(AP93/$AN$4)</f>
        <v>3981.68425243878</v>
      </c>
      <c r="AS93" s="39"/>
      <c r="AT93" s="39"/>
      <c r="AU93" s="39"/>
      <c r="AV93" s="39"/>
      <c r="AW93" s="39" t="n">
        <f aca="false">SUM(AR93+AU93-AV93)</f>
        <v>3981.68425243878</v>
      </c>
      <c r="AX93" s="47" t="n">
        <v>3500</v>
      </c>
      <c r="AY93" s="47"/>
      <c r="AZ93" s="47"/>
      <c r="BA93" s="47" t="n">
        <f aca="false">SUM(AW93+AY93-AZ93)</f>
        <v>3981.68425243878</v>
      </c>
      <c r="BB93" s="47" t="n">
        <v>3540</v>
      </c>
      <c r="BC93" s="48" t="n">
        <f aca="false">SUM(BB93/BA93*100)</f>
        <v>88.9071</v>
      </c>
      <c r="BL93" s="2"/>
    </row>
    <row r="94" customFormat="false" ht="12.75" hidden="true" customHeight="false" outlineLevel="0" collapsed="false">
      <c r="A94" s="41"/>
      <c r="B94" s="36"/>
      <c r="C94" s="36"/>
      <c r="D94" s="36"/>
      <c r="E94" s="36"/>
      <c r="F94" s="36"/>
      <c r="G94" s="36"/>
      <c r="H94" s="36"/>
      <c r="I94" s="49" t="n">
        <v>32343</v>
      </c>
      <c r="J94" s="50" t="s">
        <v>135</v>
      </c>
      <c r="K94" s="51"/>
      <c r="L94" s="51"/>
      <c r="M94" s="51"/>
      <c r="N94" s="51" t="n">
        <v>2000</v>
      </c>
      <c r="O94" s="51" t="n">
        <v>2000</v>
      </c>
      <c r="P94" s="51" t="n">
        <v>2000</v>
      </c>
      <c r="Q94" s="51" t="n">
        <v>2000</v>
      </c>
      <c r="R94" s="51"/>
      <c r="S94" s="51" t="n">
        <v>2000</v>
      </c>
      <c r="T94" s="51"/>
      <c r="U94" s="51"/>
      <c r="V94" s="39" t="n">
        <f aca="false">S94/P94*100</f>
        <v>100</v>
      </c>
      <c r="W94" s="51" t="n">
        <v>2000</v>
      </c>
      <c r="X94" s="51" t="n">
        <v>2000</v>
      </c>
      <c r="Y94" s="51" t="n">
        <v>0</v>
      </c>
      <c r="Z94" s="51" t="n">
        <v>30000</v>
      </c>
      <c r="AA94" s="51" t="n">
        <v>30000</v>
      </c>
      <c r="AB94" s="51"/>
      <c r="AC94" s="51" t="n">
        <v>30000</v>
      </c>
      <c r="AD94" s="51" t="n">
        <v>35000</v>
      </c>
      <c r="AE94" s="51"/>
      <c r="AF94" s="51"/>
      <c r="AG94" s="53" t="n">
        <f aca="false">SUM(AD94+AE94-AF94)</f>
        <v>35000</v>
      </c>
      <c r="AH94" s="51" t="n">
        <v>33925</v>
      </c>
      <c r="AI94" s="51" t="n">
        <v>35000</v>
      </c>
      <c r="AJ94" s="47" t="n">
        <v>0</v>
      </c>
      <c r="AK94" s="51" t="n">
        <v>45000</v>
      </c>
      <c r="AL94" s="51"/>
      <c r="AM94" s="51"/>
      <c r="AN94" s="47" t="n">
        <f aca="false">SUM(AK94+AL94-AM94)</f>
        <v>45000</v>
      </c>
      <c r="AO94" s="39" t="n">
        <f aca="false">SUM(AN94/$AN$4)</f>
        <v>5972.52637865817</v>
      </c>
      <c r="AP94" s="47" t="n">
        <v>45000</v>
      </c>
      <c r="AQ94" s="47"/>
      <c r="AR94" s="39" t="n">
        <f aca="false">SUM(AP94/$AN$4)</f>
        <v>5972.52637865817</v>
      </c>
      <c r="AS94" s="39" t="n">
        <v>5540</v>
      </c>
      <c r="AT94" s="39" t="n">
        <v>5540</v>
      </c>
      <c r="AU94" s="39"/>
      <c r="AV94" s="39"/>
      <c r="AW94" s="39" t="n">
        <f aca="false">SUM(AR94+AU94-AV94)</f>
        <v>5972.52637865817</v>
      </c>
      <c r="AX94" s="47" t="n">
        <v>4164</v>
      </c>
      <c r="AY94" s="47"/>
      <c r="AZ94" s="47"/>
      <c r="BA94" s="47" t="n">
        <f aca="false">SUM(AW94+AY94-AZ94)</f>
        <v>5972.52637865817</v>
      </c>
      <c r="BB94" s="47" t="n">
        <v>4124</v>
      </c>
      <c r="BC94" s="48" t="n">
        <f aca="false">SUM(BB94/BA94*100)</f>
        <v>69.0495066666667</v>
      </c>
      <c r="BL94" s="2"/>
    </row>
    <row r="95" customFormat="false" ht="12.75" hidden="true" customHeight="false" outlineLevel="0" collapsed="false">
      <c r="A95" s="41"/>
      <c r="B95" s="36"/>
      <c r="C95" s="36"/>
      <c r="D95" s="36"/>
      <c r="E95" s="36"/>
      <c r="F95" s="36"/>
      <c r="G95" s="36"/>
      <c r="H95" s="36"/>
      <c r="I95" s="49" t="n">
        <v>32343</v>
      </c>
      <c r="J95" s="50" t="s">
        <v>136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39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3"/>
      <c r="AH95" s="51"/>
      <c r="AI95" s="51"/>
      <c r="AJ95" s="60" t="n">
        <v>1841.51</v>
      </c>
      <c r="AK95" s="51" t="n">
        <v>5000</v>
      </c>
      <c r="AL95" s="51" t="n">
        <v>5000</v>
      </c>
      <c r="AM95" s="51"/>
      <c r="AN95" s="47" t="n">
        <f aca="false">SUM(AK95+AL95-AM95)</f>
        <v>10000</v>
      </c>
      <c r="AO95" s="39" t="n">
        <f aca="false">SUM(AN95/$AN$4)</f>
        <v>1327.22808414626</v>
      </c>
      <c r="AP95" s="47" t="n">
        <v>10000</v>
      </c>
      <c r="AQ95" s="47"/>
      <c r="AR95" s="39" t="n">
        <f aca="false">SUM(AP95/$AN$4)</f>
        <v>1327.22808414626</v>
      </c>
      <c r="AS95" s="39" t="n">
        <v>794.38</v>
      </c>
      <c r="AT95" s="39" t="n">
        <v>794.38</v>
      </c>
      <c r="AU95" s="39"/>
      <c r="AV95" s="39"/>
      <c r="AW95" s="39" t="n">
        <f aca="false">SUM(AR95+AU95-AV95)</f>
        <v>1327.22808414626</v>
      </c>
      <c r="AX95" s="47" t="n">
        <v>844.38</v>
      </c>
      <c r="AY95" s="47"/>
      <c r="AZ95" s="47"/>
      <c r="BA95" s="47" t="n">
        <f aca="false">SUM(AW95+AY95-AZ95)</f>
        <v>1327.22808414626</v>
      </c>
      <c r="BB95" s="47" t="n">
        <v>1011.77</v>
      </c>
      <c r="BC95" s="48" t="n">
        <f aca="false">SUM(BB95/BA95*100)</f>
        <v>76.23181065</v>
      </c>
      <c r="BL95" s="2"/>
    </row>
    <row r="96" customFormat="false" ht="12.75" hidden="true" customHeight="false" outlineLevel="0" collapsed="false">
      <c r="A96" s="41"/>
      <c r="B96" s="36"/>
      <c r="C96" s="36"/>
      <c r="D96" s="36"/>
      <c r="E96" s="36"/>
      <c r="F96" s="36"/>
      <c r="G96" s="36"/>
      <c r="H96" s="36"/>
      <c r="I96" s="49" t="n">
        <v>32353</v>
      </c>
      <c r="J96" s="50" t="s">
        <v>137</v>
      </c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39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3"/>
      <c r="AH96" s="51"/>
      <c r="AI96" s="51"/>
      <c r="AJ96" s="47" t="n">
        <v>1320.79</v>
      </c>
      <c r="AK96" s="51" t="n">
        <v>3000</v>
      </c>
      <c r="AL96" s="51"/>
      <c r="AM96" s="51"/>
      <c r="AN96" s="47" t="n">
        <f aca="false">SUM(AK96+AL96-AM96)</f>
        <v>3000</v>
      </c>
      <c r="AO96" s="39" t="n">
        <f aca="false">SUM(AN96/$AN$4)</f>
        <v>398.168425243878</v>
      </c>
      <c r="AP96" s="47" t="n">
        <v>3000</v>
      </c>
      <c r="AQ96" s="47"/>
      <c r="AR96" s="39" t="n">
        <f aca="false">SUM(AP96/$AN$4)</f>
        <v>398.168425243878</v>
      </c>
      <c r="AS96" s="39"/>
      <c r="AT96" s="39"/>
      <c r="AU96" s="39"/>
      <c r="AV96" s="39"/>
      <c r="AW96" s="39" t="n">
        <f aca="false">SUM(AR96+AU96-AV96)</f>
        <v>398.168425243878</v>
      </c>
      <c r="AX96" s="47"/>
      <c r="AY96" s="47"/>
      <c r="AZ96" s="47" t="n">
        <v>398.17</v>
      </c>
      <c r="BA96" s="47" t="n">
        <f aca="false">SUM(AW96+AY96-AZ96)</f>
        <v>-0.00157475612189728</v>
      </c>
      <c r="BB96" s="47"/>
      <c r="BC96" s="48" t="n">
        <f aca="false">SUM(BB96/BA96*100)</f>
        <v>0</v>
      </c>
      <c r="BL96" s="2"/>
    </row>
    <row r="97" customFormat="false" ht="12.75" hidden="true" customHeight="false" outlineLevel="0" collapsed="false">
      <c r="A97" s="41"/>
      <c r="B97" s="36"/>
      <c r="C97" s="36"/>
      <c r="D97" s="36"/>
      <c r="E97" s="36"/>
      <c r="F97" s="36"/>
      <c r="G97" s="36"/>
      <c r="H97" s="36"/>
      <c r="I97" s="49" t="n">
        <v>32361</v>
      </c>
      <c r="J97" s="50" t="s">
        <v>138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39"/>
      <c r="W97" s="51"/>
      <c r="X97" s="51" t="n">
        <v>4000</v>
      </c>
      <c r="Y97" s="51" t="n">
        <v>1000</v>
      </c>
      <c r="Z97" s="51" t="n">
        <v>0</v>
      </c>
      <c r="AA97" s="51" t="n">
        <v>5000</v>
      </c>
      <c r="AB97" s="51"/>
      <c r="AC97" s="51" t="n">
        <v>5000</v>
      </c>
      <c r="AD97" s="51" t="n">
        <v>5000</v>
      </c>
      <c r="AE97" s="51"/>
      <c r="AF97" s="51"/>
      <c r="AG97" s="53" t="n">
        <f aca="false">SUM(AD97+AE97-AF97)</f>
        <v>5000</v>
      </c>
      <c r="AH97" s="51" t="n">
        <v>110</v>
      </c>
      <c r="AI97" s="51" t="n">
        <v>5000</v>
      </c>
      <c r="AJ97" s="47" t="n">
        <v>310</v>
      </c>
      <c r="AK97" s="51" t="n">
        <v>5000</v>
      </c>
      <c r="AL97" s="51"/>
      <c r="AM97" s="51"/>
      <c r="AN97" s="47" t="n">
        <f aca="false">SUM(AK97+AL97-AM97)</f>
        <v>5000</v>
      </c>
      <c r="AO97" s="39" t="n">
        <f aca="false">SUM(AN97/$AN$4)</f>
        <v>663.61404207313</v>
      </c>
      <c r="AP97" s="47" t="n">
        <v>5000</v>
      </c>
      <c r="AQ97" s="47"/>
      <c r="AR97" s="39" t="n">
        <f aca="false">SUM(AP97/$AN$4)</f>
        <v>663.61404207313</v>
      </c>
      <c r="AS97" s="39"/>
      <c r="AT97" s="39"/>
      <c r="AU97" s="39"/>
      <c r="AV97" s="39"/>
      <c r="AW97" s="39" t="n">
        <f aca="false">SUM(AR97+AU97-AV97)</f>
        <v>663.61404207313</v>
      </c>
      <c r="AX97" s="47"/>
      <c r="AY97" s="47"/>
      <c r="AZ97" s="47" t="n">
        <v>663.61</v>
      </c>
      <c r="BA97" s="47" t="n">
        <f aca="false">SUM(AW97+AY97-AZ97)</f>
        <v>0.00404207313022198</v>
      </c>
      <c r="BB97" s="47"/>
      <c r="BC97" s="48" t="n">
        <f aca="false">SUM(BB97/BA97*100)</f>
        <v>0</v>
      </c>
      <c r="BL97" s="2"/>
    </row>
    <row r="98" customFormat="false" ht="12.75" hidden="true" customHeight="false" outlineLevel="0" collapsed="false">
      <c r="A98" s="41"/>
      <c r="B98" s="36"/>
      <c r="C98" s="36"/>
      <c r="D98" s="36"/>
      <c r="E98" s="36"/>
      <c r="F98" s="36"/>
      <c r="G98" s="36"/>
      <c r="H98" s="36"/>
      <c r="I98" s="49" t="n">
        <v>32369</v>
      </c>
      <c r="J98" s="50" t="s">
        <v>139</v>
      </c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39"/>
      <c r="W98" s="51"/>
      <c r="X98" s="51"/>
      <c r="Y98" s="51" t="n">
        <v>10000</v>
      </c>
      <c r="Z98" s="51" t="n">
        <v>20000</v>
      </c>
      <c r="AA98" s="51" t="n">
        <v>20000</v>
      </c>
      <c r="AB98" s="51" t="n">
        <v>1518.13</v>
      </c>
      <c r="AC98" s="51" t="n">
        <v>20000</v>
      </c>
      <c r="AD98" s="51" t="n">
        <v>20000</v>
      </c>
      <c r="AE98" s="51"/>
      <c r="AF98" s="51"/>
      <c r="AG98" s="53" t="n">
        <f aca="false">SUM(AD98+AE98-AF98)</f>
        <v>20000</v>
      </c>
      <c r="AH98" s="51" t="n">
        <v>800</v>
      </c>
      <c r="AI98" s="51" t="n">
        <v>15000</v>
      </c>
      <c r="AJ98" s="47" t="n">
        <v>0</v>
      </c>
      <c r="AK98" s="51" t="n">
        <v>15000</v>
      </c>
      <c r="AL98" s="51"/>
      <c r="AM98" s="51"/>
      <c r="AN98" s="47" t="n">
        <f aca="false">SUM(AK98+AL98-AM98)</f>
        <v>15000</v>
      </c>
      <c r="AO98" s="39" t="n">
        <f aca="false">SUM(AN98/$AN$4)</f>
        <v>1990.84212621939</v>
      </c>
      <c r="AP98" s="47" t="n">
        <v>15000</v>
      </c>
      <c r="AQ98" s="47"/>
      <c r="AR98" s="39" t="n">
        <f aca="false">SUM(AP98/$AN$4)</f>
        <v>1990.84212621939</v>
      </c>
      <c r="AS98" s="39" t="n">
        <v>1805.65</v>
      </c>
      <c r="AT98" s="39" t="n">
        <v>1805.65</v>
      </c>
      <c r="AU98" s="39" t="n">
        <v>1200</v>
      </c>
      <c r="AV98" s="39"/>
      <c r="AW98" s="39" t="n">
        <f aca="false">SUM(AR98+AU98-AV98)</f>
        <v>3190.84212621939</v>
      </c>
      <c r="AX98" s="47" t="n">
        <v>2573.97</v>
      </c>
      <c r="AY98" s="47"/>
      <c r="AZ98" s="47"/>
      <c r="BA98" s="47" t="n">
        <f aca="false">SUM(AW98+AY98-AZ98)</f>
        <v>3190.84212621939</v>
      </c>
      <c r="BB98" s="47" t="n">
        <v>2573.97</v>
      </c>
      <c r="BC98" s="48" t="n">
        <f aca="false">SUM(BB98/BA98*100)</f>
        <v>80.6674193890539</v>
      </c>
      <c r="BL98" s="2"/>
    </row>
    <row r="99" customFormat="false" ht="12.75" hidden="true" customHeight="false" outlineLevel="0" collapsed="false">
      <c r="A99" s="41"/>
      <c r="B99" s="36"/>
      <c r="C99" s="36"/>
      <c r="D99" s="36"/>
      <c r="E99" s="36"/>
      <c r="F99" s="36"/>
      <c r="G99" s="36"/>
      <c r="H99" s="36"/>
      <c r="I99" s="49" t="n">
        <v>32371</v>
      </c>
      <c r="J99" s="50" t="s">
        <v>140</v>
      </c>
      <c r="K99" s="51" t="n">
        <v>0</v>
      </c>
      <c r="L99" s="51" t="n">
        <v>5000</v>
      </c>
      <c r="M99" s="51" t="n">
        <v>5000</v>
      </c>
      <c r="N99" s="51" t="n">
        <v>33000</v>
      </c>
      <c r="O99" s="51" t="n">
        <v>33000</v>
      </c>
      <c r="P99" s="51" t="n">
        <v>30000</v>
      </c>
      <c r="Q99" s="51" t="n">
        <v>30000</v>
      </c>
      <c r="R99" s="51" t="n">
        <v>9974.45</v>
      </c>
      <c r="S99" s="51" t="n">
        <v>30000</v>
      </c>
      <c r="T99" s="51" t="n">
        <v>5279.5</v>
      </c>
      <c r="U99" s="51"/>
      <c r="V99" s="39" t="n">
        <f aca="false">S99/P99*100</f>
        <v>100</v>
      </c>
      <c r="W99" s="51" t="n">
        <v>20000</v>
      </c>
      <c r="X99" s="51" t="n">
        <v>20000</v>
      </c>
      <c r="Y99" s="51" t="n">
        <v>20000</v>
      </c>
      <c r="Z99" s="51" t="n">
        <v>30000</v>
      </c>
      <c r="AA99" s="51" t="n">
        <v>20000</v>
      </c>
      <c r="AB99" s="51" t="n">
        <v>11679.55</v>
      </c>
      <c r="AC99" s="51" t="n">
        <v>25000</v>
      </c>
      <c r="AD99" s="51" t="n">
        <v>40000</v>
      </c>
      <c r="AE99" s="51"/>
      <c r="AF99" s="51"/>
      <c r="AG99" s="53" t="n">
        <f aca="false">SUM(AD99+AE99-AF99)</f>
        <v>40000</v>
      </c>
      <c r="AH99" s="51" t="n">
        <v>49477.21</v>
      </c>
      <c r="AI99" s="51" t="n">
        <v>50000</v>
      </c>
      <c r="AJ99" s="47" t="n">
        <v>4479.17</v>
      </c>
      <c r="AK99" s="51" t="n">
        <v>50000</v>
      </c>
      <c r="AL99" s="51" t="n">
        <v>40000</v>
      </c>
      <c r="AM99" s="51"/>
      <c r="AN99" s="47" t="n">
        <f aca="false">SUM(AK99+AL99-AM99)</f>
        <v>90000</v>
      </c>
      <c r="AO99" s="39" t="n">
        <f aca="false">SUM(AN99/$AN$4)</f>
        <v>11945.0527573163</v>
      </c>
      <c r="AP99" s="47" t="n">
        <v>100000</v>
      </c>
      <c r="AQ99" s="47"/>
      <c r="AR99" s="39" t="n">
        <f aca="false">SUM(AP99/$AN$4)</f>
        <v>13272.2808414626</v>
      </c>
      <c r="AS99" s="39" t="n">
        <v>7368.8</v>
      </c>
      <c r="AT99" s="39" t="n">
        <v>7368.8</v>
      </c>
      <c r="AU99" s="39"/>
      <c r="AV99" s="39"/>
      <c r="AW99" s="39" t="n">
        <f aca="false">SUM(AR99+AU99-AV99)</f>
        <v>13272.2808414626</v>
      </c>
      <c r="AX99" s="47" t="n">
        <v>20061.09</v>
      </c>
      <c r="AY99" s="47" t="n">
        <v>7000</v>
      </c>
      <c r="AZ99" s="47"/>
      <c r="BA99" s="47" t="n">
        <f aca="false">SUM(AW99+AY99-AZ99)</f>
        <v>20272.2808414626</v>
      </c>
      <c r="BB99" s="47" t="n">
        <v>20061.09</v>
      </c>
      <c r="BC99" s="48" t="n">
        <f aca="false">SUM(BB99/BA99*100)</f>
        <v>98.9582285135343</v>
      </c>
      <c r="BL99" s="2"/>
    </row>
    <row r="100" customFormat="false" ht="12.75" hidden="true" customHeight="false" outlineLevel="0" collapsed="false">
      <c r="A100" s="41"/>
      <c r="B100" s="36"/>
      <c r="C100" s="36"/>
      <c r="D100" s="36"/>
      <c r="E100" s="36"/>
      <c r="F100" s="36"/>
      <c r="G100" s="36"/>
      <c r="H100" s="36"/>
      <c r="I100" s="49" t="n">
        <v>32371</v>
      </c>
      <c r="J100" s="50" t="s">
        <v>141</v>
      </c>
      <c r="K100" s="51"/>
      <c r="L100" s="51"/>
      <c r="M100" s="51"/>
      <c r="N100" s="51"/>
      <c r="O100" s="51"/>
      <c r="P100" s="51"/>
      <c r="Q100" s="51"/>
      <c r="R100" s="51"/>
      <c r="S100" s="51" t="n">
        <v>20000</v>
      </c>
      <c r="T100" s="51"/>
      <c r="U100" s="51"/>
      <c r="V100" s="39" t="e">
        <f aca="false">S100/P100*100</f>
        <v>#DIV/0!</v>
      </c>
      <c r="W100" s="51" t="n">
        <v>50000</v>
      </c>
      <c r="X100" s="51" t="n">
        <v>54000</v>
      </c>
      <c r="Y100" s="51" t="n">
        <v>110000</v>
      </c>
      <c r="Z100" s="51" t="n">
        <v>110000</v>
      </c>
      <c r="AA100" s="51" t="n">
        <v>150000</v>
      </c>
      <c r="AB100" s="51"/>
      <c r="AC100" s="51" t="n">
        <v>150000</v>
      </c>
      <c r="AD100" s="51" t="n">
        <v>50000</v>
      </c>
      <c r="AE100" s="51"/>
      <c r="AF100" s="51"/>
      <c r="AG100" s="53" t="n">
        <f aca="false">SUM(AD100+AE100-AF100)</f>
        <v>50000</v>
      </c>
      <c r="AH100" s="51" t="n">
        <v>21750</v>
      </c>
      <c r="AI100" s="51" t="n">
        <v>100000</v>
      </c>
      <c r="AJ100" s="47" t="n">
        <v>2750</v>
      </c>
      <c r="AK100" s="51" t="n">
        <v>100000</v>
      </c>
      <c r="AL100" s="51"/>
      <c r="AM100" s="51"/>
      <c r="AN100" s="47" t="n">
        <f aca="false">SUM(AK100+AL100-AM100)</f>
        <v>100000</v>
      </c>
      <c r="AO100" s="39" t="n">
        <f aca="false">SUM(AN100/$AN$4)</f>
        <v>13272.2808414626</v>
      </c>
      <c r="AP100" s="47" t="n">
        <v>100000</v>
      </c>
      <c r="AQ100" s="47"/>
      <c r="AR100" s="39" t="n">
        <f aca="false">SUM(AP100/$AN$4)</f>
        <v>13272.2808414626</v>
      </c>
      <c r="AS100" s="39" t="n">
        <v>5149.13</v>
      </c>
      <c r="AT100" s="39" t="n">
        <v>5149.13</v>
      </c>
      <c r="AU100" s="39"/>
      <c r="AV100" s="39"/>
      <c r="AW100" s="39" t="n">
        <f aca="false">SUM(AR100+AU100-AV100)</f>
        <v>13272.2808414626</v>
      </c>
      <c r="AX100" s="47" t="n">
        <v>6824.13</v>
      </c>
      <c r="AY100" s="47"/>
      <c r="AZ100" s="47"/>
      <c r="BA100" s="47" t="n">
        <f aca="false">SUM(AW100+AY100-AZ100)</f>
        <v>13272.2808414626</v>
      </c>
      <c r="BB100" s="47" t="n">
        <v>6824.13</v>
      </c>
      <c r="BC100" s="48" t="n">
        <f aca="false">SUM(BB100/BA100*100)</f>
        <v>51.416407485</v>
      </c>
      <c r="BL100" s="2"/>
    </row>
    <row r="101" customFormat="false" ht="12.75" hidden="true" customHeight="false" outlineLevel="0" collapsed="false">
      <c r="A101" s="41"/>
      <c r="B101" s="36"/>
      <c r="C101" s="36"/>
      <c r="D101" s="36"/>
      <c r="E101" s="36"/>
      <c r="F101" s="36"/>
      <c r="G101" s="36"/>
      <c r="H101" s="36"/>
      <c r="I101" s="49" t="n">
        <v>32371</v>
      </c>
      <c r="J101" s="50" t="s">
        <v>142</v>
      </c>
      <c r="K101" s="51"/>
      <c r="L101" s="51"/>
      <c r="M101" s="51"/>
      <c r="N101" s="51"/>
      <c r="O101" s="51"/>
      <c r="P101" s="51"/>
      <c r="Q101" s="51"/>
      <c r="R101" s="51"/>
      <c r="S101" s="51" t="n">
        <v>100000</v>
      </c>
      <c r="T101" s="51"/>
      <c r="U101" s="51"/>
      <c r="V101" s="39" t="e">
        <f aca="false">S101/P101*100</f>
        <v>#DIV/0!</v>
      </c>
      <c r="W101" s="51" t="n">
        <v>0</v>
      </c>
      <c r="X101" s="51" t="n">
        <v>11000</v>
      </c>
      <c r="Y101" s="51" t="n">
        <v>10000</v>
      </c>
      <c r="Z101" s="51" t="n">
        <v>12000</v>
      </c>
      <c r="AA101" s="51"/>
      <c r="AB101" s="51"/>
      <c r="AC101" s="51"/>
      <c r="AD101" s="51" t="n">
        <v>0</v>
      </c>
      <c r="AE101" s="51"/>
      <c r="AF101" s="51"/>
      <c r="AG101" s="53" t="n">
        <f aca="false">SUM(AD101+AE101-AF101)</f>
        <v>0</v>
      </c>
      <c r="AH101" s="51"/>
      <c r="AI101" s="51" t="n">
        <v>15000</v>
      </c>
      <c r="AJ101" s="47" t="n">
        <v>0</v>
      </c>
      <c r="AK101" s="51" t="n">
        <v>0</v>
      </c>
      <c r="AL101" s="51"/>
      <c r="AM101" s="51"/>
      <c r="AN101" s="47" t="n">
        <f aca="false">SUM(AK101+AL101-AM101)</f>
        <v>0</v>
      </c>
      <c r="AO101" s="39" t="n">
        <f aca="false">SUM(AN101/$AN$4)</f>
        <v>0</v>
      </c>
      <c r="AP101" s="47"/>
      <c r="AQ101" s="47"/>
      <c r="AR101" s="39" t="n">
        <f aca="false">SUM(AP101/$AN$4)</f>
        <v>0</v>
      </c>
      <c r="AS101" s="39"/>
      <c r="AT101" s="39"/>
      <c r="AU101" s="39"/>
      <c r="AV101" s="39"/>
      <c r="AW101" s="39" t="n">
        <f aca="false">SUM(AR101+AU101-AV101)</f>
        <v>0</v>
      </c>
      <c r="AX101" s="47"/>
      <c r="AY101" s="47"/>
      <c r="AZ101" s="47"/>
      <c r="BA101" s="47" t="n">
        <f aca="false">SUM(AW101+AY101-AZ101)</f>
        <v>0</v>
      </c>
      <c r="BB101" s="47"/>
      <c r="BC101" s="48" t="e">
        <f aca="false">SUM(BB101/BA101*100)</f>
        <v>#DIV/0!</v>
      </c>
      <c r="BL101" s="2"/>
    </row>
    <row r="102" customFormat="false" ht="12.75" hidden="true" customHeight="false" outlineLevel="0" collapsed="false">
      <c r="A102" s="41"/>
      <c r="B102" s="36"/>
      <c r="C102" s="36"/>
      <c r="D102" s="36"/>
      <c r="E102" s="36"/>
      <c r="F102" s="36"/>
      <c r="G102" s="36"/>
      <c r="H102" s="36"/>
      <c r="I102" s="49" t="n">
        <v>32371</v>
      </c>
      <c r="J102" s="50" t="s">
        <v>143</v>
      </c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39"/>
      <c r="W102" s="51"/>
      <c r="X102" s="51"/>
      <c r="Y102" s="51"/>
      <c r="Z102" s="51" t="n">
        <v>16000</v>
      </c>
      <c r="AA102" s="51"/>
      <c r="AB102" s="51" t="n">
        <v>15625</v>
      </c>
      <c r="AC102" s="51"/>
      <c r="AD102" s="51" t="n">
        <v>0</v>
      </c>
      <c r="AE102" s="51"/>
      <c r="AF102" s="51"/>
      <c r="AG102" s="53" t="n">
        <f aca="false">SUM(AD102+AE102-AF102)</f>
        <v>0</v>
      </c>
      <c r="AH102" s="51"/>
      <c r="AI102" s="51" t="n">
        <v>0</v>
      </c>
      <c r="AJ102" s="47" t="n">
        <v>0</v>
      </c>
      <c r="AK102" s="51" t="n">
        <v>0</v>
      </c>
      <c r="AL102" s="51"/>
      <c r="AM102" s="51"/>
      <c r="AN102" s="47" t="n">
        <f aca="false">SUM(AK102+AL102-AM102)</f>
        <v>0</v>
      </c>
      <c r="AO102" s="39" t="n">
        <f aca="false">SUM(AN102/$AN$4)</f>
        <v>0</v>
      </c>
      <c r="AP102" s="47"/>
      <c r="AQ102" s="47"/>
      <c r="AR102" s="39" t="n">
        <f aca="false">SUM(AP102/$AN$4)</f>
        <v>0</v>
      </c>
      <c r="AS102" s="39"/>
      <c r="AT102" s="39"/>
      <c r="AU102" s="39"/>
      <c r="AV102" s="39"/>
      <c r="AW102" s="39" t="n">
        <f aca="false">SUM(AR102+AU102-AV102)</f>
        <v>0</v>
      </c>
      <c r="AX102" s="47"/>
      <c r="AY102" s="47"/>
      <c r="AZ102" s="47"/>
      <c r="BA102" s="47" t="n">
        <f aca="false">SUM(AW102+AY102-AZ102)</f>
        <v>0</v>
      </c>
      <c r="BB102" s="47"/>
      <c r="BC102" s="48" t="e">
        <f aca="false">SUM(BB102/BA102*100)</f>
        <v>#DIV/0!</v>
      </c>
      <c r="BL102" s="2"/>
    </row>
    <row r="103" customFormat="false" ht="12.75" hidden="true" customHeight="false" outlineLevel="0" collapsed="false">
      <c r="A103" s="41"/>
      <c r="B103" s="36"/>
      <c r="C103" s="36"/>
      <c r="D103" s="36"/>
      <c r="E103" s="36"/>
      <c r="F103" s="36"/>
      <c r="G103" s="36"/>
      <c r="H103" s="36"/>
      <c r="I103" s="49" t="n">
        <v>32371</v>
      </c>
      <c r="J103" s="50" t="s">
        <v>144</v>
      </c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39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3"/>
      <c r="AH103" s="51"/>
      <c r="AI103" s="51" t="n">
        <v>20000</v>
      </c>
      <c r="AJ103" s="47" t="n">
        <v>16675</v>
      </c>
      <c r="AK103" s="51" t="n">
        <v>0</v>
      </c>
      <c r="AL103" s="51"/>
      <c r="AM103" s="51"/>
      <c r="AN103" s="47" t="n">
        <f aca="false">SUM(AK103+AL103-AM103)</f>
        <v>0</v>
      </c>
      <c r="AO103" s="39" t="n">
        <f aca="false">SUM(AN103/$AN$4)</f>
        <v>0</v>
      </c>
      <c r="AP103" s="47"/>
      <c r="AQ103" s="47"/>
      <c r="AR103" s="39" t="n">
        <f aca="false">SUM(AP103/$AN$4)</f>
        <v>0</v>
      </c>
      <c r="AS103" s="39"/>
      <c r="AT103" s="39"/>
      <c r="AU103" s="39"/>
      <c r="AV103" s="39"/>
      <c r="AW103" s="39" t="n">
        <f aca="false">SUM(AR103+AU103-AV103)</f>
        <v>0</v>
      </c>
      <c r="AX103" s="47"/>
      <c r="AY103" s="47"/>
      <c r="AZ103" s="47"/>
      <c r="BA103" s="47" t="n">
        <f aca="false">SUM(AW103+AY103-AZ103)</f>
        <v>0</v>
      </c>
      <c r="BB103" s="47"/>
      <c r="BC103" s="48" t="e">
        <f aca="false">SUM(BB103/BA103*100)</f>
        <v>#DIV/0!</v>
      </c>
      <c r="BL103" s="2"/>
    </row>
    <row r="104" customFormat="false" ht="12.75" hidden="true" customHeight="false" outlineLevel="0" collapsed="false">
      <c r="A104" s="41"/>
      <c r="B104" s="36"/>
      <c r="C104" s="36"/>
      <c r="D104" s="36"/>
      <c r="E104" s="36"/>
      <c r="F104" s="36"/>
      <c r="G104" s="36"/>
      <c r="H104" s="36"/>
      <c r="I104" s="49" t="n">
        <v>32371</v>
      </c>
      <c r="J104" s="50" t="s">
        <v>145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39"/>
      <c r="W104" s="51"/>
      <c r="X104" s="51"/>
      <c r="Y104" s="51"/>
      <c r="Z104" s="51"/>
      <c r="AA104" s="51"/>
      <c r="AB104" s="51"/>
      <c r="AC104" s="51"/>
      <c r="AD104" s="51" t="n">
        <v>16000</v>
      </c>
      <c r="AE104" s="51"/>
      <c r="AF104" s="51"/>
      <c r="AG104" s="53" t="n">
        <f aca="false">SUM(AD104+AE104-AF104)</f>
        <v>16000</v>
      </c>
      <c r="AH104" s="51" t="n">
        <v>7875</v>
      </c>
      <c r="AI104" s="51" t="n">
        <v>16000</v>
      </c>
      <c r="AJ104" s="47" t="n">
        <v>0</v>
      </c>
      <c r="AK104" s="51" t="n">
        <v>0</v>
      </c>
      <c r="AL104" s="51"/>
      <c r="AM104" s="51"/>
      <c r="AN104" s="47" t="n">
        <f aca="false">SUM(AK104+AL104-AM104)</f>
        <v>0</v>
      </c>
      <c r="AO104" s="39" t="n">
        <f aca="false">SUM(AN104/$AN$4)</f>
        <v>0</v>
      </c>
      <c r="AP104" s="47"/>
      <c r="AQ104" s="47"/>
      <c r="AR104" s="39" t="n">
        <f aca="false">SUM(AP104/$AN$4)</f>
        <v>0</v>
      </c>
      <c r="AS104" s="39"/>
      <c r="AT104" s="39"/>
      <c r="AU104" s="39"/>
      <c r="AV104" s="39"/>
      <c r="AW104" s="39" t="n">
        <f aca="false">SUM(AR104+AU104-AV104)</f>
        <v>0</v>
      </c>
      <c r="AX104" s="47"/>
      <c r="AY104" s="47"/>
      <c r="AZ104" s="47"/>
      <c r="BA104" s="47" t="n">
        <f aca="false">SUM(AW104+AY104-AZ104)</f>
        <v>0</v>
      </c>
      <c r="BB104" s="47"/>
      <c r="BC104" s="48" t="e">
        <f aca="false">SUM(BB104/BA104*100)</f>
        <v>#DIV/0!</v>
      </c>
      <c r="BL104" s="2"/>
    </row>
    <row r="105" customFormat="false" ht="12.75" hidden="true" customHeight="false" outlineLevel="0" collapsed="false">
      <c r="A105" s="41"/>
      <c r="B105" s="36"/>
      <c r="C105" s="36"/>
      <c r="D105" s="36"/>
      <c r="E105" s="36"/>
      <c r="F105" s="36"/>
      <c r="G105" s="36"/>
      <c r="H105" s="36"/>
      <c r="I105" s="49" t="n">
        <v>32371</v>
      </c>
      <c r="J105" s="50" t="s">
        <v>146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39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3"/>
      <c r="AH105" s="51"/>
      <c r="AI105" s="51"/>
      <c r="AJ105" s="47" t="n">
        <v>12500</v>
      </c>
      <c r="AK105" s="51" t="n">
        <v>0</v>
      </c>
      <c r="AL105" s="51"/>
      <c r="AM105" s="51"/>
      <c r="AN105" s="47" t="n">
        <f aca="false">SUM(AK105+AL105-AM105)</f>
        <v>0</v>
      </c>
      <c r="AO105" s="39" t="n">
        <f aca="false">SUM(AN105/$AN$4)</f>
        <v>0</v>
      </c>
      <c r="AP105" s="47"/>
      <c r="AQ105" s="47"/>
      <c r="AR105" s="39" t="n">
        <f aca="false">SUM(AP105/$AN$4)</f>
        <v>0</v>
      </c>
      <c r="AS105" s="39"/>
      <c r="AT105" s="39"/>
      <c r="AU105" s="39"/>
      <c r="AV105" s="39"/>
      <c r="AW105" s="39" t="n">
        <f aca="false">SUM(AR105+AU105-AV105)</f>
        <v>0</v>
      </c>
      <c r="AX105" s="47"/>
      <c r="AY105" s="47"/>
      <c r="AZ105" s="47"/>
      <c r="BA105" s="47" t="n">
        <f aca="false">SUM(AW105+AY105-AZ105)</f>
        <v>0</v>
      </c>
      <c r="BB105" s="47"/>
      <c r="BC105" s="48" t="e">
        <f aca="false">SUM(BB105/BA105*100)</f>
        <v>#DIV/0!</v>
      </c>
      <c r="BL105" s="2"/>
    </row>
    <row r="106" customFormat="false" ht="12.75" hidden="true" customHeight="false" outlineLevel="0" collapsed="false">
      <c r="A106" s="41"/>
      <c r="B106" s="36"/>
      <c r="C106" s="36"/>
      <c r="D106" s="36"/>
      <c r="E106" s="36"/>
      <c r="F106" s="36"/>
      <c r="G106" s="36"/>
      <c r="H106" s="36"/>
      <c r="I106" s="49" t="n">
        <v>32371</v>
      </c>
      <c r="J106" s="50" t="s">
        <v>147</v>
      </c>
      <c r="K106" s="51" t="n">
        <v>64384.46</v>
      </c>
      <c r="L106" s="51" t="n">
        <v>55000</v>
      </c>
      <c r="M106" s="51" t="n">
        <v>55000</v>
      </c>
      <c r="N106" s="51" t="n">
        <v>45000</v>
      </c>
      <c r="O106" s="51" t="n">
        <v>45000</v>
      </c>
      <c r="P106" s="51" t="n">
        <v>40000</v>
      </c>
      <c r="Q106" s="51" t="n">
        <v>40000</v>
      </c>
      <c r="R106" s="51" t="n">
        <v>10370</v>
      </c>
      <c r="S106" s="51" t="n">
        <v>40000</v>
      </c>
      <c r="T106" s="51" t="n">
        <v>10000</v>
      </c>
      <c r="U106" s="51"/>
      <c r="V106" s="39" t="n">
        <f aca="false">S106/P106*100</f>
        <v>100</v>
      </c>
      <c r="W106" s="51" t="n">
        <v>30000</v>
      </c>
      <c r="X106" s="51" t="n">
        <v>30000</v>
      </c>
      <c r="Y106" s="51" t="n">
        <v>30000</v>
      </c>
      <c r="Z106" s="51" t="n">
        <v>30000</v>
      </c>
      <c r="AA106" s="51" t="n">
        <v>50000</v>
      </c>
      <c r="AB106" s="51" t="n">
        <v>8250</v>
      </c>
      <c r="AC106" s="51" t="n">
        <v>45000</v>
      </c>
      <c r="AD106" s="51" t="n">
        <v>80000</v>
      </c>
      <c r="AE106" s="51"/>
      <c r="AF106" s="51"/>
      <c r="AG106" s="53" t="n">
        <v>85000</v>
      </c>
      <c r="AH106" s="51" t="n">
        <v>81442.44</v>
      </c>
      <c r="AI106" s="51" t="n">
        <v>90000</v>
      </c>
      <c r="AJ106" s="47" t="n">
        <v>15000</v>
      </c>
      <c r="AK106" s="51" t="n">
        <v>88000</v>
      </c>
      <c r="AL106" s="51"/>
      <c r="AM106" s="51"/>
      <c r="AN106" s="47" t="n">
        <f aca="false">SUM(AK106+AL106-AM106)</f>
        <v>88000</v>
      </c>
      <c r="AO106" s="39" t="n">
        <f aca="false">SUM(AN106/$AN$4)</f>
        <v>11679.6071404871</v>
      </c>
      <c r="AP106" s="47" t="n">
        <v>50000</v>
      </c>
      <c r="AQ106" s="47"/>
      <c r="AR106" s="39" t="n">
        <f aca="false">SUM(AP106/$AN$4)</f>
        <v>6636.1404207313</v>
      </c>
      <c r="AS106" s="39" t="n">
        <v>3019.45</v>
      </c>
      <c r="AT106" s="39" t="n">
        <v>3019.45</v>
      </c>
      <c r="AU106" s="39" t="n">
        <v>4000</v>
      </c>
      <c r="AV106" s="39"/>
      <c r="AW106" s="39" t="n">
        <f aca="false">SUM(AR106+AU106-AV106)</f>
        <v>10636.1404207313</v>
      </c>
      <c r="AX106" s="47" t="n">
        <v>5176.32</v>
      </c>
      <c r="AY106" s="47"/>
      <c r="AZ106" s="47"/>
      <c r="BA106" s="47" t="n">
        <f aca="false">SUM(AW106+AY106-AZ106)</f>
        <v>10636.1404207313</v>
      </c>
      <c r="BB106" s="47" t="n">
        <v>5676.2</v>
      </c>
      <c r="BC106" s="48" t="n">
        <f aca="false">SUM(BB106/BA106*100)</f>
        <v>53.3671028725449</v>
      </c>
      <c r="BL106" s="2"/>
    </row>
    <row r="107" customFormat="false" ht="12.75" hidden="true" customHeight="false" outlineLevel="0" collapsed="false">
      <c r="A107" s="41"/>
      <c r="B107" s="36"/>
      <c r="C107" s="36"/>
      <c r="D107" s="36"/>
      <c r="E107" s="36"/>
      <c r="F107" s="36"/>
      <c r="G107" s="36"/>
      <c r="H107" s="36"/>
      <c r="I107" s="49" t="n">
        <v>32381</v>
      </c>
      <c r="J107" s="50" t="s">
        <v>148</v>
      </c>
      <c r="K107" s="51"/>
      <c r="L107" s="51"/>
      <c r="M107" s="51"/>
      <c r="N107" s="51" t="n">
        <v>2000</v>
      </c>
      <c r="O107" s="51" t="n">
        <v>2000</v>
      </c>
      <c r="P107" s="51" t="n">
        <v>4000</v>
      </c>
      <c r="Q107" s="51" t="n">
        <v>4000</v>
      </c>
      <c r="R107" s="51" t="n">
        <v>1875</v>
      </c>
      <c r="S107" s="51" t="n">
        <v>4000</v>
      </c>
      <c r="T107" s="51" t="n">
        <v>1875</v>
      </c>
      <c r="U107" s="51"/>
      <c r="V107" s="39" t="n">
        <f aca="false">S107/P107*100</f>
        <v>100</v>
      </c>
      <c r="W107" s="51" t="n">
        <v>4000</v>
      </c>
      <c r="X107" s="51" t="n">
        <v>4000</v>
      </c>
      <c r="Y107" s="51" t="n">
        <v>4000</v>
      </c>
      <c r="Z107" s="51" t="n">
        <v>4000</v>
      </c>
      <c r="AA107" s="51" t="n">
        <v>4000</v>
      </c>
      <c r="AB107" s="51" t="n">
        <v>1875</v>
      </c>
      <c r="AC107" s="51" t="n">
        <v>4000</v>
      </c>
      <c r="AD107" s="51" t="n">
        <v>4000</v>
      </c>
      <c r="AE107" s="51"/>
      <c r="AF107" s="51"/>
      <c r="AG107" s="53" t="n">
        <f aca="false">SUM(AD107+AE107-AF107)</f>
        <v>4000</v>
      </c>
      <c r="AH107" s="51" t="n">
        <v>3125</v>
      </c>
      <c r="AI107" s="51" t="n">
        <v>4000</v>
      </c>
      <c r="AJ107" s="47" t="n">
        <v>1875</v>
      </c>
      <c r="AK107" s="51" t="n">
        <v>4000</v>
      </c>
      <c r="AL107" s="51"/>
      <c r="AM107" s="51"/>
      <c r="AN107" s="47" t="n">
        <f aca="false">SUM(AK107+AL107-AM107)</f>
        <v>4000</v>
      </c>
      <c r="AO107" s="39" t="n">
        <f aca="false">SUM(AN107/$AN$4)</f>
        <v>530.891233658504</v>
      </c>
      <c r="AP107" s="47" t="n">
        <v>4000</v>
      </c>
      <c r="AQ107" s="47"/>
      <c r="AR107" s="39" t="n">
        <f aca="false">SUM(AP107/$AN$4)</f>
        <v>530.891233658504</v>
      </c>
      <c r="AS107" s="39" t="n">
        <v>359.1</v>
      </c>
      <c r="AT107" s="39" t="n">
        <v>359.1</v>
      </c>
      <c r="AU107" s="39"/>
      <c r="AV107" s="39"/>
      <c r="AW107" s="39" t="n">
        <f aca="false">SUM(AR107+AU107-AV107)</f>
        <v>530.891233658504</v>
      </c>
      <c r="AX107" s="47" t="n">
        <v>615.6</v>
      </c>
      <c r="AY107" s="47" t="n">
        <v>100</v>
      </c>
      <c r="AZ107" s="47"/>
      <c r="BA107" s="47" t="n">
        <f aca="false">SUM(AW107+AY107-AZ107)</f>
        <v>630.891233658504</v>
      </c>
      <c r="BB107" s="47" t="n">
        <v>615.6</v>
      </c>
      <c r="BC107" s="48" t="n">
        <f aca="false">SUM(BB107/BA107*100)</f>
        <v>97.5762488297973</v>
      </c>
      <c r="BL107" s="2"/>
    </row>
    <row r="108" customFormat="false" ht="12.75" hidden="true" customHeight="false" outlineLevel="0" collapsed="false">
      <c r="A108" s="41"/>
      <c r="B108" s="36"/>
      <c r="C108" s="36"/>
      <c r="D108" s="36"/>
      <c r="E108" s="36"/>
      <c r="F108" s="36"/>
      <c r="G108" s="36"/>
      <c r="H108" s="36"/>
      <c r="I108" s="49" t="n">
        <v>32382</v>
      </c>
      <c r="J108" s="50" t="s">
        <v>149</v>
      </c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39"/>
      <c r="W108" s="51"/>
      <c r="X108" s="51"/>
      <c r="Y108" s="51"/>
      <c r="Z108" s="51"/>
      <c r="AA108" s="51"/>
      <c r="AB108" s="51"/>
      <c r="AC108" s="51"/>
      <c r="AD108" s="51" t="n">
        <v>15000</v>
      </c>
      <c r="AE108" s="51"/>
      <c r="AF108" s="51"/>
      <c r="AG108" s="53" t="n">
        <f aca="false">SUM(AD108+AE108-AF108)</f>
        <v>15000</v>
      </c>
      <c r="AH108" s="51" t="n">
        <v>9275</v>
      </c>
      <c r="AI108" s="51" t="n">
        <v>18000</v>
      </c>
      <c r="AJ108" s="47" t="n">
        <v>8512.5</v>
      </c>
      <c r="AK108" s="51" t="n">
        <v>30000</v>
      </c>
      <c r="AL108" s="51"/>
      <c r="AM108" s="51"/>
      <c r="AN108" s="47" t="n">
        <f aca="false">SUM(AK108+AL108-AM108)</f>
        <v>30000</v>
      </c>
      <c r="AO108" s="39" t="n">
        <f aca="false">SUM(AN108/$AN$4)</f>
        <v>3981.68425243878</v>
      </c>
      <c r="AP108" s="47" t="n">
        <v>10000</v>
      </c>
      <c r="AQ108" s="47"/>
      <c r="AR108" s="39" t="n">
        <f aca="false">SUM(AP108/$AN$4)</f>
        <v>1327.22808414626</v>
      </c>
      <c r="AS108" s="39" t="n">
        <v>4108.22</v>
      </c>
      <c r="AT108" s="39" t="n">
        <v>4108.22</v>
      </c>
      <c r="AU108" s="39" t="n">
        <v>6000</v>
      </c>
      <c r="AV108" s="39"/>
      <c r="AW108" s="39" t="n">
        <f aca="false">SUM(AR108+AU108-AV108)</f>
        <v>7327.22808414626</v>
      </c>
      <c r="AX108" s="47" t="n">
        <v>5439.54</v>
      </c>
      <c r="AY108" s="47"/>
      <c r="AZ108" s="47"/>
      <c r="BA108" s="47" t="n">
        <f aca="false">SUM(AW108+AY108-AZ108)</f>
        <v>7327.22808414626</v>
      </c>
      <c r="BB108" s="47" t="n">
        <v>5439.54</v>
      </c>
      <c r="BC108" s="48" t="n">
        <f aca="false">SUM(BB108/BA108*100)</f>
        <v>74.2373505714855</v>
      </c>
      <c r="BL108" s="2"/>
    </row>
    <row r="109" customFormat="false" ht="12.75" hidden="true" customHeight="false" outlineLevel="0" collapsed="false">
      <c r="A109" s="41"/>
      <c r="B109" s="36"/>
      <c r="C109" s="36"/>
      <c r="D109" s="36"/>
      <c r="E109" s="36"/>
      <c r="F109" s="36"/>
      <c r="G109" s="36"/>
      <c r="H109" s="36"/>
      <c r="I109" s="49" t="n">
        <v>32391</v>
      </c>
      <c r="J109" s="50" t="s">
        <v>150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39"/>
      <c r="W109" s="51"/>
      <c r="X109" s="51" t="n">
        <v>30000</v>
      </c>
      <c r="Y109" s="51" t="n">
        <v>30000</v>
      </c>
      <c r="Z109" s="51" t="n">
        <v>30000</v>
      </c>
      <c r="AA109" s="51" t="n">
        <v>35000</v>
      </c>
      <c r="AB109" s="51" t="n">
        <v>12991.63</v>
      </c>
      <c r="AC109" s="51" t="n">
        <v>35000</v>
      </c>
      <c r="AD109" s="51" t="n">
        <v>35000</v>
      </c>
      <c r="AE109" s="51"/>
      <c r="AF109" s="51"/>
      <c r="AG109" s="53" t="n">
        <f aca="false">SUM(AD109+AE109-AF109)</f>
        <v>35000</v>
      </c>
      <c r="AH109" s="51" t="n">
        <v>21496.96</v>
      </c>
      <c r="AI109" s="51" t="n">
        <v>35000</v>
      </c>
      <c r="AJ109" s="47" t="n">
        <v>4984.59</v>
      </c>
      <c r="AK109" s="51" t="n">
        <v>30000</v>
      </c>
      <c r="AL109" s="51"/>
      <c r="AM109" s="51"/>
      <c r="AN109" s="47" t="n">
        <f aca="false">SUM(AK109+AL109-AM109)</f>
        <v>30000</v>
      </c>
      <c r="AO109" s="39" t="n">
        <f aca="false">SUM(AN109/$AN$4)</f>
        <v>3981.68425243878</v>
      </c>
      <c r="AP109" s="47" t="n">
        <v>10000</v>
      </c>
      <c r="AQ109" s="47"/>
      <c r="AR109" s="39" t="n">
        <f aca="false">SUM(AP109/$AN$4)</f>
        <v>1327.22808414626</v>
      </c>
      <c r="AS109" s="39" t="n">
        <v>1031.59</v>
      </c>
      <c r="AT109" s="39" t="n">
        <v>1031.59</v>
      </c>
      <c r="AU109" s="39" t="n">
        <v>500</v>
      </c>
      <c r="AV109" s="39"/>
      <c r="AW109" s="39" t="n">
        <f aca="false">SUM(AR109+AU109-AV109)</f>
        <v>1827.22808414626</v>
      </c>
      <c r="AX109" s="47" t="n">
        <v>1554.51</v>
      </c>
      <c r="AY109" s="47"/>
      <c r="AZ109" s="47"/>
      <c r="BA109" s="47" t="n">
        <f aca="false">SUM(AW109+AY109-AZ109)</f>
        <v>1827.22808414626</v>
      </c>
      <c r="BB109" s="47" t="n">
        <v>1554.51</v>
      </c>
      <c r="BC109" s="48" t="n">
        <f aca="false">SUM(BB109/BA109*100)</f>
        <v>85.0747650765403</v>
      </c>
      <c r="BL109" s="2"/>
    </row>
    <row r="110" customFormat="false" ht="12.75" hidden="true" customHeight="false" outlineLevel="0" collapsed="false">
      <c r="A110" s="41"/>
      <c r="B110" s="36"/>
      <c r="C110" s="36"/>
      <c r="D110" s="36"/>
      <c r="E110" s="36"/>
      <c r="F110" s="36"/>
      <c r="G110" s="36"/>
      <c r="H110" s="36"/>
      <c r="I110" s="49" t="n">
        <v>32391</v>
      </c>
      <c r="J110" s="50" t="s">
        <v>151</v>
      </c>
      <c r="K110" s="51" t="n">
        <v>0</v>
      </c>
      <c r="L110" s="51" t="n">
        <v>0</v>
      </c>
      <c r="M110" s="51" t="n">
        <v>0</v>
      </c>
      <c r="N110" s="51" t="n">
        <v>5000</v>
      </c>
      <c r="O110" s="51" t="n">
        <v>5000</v>
      </c>
      <c r="P110" s="51" t="n">
        <v>5000</v>
      </c>
      <c r="Q110" s="51" t="n">
        <v>5000</v>
      </c>
      <c r="R110" s="51"/>
      <c r="S110" s="51" t="n">
        <v>3000</v>
      </c>
      <c r="T110" s="51"/>
      <c r="U110" s="51"/>
      <c r="V110" s="39" t="n">
        <f aca="false">S110/P110*100</f>
        <v>60</v>
      </c>
      <c r="W110" s="51" t="n">
        <v>3000</v>
      </c>
      <c r="X110" s="51" t="n">
        <v>3000</v>
      </c>
      <c r="Y110" s="51" t="n">
        <v>5000</v>
      </c>
      <c r="Z110" s="51" t="n">
        <v>5000</v>
      </c>
      <c r="AA110" s="51" t="n">
        <v>5000</v>
      </c>
      <c r="AB110" s="51"/>
      <c r="AC110" s="51" t="n">
        <v>5000</v>
      </c>
      <c r="AD110" s="51" t="n">
        <v>5000</v>
      </c>
      <c r="AE110" s="51"/>
      <c r="AF110" s="51"/>
      <c r="AG110" s="53" t="n">
        <f aca="false">SUM(AD110+AE110-AF110)</f>
        <v>5000</v>
      </c>
      <c r="AH110" s="51"/>
      <c r="AI110" s="51" t="n">
        <v>5000</v>
      </c>
      <c r="AJ110" s="47" t="n">
        <v>0</v>
      </c>
      <c r="AK110" s="51" t="n">
        <v>5000</v>
      </c>
      <c r="AL110" s="51"/>
      <c r="AM110" s="51"/>
      <c r="AN110" s="47" t="n">
        <f aca="false">SUM(AK110+AL110-AM110)</f>
        <v>5000</v>
      </c>
      <c r="AO110" s="39" t="n">
        <f aca="false">SUM(AN110/$AN$4)</f>
        <v>663.61404207313</v>
      </c>
      <c r="AP110" s="47" t="n">
        <v>5000</v>
      </c>
      <c r="AQ110" s="47"/>
      <c r="AR110" s="39" t="n">
        <f aca="false">SUM(AP110/$AN$4)</f>
        <v>663.61404207313</v>
      </c>
      <c r="AS110" s="39"/>
      <c r="AT110" s="39"/>
      <c r="AU110" s="39"/>
      <c r="AV110" s="39"/>
      <c r="AW110" s="39" t="n">
        <f aca="false">SUM(AR110+AU110-AV110)</f>
        <v>663.61404207313</v>
      </c>
      <c r="AX110" s="47"/>
      <c r="AY110" s="47"/>
      <c r="AZ110" s="47"/>
      <c r="BA110" s="47" t="n">
        <f aca="false">SUM(AW110+AY110-AZ110)</f>
        <v>663.61404207313</v>
      </c>
      <c r="BB110" s="47"/>
      <c r="BC110" s="48" t="n">
        <f aca="false">SUM(BB110/BA110*100)</f>
        <v>0</v>
      </c>
      <c r="BL110" s="2"/>
    </row>
    <row r="111" customFormat="false" ht="12.75" hidden="true" customHeight="false" outlineLevel="0" collapsed="false">
      <c r="A111" s="41"/>
      <c r="B111" s="36"/>
      <c r="C111" s="36"/>
      <c r="D111" s="36"/>
      <c r="E111" s="36"/>
      <c r="F111" s="36"/>
      <c r="G111" s="36"/>
      <c r="H111" s="36"/>
      <c r="I111" s="49" t="n">
        <v>32394</v>
      </c>
      <c r="J111" s="50" t="s">
        <v>152</v>
      </c>
      <c r="K111" s="51"/>
      <c r="L111" s="51"/>
      <c r="M111" s="51"/>
      <c r="N111" s="51" t="n">
        <v>2000</v>
      </c>
      <c r="O111" s="51" t="n">
        <v>2000</v>
      </c>
      <c r="P111" s="51" t="n">
        <v>2000</v>
      </c>
      <c r="Q111" s="51" t="n">
        <v>2000</v>
      </c>
      <c r="R111" s="51"/>
      <c r="S111" s="51" t="n">
        <v>2000</v>
      </c>
      <c r="T111" s="51"/>
      <c r="U111" s="51"/>
      <c r="V111" s="39" t="n">
        <f aca="false">S111/P111*100</f>
        <v>100</v>
      </c>
      <c r="W111" s="51" t="n">
        <v>2000</v>
      </c>
      <c r="X111" s="51" t="n">
        <v>2000</v>
      </c>
      <c r="Y111" s="51" t="n">
        <v>2000</v>
      </c>
      <c r="Z111" s="51" t="n">
        <v>3000</v>
      </c>
      <c r="AA111" s="51" t="n">
        <v>2000</v>
      </c>
      <c r="AB111" s="51"/>
      <c r="AC111" s="51" t="n">
        <v>2000</v>
      </c>
      <c r="AD111" s="51" t="n">
        <v>2000</v>
      </c>
      <c r="AE111" s="51"/>
      <c r="AF111" s="51"/>
      <c r="AG111" s="53" t="n">
        <f aca="false">SUM(AD111+AE111-AF111)</f>
        <v>2000</v>
      </c>
      <c r="AH111" s="51"/>
      <c r="AI111" s="51" t="n">
        <v>2000</v>
      </c>
      <c r="AJ111" s="47" t="n">
        <v>0</v>
      </c>
      <c r="AK111" s="51" t="n">
        <v>3000</v>
      </c>
      <c r="AL111" s="51"/>
      <c r="AM111" s="51"/>
      <c r="AN111" s="47" t="n">
        <f aca="false">SUM(AK111+AL111-AM111)</f>
        <v>3000</v>
      </c>
      <c r="AO111" s="39" t="n">
        <f aca="false">SUM(AN111/$AN$4)</f>
        <v>398.168425243878</v>
      </c>
      <c r="AP111" s="47" t="n">
        <v>3000</v>
      </c>
      <c r="AQ111" s="47"/>
      <c r="AR111" s="39" t="n">
        <f aca="false">SUM(AP111/$AN$4)</f>
        <v>398.168425243878</v>
      </c>
      <c r="AS111" s="39" t="n">
        <v>120.69</v>
      </c>
      <c r="AT111" s="39" t="n">
        <v>120.69</v>
      </c>
      <c r="AU111" s="39"/>
      <c r="AV111" s="39"/>
      <c r="AW111" s="39" t="n">
        <f aca="false">SUM(AR111+AU111-AV111)</f>
        <v>398.168425243878</v>
      </c>
      <c r="AX111" s="47" t="n">
        <v>466.05</v>
      </c>
      <c r="AY111" s="47" t="n">
        <v>200</v>
      </c>
      <c r="AZ111" s="47"/>
      <c r="BA111" s="47" t="n">
        <f aca="false">SUM(AW111+AY111-AZ111)</f>
        <v>598.168425243878</v>
      </c>
      <c r="BB111" s="47" t="n">
        <v>466.05</v>
      </c>
      <c r="BC111" s="48" t="n">
        <f aca="false">SUM(BB111/BA111*100)</f>
        <v>77.9128386474073</v>
      </c>
      <c r="BL111" s="2"/>
    </row>
    <row r="112" customFormat="false" ht="12.75" hidden="true" customHeight="false" outlineLevel="0" collapsed="false">
      <c r="A112" s="41"/>
      <c r="B112" s="36"/>
      <c r="C112" s="36"/>
      <c r="D112" s="36"/>
      <c r="E112" s="36"/>
      <c r="F112" s="36"/>
      <c r="G112" s="36"/>
      <c r="H112" s="36"/>
      <c r="I112" s="49" t="n">
        <v>32399</v>
      </c>
      <c r="J112" s="50" t="s">
        <v>153</v>
      </c>
      <c r="K112" s="51"/>
      <c r="L112" s="51"/>
      <c r="M112" s="51"/>
      <c r="N112" s="51" t="n">
        <v>5000</v>
      </c>
      <c r="O112" s="51" t="n">
        <v>5000</v>
      </c>
      <c r="P112" s="51" t="n">
        <v>5000</v>
      </c>
      <c r="Q112" s="51" t="n">
        <v>5000</v>
      </c>
      <c r="R112" s="51" t="n">
        <v>6000</v>
      </c>
      <c r="S112" s="51" t="n">
        <v>6000</v>
      </c>
      <c r="T112" s="51"/>
      <c r="U112" s="51"/>
      <c r="V112" s="39" t="n">
        <f aca="false">S112/P112*100</f>
        <v>120</v>
      </c>
      <c r="W112" s="51" t="n">
        <v>6000</v>
      </c>
      <c r="X112" s="51" t="n">
        <v>0</v>
      </c>
      <c r="Y112" s="51" t="n">
        <v>10000</v>
      </c>
      <c r="Z112" s="51" t="n">
        <v>10000</v>
      </c>
      <c r="AA112" s="51" t="n">
        <v>10000</v>
      </c>
      <c r="AB112" s="51"/>
      <c r="AC112" s="51" t="n">
        <v>10000</v>
      </c>
      <c r="AD112" s="51" t="n">
        <v>10000</v>
      </c>
      <c r="AE112" s="51"/>
      <c r="AF112" s="51"/>
      <c r="AG112" s="53" t="n">
        <f aca="false">SUM(AD112+AE112-AF112)</f>
        <v>10000</v>
      </c>
      <c r="AH112" s="51"/>
      <c r="AI112" s="51" t="n">
        <v>10000</v>
      </c>
      <c r="AJ112" s="47" t="n">
        <v>0</v>
      </c>
      <c r="AK112" s="51" t="n">
        <v>10000</v>
      </c>
      <c r="AL112" s="51" t="n">
        <v>10000</v>
      </c>
      <c r="AM112" s="51"/>
      <c r="AN112" s="47" t="n">
        <f aca="false">SUM(AK112+AL112-AM112)</f>
        <v>20000</v>
      </c>
      <c r="AO112" s="39" t="n">
        <f aca="false">SUM(AN112/$AN$4)</f>
        <v>2654.45616829252</v>
      </c>
      <c r="AP112" s="47" t="n">
        <v>15000</v>
      </c>
      <c r="AQ112" s="47"/>
      <c r="AR112" s="39" t="n">
        <f aca="false">SUM(AP112/$AN$4)</f>
        <v>1990.84212621939</v>
      </c>
      <c r="AS112" s="39" t="n">
        <v>228.82</v>
      </c>
      <c r="AT112" s="39" t="n">
        <v>228.82</v>
      </c>
      <c r="AU112" s="39"/>
      <c r="AV112" s="39"/>
      <c r="AW112" s="39" t="n">
        <f aca="false">SUM(AR112+AU112-AV112)</f>
        <v>1990.84212621939</v>
      </c>
      <c r="AX112" s="47" t="n">
        <v>228.82</v>
      </c>
      <c r="AY112" s="47"/>
      <c r="AZ112" s="47"/>
      <c r="BA112" s="47" t="n">
        <f aca="false">SUM(AW112+AY112-AZ112)</f>
        <v>1990.84212621939</v>
      </c>
      <c r="BB112" s="47" t="n">
        <v>228.82</v>
      </c>
      <c r="BC112" s="48" t="n">
        <f aca="false">SUM(BB112/BA112*100)</f>
        <v>11.4936286</v>
      </c>
      <c r="BL112" s="2"/>
    </row>
    <row r="113" customFormat="false" ht="12.75" hidden="true" customHeight="false" outlineLevel="0" collapsed="false">
      <c r="A113" s="41"/>
      <c r="B113" s="36"/>
      <c r="C113" s="36"/>
      <c r="D113" s="36"/>
      <c r="E113" s="36"/>
      <c r="F113" s="36"/>
      <c r="G113" s="36"/>
      <c r="H113" s="36"/>
      <c r="I113" s="49" t="n">
        <v>329</v>
      </c>
      <c r="J113" s="50" t="s">
        <v>56</v>
      </c>
      <c r="K113" s="51" t="n">
        <f aca="false">SUM(K117:K117)</f>
        <v>247013.43</v>
      </c>
      <c r="L113" s="51" t="n">
        <f aca="false">SUM(L117:L117)</f>
        <v>44500</v>
      </c>
      <c r="M113" s="51" t="n">
        <f aca="false">SUM(M117:M117)</f>
        <v>44500</v>
      </c>
      <c r="N113" s="51" t="n">
        <f aca="false">SUM(N114:N118)</f>
        <v>21000</v>
      </c>
      <c r="O113" s="51" t="n">
        <f aca="false">SUM(O114:O118)</f>
        <v>21000</v>
      </c>
      <c r="P113" s="51" t="n">
        <f aca="false">SUM(P114:P118)</f>
        <v>21362</v>
      </c>
      <c r="Q113" s="51" t="n">
        <f aca="false">SUM(Q114:Q118)</f>
        <v>21362</v>
      </c>
      <c r="R113" s="51" t="n">
        <f aca="false">SUM(R114:R118)</f>
        <v>15900.84</v>
      </c>
      <c r="S113" s="51" t="n">
        <f aca="false">SUM(S114:S118)</f>
        <v>25000</v>
      </c>
      <c r="T113" s="51" t="n">
        <f aca="false">SUM(T114:T118)</f>
        <v>8027.64</v>
      </c>
      <c r="U113" s="51" t="n">
        <f aca="false">SUM(U114:U118)</f>
        <v>0</v>
      </c>
      <c r="V113" s="51" t="n">
        <f aca="false">SUM(V114:V118)</f>
        <v>257.183275699466</v>
      </c>
      <c r="W113" s="51" t="n">
        <f aca="false">SUM(W114:W118)</f>
        <v>44000</v>
      </c>
      <c r="X113" s="51" t="n">
        <f aca="false">SUM(X114:X118)</f>
        <v>95700</v>
      </c>
      <c r="Y113" s="51" t="n">
        <f aca="false">SUM(Y114:Y119)</f>
        <v>142296</v>
      </c>
      <c r="Z113" s="51" t="n">
        <f aca="false">SUM(Z114:Z119)</f>
        <v>1174004</v>
      </c>
      <c r="AA113" s="51" t="n">
        <f aca="false">SUM(AA114:AA119)</f>
        <v>163000</v>
      </c>
      <c r="AB113" s="51" t="n">
        <f aca="false">SUM(AB114:AB119)</f>
        <v>29492.02</v>
      </c>
      <c r="AC113" s="51" t="n">
        <f aca="false">SUM(AC114:AC119)</f>
        <v>233000</v>
      </c>
      <c r="AD113" s="51" t="n">
        <f aca="false">SUM(AD114:AD119)</f>
        <v>85500</v>
      </c>
      <c r="AE113" s="51" t="n">
        <f aca="false">SUM(AE114:AE119)</f>
        <v>0</v>
      </c>
      <c r="AF113" s="51" t="n">
        <f aca="false">SUM(AF114:AF119)</f>
        <v>0</v>
      </c>
      <c r="AG113" s="51" t="n">
        <f aca="false">SUM(AG114:AG119)</f>
        <v>85500</v>
      </c>
      <c r="AH113" s="51" t="n">
        <f aca="false">SUM(AH114:AH119)</f>
        <v>41781.32</v>
      </c>
      <c r="AI113" s="51" t="n">
        <f aca="false">SUM(AI114:AI119)</f>
        <v>229200</v>
      </c>
      <c r="AJ113" s="51" t="n">
        <f aca="false">SUM(AJ114:AJ119)</f>
        <v>19146.15</v>
      </c>
      <c r="AK113" s="51" t="n">
        <v>269691.6</v>
      </c>
      <c r="AL113" s="51" t="n">
        <f aca="false">SUM(AL114:AL119)</f>
        <v>15000</v>
      </c>
      <c r="AM113" s="51" t="n">
        <f aca="false">SUM(AM114:AM119)</f>
        <v>125500</v>
      </c>
      <c r="AN113" s="51" t="n">
        <f aca="false">SUM(AN114:AN119)</f>
        <v>164191.6</v>
      </c>
      <c r="AO113" s="39" t="n">
        <f aca="false">SUM(AN113/$AN$4)</f>
        <v>21791.9702700909</v>
      </c>
      <c r="AP113" s="51" t="n">
        <f aca="false">SUM(AP114:AP119)</f>
        <v>125000</v>
      </c>
      <c r="AQ113" s="51"/>
      <c r="AR113" s="39" t="n">
        <f aca="false">SUM(AP113/$AN$4)</f>
        <v>16590.3510518283</v>
      </c>
      <c r="AS113" s="39"/>
      <c r="AT113" s="39" t="n">
        <f aca="false">SUM(AT114:AT119)</f>
        <v>3342.81</v>
      </c>
      <c r="AU113" s="39" t="n">
        <f aca="false">SUM(AU114:AU119)</f>
        <v>71646.21</v>
      </c>
      <c r="AV113" s="39" t="n">
        <f aca="false">SUM(AV114:AV119)</f>
        <v>0</v>
      </c>
      <c r="AW113" s="39" t="n">
        <f aca="false">SUM(AR113+AU113-AV113)</f>
        <v>88236.5610518283</v>
      </c>
      <c r="AX113" s="47" t="n">
        <f aca="false">SUM(AX114:AX119)</f>
        <v>14439.23</v>
      </c>
      <c r="AY113" s="47" t="n">
        <f aca="false">SUM(AY114:AY119)</f>
        <v>5187.53</v>
      </c>
      <c r="AZ113" s="47" t="n">
        <f aca="false">SUM(AZ114:AZ119)</f>
        <v>53159.52</v>
      </c>
      <c r="BA113" s="47" t="n">
        <f aca="false">SUM(BA114:BA119)</f>
        <v>40264.5710518283</v>
      </c>
      <c r="BB113" s="47" t="n">
        <f aca="false">SUM(BB114:BB119)</f>
        <v>13458.3</v>
      </c>
      <c r="BC113" s="48" t="n">
        <f aca="false">SUM(BB113/BA113*100)</f>
        <v>33.4246699975434</v>
      </c>
      <c r="BL113" s="2"/>
    </row>
    <row r="114" customFormat="false" ht="12.75" hidden="true" customHeight="false" outlineLevel="0" collapsed="false">
      <c r="A114" s="41"/>
      <c r="B114" s="36"/>
      <c r="C114" s="36"/>
      <c r="D114" s="36"/>
      <c r="E114" s="36"/>
      <c r="F114" s="36"/>
      <c r="G114" s="36"/>
      <c r="H114" s="36"/>
      <c r="I114" s="49" t="n">
        <v>32931</v>
      </c>
      <c r="J114" s="50" t="s">
        <v>154</v>
      </c>
      <c r="K114" s="51"/>
      <c r="L114" s="51"/>
      <c r="M114" s="51"/>
      <c r="N114" s="51" t="n">
        <v>15000</v>
      </c>
      <c r="O114" s="51" t="n">
        <v>15000</v>
      </c>
      <c r="P114" s="51" t="n">
        <v>15000</v>
      </c>
      <c r="Q114" s="51" t="n">
        <v>15000</v>
      </c>
      <c r="R114" s="51" t="n">
        <v>6124.59</v>
      </c>
      <c r="S114" s="51" t="n">
        <v>15000</v>
      </c>
      <c r="T114" s="51" t="n">
        <v>4490.14</v>
      </c>
      <c r="U114" s="51"/>
      <c r="V114" s="39" t="n">
        <f aca="false">S114/P114*100</f>
        <v>100</v>
      </c>
      <c r="W114" s="51" t="n">
        <v>15000</v>
      </c>
      <c r="X114" s="51" t="n">
        <v>35000</v>
      </c>
      <c r="Y114" s="51" t="n">
        <v>35000</v>
      </c>
      <c r="Z114" s="51" t="n">
        <v>40000</v>
      </c>
      <c r="AA114" s="51" t="n">
        <v>35000</v>
      </c>
      <c r="AB114" s="51" t="n">
        <v>8714.75</v>
      </c>
      <c r="AC114" s="51" t="n">
        <v>35000</v>
      </c>
      <c r="AD114" s="51" t="n">
        <v>35000</v>
      </c>
      <c r="AE114" s="51"/>
      <c r="AF114" s="51"/>
      <c r="AG114" s="53" t="n">
        <f aca="false">SUM(AD114+AE114-AF114)</f>
        <v>35000</v>
      </c>
      <c r="AH114" s="51" t="n">
        <v>17082.95</v>
      </c>
      <c r="AI114" s="51" t="n">
        <v>40000</v>
      </c>
      <c r="AJ114" s="47" t="n">
        <v>5090.41</v>
      </c>
      <c r="AK114" s="51" t="n">
        <v>40000</v>
      </c>
      <c r="AL114" s="51"/>
      <c r="AM114" s="51"/>
      <c r="AN114" s="47" t="n">
        <f aca="false">SUM(AK114+AL114-AM114)</f>
        <v>40000</v>
      </c>
      <c r="AO114" s="39" t="n">
        <f aca="false">SUM(AN114/$AN$4)</f>
        <v>5308.91233658504</v>
      </c>
      <c r="AP114" s="47" t="n">
        <v>40000</v>
      </c>
      <c r="AQ114" s="47"/>
      <c r="AR114" s="39" t="n">
        <f aca="false">SUM(AP114/$AN$4)</f>
        <v>5308.91233658504</v>
      </c>
      <c r="AS114" s="39" t="n">
        <v>1550.47</v>
      </c>
      <c r="AT114" s="39" t="n">
        <v>1550.47</v>
      </c>
      <c r="AU114" s="39"/>
      <c r="AV114" s="39"/>
      <c r="AW114" s="39" t="n">
        <f aca="false">SUM(AR114+AU114-AV114)</f>
        <v>5308.91233658504</v>
      </c>
      <c r="AX114" s="47" t="n">
        <v>5951.39</v>
      </c>
      <c r="AY114" s="47" t="n">
        <v>3000</v>
      </c>
      <c r="AZ114" s="47"/>
      <c r="BA114" s="47" t="n">
        <f aca="false">SUM(AW114+AY114-AZ114)</f>
        <v>8308.91233658504</v>
      </c>
      <c r="BB114" s="47" t="n">
        <v>4970.46</v>
      </c>
      <c r="BC114" s="48" t="n">
        <f aca="false">SUM(BB114/BA114*100)</f>
        <v>59.8208261039718</v>
      </c>
      <c r="BL114" s="2"/>
    </row>
    <row r="115" customFormat="false" ht="12.75" hidden="true" customHeight="false" outlineLevel="0" collapsed="false">
      <c r="A115" s="41"/>
      <c r="B115" s="36"/>
      <c r="C115" s="36"/>
      <c r="D115" s="36"/>
      <c r="E115" s="36"/>
      <c r="F115" s="36"/>
      <c r="G115" s="36"/>
      <c r="H115" s="36"/>
      <c r="I115" s="49" t="n">
        <v>32955</v>
      </c>
      <c r="J115" s="50" t="s">
        <v>155</v>
      </c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39"/>
      <c r="W115" s="51"/>
      <c r="X115" s="51" t="n">
        <v>15000</v>
      </c>
      <c r="Y115" s="51" t="n">
        <v>15000</v>
      </c>
      <c r="Z115" s="51" t="n">
        <v>15100</v>
      </c>
      <c r="AA115" s="51" t="n">
        <v>15000</v>
      </c>
      <c r="AB115" s="51" t="n">
        <v>6673.33</v>
      </c>
      <c r="AC115" s="51" t="n">
        <v>15000</v>
      </c>
      <c r="AD115" s="51" t="n">
        <v>15000</v>
      </c>
      <c r="AE115" s="51"/>
      <c r="AF115" s="51"/>
      <c r="AG115" s="53" t="n">
        <f aca="false">SUM(AD115+AE115-AF115)</f>
        <v>15000</v>
      </c>
      <c r="AH115" s="51" t="n">
        <v>4781.25</v>
      </c>
      <c r="AI115" s="51" t="n">
        <v>10000</v>
      </c>
      <c r="AJ115" s="47" t="n">
        <v>4250</v>
      </c>
      <c r="AK115" s="51" t="n">
        <v>10000</v>
      </c>
      <c r="AL115" s="51"/>
      <c r="AM115" s="51"/>
      <c r="AN115" s="47" t="n">
        <f aca="false">SUM(AK115+AL115-AM115)</f>
        <v>10000</v>
      </c>
      <c r="AO115" s="39" t="n">
        <f aca="false">SUM(AN115/$AN$4)</f>
        <v>1327.22808414626</v>
      </c>
      <c r="AP115" s="47" t="n">
        <v>10000</v>
      </c>
      <c r="AQ115" s="47"/>
      <c r="AR115" s="39" t="n">
        <f aca="false">SUM(AP115/$AN$4)</f>
        <v>1327.22808414626</v>
      </c>
      <c r="AS115" s="39" t="n">
        <v>676.86</v>
      </c>
      <c r="AT115" s="39" t="n">
        <v>676.86</v>
      </c>
      <c r="AU115" s="39"/>
      <c r="AV115" s="39"/>
      <c r="AW115" s="39" t="n">
        <f aca="false">SUM(AR115+AU115-AV115)</f>
        <v>1327.22808414626</v>
      </c>
      <c r="AX115" s="47" t="n">
        <v>1128.1</v>
      </c>
      <c r="AY115" s="47"/>
      <c r="AZ115" s="47"/>
      <c r="BA115" s="47" t="n">
        <f aca="false">SUM(AW115+AY115-AZ115)</f>
        <v>1327.22808414626</v>
      </c>
      <c r="BB115" s="47" t="n">
        <v>1128.1</v>
      </c>
      <c r="BC115" s="48" t="n">
        <f aca="false">SUM(BB115/BA115*100)</f>
        <v>84.9966945</v>
      </c>
      <c r="BL115" s="2"/>
    </row>
    <row r="116" customFormat="false" ht="12.75" hidden="true" customHeight="false" outlineLevel="0" collapsed="false">
      <c r="A116" s="41"/>
      <c r="B116" s="36"/>
      <c r="C116" s="36"/>
      <c r="D116" s="36"/>
      <c r="E116" s="36"/>
      <c r="F116" s="36"/>
      <c r="G116" s="36"/>
      <c r="H116" s="36"/>
      <c r="I116" s="49" t="n">
        <v>32959</v>
      </c>
      <c r="J116" s="50" t="s">
        <v>156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39"/>
      <c r="W116" s="51"/>
      <c r="X116" s="51"/>
      <c r="Y116" s="51"/>
      <c r="Z116" s="51" t="n">
        <v>5000</v>
      </c>
      <c r="AA116" s="51" t="n">
        <v>5000</v>
      </c>
      <c r="AB116" s="51" t="n">
        <v>3261.38</v>
      </c>
      <c r="AC116" s="51" t="n">
        <v>5000</v>
      </c>
      <c r="AD116" s="51" t="n">
        <v>5000</v>
      </c>
      <c r="AE116" s="51"/>
      <c r="AF116" s="51"/>
      <c r="AG116" s="53" t="n">
        <f aca="false">SUM(AD116+AE116-AF116)</f>
        <v>5000</v>
      </c>
      <c r="AH116" s="51" t="n">
        <v>5112.93</v>
      </c>
      <c r="AI116" s="51" t="n">
        <v>5000</v>
      </c>
      <c r="AJ116" s="47" t="n">
        <v>0</v>
      </c>
      <c r="AK116" s="51" t="n">
        <v>5000</v>
      </c>
      <c r="AL116" s="51" t="n">
        <v>15000</v>
      </c>
      <c r="AM116" s="51"/>
      <c r="AN116" s="47" t="n">
        <f aca="false">SUM(AK116+AL116-AM116)</f>
        <v>20000</v>
      </c>
      <c r="AO116" s="39" t="n">
        <f aca="false">SUM(AN116/$AN$4)</f>
        <v>2654.45616829252</v>
      </c>
      <c r="AP116" s="47" t="n">
        <v>20000</v>
      </c>
      <c r="AQ116" s="47"/>
      <c r="AR116" s="39" t="n">
        <f aca="false">SUM(AP116/$AN$4)</f>
        <v>2654.45616829252</v>
      </c>
      <c r="AS116" s="39" t="n">
        <v>0</v>
      </c>
      <c r="AT116" s="39" t="n">
        <v>0</v>
      </c>
      <c r="AU116" s="39"/>
      <c r="AV116" s="39"/>
      <c r="AW116" s="39" t="n">
        <f aca="false">SUM(AR116+AU116-AV116)</f>
        <v>2654.45616829252</v>
      </c>
      <c r="AX116" s="47" t="n">
        <v>2961.6</v>
      </c>
      <c r="AY116" s="47" t="n">
        <v>400</v>
      </c>
      <c r="AZ116" s="47"/>
      <c r="BA116" s="47" t="n">
        <f aca="false">SUM(AW116+AY116-AZ116)</f>
        <v>3054.45616829252</v>
      </c>
      <c r="BB116" s="47" t="n">
        <v>2961.6</v>
      </c>
      <c r="BC116" s="48" t="n">
        <f aca="false">SUM(BB116/BA116*100)</f>
        <v>96.9599770572439</v>
      </c>
      <c r="BL116" s="2"/>
    </row>
    <row r="117" customFormat="false" ht="12.75" hidden="true" customHeight="false" outlineLevel="0" collapsed="false">
      <c r="A117" s="41"/>
      <c r="B117" s="36"/>
      <c r="C117" s="36"/>
      <c r="D117" s="36"/>
      <c r="E117" s="36"/>
      <c r="F117" s="36"/>
      <c r="G117" s="36"/>
      <c r="H117" s="36"/>
      <c r="I117" s="49" t="n">
        <v>32991</v>
      </c>
      <c r="J117" s="50" t="s">
        <v>56</v>
      </c>
      <c r="K117" s="51" t="n">
        <v>247013.43</v>
      </c>
      <c r="L117" s="51" t="n">
        <v>44500</v>
      </c>
      <c r="M117" s="51" t="n">
        <v>44500</v>
      </c>
      <c r="N117" s="51" t="n">
        <v>6000</v>
      </c>
      <c r="O117" s="51" t="n">
        <v>6000</v>
      </c>
      <c r="P117" s="51" t="n">
        <v>6362</v>
      </c>
      <c r="Q117" s="51" t="n">
        <v>6362</v>
      </c>
      <c r="R117" s="51" t="n">
        <v>9776.25</v>
      </c>
      <c r="S117" s="51" t="n">
        <v>10000</v>
      </c>
      <c r="T117" s="51" t="n">
        <v>3537.5</v>
      </c>
      <c r="U117" s="51"/>
      <c r="V117" s="39" t="n">
        <f aca="false">S117/P117*100</f>
        <v>157.183275699466</v>
      </c>
      <c r="W117" s="51" t="n">
        <v>29000</v>
      </c>
      <c r="X117" s="51" t="n">
        <v>45700</v>
      </c>
      <c r="Y117" s="51" t="n">
        <v>85296</v>
      </c>
      <c r="Z117" s="51" t="n">
        <v>85296</v>
      </c>
      <c r="AA117" s="51" t="n">
        <v>100000</v>
      </c>
      <c r="AB117" s="51" t="n">
        <v>8834.98</v>
      </c>
      <c r="AC117" s="51" t="n">
        <v>100000</v>
      </c>
      <c r="AD117" s="51" t="n">
        <v>22500</v>
      </c>
      <c r="AE117" s="51"/>
      <c r="AF117" s="51"/>
      <c r="AG117" s="53" t="n">
        <f aca="false">SUM(AD117+AE117-AF117)</f>
        <v>22500</v>
      </c>
      <c r="AH117" s="51" t="n">
        <v>11584.19</v>
      </c>
      <c r="AI117" s="51" t="n">
        <v>100000</v>
      </c>
      <c r="AJ117" s="47" t="n">
        <v>8569.45</v>
      </c>
      <c r="AK117" s="51" t="n">
        <v>50000</v>
      </c>
      <c r="AL117" s="51"/>
      <c r="AM117" s="51"/>
      <c r="AN117" s="47" t="n">
        <f aca="false">SUM(AK117+AL117-AM117)</f>
        <v>50000</v>
      </c>
      <c r="AO117" s="39" t="n">
        <f aca="false">SUM(AN117/$AN$4)</f>
        <v>6636.1404207313</v>
      </c>
      <c r="AP117" s="47" t="n">
        <v>50000</v>
      </c>
      <c r="AQ117" s="47"/>
      <c r="AR117" s="39" t="n">
        <f aca="false">SUM(AP117/$AN$4)</f>
        <v>6636.1404207313</v>
      </c>
      <c r="AS117" s="39" t="n">
        <v>946.48</v>
      </c>
      <c r="AT117" s="39" t="n">
        <v>946.48</v>
      </c>
      <c r="AU117" s="39"/>
      <c r="AV117" s="39"/>
      <c r="AW117" s="39" t="n">
        <f aca="false">SUM(AR117+AU117-AV117)</f>
        <v>6636.1404207313</v>
      </c>
      <c r="AX117" s="47" t="n">
        <v>4140.85</v>
      </c>
      <c r="AY117" s="47" t="n">
        <v>1787.53</v>
      </c>
      <c r="AZ117" s="47"/>
      <c r="BA117" s="47" t="n">
        <f aca="false">SUM(AW117+AY117-AZ117)</f>
        <v>8423.6704207313</v>
      </c>
      <c r="BB117" s="47" t="n">
        <v>4140.85</v>
      </c>
      <c r="BC117" s="48" t="n">
        <f aca="false">SUM(BB117/BA117*100)</f>
        <v>49.1573125867917</v>
      </c>
      <c r="BL117" s="2"/>
    </row>
    <row r="118" customFormat="false" ht="12.75" hidden="true" customHeight="false" outlineLevel="0" collapsed="false">
      <c r="A118" s="41"/>
      <c r="B118" s="36"/>
      <c r="C118" s="36"/>
      <c r="D118" s="36"/>
      <c r="E118" s="36"/>
      <c r="F118" s="36"/>
      <c r="G118" s="36"/>
      <c r="H118" s="36"/>
      <c r="I118" s="49" t="n">
        <v>32991</v>
      </c>
      <c r="J118" s="50" t="s">
        <v>157</v>
      </c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39"/>
      <c r="W118" s="51"/>
      <c r="X118" s="51"/>
      <c r="Y118" s="51" t="n">
        <v>7000</v>
      </c>
      <c r="Z118" s="51" t="n">
        <v>7000</v>
      </c>
      <c r="AA118" s="51" t="n">
        <v>8000</v>
      </c>
      <c r="AB118" s="51" t="n">
        <v>2007.58</v>
      </c>
      <c r="AC118" s="51" t="n">
        <v>8000</v>
      </c>
      <c r="AD118" s="51" t="n">
        <v>8000</v>
      </c>
      <c r="AE118" s="51"/>
      <c r="AF118" s="51"/>
      <c r="AG118" s="53" t="n">
        <f aca="false">SUM(AD118+AE118-AF118)</f>
        <v>8000</v>
      </c>
      <c r="AH118" s="51" t="n">
        <v>3220</v>
      </c>
      <c r="AI118" s="51" t="n">
        <v>8000</v>
      </c>
      <c r="AJ118" s="47" t="n">
        <v>1236.29</v>
      </c>
      <c r="AK118" s="51" t="n">
        <v>8000</v>
      </c>
      <c r="AL118" s="51"/>
      <c r="AM118" s="51"/>
      <c r="AN118" s="47" t="n">
        <f aca="false">SUM(AK118+AL118-AM118)</f>
        <v>8000</v>
      </c>
      <c r="AO118" s="39" t="n">
        <f aca="false">SUM(AN118/$AN$4)</f>
        <v>1061.78246731701</v>
      </c>
      <c r="AP118" s="47" t="n">
        <v>5000</v>
      </c>
      <c r="AQ118" s="47"/>
      <c r="AR118" s="39" t="n">
        <f aca="false">SUM(AP118/$AN$4)</f>
        <v>663.61404207313</v>
      </c>
      <c r="AS118" s="39" t="n">
        <v>169</v>
      </c>
      <c r="AT118" s="39" t="n">
        <v>169</v>
      </c>
      <c r="AU118" s="39"/>
      <c r="AV118" s="39"/>
      <c r="AW118" s="39" t="n">
        <f aca="false">SUM(AR118+AU118-AV118)</f>
        <v>663.61404207313</v>
      </c>
      <c r="AX118" s="47" t="n">
        <v>257.29</v>
      </c>
      <c r="AY118" s="47"/>
      <c r="AZ118" s="47"/>
      <c r="BA118" s="47" t="n">
        <f aca="false">SUM(AW118+AY118-AZ118)</f>
        <v>663.61404207313</v>
      </c>
      <c r="BB118" s="47" t="n">
        <v>257.29</v>
      </c>
      <c r="BC118" s="48" t="n">
        <f aca="false">SUM(BB118/BA118*100)</f>
        <v>38.7710301</v>
      </c>
      <c r="BL118" s="2"/>
    </row>
    <row r="119" customFormat="false" ht="12.75" hidden="true" customHeight="false" outlineLevel="0" collapsed="false">
      <c r="A119" s="41"/>
      <c r="B119" s="36"/>
      <c r="C119" s="36"/>
      <c r="D119" s="36"/>
      <c r="E119" s="36"/>
      <c r="F119" s="36"/>
      <c r="G119" s="36"/>
      <c r="H119" s="36"/>
      <c r="I119" s="49" t="n">
        <v>32999</v>
      </c>
      <c r="J119" s="50" t="s">
        <v>158</v>
      </c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39"/>
      <c r="W119" s="51"/>
      <c r="X119" s="51"/>
      <c r="Y119" s="51"/>
      <c r="Z119" s="51" t="n">
        <v>1021608</v>
      </c>
      <c r="AA119" s="51" t="n">
        <v>0</v>
      </c>
      <c r="AB119" s="51"/>
      <c r="AC119" s="51" t="n">
        <v>70000</v>
      </c>
      <c r="AD119" s="51" t="n">
        <v>0</v>
      </c>
      <c r="AE119" s="51"/>
      <c r="AF119" s="51"/>
      <c r="AG119" s="53" t="n">
        <f aca="false">SUM(AD119+AE119-AF119)</f>
        <v>0</v>
      </c>
      <c r="AH119" s="51"/>
      <c r="AI119" s="51" t="n">
        <v>66200</v>
      </c>
      <c r="AJ119" s="47" t="n">
        <v>0</v>
      </c>
      <c r="AK119" s="51" t="n">
        <v>161691.6</v>
      </c>
      <c r="AL119" s="47"/>
      <c r="AM119" s="51" t="n">
        <v>125500</v>
      </c>
      <c r="AN119" s="47" t="n">
        <f aca="false">SUM(AK119+AL119-AM119)</f>
        <v>36191.6</v>
      </c>
      <c r="AO119" s="39" t="n">
        <f aca="false">SUM(AN119/$AN$4)</f>
        <v>4803.45079301878</v>
      </c>
      <c r="AP119" s="47"/>
      <c r="AQ119" s="47"/>
      <c r="AR119" s="39" t="n">
        <f aca="false">SUM(AP119/$AN$4)</f>
        <v>0</v>
      </c>
      <c r="AS119" s="39"/>
      <c r="AT119" s="39"/>
      <c r="AU119" s="39" t="n">
        <v>71646.21</v>
      </c>
      <c r="AV119" s="39"/>
      <c r="AW119" s="39" t="n">
        <f aca="false">SUM(AR119+AU119-AV119)</f>
        <v>71646.21</v>
      </c>
      <c r="AX119" s="47"/>
      <c r="AY119" s="47" t="n">
        <v>0</v>
      </c>
      <c r="AZ119" s="47" t="n">
        <v>53159.52</v>
      </c>
      <c r="BA119" s="47" t="n">
        <f aca="false">SUM(AW119+AY119-AZ119)</f>
        <v>18486.69</v>
      </c>
      <c r="BB119" s="47"/>
      <c r="BC119" s="48" t="n">
        <f aca="false">SUM(BB119/BA119*100)</f>
        <v>0</v>
      </c>
      <c r="BL119" s="2"/>
    </row>
    <row r="120" customFormat="false" ht="12.75" hidden="true" customHeight="false" outlineLevel="0" collapsed="false">
      <c r="A120" s="41" t="s">
        <v>159</v>
      </c>
      <c r="B120" s="36"/>
      <c r="C120" s="36"/>
      <c r="D120" s="36"/>
      <c r="E120" s="36"/>
      <c r="F120" s="36"/>
      <c r="G120" s="36"/>
      <c r="H120" s="36"/>
      <c r="I120" s="49" t="s">
        <v>48</v>
      </c>
      <c r="J120" s="50" t="s">
        <v>160</v>
      </c>
      <c r="K120" s="51" t="n">
        <f aca="false">SUM(K121)</f>
        <v>13210.38</v>
      </c>
      <c r="L120" s="51" t="n">
        <f aca="false">SUM(L121)</f>
        <v>11000</v>
      </c>
      <c r="M120" s="51" t="n">
        <f aca="false">SUM(M121)</f>
        <v>11000</v>
      </c>
      <c r="N120" s="51" t="n">
        <f aca="false">SUM(N121)</f>
        <v>13000</v>
      </c>
      <c r="O120" s="51" t="n">
        <f aca="false">SUM(O121)</f>
        <v>13000</v>
      </c>
      <c r="P120" s="51" t="n">
        <f aca="false">SUM(P121)</f>
        <v>10000</v>
      </c>
      <c r="Q120" s="51" t="n">
        <f aca="false">SUM(Q121)</f>
        <v>10000</v>
      </c>
      <c r="R120" s="51" t="n">
        <f aca="false">SUM(R121)</f>
        <v>4750.33</v>
      </c>
      <c r="S120" s="51" t="n">
        <f aca="false">SUM(S121)</f>
        <v>10000</v>
      </c>
      <c r="T120" s="51" t="n">
        <f aca="false">SUM(T121)</f>
        <v>4705.82</v>
      </c>
      <c r="U120" s="51" t="n">
        <f aca="false">SUM(U121)</f>
        <v>0</v>
      </c>
      <c r="V120" s="51" t="n">
        <f aca="false">SUM(V121)</f>
        <v>100</v>
      </c>
      <c r="W120" s="51" t="n">
        <f aca="false">SUM(W121)</f>
        <v>10000</v>
      </c>
      <c r="X120" s="51" t="n">
        <f aca="false">SUM(X121)</f>
        <v>20000</v>
      </c>
      <c r="Y120" s="51" t="n">
        <f aca="false">SUM(Y121)</f>
        <v>8000</v>
      </c>
      <c r="Z120" s="51" t="n">
        <f aca="false">SUM(Z121)</f>
        <v>11000</v>
      </c>
      <c r="AA120" s="51" t="n">
        <f aca="false">SUM(AA121)</f>
        <v>10000</v>
      </c>
      <c r="AB120" s="51" t="n">
        <f aca="false">SUM(AB121)</f>
        <v>6404.21</v>
      </c>
      <c r="AC120" s="51" t="n">
        <f aca="false">SUM(AC121)</f>
        <v>13000</v>
      </c>
      <c r="AD120" s="51" t="n">
        <f aca="false">SUM(AD121)</f>
        <v>20000</v>
      </c>
      <c r="AE120" s="51" t="n">
        <f aca="false">SUM(AE121)</f>
        <v>0</v>
      </c>
      <c r="AF120" s="51" t="n">
        <f aca="false">SUM(AF121)</f>
        <v>0</v>
      </c>
      <c r="AG120" s="51" t="n">
        <f aca="false">SUM(AG121)</f>
        <v>20000</v>
      </c>
      <c r="AH120" s="51" t="n">
        <f aca="false">SUM(AH121)</f>
        <v>15827.68</v>
      </c>
      <c r="AI120" s="51" t="n">
        <f aca="false">SUM(AI121)</f>
        <v>20000</v>
      </c>
      <c r="AJ120" s="51" t="n">
        <f aca="false">SUM(AJ121)</f>
        <v>8448.85</v>
      </c>
      <c r="AK120" s="51" t="n">
        <f aca="false">SUM(AK121)</f>
        <v>20000</v>
      </c>
      <c r="AL120" s="51" t="n">
        <f aca="false">SUM(AL121)</f>
        <v>0</v>
      </c>
      <c r="AM120" s="51" t="n">
        <f aca="false">SUM(AM121)</f>
        <v>0</v>
      </c>
      <c r="AN120" s="51" t="n">
        <f aca="false">SUM(AN121)</f>
        <v>20000</v>
      </c>
      <c r="AO120" s="39" t="n">
        <f aca="false">SUM(AN120/$AN$4)</f>
        <v>2654.45616829252</v>
      </c>
      <c r="AP120" s="51" t="n">
        <f aca="false">SUM(AP121)</f>
        <v>34000</v>
      </c>
      <c r="AQ120" s="51" t="n">
        <f aca="false">SUM(AQ121)</f>
        <v>0</v>
      </c>
      <c r="AR120" s="39" t="n">
        <f aca="false">SUM(AP120/$AN$4)</f>
        <v>4512.57548609729</v>
      </c>
      <c r="AS120" s="39"/>
      <c r="AT120" s="39" t="n">
        <f aca="false">SUM(AT121)</f>
        <v>2107.55</v>
      </c>
      <c r="AU120" s="39" t="n">
        <f aca="false">SUM(AU121)</f>
        <v>1000</v>
      </c>
      <c r="AV120" s="39" t="n">
        <f aca="false">SUM(AV121)</f>
        <v>0</v>
      </c>
      <c r="AW120" s="39" t="n">
        <f aca="false">SUM(AR120+AU120-AV120)</f>
        <v>5512.57548609729</v>
      </c>
      <c r="AX120" s="47" t="n">
        <f aca="false">SUM(AX124)</f>
        <v>3381.53</v>
      </c>
      <c r="AY120" s="47" t="n">
        <f aca="false">SUM(AY124)</f>
        <v>800</v>
      </c>
      <c r="AZ120" s="47" t="n">
        <f aca="false">SUM(AZ124)</f>
        <v>2000</v>
      </c>
      <c r="BA120" s="47" t="n">
        <f aca="false">SUM(BA124)</f>
        <v>4312.57548609729</v>
      </c>
      <c r="BB120" s="47" t="n">
        <f aca="false">SUM(BB124)</f>
        <v>3416.82</v>
      </c>
      <c r="BC120" s="48" t="n">
        <f aca="false">SUM(BB120/BA120*100)</f>
        <v>79.2292218655653</v>
      </c>
      <c r="BL120" s="2"/>
    </row>
    <row r="121" customFormat="false" ht="12.75" hidden="true" customHeight="false" outlineLevel="0" collapsed="false">
      <c r="A121" s="41"/>
      <c r="B121" s="36"/>
      <c r="C121" s="36"/>
      <c r="D121" s="36"/>
      <c r="E121" s="36"/>
      <c r="F121" s="36"/>
      <c r="G121" s="36"/>
      <c r="H121" s="36"/>
      <c r="I121" s="49" t="s">
        <v>50</v>
      </c>
      <c r="J121" s="50"/>
      <c r="K121" s="51" t="n">
        <f aca="false">SUM(K124)</f>
        <v>13210.38</v>
      </c>
      <c r="L121" s="51" t="n">
        <f aca="false">SUM(L124)</f>
        <v>11000</v>
      </c>
      <c r="M121" s="51" t="n">
        <f aca="false">SUM(M124)</f>
        <v>11000</v>
      </c>
      <c r="N121" s="51" t="n">
        <f aca="false">SUM(N124)</f>
        <v>13000</v>
      </c>
      <c r="O121" s="51" t="n">
        <f aca="false">SUM(O124)</f>
        <v>13000</v>
      </c>
      <c r="P121" s="51" t="n">
        <f aca="false">SUM(P124)</f>
        <v>10000</v>
      </c>
      <c r="Q121" s="51" t="n">
        <f aca="false">SUM(Q124)</f>
        <v>10000</v>
      </c>
      <c r="R121" s="51" t="n">
        <f aca="false">SUM(R124)</f>
        <v>4750.33</v>
      </c>
      <c r="S121" s="51" t="n">
        <f aca="false">SUM(S124)</f>
        <v>10000</v>
      </c>
      <c r="T121" s="51" t="n">
        <f aca="false">SUM(T124)</f>
        <v>4705.82</v>
      </c>
      <c r="U121" s="51" t="n">
        <f aca="false">SUM(U124)</f>
        <v>0</v>
      </c>
      <c r="V121" s="51" t="n">
        <f aca="false">SUM(V124)</f>
        <v>100</v>
      </c>
      <c r="W121" s="51" t="n">
        <f aca="false">SUM(W124)</f>
        <v>10000</v>
      </c>
      <c r="X121" s="51" t="n">
        <f aca="false">SUM(X124)</f>
        <v>20000</v>
      </c>
      <c r="Y121" s="51" t="n">
        <f aca="false">SUM(Y124)</f>
        <v>8000</v>
      </c>
      <c r="Z121" s="51" t="n">
        <f aca="false">SUM(Z124)</f>
        <v>11000</v>
      </c>
      <c r="AA121" s="51" t="n">
        <f aca="false">SUM(AA124)</f>
        <v>10000</v>
      </c>
      <c r="AB121" s="51" t="n">
        <f aca="false">SUM(AB124)</f>
        <v>6404.21</v>
      </c>
      <c r="AC121" s="51" t="n">
        <f aca="false">SUM(AC124)</f>
        <v>13000</v>
      </c>
      <c r="AD121" s="51" t="n">
        <f aca="false">SUM(AD124)</f>
        <v>20000</v>
      </c>
      <c r="AE121" s="51" t="n">
        <f aca="false">SUM(AE124)</f>
        <v>0</v>
      </c>
      <c r="AF121" s="51" t="n">
        <f aca="false">SUM(AF124)</f>
        <v>0</v>
      </c>
      <c r="AG121" s="51" t="n">
        <f aca="false">SUM(AG124)</f>
        <v>20000</v>
      </c>
      <c r="AH121" s="51" t="n">
        <f aca="false">SUM(AH124)</f>
        <v>15827.68</v>
      </c>
      <c r="AI121" s="51" t="n">
        <f aca="false">SUM(AI124)</f>
        <v>20000</v>
      </c>
      <c r="AJ121" s="51" t="n">
        <f aca="false">SUM(AJ124)</f>
        <v>8448.85</v>
      </c>
      <c r="AK121" s="51" t="n">
        <f aca="false">SUM(AK124)</f>
        <v>20000</v>
      </c>
      <c r="AL121" s="51" t="n">
        <f aca="false">SUM(AL124)</f>
        <v>0</v>
      </c>
      <c r="AM121" s="51" t="n">
        <f aca="false">SUM(AM124)</f>
        <v>0</v>
      </c>
      <c r="AN121" s="51" t="n">
        <f aca="false">SUM(AN124)</f>
        <v>20000</v>
      </c>
      <c r="AO121" s="39" t="n">
        <f aca="false">SUM(AN121/$AN$4)</f>
        <v>2654.45616829252</v>
      </c>
      <c r="AP121" s="51" t="n">
        <f aca="false">SUM(AP124)</f>
        <v>34000</v>
      </c>
      <c r="AQ121" s="51" t="n">
        <f aca="false">SUM(AQ124)</f>
        <v>0</v>
      </c>
      <c r="AR121" s="39" t="n">
        <f aca="false">SUM(AP121/$AN$4)</f>
        <v>4512.57548609729</v>
      </c>
      <c r="AS121" s="39"/>
      <c r="AT121" s="39" t="n">
        <f aca="false">SUM(AT124)</f>
        <v>2107.55</v>
      </c>
      <c r="AU121" s="39" t="n">
        <f aca="false">SUM(AU124)</f>
        <v>1000</v>
      </c>
      <c r="AV121" s="39" t="n">
        <f aca="false">SUM(AV124)</f>
        <v>0</v>
      </c>
      <c r="AW121" s="39" t="n">
        <f aca="false">SUM(AR121+AU121-AV121)</f>
        <v>5512.57548609729</v>
      </c>
      <c r="AX121" s="47"/>
      <c r="AY121" s="47" t="n">
        <f aca="false">SUM(AY123)</f>
        <v>0</v>
      </c>
      <c r="AZ121" s="47" t="n">
        <f aca="false">SUM(AZ123)</f>
        <v>0</v>
      </c>
      <c r="BA121" s="47" t="n">
        <v>4312.58</v>
      </c>
      <c r="BB121" s="47" t="n">
        <v>4312.58</v>
      </c>
      <c r="BC121" s="48" t="n">
        <f aca="false">SUM(BB121/BA121*100)</f>
        <v>100</v>
      </c>
      <c r="BL121" s="2"/>
    </row>
    <row r="122" customFormat="false" ht="18" hidden="true" customHeight="true" outlineLevel="0" collapsed="false">
      <c r="A122" s="41"/>
      <c r="B122" s="36" t="s">
        <v>51</v>
      </c>
      <c r="C122" s="36"/>
      <c r="D122" s="36"/>
      <c r="E122" s="36"/>
      <c r="F122" s="36"/>
      <c r="G122" s="36"/>
      <c r="H122" s="36"/>
      <c r="I122" s="49" t="s">
        <v>74</v>
      </c>
      <c r="J122" s="50" t="s">
        <v>75</v>
      </c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39"/>
      <c r="AP122" s="51"/>
      <c r="AQ122" s="51"/>
      <c r="AR122" s="39"/>
      <c r="AS122" s="39"/>
      <c r="AT122" s="39"/>
      <c r="AU122" s="39"/>
      <c r="AV122" s="39"/>
      <c r="AW122" s="39" t="n">
        <v>5512.58</v>
      </c>
      <c r="AX122" s="47"/>
      <c r="AY122" s="47"/>
      <c r="AZ122" s="47"/>
      <c r="BA122" s="47" t="n">
        <v>0</v>
      </c>
      <c r="BB122" s="47"/>
      <c r="BC122" s="48" t="e">
        <f aca="false">SUM(BB122/BA122*100)</f>
        <v>#DIV/0!</v>
      </c>
      <c r="BL122" s="2"/>
    </row>
    <row r="123" customFormat="false" ht="12.75" hidden="true" customHeight="false" outlineLevel="0" collapsed="false">
      <c r="A123" s="41"/>
      <c r="B123" s="36" t="s">
        <v>51</v>
      </c>
      <c r="C123" s="36"/>
      <c r="D123" s="36"/>
      <c r="E123" s="36"/>
      <c r="F123" s="36"/>
      <c r="G123" s="36"/>
      <c r="H123" s="36"/>
      <c r="I123" s="49" t="s">
        <v>52</v>
      </c>
      <c r="J123" s="50" t="s">
        <v>53</v>
      </c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39" t="n">
        <f aca="false">SUM(AN123/$AN$4)</f>
        <v>0</v>
      </c>
      <c r="AP123" s="51" t="n">
        <v>34000</v>
      </c>
      <c r="AQ123" s="51"/>
      <c r="AR123" s="39" t="n">
        <f aca="false">SUM(AP123/$AN$4)</f>
        <v>4512.57548609729</v>
      </c>
      <c r="AS123" s="39"/>
      <c r="AT123" s="39" t="n">
        <v>34000</v>
      </c>
      <c r="AU123" s="39"/>
      <c r="AV123" s="39"/>
      <c r="AW123" s="39" t="n">
        <v>0</v>
      </c>
      <c r="AX123" s="47"/>
      <c r="AY123" s="47"/>
      <c r="AZ123" s="47"/>
      <c r="BA123" s="47" t="n">
        <v>4312.58</v>
      </c>
      <c r="BB123" s="47" t="n">
        <v>4312.58</v>
      </c>
      <c r="BC123" s="48" t="n">
        <f aca="false">SUM(BB123/BA123*100)</f>
        <v>100</v>
      </c>
      <c r="BL123" s="2"/>
    </row>
    <row r="124" customFormat="false" ht="12.75" hidden="true" customHeight="false" outlineLevel="0" collapsed="false">
      <c r="A124" s="46"/>
      <c r="B124" s="52"/>
      <c r="C124" s="52"/>
      <c r="D124" s="52"/>
      <c r="E124" s="52"/>
      <c r="F124" s="52"/>
      <c r="G124" s="52"/>
      <c r="H124" s="52"/>
      <c r="I124" s="37" t="n">
        <v>3</v>
      </c>
      <c r="J124" s="38" t="s">
        <v>54</v>
      </c>
      <c r="K124" s="39" t="n">
        <f aca="false">SUM(K125)</f>
        <v>13210.38</v>
      </c>
      <c r="L124" s="39" t="n">
        <f aca="false">SUM(L125)</f>
        <v>11000</v>
      </c>
      <c r="M124" s="39" t="n">
        <f aca="false">SUM(M125)</f>
        <v>11000</v>
      </c>
      <c r="N124" s="39" t="n">
        <f aca="false">SUM(N125)</f>
        <v>13000</v>
      </c>
      <c r="O124" s="39" t="n">
        <f aca="false">SUM(O125)</f>
        <v>13000</v>
      </c>
      <c r="P124" s="39" t="n">
        <f aca="false">SUM(P125)</f>
        <v>10000</v>
      </c>
      <c r="Q124" s="39" t="n">
        <f aca="false">SUM(Q125)</f>
        <v>10000</v>
      </c>
      <c r="R124" s="39" t="n">
        <f aca="false">SUM(R125)</f>
        <v>4750.33</v>
      </c>
      <c r="S124" s="39" t="n">
        <f aca="false">SUM(S125)</f>
        <v>10000</v>
      </c>
      <c r="T124" s="39" t="n">
        <f aca="false">SUM(T125)</f>
        <v>4705.82</v>
      </c>
      <c r="U124" s="39" t="n">
        <f aca="false">SUM(U125)</f>
        <v>0</v>
      </c>
      <c r="V124" s="39" t="n">
        <f aca="false">SUM(V125)</f>
        <v>100</v>
      </c>
      <c r="W124" s="39" t="n">
        <f aca="false">SUM(W125)</f>
        <v>10000</v>
      </c>
      <c r="X124" s="39" t="n">
        <f aca="false">SUM(X125)</f>
        <v>20000</v>
      </c>
      <c r="Y124" s="39" t="n">
        <f aca="false">SUM(Y125)</f>
        <v>8000</v>
      </c>
      <c r="Z124" s="39" t="n">
        <f aca="false">SUM(Z125)</f>
        <v>11000</v>
      </c>
      <c r="AA124" s="39" t="n">
        <f aca="false">SUM(AA125)</f>
        <v>10000</v>
      </c>
      <c r="AB124" s="39" t="n">
        <f aca="false">SUM(AB125)</f>
        <v>6404.21</v>
      </c>
      <c r="AC124" s="39" t="n">
        <f aca="false">SUM(AC125)</f>
        <v>13000</v>
      </c>
      <c r="AD124" s="39" t="n">
        <f aca="false">SUM(AD125)</f>
        <v>20000</v>
      </c>
      <c r="AE124" s="39" t="n">
        <f aca="false">SUM(AE125)</f>
        <v>0</v>
      </c>
      <c r="AF124" s="39" t="n">
        <f aca="false">SUM(AF125)</f>
        <v>0</v>
      </c>
      <c r="AG124" s="39" t="n">
        <f aca="false">SUM(AG125)</f>
        <v>20000</v>
      </c>
      <c r="AH124" s="39" t="n">
        <f aca="false">SUM(AH125)</f>
        <v>15827.68</v>
      </c>
      <c r="AI124" s="39" t="n">
        <f aca="false">SUM(AI125)</f>
        <v>20000</v>
      </c>
      <c r="AJ124" s="39" t="n">
        <f aca="false">SUM(AJ125)</f>
        <v>8448.85</v>
      </c>
      <c r="AK124" s="39" t="n">
        <f aca="false">SUM(AK125)</f>
        <v>20000</v>
      </c>
      <c r="AL124" s="39" t="n">
        <f aca="false">SUM(AL125)</f>
        <v>0</v>
      </c>
      <c r="AM124" s="39" t="n">
        <f aca="false">SUM(AM125)</f>
        <v>0</v>
      </c>
      <c r="AN124" s="39" t="n">
        <f aca="false">SUM(AN125)</f>
        <v>20000</v>
      </c>
      <c r="AO124" s="39" t="n">
        <f aca="false">SUM(AN124/$AN$4)</f>
        <v>2654.45616829252</v>
      </c>
      <c r="AP124" s="39" t="n">
        <f aca="false">SUM(AP125)</f>
        <v>34000</v>
      </c>
      <c r="AQ124" s="39" t="n">
        <f aca="false">SUM(AQ125)</f>
        <v>0</v>
      </c>
      <c r="AR124" s="39" t="n">
        <f aca="false">SUM(AP124/$AN$4)</f>
        <v>4512.57548609729</v>
      </c>
      <c r="AS124" s="39"/>
      <c r="AT124" s="39" t="n">
        <f aca="false">SUM(AT125)</f>
        <v>2107.55</v>
      </c>
      <c r="AU124" s="39" t="n">
        <f aca="false">SUM(AU125)</f>
        <v>1000</v>
      </c>
      <c r="AV124" s="39" t="n">
        <f aca="false">SUM(AV125)</f>
        <v>0</v>
      </c>
      <c r="AW124" s="39" t="n">
        <f aca="false">SUM(AR124+AU124-AV124)</f>
        <v>5512.57548609729</v>
      </c>
      <c r="AX124" s="47" t="n">
        <f aca="false">SUM(AX125)</f>
        <v>3381.53</v>
      </c>
      <c r="AY124" s="47" t="n">
        <f aca="false">SUM(AY125)</f>
        <v>800</v>
      </c>
      <c r="AZ124" s="47" t="n">
        <f aca="false">SUM(AZ125)</f>
        <v>2000</v>
      </c>
      <c r="BA124" s="47" t="n">
        <f aca="false">SUM(AW124+AY124-AZ124)</f>
        <v>4312.57548609729</v>
      </c>
      <c r="BB124" s="47" t="n">
        <f aca="false">SUM(BB125)</f>
        <v>3416.82</v>
      </c>
      <c r="BC124" s="48" t="n">
        <f aca="false">SUM(BB124/BA124*100)</f>
        <v>79.2292218655653</v>
      </c>
      <c r="BL124" s="2"/>
    </row>
    <row r="125" customFormat="false" ht="12.75" hidden="true" customHeight="false" outlineLevel="0" collapsed="false">
      <c r="A125" s="46"/>
      <c r="B125" s="61" t="s">
        <v>74</v>
      </c>
      <c r="C125" s="52"/>
      <c r="D125" s="52"/>
      <c r="E125" s="52"/>
      <c r="F125" s="52"/>
      <c r="G125" s="52"/>
      <c r="H125" s="52"/>
      <c r="I125" s="37" t="n">
        <v>34</v>
      </c>
      <c r="J125" s="38" t="s">
        <v>161</v>
      </c>
      <c r="K125" s="39" t="n">
        <f aca="false">SUM(K126)</f>
        <v>13210.38</v>
      </c>
      <c r="L125" s="39" t="n">
        <f aca="false">SUM(L126)</f>
        <v>11000</v>
      </c>
      <c r="M125" s="39" t="n">
        <f aca="false">SUM(M126)</f>
        <v>11000</v>
      </c>
      <c r="N125" s="39" t="n">
        <f aca="false">SUM(N126)</f>
        <v>13000</v>
      </c>
      <c r="O125" s="39" t="n">
        <f aca="false">SUM(O126)</f>
        <v>13000</v>
      </c>
      <c r="P125" s="39" t="n">
        <f aca="false">SUM(P126)</f>
        <v>10000</v>
      </c>
      <c r="Q125" s="39" t="n">
        <f aca="false">SUM(Q126)</f>
        <v>10000</v>
      </c>
      <c r="R125" s="39" t="n">
        <f aca="false">SUM(R126)</f>
        <v>4750.33</v>
      </c>
      <c r="S125" s="39" t="n">
        <f aca="false">SUM(S126)</f>
        <v>10000</v>
      </c>
      <c r="T125" s="39" t="n">
        <f aca="false">SUM(T126)</f>
        <v>4705.82</v>
      </c>
      <c r="U125" s="39" t="n">
        <f aca="false">SUM(U126)</f>
        <v>0</v>
      </c>
      <c r="V125" s="39" t="n">
        <f aca="false">SUM(V126)</f>
        <v>100</v>
      </c>
      <c r="W125" s="39" t="n">
        <f aca="false">SUM(W126)</f>
        <v>10000</v>
      </c>
      <c r="X125" s="39" t="n">
        <f aca="false">SUM(X126)</f>
        <v>20000</v>
      </c>
      <c r="Y125" s="39" t="n">
        <f aca="false">SUM(Y126)</f>
        <v>8000</v>
      </c>
      <c r="Z125" s="39" t="n">
        <f aca="false">SUM(Z126)</f>
        <v>11000</v>
      </c>
      <c r="AA125" s="39" t="n">
        <f aca="false">SUM(AA126)</f>
        <v>10000</v>
      </c>
      <c r="AB125" s="39" t="n">
        <f aca="false">SUM(AB126)</f>
        <v>6404.21</v>
      </c>
      <c r="AC125" s="39" t="n">
        <f aca="false">SUM(AC126)</f>
        <v>13000</v>
      </c>
      <c r="AD125" s="39" t="n">
        <f aca="false">SUM(AD126)</f>
        <v>20000</v>
      </c>
      <c r="AE125" s="39" t="n">
        <f aca="false">SUM(AE126)</f>
        <v>0</v>
      </c>
      <c r="AF125" s="39" t="n">
        <f aca="false">SUM(AF126)</f>
        <v>0</v>
      </c>
      <c r="AG125" s="39" t="n">
        <f aca="false">SUM(AG126)</f>
        <v>20000</v>
      </c>
      <c r="AH125" s="39" t="n">
        <f aca="false">SUM(AH126)</f>
        <v>15827.68</v>
      </c>
      <c r="AI125" s="39" t="n">
        <f aca="false">SUM(AI126)</f>
        <v>20000</v>
      </c>
      <c r="AJ125" s="39" t="n">
        <f aca="false">SUM(AJ126)</f>
        <v>8448.85</v>
      </c>
      <c r="AK125" s="39" t="n">
        <f aca="false">SUM(AK126)</f>
        <v>20000</v>
      </c>
      <c r="AL125" s="39" t="n">
        <f aca="false">SUM(AL126)</f>
        <v>0</v>
      </c>
      <c r="AM125" s="39" t="n">
        <f aca="false">SUM(AM126)</f>
        <v>0</v>
      </c>
      <c r="AN125" s="39" t="n">
        <f aca="false">SUM(AN126)</f>
        <v>20000</v>
      </c>
      <c r="AO125" s="39" t="n">
        <f aca="false">SUM(AN125/$AN$4)</f>
        <v>2654.45616829252</v>
      </c>
      <c r="AP125" s="39" t="n">
        <f aca="false">SUM(AP126)</f>
        <v>34000</v>
      </c>
      <c r="AQ125" s="39"/>
      <c r="AR125" s="39" t="n">
        <f aca="false">SUM(AP125/$AN$4)</f>
        <v>4512.57548609729</v>
      </c>
      <c r="AS125" s="39"/>
      <c r="AT125" s="39" t="n">
        <f aca="false">SUM(AT126)</f>
        <v>2107.55</v>
      </c>
      <c r="AU125" s="39" t="n">
        <f aca="false">SUM(AU126)</f>
        <v>1000</v>
      </c>
      <c r="AV125" s="39" t="n">
        <f aca="false">SUM(AV126)</f>
        <v>0</v>
      </c>
      <c r="AW125" s="39" t="n">
        <f aca="false">SUM(AR125+AU125-AV125)</f>
        <v>5512.57548609729</v>
      </c>
      <c r="AX125" s="47" t="n">
        <f aca="false">SUM(AX126)</f>
        <v>3381.53</v>
      </c>
      <c r="AY125" s="47" t="n">
        <f aca="false">SUM(AY126)</f>
        <v>800</v>
      </c>
      <c r="AZ125" s="47" t="n">
        <f aca="false">SUM(AZ126)</f>
        <v>2000</v>
      </c>
      <c r="BA125" s="47" t="n">
        <f aca="false">SUM(BA126)</f>
        <v>4312.57548609729</v>
      </c>
      <c r="BB125" s="47" t="n">
        <f aca="false">SUM(BB126)</f>
        <v>3416.82</v>
      </c>
      <c r="BC125" s="48" t="n">
        <f aca="false">SUM(BB125/BA125*100)</f>
        <v>79.2292218655653</v>
      </c>
      <c r="BL125" s="2"/>
    </row>
    <row r="126" customFormat="false" ht="12.75" hidden="true" customHeight="false" outlineLevel="0" collapsed="false">
      <c r="A126" s="41"/>
      <c r="B126" s="36"/>
      <c r="C126" s="36"/>
      <c r="D126" s="36"/>
      <c r="E126" s="36"/>
      <c r="F126" s="36"/>
      <c r="G126" s="36"/>
      <c r="H126" s="36"/>
      <c r="I126" s="49" t="n">
        <v>343</v>
      </c>
      <c r="J126" s="50" t="s">
        <v>162</v>
      </c>
      <c r="K126" s="51" t="n">
        <f aca="false">SUM(K127)</f>
        <v>13210.38</v>
      </c>
      <c r="L126" s="51" t="n">
        <f aca="false">SUM(L127)</f>
        <v>11000</v>
      </c>
      <c r="M126" s="51" t="n">
        <f aca="false">SUM(M127)</f>
        <v>11000</v>
      </c>
      <c r="N126" s="51" t="n">
        <f aca="false">SUM(N127:N127)</f>
        <v>13000</v>
      </c>
      <c r="O126" s="51" t="n">
        <f aca="false">SUM(O127:O127)</f>
        <v>13000</v>
      </c>
      <c r="P126" s="51" t="n">
        <f aca="false">SUM(P127:P127)</f>
        <v>10000</v>
      </c>
      <c r="Q126" s="51" t="n">
        <f aca="false">SUM(Q127:Q127)</f>
        <v>10000</v>
      </c>
      <c r="R126" s="51" t="n">
        <f aca="false">SUM(R127:R127)</f>
        <v>4750.33</v>
      </c>
      <c r="S126" s="51" t="n">
        <f aca="false">SUM(S127:S127)</f>
        <v>10000</v>
      </c>
      <c r="T126" s="51" t="n">
        <f aca="false">SUM(T127:T127)</f>
        <v>4705.82</v>
      </c>
      <c r="U126" s="51" t="n">
        <f aca="false">SUM(U127:U127)</f>
        <v>0</v>
      </c>
      <c r="V126" s="51" t="n">
        <f aca="false">SUM(V127:V127)</f>
        <v>100</v>
      </c>
      <c r="W126" s="51" t="n">
        <f aca="false">SUM(W127:W127)</f>
        <v>10000</v>
      </c>
      <c r="X126" s="51" t="n">
        <f aca="false">SUM(X127:X127)</f>
        <v>20000</v>
      </c>
      <c r="Y126" s="51" t="n">
        <f aca="false">SUM(Y127:Y127)</f>
        <v>8000</v>
      </c>
      <c r="Z126" s="51" t="n">
        <f aca="false">SUM(Z127:Z127)</f>
        <v>11000</v>
      </c>
      <c r="AA126" s="51" t="n">
        <f aca="false">SUM(AA127:AA127)</f>
        <v>10000</v>
      </c>
      <c r="AB126" s="51" t="n">
        <f aca="false">SUM(AB127:AB127)</f>
        <v>6404.21</v>
      </c>
      <c r="AC126" s="51" t="n">
        <f aca="false">SUM(AC127:AC127)</f>
        <v>13000</v>
      </c>
      <c r="AD126" s="51" t="n">
        <f aca="false">SUM(AD127:AD127)</f>
        <v>20000</v>
      </c>
      <c r="AE126" s="51" t="n">
        <f aca="false">SUM(AE127:AE127)</f>
        <v>0</v>
      </c>
      <c r="AF126" s="51" t="n">
        <f aca="false">SUM(AF127:AF127)</f>
        <v>0</v>
      </c>
      <c r="AG126" s="51" t="n">
        <f aca="false">SUM(AG127:AG127)</f>
        <v>20000</v>
      </c>
      <c r="AH126" s="51" t="n">
        <f aca="false">SUM(AH127:AH127)</f>
        <v>15827.68</v>
      </c>
      <c r="AI126" s="51" t="n">
        <f aca="false">SUM(AI127:AI127)</f>
        <v>20000</v>
      </c>
      <c r="AJ126" s="51" t="n">
        <f aca="false">SUM(AJ127:AJ127)</f>
        <v>8448.85</v>
      </c>
      <c r="AK126" s="51" t="n">
        <f aca="false">SUM(AK127:AK129)</f>
        <v>20000</v>
      </c>
      <c r="AL126" s="51" t="n">
        <f aca="false">SUM(AL127:AL129)</f>
        <v>0</v>
      </c>
      <c r="AM126" s="51" t="n">
        <f aca="false">SUM(AM127:AM129)</f>
        <v>0</v>
      </c>
      <c r="AN126" s="51" t="n">
        <f aca="false">SUM(AN127:AN129)</f>
        <v>20000</v>
      </c>
      <c r="AO126" s="39" t="n">
        <f aca="false">SUM(AN126/$AN$4)</f>
        <v>2654.45616829252</v>
      </c>
      <c r="AP126" s="51" t="n">
        <f aca="false">SUM(AP127:AP129)</f>
        <v>34000</v>
      </c>
      <c r="AQ126" s="51"/>
      <c r="AR126" s="39" t="n">
        <f aca="false">SUM(AP126/$AN$4)</f>
        <v>4512.57548609729</v>
      </c>
      <c r="AS126" s="39"/>
      <c r="AT126" s="39" t="n">
        <f aca="false">SUM(AT127:AT129)</f>
        <v>2107.55</v>
      </c>
      <c r="AU126" s="39" t="n">
        <f aca="false">SUM(AU127:AU129)</f>
        <v>1000</v>
      </c>
      <c r="AV126" s="39" t="n">
        <f aca="false">SUM(AV127:AV129)</f>
        <v>0</v>
      </c>
      <c r="AW126" s="39" t="n">
        <f aca="false">SUM(AR126+AU126-AV126)</f>
        <v>5512.57548609729</v>
      </c>
      <c r="AX126" s="47" t="n">
        <f aca="false">SUM(AX127:AX129)</f>
        <v>3381.53</v>
      </c>
      <c r="AY126" s="47" t="n">
        <f aca="false">SUM(AY127:AY129)</f>
        <v>800</v>
      </c>
      <c r="AZ126" s="47" t="n">
        <f aca="false">SUM(AZ127:AZ129)</f>
        <v>2000</v>
      </c>
      <c r="BA126" s="47" t="n">
        <f aca="false">SUM(BA127:BA129)</f>
        <v>4312.57548609729</v>
      </c>
      <c r="BB126" s="47" t="n">
        <f aca="false">SUM(BB127:BB129)</f>
        <v>3416.82</v>
      </c>
      <c r="BC126" s="48" t="n">
        <f aca="false">SUM(BB126/BA126*100)</f>
        <v>79.2292218655653</v>
      </c>
      <c r="BE126" s="2" t="n">
        <v>3416.82</v>
      </c>
      <c r="BL126" s="2"/>
    </row>
    <row r="127" customFormat="false" ht="12.75" hidden="true" customHeight="false" outlineLevel="0" collapsed="false">
      <c r="A127" s="41"/>
      <c r="B127" s="36"/>
      <c r="C127" s="36"/>
      <c r="D127" s="36"/>
      <c r="E127" s="36"/>
      <c r="F127" s="36"/>
      <c r="G127" s="36"/>
      <c r="H127" s="36"/>
      <c r="I127" s="49" t="n">
        <v>34311</v>
      </c>
      <c r="J127" s="50" t="s">
        <v>163</v>
      </c>
      <c r="K127" s="51" t="n">
        <v>13210.38</v>
      </c>
      <c r="L127" s="51" t="n">
        <v>11000</v>
      </c>
      <c r="M127" s="51" t="n">
        <v>11000</v>
      </c>
      <c r="N127" s="51" t="n">
        <v>13000</v>
      </c>
      <c r="O127" s="51" t="n">
        <v>13000</v>
      </c>
      <c r="P127" s="51" t="n">
        <v>10000</v>
      </c>
      <c r="Q127" s="51" t="n">
        <v>10000</v>
      </c>
      <c r="R127" s="51" t="n">
        <v>4750.33</v>
      </c>
      <c r="S127" s="51" t="n">
        <v>10000</v>
      </c>
      <c r="T127" s="51" t="n">
        <v>4705.82</v>
      </c>
      <c r="U127" s="51"/>
      <c r="V127" s="39" t="n">
        <f aca="false">S127/P127*100</f>
        <v>100</v>
      </c>
      <c r="W127" s="51" t="n">
        <v>10000</v>
      </c>
      <c r="X127" s="51" t="n">
        <v>20000</v>
      </c>
      <c r="Y127" s="51" t="n">
        <v>8000</v>
      </c>
      <c r="Z127" s="51" t="n">
        <v>11000</v>
      </c>
      <c r="AA127" s="51" t="n">
        <v>10000</v>
      </c>
      <c r="AB127" s="51" t="n">
        <v>6404.21</v>
      </c>
      <c r="AC127" s="51" t="n">
        <v>13000</v>
      </c>
      <c r="AD127" s="51" t="n">
        <v>20000</v>
      </c>
      <c r="AE127" s="51"/>
      <c r="AF127" s="51"/>
      <c r="AG127" s="53" t="n">
        <f aca="false">SUM(AD127+AE127-AF127)</f>
        <v>20000</v>
      </c>
      <c r="AH127" s="51" t="n">
        <v>15827.68</v>
      </c>
      <c r="AI127" s="51" t="n">
        <v>20000</v>
      </c>
      <c r="AJ127" s="47" t="n">
        <v>8448.85</v>
      </c>
      <c r="AK127" s="51" t="n">
        <v>20000</v>
      </c>
      <c r="AL127" s="51"/>
      <c r="AM127" s="51"/>
      <c r="AN127" s="47" t="n">
        <f aca="false">SUM(AK127+AL127-AM127)</f>
        <v>20000</v>
      </c>
      <c r="AO127" s="39" t="n">
        <f aca="false">SUM(AN127/$AN$4)</f>
        <v>2654.45616829252</v>
      </c>
      <c r="AP127" s="47" t="n">
        <v>15000</v>
      </c>
      <c r="AQ127" s="47"/>
      <c r="AR127" s="39" t="n">
        <f aca="false">SUM(AP127/$AN$4)</f>
        <v>1990.84212621939</v>
      </c>
      <c r="AS127" s="39" t="n">
        <v>1936.27</v>
      </c>
      <c r="AT127" s="39" t="n">
        <v>1936.27</v>
      </c>
      <c r="AU127" s="39" t="n">
        <v>1000</v>
      </c>
      <c r="AV127" s="39"/>
      <c r="AW127" s="39" t="n">
        <f aca="false">SUM(AR127+AU127-AV127)</f>
        <v>2990.84212621939</v>
      </c>
      <c r="AX127" s="47" t="n">
        <v>3133.04</v>
      </c>
      <c r="AY127" s="47" t="n">
        <v>800</v>
      </c>
      <c r="AZ127" s="47"/>
      <c r="BA127" s="47" t="n">
        <f aca="false">SUM(AW127+AY127-AZ127)</f>
        <v>3790.84212621939</v>
      </c>
      <c r="BB127" s="47" t="n">
        <v>3168.33</v>
      </c>
      <c r="BC127" s="48" t="n">
        <f aca="false">SUM(BB127/BA127*100)</f>
        <v>83.5785267364795</v>
      </c>
      <c r="BL127" s="2"/>
    </row>
    <row r="128" customFormat="false" ht="12.75" hidden="true" customHeight="false" outlineLevel="0" collapsed="false">
      <c r="A128" s="41"/>
      <c r="B128" s="36"/>
      <c r="C128" s="36"/>
      <c r="D128" s="36"/>
      <c r="E128" s="36"/>
      <c r="F128" s="36"/>
      <c r="G128" s="36"/>
      <c r="H128" s="36"/>
      <c r="I128" s="49" t="n">
        <v>34312</v>
      </c>
      <c r="J128" s="50" t="s">
        <v>164</v>
      </c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39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3"/>
      <c r="AH128" s="51"/>
      <c r="AI128" s="51"/>
      <c r="AJ128" s="47"/>
      <c r="AK128" s="51"/>
      <c r="AL128" s="51"/>
      <c r="AM128" s="51"/>
      <c r="AN128" s="47"/>
      <c r="AO128" s="39" t="n">
        <f aca="false">SUM(AN128/$AN$4)</f>
        <v>0</v>
      </c>
      <c r="AP128" s="47" t="n">
        <v>18000</v>
      </c>
      <c r="AQ128" s="47"/>
      <c r="AR128" s="39" t="n">
        <f aca="false">SUM(AP128/$AN$4)</f>
        <v>2389.01055146327</v>
      </c>
      <c r="AS128" s="39" t="n">
        <v>146.74</v>
      </c>
      <c r="AT128" s="39" t="n">
        <v>146.74</v>
      </c>
      <c r="AU128" s="39"/>
      <c r="AV128" s="39"/>
      <c r="AW128" s="39" t="n">
        <f aca="false">SUM(AR128+AU128-AV128)</f>
        <v>2389.01055146327</v>
      </c>
      <c r="AX128" s="47" t="n">
        <v>195.86</v>
      </c>
      <c r="AY128" s="47"/>
      <c r="AZ128" s="47" t="n">
        <v>2000</v>
      </c>
      <c r="BA128" s="47" t="n">
        <f aca="false">SUM(AW128+AY128-AZ128)</f>
        <v>389.010551463269</v>
      </c>
      <c r="BB128" s="47" t="n">
        <v>195.86</v>
      </c>
      <c r="BC128" s="48" t="n">
        <f aca="false">SUM(BB128/BA128*100)</f>
        <v>50.3482487205732</v>
      </c>
      <c r="BL128" s="2"/>
    </row>
    <row r="129" customFormat="false" ht="12.75" hidden="true" customHeight="false" outlineLevel="0" collapsed="false">
      <c r="A129" s="41"/>
      <c r="B129" s="36"/>
      <c r="C129" s="36"/>
      <c r="D129" s="36"/>
      <c r="E129" s="36"/>
      <c r="F129" s="36"/>
      <c r="G129" s="36"/>
      <c r="H129" s="36"/>
      <c r="I129" s="49" t="n">
        <v>34315</v>
      </c>
      <c r="J129" s="50" t="s">
        <v>165</v>
      </c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39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3"/>
      <c r="AH129" s="51"/>
      <c r="AI129" s="51"/>
      <c r="AJ129" s="47"/>
      <c r="AK129" s="51"/>
      <c r="AL129" s="51"/>
      <c r="AM129" s="51"/>
      <c r="AN129" s="47"/>
      <c r="AO129" s="39" t="n">
        <f aca="false">SUM(AN129/$AN$4)</f>
        <v>0</v>
      </c>
      <c r="AP129" s="47" t="n">
        <v>1000</v>
      </c>
      <c r="AQ129" s="47"/>
      <c r="AR129" s="39" t="n">
        <f aca="false">SUM(AP129/$AN$4)</f>
        <v>132.722808414626</v>
      </c>
      <c r="AS129" s="39" t="n">
        <v>24.54</v>
      </c>
      <c r="AT129" s="39" t="n">
        <v>24.54</v>
      </c>
      <c r="AU129" s="39"/>
      <c r="AV129" s="39"/>
      <c r="AW129" s="39" t="n">
        <f aca="false">SUM(AR129+AU129-AV129)</f>
        <v>132.722808414626</v>
      </c>
      <c r="AX129" s="47" t="n">
        <v>52.63</v>
      </c>
      <c r="AY129" s="47"/>
      <c r="AZ129" s="47"/>
      <c r="BA129" s="47" t="n">
        <f aca="false">SUM(AW129+AY129-AZ129)</f>
        <v>132.722808414626</v>
      </c>
      <c r="BB129" s="47" t="n">
        <v>52.63</v>
      </c>
      <c r="BC129" s="48" t="n">
        <f aca="false">SUM(BB129/BA129*100)</f>
        <v>39.6540735</v>
      </c>
      <c r="BL129" s="2"/>
    </row>
    <row r="130" customFormat="false" ht="12.75" hidden="true" customHeight="false" outlineLevel="0" collapsed="false">
      <c r="A130" s="41" t="s">
        <v>166</v>
      </c>
      <c r="B130" s="36"/>
      <c r="C130" s="36"/>
      <c r="D130" s="36"/>
      <c r="E130" s="36"/>
      <c r="F130" s="36"/>
      <c r="G130" s="36"/>
      <c r="H130" s="36"/>
      <c r="I130" s="49" t="s">
        <v>167</v>
      </c>
      <c r="J130" s="50" t="s">
        <v>168</v>
      </c>
      <c r="K130" s="51" t="n">
        <f aca="false">SUM(K131)</f>
        <v>17615</v>
      </c>
      <c r="L130" s="51" t="n">
        <f aca="false">SUM(L131)</f>
        <v>0</v>
      </c>
      <c r="M130" s="51" t="n">
        <f aca="false">SUM(M131)</f>
        <v>0</v>
      </c>
      <c r="N130" s="51" t="n">
        <f aca="false">SUM(N131)</f>
        <v>36000</v>
      </c>
      <c r="O130" s="51" t="n">
        <f aca="false">SUM(O131)</f>
        <v>36000</v>
      </c>
      <c r="P130" s="51" t="n">
        <f aca="false">SUM(P131)</f>
        <v>55000</v>
      </c>
      <c r="Q130" s="51" t="n">
        <f aca="false">SUM(Q131)</f>
        <v>55000</v>
      </c>
      <c r="R130" s="51" t="n">
        <f aca="false">SUM(R131)</f>
        <v>15657</v>
      </c>
      <c r="S130" s="51" t="e">
        <f aca="false">SUM(S131)</f>
        <v>#REF!</v>
      </c>
      <c r="T130" s="51" t="e">
        <f aca="false">SUM(T131)</f>
        <v>#REF!</v>
      </c>
      <c r="U130" s="51" t="e">
        <f aca="false">SUM(U131)</f>
        <v>#REF!</v>
      </c>
      <c r="V130" s="51" t="e">
        <f aca="false">SUM(V131)</f>
        <v>#DIV/0!</v>
      </c>
      <c r="W130" s="51" t="n">
        <f aca="false">SUM(W131)</f>
        <v>110020</v>
      </c>
      <c r="X130" s="51" t="n">
        <f aca="false">SUM(X131)</f>
        <v>230000</v>
      </c>
      <c r="Y130" s="51" t="n">
        <f aca="false">SUM(Y131)</f>
        <v>375000</v>
      </c>
      <c r="Z130" s="51" t="n">
        <f aca="false">SUM(Z131)</f>
        <v>415000</v>
      </c>
      <c r="AA130" s="51" t="n">
        <f aca="false">SUM(AA131)</f>
        <v>282000</v>
      </c>
      <c r="AB130" s="51" t="n">
        <f aca="false">SUM(AB131)</f>
        <v>82653.65</v>
      </c>
      <c r="AC130" s="51" t="n">
        <f aca="false">SUM(AC131)</f>
        <v>590000</v>
      </c>
      <c r="AD130" s="51" t="n">
        <f aca="false">SUM(AD131)</f>
        <v>390000</v>
      </c>
      <c r="AE130" s="51" t="n">
        <f aca="false">SUM(AE131)</f>
        <v>0</v>
      </c>
      <c r="AF130" s="51" t="n">
        <f aca="false">SUM(AF131)</f>
        <v>0</v>
      </c>
      <c r="AG130" s="51" t="n">
        <f aca="false">SUM(AG131)</f>
        <v>390000</v>
      </c>
      <c r="AH130" s="51" t="n">
        <f aca="false">SUM(AH131)</f>
        <v>154491.43</v>
      </c>
      <c r="AI130" s="51" t="n">
        <f aca="false">SUM(AI131)</f>
        <v>207000</v>
      </c>
      <c r="AJ130" s="51" t="n">
        <f aca="false">SUM(AJ131)</f>
        <v>14429.98</v>
      </c>
      <c r="AK130" s="51" t="n">
        <f aca="false">SUM(AK131)</f>
        <v>315000</v>
      </c>
      <c r="AL130" s="51" t="n">
        <f aca="false">SUM(AL131)</f>
        <v>75000</v>
      </c>
      <c r="AM130" s="51" t="n">
        <f aca="false">SUM(AM131)</f>
        <v>200000</v>
      </c>
      <c r="AN130" s="51" t="n">
        <f aca="false">SUM(AN131)</f>
        <v>190000</v>
      </c>
      <c r="AO130" s="39" t="n">
        <f aca="false">SUM(AN130/$AN$4)</f>
        <v>25217.333598779</v>
      </c>
      <c r="AP130" s="51" t="n">
        <f aca="false">SUM(AP131)</f>
        <v>315000</v>
      </c>
      <c r="AQ130" s="51" t="n">
        <f aca="false">SUM(AQ131)</f>
        <v>0</v>
      </c>
      <c r="AR130" s="39" t="n">
        <f aca="false">SUM(AP130/$AN$4)</f>
        <v>41807.6846506072</v>
      </c>
      <c r="AS130" s="39"/>
      <c r="AT130" s="39" t="n">
        <f aca="false">SUM(AT131)</f>
        <v>24750.01</v>
      </c>
      <c r="AU130" s="39" t="n">
        <f aca="false">SUM(AU131)</f>
        <v>17200</v>
      </c>
      <c r="AV130" s="39" t="n">
        <f aca="false">SUM(AV131)</f>
        <v>0</v>
      </c>
      <c r="AW130" s="39" t="n">
        <f aca="false">SUM(AR130+AU130-AV130)</f>
        <v>59007.6846506072</v>
      </c>
      <c r="AX130" s="47" t="n">
        <f aca="false">SUM(AX137)</f>
        <v>54766.81</v>
      </c>
      <c r="AY130" s="47" t="n">
        <f aca="false">SUM(AY137)</f>
        <v>37000</v>
      </c>
      <c r="AZ130" s="47" t="n">
        <f aca="false">SUM(AZ137)</f>
        <v>39853.48</v>
      </c>
      <c r="BA130" s="47" t="n">
        <f aca="false">SUM(BA137)</f>
        <v>56154.2046506072</v>
      </c>
      <c r="BB130" s="47" t="n">
        <f aca="false">SUM(BB137)</f>
        <v>53678.25</v>
      </c>
      <c r="BC130" s="48" t="n">
        <f aca="false">SUM(BB130/BA130*100)</f>
        <v>95.5907938399045</v>
      </c>
      <c r="BL130" s="2"/>
    </row>
    <row r="131" customFormat="false" ht="12.75" hidden="true" customHeight="false" outlineLevel="0" collapsed="false">
      <c r="A131" s="41"/>
      <c r="B131" s="36"/>
      <c r="C131" s="36"/>
      <c r="D131" s="36"/>
      <c r="E131" s="36"/>
      <c r="F131" s="36"/>
      <c r="G131" s="36"/>
      <c r="H131" s="36"/>
      <c r="I131" s="49" t="s">
        <v>50</v>
      </c>
      <c r="J131" s="50"/>
      <c r="K131" s="51" t="n">
        <f aca="false">SUM(K137)</f>
        <v>17615</v>
      </c>
      <c r="L131" s="51" t="n">
        <f aca="false">SUM(L137)</f>
        <v>0</v>
      </c>
      <c r="M131" s="51" t="n">
        <f aca="false">SUM(M137)</f>
        <v>0</v>
      </c>
      <c r="N131" s="51" t="n">
        <f aca="false">SUM(N137)</f>
        <v>36000</v>
      </c>
      <c r="O131" s="51" t="n">
        <f aca="false">SUM(O137)</f>
        <v>36000</v>
      </c>
      <c r="P131" s="51" t="n">
        <f aca="false">SUM(P137)</f>
        <v>55000</v>
      </c>
      <c r="Q131" s="51" t="n">
        <f aca="false">SUM(Q137)</f>
        <v>55000</v>
      </c>
      <c r="R131" s="51" t="n">
        <f aca="false">SUM(R137)</f>
        <v>15657</v>
      </c>
      <c r="S131" s="51" t="e">
        <f aca="false">SUM(S137)</f>
        <v>#REF!</v>
      </c>
      <c r="T131" s="51" t="e">
        <f aca="false">SUM(T137)</f>
        <v>#REF!</v>
      </c>
      <c r="U131" s="51" t="e">
        <f aca="false">SUM(U137)</f>
        <v>#REF!</v>
      </c>
      <c r="V131" s="51" t="e">
        <f aca="false">SUM(V137)</f>
        <v>#DIV/0!</v>
      </c>
      <c r="W131" s="51" t="n">
        <f aca="false">SUM(W137)</f>
        <v>110020</v>
      </c>
      <c r="X131" s="51" t="n">
        <f aca="false">SUM(X137)</f>
        <v>230000</v>
      </c>
      <c r="Y131" s="51" t="n">
        <f aca="false">SUM(Y137)</f>
        <v>375000</v>
      </c>
      <c r="Z131" s="51" t="n">
        <f aca="false">SUM(Z137)</f>
        <v>415000</v>
      </c>
      <c r="AA131" s="51" t="n">
        <f aca="false">SUM(AA137)</f>
        <v>282000</v>
      </c>
      <c r="AB131" s="51" t="n">
        <f aca="false">SUM(AB137)</f>
        <v>82653.65</v>
      </c>
      <c r="AC131" s="51" t="n">
        <f aca="false">SUM(AC137)</f>
        <v>590000</v>
      </c>
      <c r="AD131" s="51" t="n">
        <f aca="false">SUM(AD137)</f>
        <v>390000</v>
      </c>
      <c r="AE131" s="51" t="n">
        <f aca="false">SUM(AE137)</f>
        <v>0</v>
      </c>
      <c r="AF131" s="51" t="n">
        <f aca="false">SUM(AF137)</f>
        <v>0</v>
      </c>
      <c r="AG131" s="51" t="n">
        <f aca="false">SUM(AG137)</f>
        <v>390000</v>
      </c>
      <c r="AH131" s="51" t="n">
        <f aca="false">SUM(AH137)</f>
        <v>154491.43</v>
      </c>
      <c r="AI131" s="51" t="n">
        <f aca="false">SUM(AI137)</f>
        <v>207000</v>
      </c>
      <c r="AJ131" s="51" t="n">
        <f aca="false">SUM(AJ137)</f>
        <v>14429.98</v>
      </c>
      <c r="AK131" s="51" t="n">
        <f aca="false">SUM(AK137)</f>
        <v>315000</v>
      </c>
      <c r="AL131" s="51" t="n">
        <f aca="false">SUM(AL137)</f>
        <v>75000</v>
      </c>
      <c r="AM131" s="51" t="n">
        <f aca="false">SUM(AM137)</f>
        <v>200000</v>
      </c>
      <c r="AN131" s="51" t="n">
        <f aca="false">SUM(AN137)</f>
        <v>190000</v>
      </c>
      <c r="AO131" s="39" t="n">
        <f aca="false">SUM(AN131/$AN$4)</f>
        <v>25217.333598779</v>
      </c>
      <c r="AP131" s="51" t="n">
        <f aca="false">SUM(AP137)</f>
        <v>315000</v>
      </c>
      <c r="AQ131" s="51" t="n">
        <f aca="false">SUM(AQ137)</f>
        <v>0</v>
      </c>
      <c r="AR131" s="39" t="n">
        <f aca="false">SUM(AP131/$AN$4)</f>
        <v>41807.6846506072</v>
      </c>
      <c r="AS131" s="39"/>
      <c r="AT131" s="39" t="n">
        <f aca="false">SUM(AT137)</f>
        <v>24750.01</v>
      </c>
      <c r="AU131" s="39" t="n">
        <f aca="false">SUM(AU137)</f>
        <v>17200</v>
      </c>
      <c r="AV131" s="39" t="n">
        <f aca="false">SUM(AV137)</f>
        <v>0</v>
      </c>
      <c r="AW131" s="39" t="n">
        <f aca="false">SUM(AR131+AU131-AV131)</f>
        <v>59007.6846506072</v>
      </c>
      <c r="AX131" s="47"/>
      <c r="AY131" s="47" t="n">
        <f aca="false">SUM(AY132:AY134)</f>
        <v>0</v>
      </c>
      <c r="AZ131" s="47" t="n">
        <f aca="false">SUM(AZ132:AZ134)</f>
        <v>0</v>
      </c>
      <c r="BA131" s="47" t="n">
        <f aca="false">SUM(BA130)</f>
        <v>56154.2046506072</v>
      </c>
      <c r="BB131" s="47" t="n">
        <f aca="false">SUM(BB130)</f>
        <v>53678.25</v>
      </c>
      <c r="BC131" s="48" t="n">
        <f aca="false">SUM(BB131/BA131*100)</f>
        <v>95.5907938399045</v>
      </c>
      <c r="BL131" s="2"/>
    </row>
    <row r="132" customFormat="false" ht="12.75" hidden="true" customHeight="false" outlineLevel="0" collapsed="false">
      <c r="A132" s="41"/>
      <c r="B132" s="36" t="s">
        <v>73</v>
      </c>
      <c r="C132" s="36"/>
      <c r="D132" s="36"/>
      <c r="E132" s="36"/>
      <c r="F132" s="36"/>
      <c r="G132" s="36"/>
      <c r="H132" s="36"/>
      <c r="I132" s="57" t="s">
        <v>74</v>
      </c>
      <c r="J132" s="50" t="s">
        <v>75</v>
      </c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39" t="n">
        <f aca="false">SUM(AN132/$AN$4)</f>
        <v>0</v>
      </c>
      <c r="AP132" s="51" t="e">
        <f aca="false">SUM(#REF!)</f>
        <v>#REF!</v>
      </c>
      <c r="AQ132" s="51"/>
      <c r="AR132" s="39" t="e">
        <f aca="false">SUM(AP132/$AN$4)</f>
        <v>#REF!</v>
      </c>
      <c r="AS132" s="39"/>
      <c r="AT132" s="39" t="e">
        <f aca="false">SUM(#REF!)</f>
        <v>#REF!</v>
      </c>
      <c r="AU132" s="39"/>
      <c r="AV132" s="39" t="n">
        <f aca="false">SUM(AX142:AX156)</f>
        <v>109533.62</v>
      </c>
      <c r="AW132" s="39" t="n">
        <v>40369.74</v>
      </c>
      <c r="AX132" s="47"/>
      <c r="AY132" s="47"/>
      <c r="AZ132" s="47"/>
      <c r="BA132" s="47" t="n">
        <v>17000</v>
      </c>
      <c r="BB132" s="47"/>
      <c r="BC132" s="48" t="n">
        <f aca="false">SUM(BB132/BA132*100)</f>
        <v>0</v>
      </c>
      <c r="BL132" s="2"/>
    </row>
    <row r="133" customFormat="false" ht="12.75" hidden="true" customHeight="false" outlineLevel="0" collapsed="false">
      <c r="A133" s="41"/>
      <c r="B133" s="36" t="s">
        <v>73</v>
      </c>
      <c r="C133" s="36"/>
      <c r="D133" s="36"/>
      <c r="E133" s="36"/>
      <c r="F133" s="36"/>
      <c r="G133" s="36"/>
      <c r="H133" s="36"/>
      <c r="I133" s="57" t="s">
        <v>78</v>
      </c>
      <c r="J133" s="50" t="s">
        <v>79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39" t="n">
        <f aca="false">SUM(AN133/$AN$4)</f>
        <v>0</v>
      </c>
      <c r="AP133" s="51" t="e">
        <f aca="false">SUM(#REF!)</f>
        <v>#REF!</v>
      </c>
      <c r="AQ133" s="51"/>
      <c r="AR133" s="39" t="e">
        <f aca="false">SUM(AP133/$AN$4)</f>
        <v>#REF!</v>
      </c>
      <c r="AS133" s="39"/>
      <c r="AT133" s="39" t="n">
        <f aca="false">SUM(AX143:AX148)</f>
        <v>33657.04</v>
      </c>
      <c r="AU133" s="39" t="n">
        <f aca="false">SUM(AY143:AY148)</f>
        <v>33000</v>
      </c>
      <c r="AV133" s="39" t="n">
        <f aca="false">SUM(AZ143:AZ148)</f>
        <v>5308.92</v>
      </c>
      <c r="AW133" s="39" t="n">
        <v>0</v>
      </c>
      <c r="AX133" s="47"/>
      <c r="AY133" s="47"/>
      <c r="AZ133" s="47"/>
      <c r="BA133" s="47" t="n">
        <v>1954.21</v>
      </c>
      <c r="BB133" s="47"/>
      <c r="BC133" s="48" t="n">
        <f aca="false">SUM(BB133/BA133*100)</f>
        <v>0</v>
      </c>
      <c r="BL133" s="2"/>
    </row>
    <row r="134" customFormat="false" ht="12.75" hidden="true" customHeight="false" outlineLevel="0" collapsed="false">
      <c r="A134" s="41"/>
      <c r="B134" s="36" t="s">
        <v>73</v>
      </c>
      <c r="C134" s="36"/>
      <c r="D134" s="36"/>
      <c r="E134" s="36"/>
      <c r="F134" s="36"/>
      <c r="G134" s="36"/>
      <c r="H134" s="36"/>
      <c r="I134" s="57" t="s">
        <v>76</v>
      </c>
      <c r="J134" s="50" t="s">
        <v>77</v>
      </c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39"/>
      <c r="AP134" s="51"/>
      <c r="AQ134" s="51"/>
      <c r="AR134" s="39"/>
      <c r="AS134" s="39"/>
      <c r="AT134" s="39"/>
      <c r="AU134" s="39"/>
      <c r="AV134" s="39"/>
      <c r="AW134" s="39" t="n">
        <v>6636.15</v>
      </c>
      <c r="AX134" s="47"/>
      <c r="AY134" s="47"/>
      <c r="AZ134" s="47"/>
      <c r="BA134" s="47" t="n">
        <v>0</v>
      </c>
      <c r="BB134" s="47"/>
      <c r="BC134" s="48" t="e">
        <f aca="false">SUM(BB134/BA134*100)</f>
        <v>#DIV/0!</v>
      </c>
      <c r="BL134" s="2"/>
    </row>
    <row r="135" customFormat="false" ht="12.75" hidden="true" customHeight="false" outlineLevel="0" collapsed="false">
      <c r="A135" s="41"/>
      <c r="B135" s="36" t="s">
        <v>73</v>
      </c>
      <c r="C135" s="36"/>
      <c r="D135" s="36"/>
      <c r="E135" s="36"/>
      <c r="F135" s="36"/>
      <c r="G135" s="36"/>
      <c r="H135" s="36"/>
      <c r="I135" s="57" t="s">
        <v>80</v>
      </c>
      <c r="J135" s="50" t="s">
        <v>169</v>
      </c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39"/>
      <c r="AP135" s="51"/>
      <c r="AQ135" s="51"/>
      <c r="AR135" s="39"/>
      <c r="AS135" s="39"/>
      <c r="AT135" s="39"/>
      <c r="AU135" s="39"/>
      <c r="AV135" s="39"/>
      <c r="AW135" s="39" t="n">
        <v>201.35</v>
      </c>
      <c r="AX135" s="47"/>
      <c r="AY135" s="47"/>
      <c r="AZ135" s="47"/>
      <c r="BA135" s="47" t="n">
        <v>30528.7</v>
      </c>
      <c r="BB135" s="47"/>
      <c r="BC135" s="48" t="n">
        <f aca="false">SUM(BB135/BA135*100)</f>
        <v>0</v>
      </c>
      <c r="BL135" s="2"/>
    </row>
    <row r="136" customFormat="false" ht="12.75" hidden="true" customHeight="false" outlineLevel="0" collapsed="false">
      <c r="A136" s="41"/>
      <c r="B136" s="36" t="s">
        <v>73</v>
      </c>
      <c r="C136" s="36"/>
      <c r="D136" s="36"/>
      <c r="E136" s="36"/>
      <c r="F136" s="36"/>
      <c r="G136" s="36"/>
      <c r="H136" s="36"/>
      <c r="I136" s="57" t="s">
        <v>170</v>
      </c>
      <c r="J136" s="50" t="s">
        <v>82</v>
      </c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39"/>
      <c r="AP136" s="51"/>
      <c r="AQ136" s="51"/>
      <c r="AR136" s="39"/>
      <c r="AS136" s="39"/>
      <c r="AT136" s="39"/>
      <c r="AU136" s="39"/>
      <c r="AV136" s="39"/>
      <c r="AW136" s="39" t="n">
        <v>11800.45</v>
      </c>
      <c r="AX136" s="47"/>
      <c r="AY136" s="47"/>
      <c r="AZ136" s="47"/>
      <c r="BA136" s="47" t="n">
        <v>6671.3</v>
      </c>
      <c r="BB136" s="47"/>
      <c r="BC136" s="48" t="n">
        <f aca="false">SUM(BB136/BA136*100)</f>
        <v>0</v>
      </c>
      <c r="BL136" s="2"/>
    </row>
    <row r="137" customFormat="false" ht="12.75" hidden="true" customHeight="false" outlineLevel="0" collapsed="false">
      <c r="A137" s="46"/>
      <c r="B137" s="52"/>
      <c r="C137" s="52"/>
      <c r="D137" s="52"/>
      <c r="E137" s="52"/>
      <c r="F137" s="52"/>
      <c r="G137" s="52"/>
      <c r="H137" s="52"/>
      <c r="I137" s="37" t="n">
        <v>4</v>
      </c>
      <c r="J137" s="38" t="s">
        <v>171</v>
      </c>
      <c r="K137" s="39" t="n">
        <f aca="false">SUM(K141)</f>
        <v>17615</v>
      </c>
      <c r="L137" s="39" t="n">
        <f aca="false">SUM(L141)</f>
        <v>0</v>
      </c>
      <c r="M137" s="39" t="n">
        <f aca="false">SUM(M141)</f>
        <v>0</v>
      </c>
      <c r="N137" s="39" t="n">
        <f aca="false">SUM(N141)</f>
        <v>36000</v>
      </c>
      <c r="O137" s="39" t="n">
        <f aca="false">SUM(O141)</f>
        <v>36000</v>
      </c>
      <c r="P137" s="39" t="n">
        <f aca="false">SUM(P141)</f>
        <v>55000</v>
      </c>
      <c r="Q137" s="39" t="n">
        <f aca="false">SUM(Q141)</f>
        <v>55000</v>
      </c>
      <c r="R137" s="39" t="n">
        <f aca="false">SUM(R141)</f>
        <v>15657</v>
      </c>
      <c r="S137" s="39" t="e">
        <f aca="false">SUM(S141)</f>
        <v>#REF!</v>
      </c>
      <c r="T137" s="39" t="e">
        <f aca="false">SUM(T141)</f>
        <v>#REF!</v>
      </c>
      <c r="U137" s="39" t="e">
        <f aca="false">SUM(U141)</f>
        <v>#REF!</v>
      </c>
      <c r="V137" s="39" t="e">
        <f aca="false">SUM(V141)</f>
        <v>#DIV/0!</v>
      </c>
      <c r="W137" s="39" t="n">
        <f aca="false">SUM(W141+W138)</f>
        <v>110020</v>
      </c>
      <c r="X137" s="39" t="n">
        <f aca="false">SUM(X141+X138)</f>
        <v>230000</v>
      </c>
      <c r="Y137" s="39" t="n">
        <f aca="false">SUM(Y141+Y138)</f>
        <v>375000</v>
      </c>
      <c r="Z137" s="39" t="n">
        <f aca="false">SUM(Z141+Z138)</f>
        <v>415000</v>
      </c>
      <c r="AA137" s="39" t="n">
        <f aca="false">SUM(AA141+AA138)</f>
        <v>282000</v>
      </c>
      <c r="AB137" s="39" t="n">
        <f aca="false">SUM(AB141+AB138)</f>
        <v>82653.65</v>
      </c>
      <c r="AC137" s="39" t="n">
        <f aca="false">SUM(AC141+AC138)</f>
        <v>590000</v>
      </c>
      <c r="AD137" s="39" t="n">
        <f aca="false">SUM(AD141+AD138)</f>
        <v>390000</v>
      </c>
      <c r="AE137" s="39" t="n">
        <f aca="false">SUM(AE141+AE138)</f>
        <v>0</v>
      </c>
      <c r="AF137" s="39" t="n">
        <f aca="false">SUM(AF141+AF138)</f>
        <v>0</v>
      </c>
      <c r="AG137" s="39" t="n">
        <f aca="false">SUM(AG141+AG138)</f>
        <v>390000</v>
      </c>
      <c r="AH137" s="39" t="n">
        <f aca="false">SUM(AH141+AH138)</f>
        <v>154491.43</v>
      </c>
      <c r="AI137" s="39" t="n">
        <f aca="false">SUM(AI141+AI138)</f>
        <v>207000</v>
      </c>
      <c r="AJ137" s="39" t="n">
        <f aca="false">SUM(AJ141+AJ138)</f>
        <v>14429.98</v>
      </c>
      <c r="AK137" s="39" t="n">
        <f aca="false">SUM(AK141+AK138)</f>
        <v>315000</v>
      </c>
      <c r="AL137" s="39" t="n">
        <f aca="false">SUM(AL141+AL138)</f>
        <v>75000</v>
      </c>
      <c r="AM137" s="39" t="n">
        <f aca="false">SUM(AM141+AM138)</f>
        <v>200000</v>
      </c>
      <c r="AN137" s="39" t="n">
        <f aca="false">SUM(AN141+AN138)</f>
        <v>190000</v>
      </c>
      <c r="AO137" s="39" t="n">
        <f aca="false">SUM(AN137/$AN$4)</f>
        <v>25217.333598779</v>
      </c>
      <c r="AP137" s="39" t="n">
        <f aca="false">SUM(AP141+AP138)</f>
        <v>315000</v>
      </c>
      <c r="AQ137" s="39" t="n">
        <f aca="false">SUM(AQ141+AQ138)</f>
        <v>0</v>
      </c>
      <c r="AR137" s="39" t="n">
        <f aca="false">SUM(AP137/$AN$4)</f>
        <v>41807.6846506072</v>
      </c>
      <c r="AS137" s="39"/>
      <c r="AT137" s="39" t="n">
        <f aca="false">SUM(AT141+AT138)</f>
        <v>24750.01</v>
      </c>
      <c r="AU137" s="39" t="n">
        <f aca="false">SUM(AU141+AU138)</f>
        <v>17200</v>
      </c>
      <c r="AV137" s="39" t="n">
        <f aca="false">SUM(AV141+AV138)</f>
        <v>0</v>
      </c>
      <c r="AW137" s="39" t="n">
        <f aca="false">SUM(AR137+AU137-AV137)</f>
        <v>59007.6846506072</v>
      </c>
      <c r="AX137" s="47" t="n">
        <f aca="false">SUM(AX141)</f>
        <v>54766.81</v>
      </c>
      <c r="AY137" s="47" t="n">
        <f aca="false">SUM(AY138+AY141)</f>
        <v>37000</v>
      </c>
      <c r="AZ137" s="47" t="n">
        <f aca="false">SUM(AZ141)</f>
        <v>39853.48</v>
      </c>
      <c r="BA137" s="47" t="n">
        <f aca="false">SUM(AW137+AY137-AZ137)</f>
        <v>56154.2046506072</v>
      </c>
      <c r="BB137" s="47" t="n">
        <f aca="false">SUM(BB141)</f>
        <v>53678.25</v>
      </c>
      <c r="BC137" s="48" t="n">
        <f aca="false">SUM(BB137/BA137*100)</f>
        <v>95.5907938399045</v>
      </c>
      <c r="BL137" s="2"/>
    </row>
    <row r="138" customFormat="false" ht="19.5" hidden="true" customHeight="true" outlineLevel="0" collapsed="false">
      <c r="A138" s="46"/>
      <c r="B138" s="52"/>
      <c r="C138" s="52"/>
      <c r="D138" s="52"/>
      <c r="E138" s="52"/>
      <c r="F138" s="52"/>
      <c r="G138" s="52"/>
      <c r="H138" s="52"/>
      <c r="I138" s="37" t="n">
        <v>41</v>
      </c>
      <c r="J138" s="38" t="s">
        <v>172</v>
      </c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 t="n">
        <f aca="false">SUM(W139)</f>
        <v>60020</v>
      </c>
      <c r="X138" s="39" t="n">
        <f aca="false">SUM(X139)</f>
        <v>100000</v>
      </c>
      <c r="Y138" s="39" t="n">
        <f aca="false">SUM(Y139)</f>
        <v>200000</v>
      </c>
      <c r="Z138" s="39" t="n">
        <f aca="false">SUM(Z139)</f>
        <v>200000</v>
      </c>
      <c r="AA138" s="39" t="n">
        <f aca="false">SUM(AA139)</f>
        <v>200000</v>
      </c>
      <c r="AB138" s="39" t="n">
        <f aca="false">SUM(AB139)</f>
        <v>0</v>
      </c>
      <c r="AC138" s="39" t="n">
        <f aca="false">SUM(AC139)</f>
        <v>200000</v>
      </c>
      <c r="AD138" s="39" t="n">
        <f aca="false">SUM(AD139)</f>
        <v>0</v>
      </c>
      <c r="AE138" s="39" t="n">
        <f aca="false">SUM(AE139)</f>
        <v>0</v>
      </c>
      <c r="AF138" s="39" t="n">
        <f aca="false">SUM(AF139)</f>
        <v>0</v>
      </c>
      <c r="AG138" s="39" t="n">
        <f aca="false">SUM(AG139)</f>
        <v>0</v>
      </c>
      <c r="AH138" s="39" t="n">
        <f aca="false">SUM(AH139)</f>
        <v>0</v>
      </c>
      <c r="AI138" s="39" t="n">
        <f aca="false">SUM(AI139)</f>
        <v>100000</v>
      </c>
      <c r="AJ138" s="39" t="n">
        <f aca="false">SUM(AJ139)</f>
        <v>0</v>
      </c>
      <c r="AK138" s="39" t="n">
        <f aca="false">SUM(AK139)</f>
        <v>0</v>
      </c>
      <c r="AL138" s="39" t="n">
        <f aca="false">SUM(AL139)</f>
        <v>0</v>
      </c>
      <c r="AM138" s="39" t="n">
        <f aca="false">SUM(AM139)</f>
        <v>0</v>
      </c>
      <c r="AN138" s="39" t="n">
        <f aca="false">SUM(AN139)</f>
        <v>0</v>
      </c>
      <c r="AO138" s="39" t="n">
        <f aca="false">SUM(AN138/$AN$4)</f>
        <v>0</v>
      </c>
      <c r="AP138" s="47"/>
      <c r="AQ138" s="47"/>
      <c r="AR138" s="39" t="n">
        <f aca="false">SUM(AP138/$AN$4)</f>
        <v>0</v>
      </c>
      <c r="AS138" s="39"/>
      <c r="AT138" s="39"/>
      <c r="AU138" s="39"/>
      <c r="AV138" s="39"/>
      <c r="AW138" s="39" t="n">
        <f aca="false">SUM(AR138+AU138-AV138)</f>
        <v>0</v>
      </c>
      <c r="AX138" s="47"/>
      <c r="AY138" s="47" t="n">
        <f aca="false">SUM(AY139)</f>
        <v>0</v>
      </c>
      <c r="AZ138" s="47"/>
      <c r="BA138" s="47" t="n">
        <f aca="false">SUM(AW138+AY138-AZ138)</f>
        <v>0</v>
      </c>
      <c r="BB138" s="47"/>
      <c r="BC138" s="48" t="e">
        <f aca="false">SUM(BB138/BA138*100)</f>
        <v>#DIV/0!</v>
      </c>
      <c r="BL138" s="2"/>
    </row>
    <row r="139" customFormat="false" ht="19.5" hidden="true" customHeight="true" outlineLevel="0" collapsed="false">
      <c r="A139" s="41"/>
      <c r="B139" s="36" t="s">
        <v>173</v>
      </c>
      <c r="C139" s="36"/>
      <c r="D139" s="36"/>
      <c r="E139" s="36"/>
      <c r="F139" s="36"/>
      <c r="G139" s="36"/>
      <c r="H139" s="36"/>
      <c r="I139" s="49" t="n">
        <v>411</v>
      </c>
      <c r="J139" s="50" t="s">
        <v>174</v>
      </c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 t="n">
        <f aca="false">SUM(W140:W140)</f>
        <v>60020</v>
      </c>
      <c r="X139" s="51" t="n">
        <f aca="false">SUM(X140:X140)</f>
        <v>100000</v>
      </c>
      <c r="Y139" s="51" t="n">
        <f aca="false">SUM(Y140:Y140)</f>
        <v>200000</v>
      </c>
      <c r="Z139" s="51" t="n">
        <f aca="false">SUM(Z140:Z140)</f>
        <v>200000</v>
      </c>
      <c r="AA139" s="51" t="n">
        <f aca="false">SUM(AA140:AA140)</f>
        <v>200000</v>
      </c>
      <c r="AB139" s="51" t="n">
        <f aca="false">SUM(AB140:AB140)</f>
        <v>0</v>
      </c>
      <c r="AC139" s="51" t="n">
        <f aca="false">SUM(AC140:AC140)</f>
        <v>200000</v>
      </c>
      <c r="AD139" s="51" t="n">
        <f aca="false">SUM(AD140:AD140)</f>
        <v>0</v>
      </c>
      <c r="AE139" s="51" t="n">
        <f aca="false">SUM(AE140:AE140)</f>
        <v>0</v>
      </c>
      <c r="AF139" s="51" t="n">
        <f aca="false">SUM(AF140:AF140)</f>
        <v>0</v>
      </c>
      <c r="AG139" s="51" t="n">
        <f aca="false">SUM(AG140:AG140)</f>
        <v>0</v>
      </c>
      <c r="AH139" s="51" t="n">
        <f aca="false">SUM(AH140:AH140)</f>
        <v>0</v>
      </c>
      <c r="AI139" s="51" t="n">
        <f aca="false">SUM(AI140:AI140)</f>
        <v>100000</v>
      </c>
      <c r="AJ139" s="51" t="n">
        <f aca="false">SUM(AJ140:AJ140)</f>
        <v>0</v>
      </c>
      <c r="AK139" s="51" t="n">
        <f aca="false">SUM(AK140:AK140)</f>
        <v>0</v>
      </c>
      <c r="AL139" s="51" t="n">
        <f aca="false">SUM(AL140:AL140)</f>
        <v>0</v>
      </c>
      <c r="AM139" s="51" t="n">
        <f aca="false">SUM(AM140:AM140)</f>
        <v>0</v>
      </c>
      <c r="AN139" s="51" t="n">
        <f aca="false">SUM(AN140:AN140)</f>
        <v>0</v>
      </c>
      <c r="AO139" s="39" t="n">
        <f aca="false">SUM(AN139/$AN$4)</f>
        <v>0</v>
      </c>
      <c r="AP139" s="47"/>
      <c r="AQ139" s="47"/>
      <c r="AR139" s="39" t="n">
        <f aca="false">SUM(AP139/$AN$4)</f>
        <v>0</v>
      </c>
      <c r="AS139" s="39"/>
      <c r="AT139" s="39"/>
      <c r="AU139" s="39"/>
      <c r="AV139" s="39"/>
      <c r="AW139" s="39" t="n">
        <f aca="false">SUM(AR139+AU139-AV139)</f>
        <v>0</v>
      </c>
      <c r="AX139" s="47"/>
      <c r="AY139" s="47" t="n">
        <f aca="false">SUM(AY140)</f>
        <v>0</v>
      </c>
      <c r="AZ139" s="47"/>
      <c r="BA139" s="47" t="n">
        <f aca="false">SUM(AW139+AY139-AZ139)</f>
        <v>0</v>
      </c>
      <c r="BB139" s="47"/>
      <c r="BC139" s="48" t="e">
        <f aca="false">SUM(BB139/BA139*100)</f>
        <v>#DIV/0!</v>
      </c>
      <c r="BL139" s="2"/>
    </row>
    <row r="140" customFormat="false" ht="12.75" hidden="true" customHeight="false" outlineLevel="0" collapsed="false">
      <c r="A140" s="41"/>
      <c r="B140" s="36"/>
      <c r="C140" s="36"/>
      <c r="D140" s="36"/>
      <c r="E140" s="36"/>
      <c r="F140" s="36"/>
      <c r="G140" s="36"/>
      <c r="H140" s="36"/>
      <c r="I140" s="49" t="n">
        <v>41111</v>
      </c>
      <c r="J140" s="50" t="s">
        <v>175</v>
      </c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 t="n">
        <v>60020</v>
      </c>
      <c r="X140" s="51" t="n">
        <v>100000</v>
      </c>
      <c r="Y140" s="51" t="n">
        <v>200000</v>
      </c>
      <c r="Z140" s="51" t="n">
        <v>200000</v>
      </c>
      <c r="AA140" s="51" t="n">
        <v>200000</v>
      </c>
      <c r="AB140" s="51"/>
      <c r="AC140" s="51" t="n">
        <v>200000</v>
      </c>
      <c r="AD140" s="51" t="n">
        <v>0</v>
      </c>
      <c r="AE140" s="51"/>
      <c r="AF140" s="51"/>
      <c r="AG140" s="53" t="n">
        <f aca="false">SUM(AD140+AE140-AF140)</f>
        <v>0</v>
      </c>
      <c r="AH140" s="51"/>
      <c r="AI140" s="51" t="n">
        <v>100000</v>
      </c>
      <c r="AJ140" s="47" t="n">
        <v>0</v>
      </c>
      <c r="AK140" s="51" t="n">
        <v>0</v>
      </c>
      <c r="AL140" s="51"/>
      <c r="AM140" s="51"/>
      <c r="AN140" s="47" t="n">
        <f aca="false">SUM(AK140+AL140-AM140)</f>
        <v>0</v>
      </c>
      <c r="AO140" s="39" t="n">
        <f aca="false">SUM(AN140/$AN$4)</f>
        <v>0</v>
      </c>
      <c r="AP140" s="47"/>
      <c r="AQ140" s="47"/>
      <c r="AR140" s="39" t="n">
        <f aca="false">SUM(AP140/$AN$4)</f>
        <v>0</v>
      </c>
      <c r="AS140" s="39"/>
      <c r="AT140" s="39"/>
      <c r="AU140" s="39"/>
      <c r="AV140" s="39"/>
      <c r="AW140" s="39" t="n">
        <f aca="false">SUM(AR140+AU140-AV140)</f>
        <v>0</v>
      </c>
      <c r="AX140" s="47"/>
      <c r="AY140" s="47" t="n">
        <v>0</v>
      </c>
      <c r="AZ140" s="47"/>
      <c r="BA140" s="47" t="n">
        <f aca="false">SUM(AW140+AY140-AZ140)</f>
        <v>0</v>
      </c>
      <c r="BB140" s="47"/>
      <c r="BC140" s="48" t="e">
        <f aca="false">SUM(BB140/BA140*100)</f>
        <v>#DIV/0!</v>
      </c>
      <c r="BL140" s="2"/>
    </row>
    <row r="141" customFormat="false" ht="12.75" hidden="true" customHeight="false" outlineLevel="0" collapsed="false">
      <c r="A141" s="46"/>
      <c r="B141" s="52" t="s">
        <v>176</v>
      </c>
      <c r="C141" s="52"/>
      <c r="D141" s="52"/>
      <c r="E141" s="52"/>
      <c r="F141" s="52"/>
      <c r="G141" s="52"/>
      <c r="H141" s="52"/>
      <c r="I141" s="37" t="n">
        <v>42</v>
      </c>
      <c r="J141" s="38" t="s">
        <v>177</v>
      </c>
      <c r="K141" s="39" t="n">
        <f aca="false">SUM(K142)</f>
        <v>17615</v>
      </c>
      <c r="L141" s="39" t="n">
        <f aca="false">SUM(L142)</f>
        <v>0</v>
      </c>
      <c r="M141" s="39" t="n">
        <f aca="false">SUM(M142)</f>
        <v>0</v>
      </c>
      <c r="N141" s="39" t="n">
        <f aca="false">SUM(N142)</f>
        <v>36000</v>
      </c>
      <c r="O141" s="39" t="n">
        <f aca="false">SUM(O142)</f>
        <v>36000</v>
      </c>
      <c r="P141" s="39" t="n">
        <f aca="false">SUM(P142)</f>
        <v>55000</v>
      </c>
      <c r="Q141" s="39" t="n">
        <f aca="false">SUM(Q142)</f>
        <v>55000</v>
      </c>
      <c r="R141" s="39" t="n">
        <f aca="false">SUM(R142)</f>
        <v>15657</v>
      </c>
      <c r="S141" s="39" t="e">
        <f aca="false">SUM(S142+#REF!)</f>
        <v>#REF!</v>
      </c>
      <c r="T141" s="39" t="e">
        <f aca="false">SUM(T142+#REF!)</f>
        <v>#REF!</v>
      </c>
      <c r="U141" s="39" t="e">
        <f aca="false">SUM(U142+#REF!)</f>
        <v>#REF!</v>
      </c>
      <c r="V141" s="39" t="e">
        <f aca="false">SUM(V142+#REF!)</f>
        <v>#DIV/0!</v>
      </c>
      <c r="W141" s="39" t="n">
        <f aca="false">SUM(W142)</f>
        <v>50000</v>
      </c>
      <c r="X141" s="39" t="n">
        <f aca="false">SUM(X142+X153)</f>
        <v>130000</v>
      </c>
      <c r="Y141" s="39" t="n">
        <f aca="false">SUM(Y142+Y153)</f>
        <v>175000</v>
      </c>
      <c r="Z141" s="39" t="n">
        <f aca="false">SUM(Z142+Z153)</f>
        <v>215000</v>
      </c>
      <c r="AA141" s="39" t="n">
        <f aca="false">SUM(AA142+AA153)</f>
        <v>82000</v>
      </c>
      <c r="AB141" s="39" t="n">
        <f aca="false">SUM(AB142+AB153)</f>
        <v>82653.65</v>
      </c>
      <c r="AC141" s="39" t="n">
        <f aca="false">SUM(AC142+AC153)</f>
        <v>390000</v>
      </c>
      <c r="AD141" s="39" t="n">
        <f aca="false">SUM(AD142+AD153)</f>
        <v>390000</v>
      </c>
      <c r="AE141" s="39" t="n">
        <f aca="false">SUM(AE142+AE153)</f>
        <v>0</v>
      </c>
      <c r="AF141" s="39" t="n">
        <f aca="false">SUM(AF142+AF153)</f>
        <v>0</v>
      </c>
      <c r="AG141" s="39" t="n">
        <f aca="false">SUM(AG142+AG153)</f>
        <v>390000</v>
      </c>
      <c r="AH141" s="39" t="n">
        <f aca="false">SUM(AH142+AH153)</f>
        <v>154491.43</v>
      </c>
      <c r="AI141" s="39" t="n">
        <f aca="false">SUM(AI142+AI153)</f>
        <v>107000</v>
      </c>
      <c r="AJ141" s="39" t="n">
        <f aca="false">SUM(AJ142+AJ153)</f>
        <v>14429.98</v>
      </c>
      <c r="AK141" s="39" t="n">
        <f aca="false">SUM(AK142+AK153)</f>
        <v>315000</v>
      </c>
      <c r="AL141" s="39" t="n">
        <f aca="false">SUM(AL142+AL153)</f>
        <v>75000</v>
      </c>
      <c r="AM141" s="39" t="n">
        <f aca="false">SUM(AM142+AM153)</f>
        <v>200000</v>
      </c>
      <c r="AN141" s="39" t="n">
        <f aca="false">SUM(AN142+AN153)</f>
        <v>190000</v>
      </c>
      <c r="AO141" s="39" t="n">
        <f aca="false">SUM(AN141/$AN$4)</f>
        <v>25217.333598779</v>
      </c>
      <c r="AP141" s="39" t="n">
        <f aca="false">SUM(AP142+AP153)</f>
        <v>315000</v>
      </c>
      <c r="AQ141" s="39" t="n">
        <f aca="false">SUM(AQ142+AQ153)</f>
        <v>0</v>
      </c>
      <c r="AR141" s="39" t="n">
        <f aca="false">SUM(AP141/$AN$4)</f>
        <v>41807.6846506072</v>
      </c>
      <c r="AS141" s="39"/>
      <c r="AT141" s="39" t="n">
        <f aca="false">SUM(AT142+AT153)</f>
        <v>24750.01</v>
      </c>
      <c r="AU141" s="39" t="n">
        <f aca="false">SUM(AU142+AU153)</f>
        <v>17200</v>
      </c>
      <c r="AV141" s="39" t="n">
        <f aca="false">SUM(AV142+AV153)</f>
        <v>0</v>
      </c>
      <c r="AW141" s="39" t="n">
        <f aca="false">SUM(AR141+AU141-AV141)</f>
        <v>59007.6846506072</v>
      </c>
      <c r="AX141" s="47" t="n">
        <f aca="false">SUM(AX142+AX153)</f>
        <v>54766.81</v>
      </c>
      <c r="AY141" s="47" t="n">
        <f aca="false">SUM(AY142+AY153)</f>
        <v>37000</v>
      </c>
      <c r="AZ141" s="47" t="n">
        <f aca="false">SUM(AZ142+AZ153)</f>
        <v>39853.48</v>
      </c>
      <c r="BA141" s="47" t="n">
        <f aca="false">SUM(BA142+BA153)</f>
        <v>56154.2046506072</v>
      </c>
      <c r="BB141" s="47" t="n">
        <f aca="false">SUM(BB142+BB153)</f>
        <v>53678.25</v>
      </c>
      <c r="BC141" s="48" t="n">
        <f aca="false">SUM(BB141/BA141*100)</f>
        <v>95.5907938399045</v>
      </c>
      <c r="BL141" s="2"/>
    </row>
    <row r="142" customFormat="false" ht="12.75" hidden="true" customHeight="false" outlineLevel="0" collapsed="false">
      <c r="A142" s="41"/>
      <c r="B142" s="36"/>
      <c r="C142" s="36"/>
      <c r="D142" s="36"/>
      <c r="E142" s="36"/>
      <c r="F142" s="36"/>
      <c r="G142" s="36"/>
      <c r="H142" s="36"/>
      <c r="I142" s="49" t="n">
        <v>422</v>
      </c>
      <c r="J142" s="50" t="s">
        <v>178</v>
      </c>
      <c r="K142" s="51" t="n">
        <f aca="false">SUM(K143:K149)</f>
        <v>17615</v>
      </c>
      <c r="L142" s="51" t="n">
        <f aca="false">SUM(L143:L149)</f>
        <v>0</v>
      </c>
      <c r="M142" s="51" t="n">
        <f aca="false">SUM(M143:M149)</f>
        <v>0</v>
      </c>
      <c r="N142" s="51" t="n">
        <f aca="false">SUM(N143:N149)</f>
        <v>36000</v>
      </c>
      <c r="O142" s="51" t="n">
        <f aca="false">SUM(O143:O149)</f>
        <v>36000</v>
      </c>
      <c r="P142" s="51" t="n">
        <f aca="false">SUM(P143:P149)</f>
        <v>55000</v>
      </c>
      <c r="Q142" s="51" t="n">
        <f aca="false">SUM(Q143:Q149)</f>
        <v>55000</v>
      </c>
      <c r="R142" s="51" t="n">
        <f aca="false">SUM(R143:R149)</f>
        <v>15657</v>
      </c>
      <c r="S142" s="51" t="n">
        <f aca="false">SUM(S143:S149)</f>
        <v>50000</v>
      </c>
      <c r="T142" s="51" t="n">
        <f aca="false">SUM(T143:T149)</f>
        <v>2654.1</v>
      </c>
      <c r="U142" s="51" t="n">
        <f aca="false">SUM(U143:U149)</f>
        <v>0</v>
      </c>
      <c r="V142" s="51" t="e">
        <f aca="false">SUM(V143:V149)</f>
        <v>#DIV/0!</v>
      </c>
      <c r="W142" s="51" t="n">
        <f aca="false">SUM(W143:W149)</f>
        <v>50000</v>
      </c>
      <c r="X142" s="51" t="n">
        <f aca="false">SUM(X143:X149)</f>
        <v>30000</v>
      </c>
      <c r="Y142" s="51" t="n">
        <f aca="false">SUM(Y143:Y149)</f>
        <v>60000</v>
      </c>
      <c r="Z142" s="51" t="n">
        <f aca="false">SUM(Z143:Z149)</f>
        <v>100000</v>
      </c>
      <c r="AA142" s="51" t="n">
        <f aca="false">SUM(AA143:AA149)</f>
        <v>67000</v>
      </c>
      <c r="AB142" s="51" t="n">
        <f aca="false">SUM(AB143:AB149)</f>
        <v>1653.65</v>
      </c>
      <c r="AC142" s="51" t="n">
        <f aca="false">SUM(AC143:AC152)</f>
        <v>375000</v>
      </c>
      <c r="AD142" s="51" t="n">
        <f aca="false">SUM(AD143:AD152)</f>
        <v>375000</v>
      </c>
      <c r="AE142" s="51" t="n">
        <f aca="false">SUM(AE143:AE152)</f>
        <v>0</v>
      </c>
      <c r="AF142" s="51" t="n">
        <f aca="false">SUM(AF143:AF152)</f>
        <v>0</v>
      </c>
      <c r="AG142" s="51" t="n">
        <f aca="false">SUM(AG143:AG152)</f>
        <v>375000</v>
      </c>
      <c r="AH142" s="51" t="n">
        <f aca="false">SUM(AH143:AH152)</f>
        <v>154491.43</v>
      </c>
      <c r="AI142" s="51" t="n">
        <f aca="false">SUM(AI143:AI152)</f>
        <v>107000</v>
      </c>
      <c r="AJ142" s="51" t="n">
        <f aca="false">SUM(AJ143:AJ152)</f>
        <v>14429.98</v>
      </c>
      <c r="AK142" s="51" t="n">
        <f aca="false">SUM(AK143:AK152)</f>
        <v>315000</v>
      </c>
      <c r="AL142" s="51" t="n">
        <f aca="false">SUM(AL143:AL152)</f>
        <v>75000</v>
      </c>
      <c r="AM142" s="51" t="n">
        <f aca="false">SUM(AM143:AM152)</f>
        <v>200000</v>
      </c>
      <c r="AN142" s="51" t="n">
        <f aca="false">SUM(AN143:AN152)</f>
        <v>190000</v>
      </c>
      <c r="AO142" s="39" t="n">
        <f aca="false">SUM(AN142/$AN$4)</f>
        <v>25217.333598779</v>
      </c>
      <c r="AP142" s="51" t="n">
        <f aca="false">SUM(AP143:AP152)</f>
        <v>315000</v>
      </c>
      <c r="AQ142" s="51"/>
      <c r="AR142" s="39" t="n">
        <f aca="false">SUM(AP142/$AN$4)</f>
        <v>41807.6846506072</v>
      </c>
      <c r="AS142" s="39"/>
      <c r="AT142" s="39" t="n">
        <f aca="false">SUM(AT143:AT152)</f>
        <v>24750.01</v>
      </c>
      <c r="AU142" s="39" t="n">
        <f aca="false">SUM(AU143:AU152)</f>
        <v>17200</v>
      </c>
      <c r="AV142" s="39" t="n">
        <f aca="false">SUM(AV143:AV152)</f>
        <v>0</v>
      </c>
      <c r="AW142" s="39" t="n">
        <f aca="false">SUM(AR142+AU142-AV142)</f>
        <v>59007.6846506072</v>
      </c>
      <c r="AX142" s="47" t="n">
        <f aca="false">SUM(AX143:AX152)</f>
        <v>52138.33</v>
      </c>
      <c r="AY142" s="47" t="n">
        <f aca="false">SUM(AY143:AY152)</f>
        <v>34000</v>
      </c>
      <c r="AZ142" s="47" t="n">
        <f aca="false">SUM(AZ143:AZ152)</f>
        <v>39853.48</v>
      </c>
      <c r="BA142" s="47" t="n">
        <f aca="false">SUM(BA143:BA152)</f>
        <v>53154.2046506072</v>
      </c>
      <c r="BB142" s="47" t="n">
        <f aca="false">SUM(BB143:BB152)</f>
        <v>51049.77</v>
      </c>
      <c r="BC142" s="48" t="n">
        <f aca="false">SUM(BB142/BA142*100)</f>
        <v>96.0408877069273</v>
      </c>
      <c r="BL142" s="2"/>
    </row>
    <row r="143" customFormat="false" ht="12.75" hidden="true" customHeight="false" outlineLevel="0" collapsed="false">
      <c r="A143" s="41"/>
      <c r="B143" s="36"/>
      <c r="C143" s="36"/>
      <c r="D143" s="36"/>
      <c r="E143" s="36"/>
      <c r="F143" s="36"/>
      <c r="G143" s="36"/>
      <c r="H143" s="36"/>
      <c r="I143" s="49" t="n">
        <v>42211</v>
      </c>
      <c r="J143" s="50" t="s">
        <v>179</v>
      </c>
      <c r="K143" s="51" t="n">
        <v>17615</v>
      </c>
      <c r="L143" s="51" t="n">
        <v>0</v>
      </c>
      <c r="M143" s="51" t="n">
        <v>0</v>
      </c>
      <c r="N143" s="51" t="n">
        <v>6000</v>
      </c>
      <c r="O143" s="51" t="n">
        <v>6000</v>
      </c>
      <c r="P143" s="51" t="n">
        <v>5000</v>
      </c>
      <c r="Q143" s="51" t="n">
        <v>5000</v>
      </c>
      <c r="R143" s="51" t="n">
        <v>1257</v>
      </c>
      <c r="S143" s="51" t="n">
        <v>5000</v>
      </c>
      <c r="T143" s="51"/>
      <c r="U143" s="51"/>
      <c r="V143" s="39" t="n">
        <f aca="false">S143/P143*100</f>
        <v>100</v>
      </c>
      <c r="W143" s="51" t="n">
        <v>5000</v>
      </c>
      <c r="X143" s="51" t="n">
        <v>10000</v>
      </c>
      <c r="Y143" s="51" t="n">
        <v>10000</v>
      </c>
      <c r="Z143" s="51" t="n">
        <v>10000</v>
      </c>
      <c r="AA143" s="51" t="n">
        <v>12000</v>
      </c>
      <c r="AB143" s="51"/>
      <c r="AC143" s="51" t="n">
        <v>150000</v>
      </c>
      <c r="AD143" s="51" t="n">
        <v>150000</v>
      </c>
      <c r="AE143" s="51"/>
      <c r="AF143" s="51"/>
      <c r="AG143" s="53" t="n">
        <f aca="false">SUM(AD143+AE143-AF143)</f>
        <v>150000</v>
      </c>
      <c r="AH143" s="51"/>
      <c r="AI143" s="51" t="n">
        <v>25000</v>
      </c>
      <c r="AJ143" s="47" t="n">
        <v>0</v>
      </c>
      <c r="AK143" s="51" t="n">
        <v>25000</v>
      </c>
      <c r="AL143" s="51"/>
      <c r="AM143" s="51"/>
      <c r="AN143" s="51" t="n">
        <v>25000</v>
      </c>
      <c r="AO143" s="39" t="n">
        <f aca="false">SUM(AN143/$AN$4)</f>
        <v>3318.07021036565</v>
      </c>
      <c r="AP143" s="47" t="n">
        <v>10000</v>
      </c>
      <c r="AQ143" s="47"/>
      <c r="AR143" s="39" t="n">
        <f aca="false">SUM(AP143/$AN$4)</f>
        <v>1327.22808414626</v>
      </c>
      <c r="AS143" s="39"/>
      <c r="AT143" s="39"/>
      <c r="AU143" s="39"/>
      <c r="AV143" s="39"/>
      <c r="AW143" s="39" t="n">
        <f aca="false">SUM(AR143+AU143-AV143)</f>
        <v>1327.22808414626</v>
      </c>
      <c r="AX143" s="47"/>
      <c r="AY143" s="47"/>
      <c r="AZ143" s="47" t="n">
        <v>1327.23</v>
      </c>
      <c r="BA143" s="47" t="n">
        <f aca="false">SUM(AW143+AY143-AZ143)</f>
        <v>-0.00191585373954695</v>
      </c>
      <c r="BB143" s="47"/>
      <c r="BC143" s="48" t="n">
        <f aca="false">SUM(BB143/BA143*100)</f>
        <v>0</v>
      </c>
      <c r="BL143" s="2"/>
    </row>
    <row r="144" customFormat="false" ht="12.75" hidden="true" customHeight="false" outlineLevel="0" collapsed="false">
      <c r="A144" s="41"/>
      <c r="B144" s="36"/>
      <c r="C144" s="36"/>
      <c r="D144" s="36"/>
      <c r="E144" s="36"/>
      <c r="F144" s="36"/>
      <c r="G144" s="36"/>
      <c r="H144" s="36"/>
      <c r="I144" s="49" t="n">
        <v>42212</v>
      </c>
      <c r="J144" s="50" t="s">
        <v>180</v>
      </c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39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3"/>
      <c r="AH144" s="51"/>
      <c r="AI144" s="51"/>
      <c r="AJ144" s="60" t="n">
        <v>4420.77</v>
      </c>
      <c r="AK144" s="51" t="n">
        <v>10000</v>
      </c>
      <c r="AL144" s="51"/>
      <c r="AM144" s="51"/>
      <c r="AN144" s="47" t="n">
        <f aca="false">SUM(AK144+AL144-AM144)</f>
        <v>10000</v>
      </c>
      <c r="AO144" s="39" t="n">
        <f aca="false">SUM(AN144/$AN$4)</f>
        <v>1327.22808414626</v>
      </c>
      <c r="AP144" s="47" t="n">
        <v>10000</v>
      </c>
      <c r="AQ144" s="47"/>
      <c r="AR144" s="39" t="n">
        <f aca="false">SUM(AP144/$AN$4)</f>
        <v>1327.22808414626</v>
      </c>
      <c r="AS144" s="39" t="n">
        <v>693.56</v>
      </c>
      <c r="AT144" s="39" t="n">
        <v>693.56</v>
      </c>
      <c r="AU144" s="39"/>
      <c r="AV144" s="39"/>
      <c r="AW144" s="39" t="n">
        <f aca="false">SUM(AR144+AU144-AV144)</f>
        <v>1327.22808414626</v>
      </c>
      <c r="AX144" s="47" t="n">
        <v>693.56</v>
      </c>
      <c r="AY144" s="47"/>
      <c r="AZ144" s="47"/>
      <c r="BA144" s="47" t="n">
        <f aca="false">SUM(AW144+AY144-AZ144)</f>
        <v>1327.22808414626</v>
      </c>
      <c r="BB144" s="47" t="n">
        <v>130</v>
      </c>
      <c r="BC144" s="48" t="n">
        <f aca="false">SUM(BB144/BA144*100)</f>
        <v>9.79485</v>
      </c>
      <c r="BF144" s="2" t="n">
        <v>130</v>
      </c>
      <c r="BL144" s="2"/>
    </row>
    <row r="145" customFormat="false" ht="12.75" hidden="true" customHeight="false" outlineLevel="0" collapsed="false">
      <c r="A145" s="41"/>
      <c r="B145" s="36"/>
      <c r="C145" s="36"/>
      <c r="D145" s="36"/>
      <c r="E145" s="36"/>
      <c r="F145" s="36"/>
      <c r="G145" s="36"/>
      <c r="H145" s="36"/>
      <c r="I145" s="49" t="n">
        <v>42219</v>
      </c>
      <c r="J145" s="50" t="s">
        <v>181</v>
      </c>
      <c r="K145" s="51"/>
      <c r="L145" s="51"/>
      <c r="M145" s="51"/>
      <c r="N145" s="51"/>
      <c r="O145" s="51"/>
      <c r="P145" s="51"/>
      <c r="Q145" s="51"/>
      <c r="R145" s="51" t="n">
        <v>14400</v>
      </c>
      <c r="S145" s="51" t="n">
        <v>15000</v>
      </c>
      <c r="T145" s="51" t="n">
        <v>2654.1</v>
      </c>
      <c r="U145" s="51"/>
      <c r="V145" s="39" t="e">
        <f aca="false">S145/P145*100</f>
        <v>#DIV/0!</v>
      </c>
      <c r="W145" s="51" t="n">
        <v>15000</v>
      </c>
      <c r="X145" s="51" t="n">
        <v>20000</v>
      </c>
      <c r="Y145" s="51" t="n">
        <v>20000</v>
      </c>
      <c r="Z145" s="51" t="n">
        <v>20000</v>
      </c>
      <c r="AA145" s="51" t="n">
        <v>20000</v>
      </c>
      <c r="AB145" s="51" t="n">
        <v>1653.65</v>
      </c>
      <c r="AC145" s="51" t="n">
        <v>20000</v>
      </c>
      <c r="AD145" s="51" t="n">
        <v>20000</v>
      </c>
      <c r="AE145" s="51"/>
      <c r="AF145" s="51"/>
      <c r="AG145" s="53" t="n">
        <f aca="false">SUM(AD145+AE145-AF145)</f>
        <v>20000</v>
      </c>
      <c r="AH145" s="51"/>
      <c r="AI145" s="51" t="n">
        <v>20000</v>
      </c>
      <c r="AJ145" s="47" t="n">
        <v>0</v>
      </c>
      <c r="AK145" s="51" t="n">
        <v>20000</v>
      </c>
      <c r="AL145" s="51"/>
      <c r="AM145" s="51"/>
      <c r="AN145" s="47" t="n">
        <f aca="false">SUM(AK145+AL145-AM145)</f>
        <v>20000</v>
      </c>
      <c r="AO145" s="39" t="n">
        <f aca="false">SUM(AN145/$AN$4)</f>
        <v>2654.45616829252</v>
      </c>
      <c r="AP145" s="47" t="n">
        <v>20000</v>
      </c>
      <c r="AQ145" s="47"/>
      <c r="AR145" s="39" t="n">
        <f aca="false">SUM(AP145/$AN$4)</f>
        <v>2654.45616829252</v>
      </c>
      <c r="AS145" s="39"/>
      <c r="AT145" s="39"/>
      <c r="AU145" s="39"/>
      <c r="AV145" s="39"/>
      <c r="AW145" s="39" t="n">
        <f aca="false">SUM(AR145+AU145-AV145)</f>
        <v>2654.45616829252</v>
      </c>
      <c r="AX145" s="47" t="n">
        <v>0</v>
      </c>
      <c r="AY145" s="47"/>
      <c r="AZ145" s="47" t="n">
        <v>2654.46</v>
      </c>
      <c r="BA145" s="47" t="n">
        <f aca="false">SUM(AW145+AY145-AZ145)</f>
        <v>-0.00383170747909389</v>
      </c>
      <c r="BB145" s="47" t="n">
        <v>0</v>
      </c>
      <c r="BC145" s="48" t="n">
        <f aca="false">SUM(BB145/BA145*100)</f>
        <v>0</v>
      </c>
      <c r="BL145" s="2"/>
    </row>
    <row r="146" customFormat="false" ht="12.75" hidden="true" customHeight="false" outlineLevel="0" collapsed="false">
      <c r="A146" s="41"/>
      <c r="B146" s="36"/>
      <c r="C146" s="36"/>
      <c r="D146" s="36"/>
      <c r="E146" s="36"/>
      <c r="F146" s="36"/>
      <c r="G146" s="36"/>
      <c r="H146" s="36"/>
      <c r="I146" s="49" t="n">
        <v>42221</v>
      </c>
      <c r="J146" s="50" t="s">
        <v>182</v>
      </c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39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3"/>
      <c r="AH146" s="51"/>
      <c r="AI146" s="51"/>
      <c r="AJ146" s="47"/>
      <c r="AK146" s="51"/>
      <c r="AL146" s="51"/>
      <c r="AM146" s="51"/>
      <c r="AN146" s="47"/>
      <c r="AO146" s="39" t="n">
        <f aca="false">SUM(AN146/$AN$4)</f>
        <v>0</v>
      </c>
      <c r="AP146" s="47" t="n">
        <v>0</v>
      </c>
      <c r="AQ146" s="47"/>
      <c r="AR146" s="39" t="n">
        <f aca="false">SUM(AP146/$AN$4)</f>
        <v>0</v>
      </c>
      <c r="AS146" s="39"/>
      <c r="AT146" s="39"/>
      <c r="AU146" s="39"/>
      <c r="AV146" s="39"/>
      <c r="AW146" s="39" t="n">
        <f aca="false">SUM(AR146+AU146-AV146)</f>
        <v>0</v>
      </c>
      <c r="AX146" s="47"/>
      <c r="AY146" s="47"/>
      <c r="AZ146" s="47"/>
      <c r="BA146" s="47" t="n">
        <f aca="false">SUM(AW146+AY146-AZ146)</f>
        <v>0</v>
      </c>
      <c r="BB146" s="47"/>
      <c r="BC146" s="48" t="e">
        <f aca="false">SUM(BB146/BA146*100)</f>
        <v>#DIV/0!</v>
      </c>
      <c r="BL146" s="2"/>
    </row>
    <row r="147" customFormat="false" ht="12.75" hidden="true" customHeight="false" outlineLevel="0" collapsed="false">
      <c r="A147" s="41"/>
      <c r="B147" s="36"/>
      <c r="C147" s="36"/>
      <c r="D147" s="36"/>
      <c r="E147" s="36"/>
      <c r="F147" s="36"/>
      <c r="G147" s="36"/>
      <c r="H147" s="36"/>
      <c r="I147" s="49" t="n">
        <v>42231</v>
      </c>
      <c r="J147" s="50" t="s">
        <v>183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39"/>
      <c r="W147" s="51"/>
      <c r="X147" s="51"/>
      <c r="Y147" s="51"/>
      <c r="Z147" s="51"/>
      <c r="AA147" s="51"/>
      <c r="AB147" s="51"/>
      <c r="AC147" s="51" t="n">
        <v>150000</v>
      </c>
      <c r="AD147" s="51" t="n">
        <v>150000</v>
      </c>
      <c r="AE147" s="51"/>
      <c r="AF147" s="51"/>
      <c r="AG147" s="53" t="n">
        <f aca="false">SUM(AD147+AE147-AF147)</f>
        <v>150000</v>
      </c>
      <c r="AH147" s="51" t="n">
        <v>133963.93</v>
      </c>
      <c r="AI147" s="51" t="n">
        <v>0</v>
      </c>
      <c r="AJ147" s="47" t="n">
        <v>0</v>
      </c>
      <c r="AK147" s="51" t="n">
        <v>20000</v>
      </c>
      <c r="AL147" s="51"/>
      <c r="AM147" s="51"/>
      <c r="AN147" s="47" t="n">
        <f aca="false">SUM(AK147+AL147-AM147)</f>
        <v>20000</v>
      </c>
      <c r="AO147" s="39" t="n">
        <f aca="false">SUM(AN147/$AN$4)</f>
        <v>2654.45616829252</v>
      </c>
      <c r="AP147" s="47" t="n">
        <v>10000</v>
      </c>
      <c r="AQ147" s="47"/>
      <c r="AR147" s="39" t="n">
        <f aca="false">SUM(AP147/$AN$4)</f>
        <v>1327.22808414626</v>
      </c>
      <c r="AS147" s="39"/>
      <c r="AT147" s="39"/>
      <c r="AU147" s="39"/>
      <c r="AV147" s="39"/>
      <c r="AW147" s="39" t="n">
        <f aca="false">SUM(AR147+AU147-AV147)</f>
        <v>1327.22808414626</v>
      </c>
      <c r="AX147" s="47"/>
      <c r="AY147" s="47"/>
      <c r="AZ147" s="47" t="n">
        <v>1327.23</v>
      </c>
      <c r="BA147" s="47" t="n">
        <f aca="false">SUM(AW147+AY147-AZ147)</f>
        <v>-0.00191585373954695</v>
      </c>
      <c r="BB147" s="47"/>
      <c r="BC147" s="48" t="n">
        <f aca="false">SUM(BB147/BA147*100)</f>
        <v>0</v>
      </c>
      <c r="BL147" s="2"/>
    </row>
    <row r="148" customFormat="false" ht="12.75" hidden="true" customHeight="false" outlineLevel="0" collapsed="false">
      <c r="A148" s="41"/>
      <c r="B148" s="36"/>
      <c r="C148" s="36"/>
      <c r="D148" s="36"/>
      <c r="E148" s="36"/>
      <c r="F148" s="36"/>
      <c r="G148" s="36"/>
      <c r="H148" s="36"/>
      <c r="I148" s="49" t="n">
        <v>42261</v>
      </c>
      <c r="J148" s="50" t="s">
        <v>184</v>
      </c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39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3"/>
      <c r="AH148" s="51"/>
      <c r="AI148" s="51"/>
      <c r="AJ148" s="47"/>
      <c r="AK148" s="51"/>
      <c r="AL148" s="51"/>
      <c r="AM148" s="51"/>
      <c r="AN148" s="47"/>
      <c r="AO148" s="39" t="n">
        <f aca="false">SUM(AN148/$AN$4)</f>
        <v>0</v>
      </c>
      <c r="AP148" s="47" t="n">
        <v>0</v>
      </c>
      <c r="AQ148" s="47"/>
      <c r="AR148" s="39" t="n">
        <f aca="false">SUM(AP148/$AN$4)</f>
        <v>0</v>
      </c>
      <c r="AS148" s="39" t="n">
        <v>32963.48</v>
      </c>
      <c r="AT148" s="39"/>
      <c r="AU148" s="39"/>
      <c r="AV148" s="39"/>
      <c r="AW148" s="39" t="n">
        <f aca="false">SUM(AR148+AU148-AV148)</f>
        <v>0</v>
      </c>
      <c r="AX148" s="47" t="n">
        <v>32963.48</v>
      </c>
      <c r="AY148" s="47" t="n">
        <v>33000</v>
      </c>
      <c r="AZ148" s="47"/>
      <c r="BA148" s="47" t="n">
        <f aca="false">SUM(AW148+AY148-AZ148)</f>
        <v>33000</v>
      </c>
      <c r="BB148" s="47" t="n">
        <v>32963.48</v>
      </c>
      <c r="BC148" s="48" t="n">
        <f aca="false">SUM(BB148/BA148*100)</f>
        <v>99.8893333333333</v>
      </c>
      <c r="BI148" s="2" t="n">
        <v>32963.48</v>
      </c>
      <c r="BL148" s="2"/>
    </row>
    <row r="149" customFormat="false" ht="12.75" hidden="true" customHeight="false" outlineLevel="0" collapsed="false">
      <c r="A149" s="41"/>
      <c r="B149" s="36"/>
      <c r="C149" s="36"/>
      <c r="D149" s="36"/>
      <c r="E149" s="36"/>
      <c r="F149" s="36"/>
      <c r="G149" s="36"/>
      <c r="H149" s="36"/>
      <c r="I149" s="49" t="n">
        <v>42273</v>
      </c>
      <c r="J149" s="50" t="s">
        <v>185</v>
      </c>
      <c r="K149" s="51" t="n">
        <v>0</v>
      </c>
      <c r="L149" s="51" t="n">
        <v>0</v>
      </c>
      <c r="M149" s="51" t="n">
        <v>0</v>
      </c>
      <c r="N149" s="51" t="n">
        <v>30000</v>
      </c>
      <c r="O149" s="51" t="n">
        <v>30000</v>
      </c>
      <c r="P149" s="51" t="n">
        <v>50000</v>
      </c>
      <c r="Q149" s="51" t="n">
        <v>50000</v>
      </c>
      <c r="R149" s="51"/>
      <c r="S149" s="51" t="n">
        <v>30000</v>
      </c>
      <c r="T149" s="51"/>
      <c r="U149" s="51"/>
      <c r="V149" s="39" t="n">
        <f aca="false">S149/P149*100</f>
        <v>60</v>
      </c>
      <c r="W149" s="51" t="n">
        <v>30000</v>
      </c>
      <c r="X149" s="51" t="n">
        <v>0</v>
      </c>
      <c r="Y149" s="51" t="n">
        <v>30000</v>
      </c>
      <c r="Z149" s="51" t="n">
        <v>70000</v>
      </c>
      <c r="AA149" s="51" t="n">
        <v>35000</v>
      </c>
      <c r="AB149" s="51"/>
      <c r="AC149" s="51" t="n">
        <v>35000</v>
      </c>
      <c r="AD149" s="51" t="n">
        <v>35000</v>
      </c>
      <c r="AE149" s="51"/>
      <c r="AF149" s="51"/>
      <c r="AG149" s="53" t="n">
        <f aca="false">SUM(AD149+AE149-AF149)</f>
        <v>35000</v>
      </c>
      <c r="AH149" s="51"/>
      <c r="AI149" s="51" t="n">
        <v>30000</v>
      </c>
      <c r="AJ149" s="47" t="n">
        <v>0</v>
      </c>
      <c r="AK149" s="51" t="n">
        <v>200000</v>
      </c>
      <c r="AL149" s="51"/>
      <c r="AM149" s="51" t="n">
        <v>200000</v>
      </c>
      <c r="AN149" s="47" t="n">
        <f aca="false">SUM(AK149+AL149-AM149)</f>
        <v>0</v>
      </c>
      <c r="AO149" s="39" t="n">
        <f aca="false">SUM(AN149/$AN$4)</f>
        <v>0</v>
      </c>
      <c r="AP149" s="47"/>
      <c r="AQ149" s="47"/>
      <c r="AR149" s="39" t="n">
        <f aca="false">SUM(AP149/$AN$4)</f>
        <v>0</v>
      </c>
      <c r="AS149" s="39"/>
      <c r="AT149" s="39"/>
      <c r="AU149" s="39" t="n">
        <v>17200</v>
      </c>
      <c r="AV149" s="39"/>
      <c r="AW149" s="39" t="n">
        <f aca="false">SUM(AR149+AU149-AV149)</f>
        <v>17200</v>
      </c>
      <c r="AX149" s="47" t="n">
        <v>18121.29</v>
      </c>
      <c r="AY149" s="47" t="n">
        <v>1000</v>
      </c>
      <c r="AZ149" s="47"/>
      <c r="BA149" s="47" t="n">
        <f aca="false">SUM(AW149+AY149-AZ149)</f>
        <v>18200</v>
      </c>
      <c r="BB149" s="47" t="n">
        <v>17596.29</v>
      </c>
      <c r="BC149" s="48" t="n">
        <f aca="false">SUM(BB149/BA149*100)</f>
        <v>96.6829120879121</v>
      </c>
      <c r="BG149" s="2" t="n">
        <v>17596.29</v>
      </c>
      <c r="BL149" s="2"/>
    </row>
    <row r="150" customFormat="false" ht="12.75" hidden="true" customHeight="false" outlineLevel="0" collapsed="false">
      <c r="A150" s="41"/>
      <c r="B150" s="36"/>
      <c r="C150" s="36"/>
      <c r="D150" s="36"/>
      <c r="E150" s="36"/>
      <c r="F150" s="36"/>
      <c r="G150" s="36"/>
      <c r="H150" s="36"/>
      <c r="I150" s="49" t="n">
        <v>42271</v>
      </c>
      <c r="J150" s="50" t="s">
        <v>186</v>
      </c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39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3"/>
      <c r="AH150" s="51"/>
      <c r="AI150" s="51"/>
      <c r="AJ150" s="47" t="n">
        <v>2036.03</v>
      </c>
      <c r="AK150" s="51" t="n">
        <v>10000</v>
      </c>
      <c r="AL150" s="51" t="n">
        <v>55000</v>
      </c>
      <c r="AM150" s="51"/>
      <c r="AN150" s="47" t="n">
        <f aca="false">SUM(AK150+AL150-AM150)</f>
        <v>65000</v>
      </c>
      <c r="AO150" s="39" t="n">
        <f aca="false">SUM(AN150/$AN$4)</f>
        <v>8626.98254695069</v>
      </c>
      <c r="AP150" s="47" t="n">
        <v>65000</v>
      </c>
      <c r="AQ150" s="47"/>
      <c r="AR150" s="39" t="n">
        <f aca="false">SUM(AP150/$AN$4)</f>
        <v>8626.98254695069</v>
      </c>
      <c r="AS150" s="39"/>
      <c r="AT150" s="39"/>
      <c r="AU150" s="39"/>
      <c r="AV150" s="39"/>
      <c r="AW150" s="39" t="n">
        <f aca="false">SUM(AR150+AU150-AV150)</f>
        <v>8626.98254695069</v>
      </c>
      <c r="AX150" s="47" t="n">
        <v>360</v>
      </c>
      <c r="AY150" s="47"/>
      <c r="AZ150" s="47" t="n">
        <v>8000</v>
      </c>
      <c r="BA150" s="47" t="n">
        <f aca="false">SUM(AW150+AY150-AZ150)</f>
        <v>626.982546950692</v>
      </c>
      <c r="BB150" s="47" t="n">
        <v>360</v>
      </c>
      <c r="BC150" s="48" t="n">
        <f aca="false">SUM(BB150/BA150*100)</f>
        <v>57.4178662150721</v>
      </c>
      <c r="BF150" s="2" t="n">
        <v>360</v>
      </c>
      <c r="BL150" s="2"/>
    </row>
    <row r="151" customFormat="false" ht="12.75" hidden="true" customHeight="false" outlineLevel="0" collapsed="false">
      <c r="A151" s="41"/>
      <c r="B151" s="36"/>
      <c r="C151" s="36"/>
      <c r="D151" s="36"/>
      <c r="E151" s="36"/>
      <c r="F151" s="36"/>
      <c r="G151" s="36"/>
      <c r="H151" s="36"/>
      <c r="I151" s="49" t="n">
        <v>42273</v>
      </c>
      <c r="J151" s="50" t="s">
        <v>187</v>
      </c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39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3"/>
      <c r="AH151" s="51"/>
      <c r="AI151" s="51"/>
      <c r="AJ151" s="47"/>
      <c r="AK151" s="51"/>
      <c r="AL151" s="51"/>
      <c r="AM151" s="51"/>
      <c r="AN151" s="47"/>
      <c r="AO151" s="39" t="n">
        <f aca="false">SUM(AN151/$AN$4)</f>
        <v>0</v>
      </c>
      <c r="AP151" s="47" t="n">
        <v>150000</v>
      </c>
      <c r="AQ151" s="47"/>
      <c r="AR151" s="39" t="n">
        <f aca="false">SUM(AP151/$AN$4)</f>
        <v>19908.4212621939</v>
      </c>
      <c r="AS151" s="39"/>
      <c r="AT151" s="39"/>
      <c r="AU151" s="39"/>
      <c r="AV151" s="39"/>
      <c r="AW151" s="39" t="n">
        <f aca="false">SUM(AR151+AU151-AV151)</f>
        <v>19908.4212621939</v>
      </c>
      <c r="AX151" s="47"/>
      <c r="AY151" s="47"/>
      <c r="AZ151" s="47" t="n">
        <v>19908.42</v>
      </c>
      <c r="BA151" s="47" t="n">
        <f aca="false">SUM(AW151+AY151-AZ151)</f>
        <v>0.001262193909497</v>
      </c>
      <c r="BB151" s="47"/>
      <c r="BC151" s="48" t="n">
        <f aca="false">SUM(BB151/BA151*100)</f>
        <v>0</v>
      </c>
      <c r="BF151" s="3"/>
      <c r="BL151" s="2"/>
    </row>
    <row r="152" customFormat="false" ht="12.75" hidden="true" customHeight="false" outlineLevel="0" collapsed="false">
      <c r="A152" s="41"/>
      <c r="B152" s="36"/>
      <c r="C152" s="36"/>
      <c r="D152" s="36"/>
      <c r="E152" s="36"/>
      <c r="F152" s="36"/>
      <c r="G152" s="36"/>
      <c r="H152" s="36"/>
      <c r="I152" s="49" t="n">
        <v>42274</v>
      </c>
      <c r="J152" s="50" t="s">
        <v>188</v>
      </c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39"/>
      <c r="W152" s="51"/>
      <c r="X152" s="51"/>
      <c r="Y152" s="51"/>
      <c r="Z152" s="51"/>
      <c r="AA152" s="51"/>
      <c r="AB152" s="51"/>
      <c r="AC152" s="51" t="n">
        <v>20000</v>
      </c>
      <c r="AD152" s="51" t="n">
        <v>20000</v>
      </c>
      <c r="AE152" s="51"/>
      <c r="AF152" s="51"/>
      <c r="AG152" s="53" t="n">
        <f aca="false">SUM(AD152+AE152-AF152)</f>
        <v>20000</v>
      </c>
      <c r="AH152" s="51" t="n">
        <v>20527.5</v>
      </c>
      <c r="AI152" s="51" t="n">
        <v>32000</v>
      </c>
      <c r="AJ152" s="47" t="n">
        <v>7973.18</v>
      </c>
      <c r="AK152" s="51" t="n">
        <v>30000</v>
      </c>
      <c r="AL152" s="51" t="n">
        <v>20000</v>
      </c>
      <c r="AM152" s="51"/>
      <c r="AN152" s="47" t="n">
        <f aca="false">SUM(AK152+AL152-AM152)</f>
        <v>50000</v>
      </c>
      <c r="AO152" s="39" t="n">
        <f aca="false">SUM(AN152/$AN$4)</f>
        <v>6636.1404207313</v>
      </c>
      <c r="AP152" s="47" t="n">
        <v>50000</v>
      </c>
      <c r="AQ152" s="47"/>
      <c r="AR152" s="39" t="n">
        <f aca="false">SUM(AP152/$AN$4)</f>
        <v>6636.1404207313</v>
      </c>
      <c r="AS152" s="39" t="n">
        <v>24056.45</v>
      </c>
      <c r="AT152" s="39" t="n">
        <v>24056.45</v>
      </c>
      <c r="AU152" s="39"/>
      <c r="AV152" s="39"/>
      <c r="AW152" s="39" t="n">
        <f aca="false">SUM(AR152+AU152-AV152)</f>
        <v>6636.1404207313</v>
      </c>
      <c r="AX152" s="47"/>
      <c r="AY152" s="47"/>
      <c r="AZ152" s="47" t="n">
        <v>6636.14</v>
      </c>
      <c r="BA152" s="47" t="n">
        <f aca="false">SUM(AW152+AY152-AZ152)</f>
        <v>0.000420731302256172</v>
      </c>
      <c r="BB152" s="47"/>
      <c r="BC152" s="48" t="n">
        <f aca="false">SUM(BB152/BA152*100)</f>
        <v>0</v>
      </c>
      <c r="BL152" s="2"/>
    </row>
    <row r="153" customFormat="false" ht="12.75" hidden="true" customHeight="false" outlineLevel="0" collapsed="false">
      <c r="A153" s="41"/>
      <c r="B153" s="36" t="s">
        <v>173</v>
      </c>
      <c r="C153" s="36"/>
      <c r="D153" s="36"/>
      <c r="E153" s="36"/>
      <c r="F153" s="36"/>
      <c r="G153" s="36"/>
      <c r="H153" s="36"/>
      <c r="I153" s="49" t="n">
        <v>426</v>
      </c>
      <c r="J153" s="50" t="s">
        <v>189</v>
      </c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39"/>
      <c r="W153" s="51"/>
      <c r="X153" s="51" t="n">
        <f aca="false">SUM(X154:X156)</f>
        <v>100000</v>
      </c>
      <c r="Y153" s="51" t="n">
        <f aca="false">SUM(Y154:Y156)</f>
        <v>115000</v>
      </c>
      <c r="Z153" s="51" t="n">
        <f aca="false">SUM(Z154:Z156)</f>
        <v>115000</v>
      </c>
      <c r="AA153" s="51" t="n">
        <f aca="false">SUM(AA154:AA156)</f>
        <v>15000</v>
      </c>
      <c r="AB153" s="51" t="n">
        <f aca="false">SUM(AB154:AB156)</f>
        <v>81000</v>
      </c>
      <c r="AC153" s="51" t="n">
        <f aca="false">SUM(AC154:AC156)</f>
        <v>15000</v>
      </c>
      <c r="AD153" s="51" t="n">
        <f aca="false">SUM(AD154:AD156)</f>
        <v>15000</v>
      </c>
      <c r="AE153" s="51" t="n">
        <f aca="false">SUM(AE154:AE156)</f>
        <v>0</v>
      </c>
      <c r="AF153" s="51" t="n">
        <f aca="false">SUM(AF154:AF156)</f>
        <v>0</v>
      </c>
      <c r="AG153" s="51" t="n">
        <f aca="false">SUM(AG154:AG156)</f>
        <v>15000</v>
      </c>
      <c r="AH153" s="51" t="n">
        <f aca="false">SUM(AH154:AH156)</f>
        <v>0</v>
      </c>
      <c r="AI153" s="51" t="n">
        <f aca="false">SUM(AI154:AI156)</f>
        <v>0</v>
      </c>
      <c r="AJ153" s="47" t="n">
        <v>0</v>
      </c>
      <c r="AK153" s="51" t="n">
        <v>0</v>
      </c>
      <c r="AL153" s="51"/>
      <c r="AM153" s="51"/>
      <c r="AN153" s="47" t="n">
        <f aca="false">SUM(AK153+AL153-AM153)</f>
        <v>0</v>
      </c>
      <c r="AO153" s="39" t="n">
        <f aca="false">SUM(AN153/$AN$4)</f>
        <v>0</v>
      </c>
      <c r="AP153" s="47"/>
      <c r="AQ153" s="47"/>
      <c r="AR153" s="39" t="n">
        <f aca="false">SUM(AP153/$AN$4)</f>
        <v>0</v>
      </c>
      <c r="AS153" s="39"/>
      <c r="AT153" s="39"/>
      <c r="AU153" s="39"/>
      <c r="AV153" s="39"/>
      <c r="AW153" s="39" t="n">
        <f aca="false">SUM(AR153+AU153-AV153)</f>
        <v>0</v>
      </c>
      <c r="AX153" s="47" t="n">
        <f aca="false">SUM(AX154)</f>
        <v>2628.48</v>
      </c>
      <c r="AY153" s="47" t="n">
        <f aca="false">SUM(AY154)</f>
        <v>3000</v>
      </c>
      <c r="AZ153" s="47" t="n">
        <f aca="false">SUM(AZ154)</f>
        <v>0</v>
      </c>
      <c r="BA153" s="47" t="n">
        <f aca="false">SUM(BA154)</f>
        <v>3000</v>
      </c>
      <c r="BB153" s="47" t="n">
        <f aca="false">SUM(BB154)</f>
        <v>2628.48</v>
      </c>
      <c r="BC153" s="48" t="n">
        <f aca="false">SUM(BB153/BA153*100)</f>
        <v>87.616</v>
      </c>
      <c r="BG153" s="2" t="n">
        <v>2628.48</v>
      </c>
      <c r="BL153" s="2"/>
    </row>
    <row r="154" customFormat="false" ht="12.75" hidden="true" customHeight="false" outlineLevel="0" collapsed="false">
      <c r="A154" s="41"/>
      <c r="B154" s="36"/>
      <c r="C154" s="36"/>
      <c r="D154" s="36"/>
      <c r="E154" s="36"/>
      <c r="F154" s="36"/>
      <c r="G154" s="36"/>
      <c r="H154" s="36"/>
      <c r="I154" s="49" t="n">
        <v>42621</v>
      </c>
      <c r="J154" s="50" t="s">
        <v>190</v>
      </c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39"/>
      <c r="W154" s="51"/>
      <c r="X154" s="51"/>
      <c r="Y154" s="51" t="n">
        <v>15000</v>
      </c>
      <c r="Z154" s="51" t="n">
        <v>15000</v>
      </c>
      <c r="AA154" s="51" t="n">
        <v>15000</v>
      </c>
      <c r="AB154" s="51" t="n">
        <v>6000</v>
      </c>
      <c r="AC154" s="51" t="n">
        <v>15000</v>
      </c>
      <c r="AD154" s="51" t="n">
        <v>15000</v>
      </c>
      <c r="AE154" s="51"/>
      <c r="AF154" s="51"/>
      <c r="AG154" s="53" t="n">
        <f aca="false">SUM(AC154+AE154-AF154)</f>
        <v>15000</v>
      </c>
      <c r="AH154" s="51"/>
      <c r="AI154" s="51" t="n">
        <v>0</v>
      </c>
      <c r="AJ154" s="47" t="n">
        <v>0</v>
      </c>
      <c r="AK154" s="51"/>
      <c r="AL154" s="51"/>
      <c r="AM154" s="51"/>
      <c r="AN154" s="47" t="n">
        <f aca="false">SUM(AK154+AL154-AM154)</f>
        <v>0</v>
      </c>
      <c r="AO154" s="39" t="n">
        <f aca="false">SUM(AN154/$AN$4)</f>
        <v>0</v>
      </c>
      <c r="AP154" s="47"/>
      <c r="AQ154" s="47"/>
      <c r="AR154" s="39" t="n">
        <f aca="false">SUM(AP154/$AN$4)</f>
        <v>0</v>
      </c>
      <c r="AS154" s="39"/>
      <c r="AT154" s="39"/>
      <c r="AU154" s="39"/>
      <c r="AV154" s="39"/>
      <c r="AW154" s="39" t="n">
        <f aca="false">SUM(AR154+AU154-AV154)</f>
        <v>0</v>
      </c>
      <c r="AX154" s="47" t="n">
        <v>2628.48</v>
      </c>
      <c r="AY154" s="47" t="n">
        <v>3000</v>
      </c>
      <c r="AZ154" s="47"/>
      <c r="BA154" s="47" t="n">
        <f aca="false">SUM(AW154+AY154-AZ154)</f>
        <v>3000</v>
      </c>
      <c r="BB154" s="47" t="n">
        <v>2628.48</v>
      </c>
      <c r="BC154" s="48" t="n">
        <f aca="false">SUM(BB154/BA154*100)</f>
        <v>87.616</v>
      </c>
      <c r="BL154" s="2"/>
    </row>
    <row r="155" customFormat="false" ht="12.75" hidden="true" customHeight="false" outlineLevel="0" collapsed="false">
      <c r="A155" s="41"/>
      <c r="B155" s="36"/>
      <c r="C155" s="36"/>
      <c r="D155" s="36"/>
      <c r="E155" s="36"/>
      <c r="F155" s="36"/>
      <c r="G155" s="36"/>
      <c r="H155" s="36"/>
      <c r="I155" s="49" t="n">
        <v>42639</v>
      </c>
      <c r="J155" s="50" t="s">
        <v>191</v>
      </c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39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3" t="n">
        <f aca="false">SUM(AC155+AE155-AF155)</f>
        <v>0</v>
      </c>
      <c r="AH155" s="51"/>
      <c r="AI155" s="51"/>
      <c r="AJ155" s="47"/>
      <c r="AK155" s="51"/>
      <c r="AL155" s="51"/>
      <c r="AM155" s="51"/>
      <c r="AN155" s="47" t="n">
        <f aca="false">SUM(AK155+AL155-AM155)</f>
        <v>0</v>
      </c>
      <c r="AO155" s="39" t="n">
        <f aca="false">SUM(AN155/$AN$4)</f>
        <v>0</v>
      </c>
      <c r="AP155" s="47"/>
      <c r="AQ155" s="47"/>
      <c r="AR155" s="39" t="n">
        <f aca="false">SUM(AP155/$AN$4)</f>
        <v>0</v>
      </c>
      <c r="AS155" s="39"/>
      <c r="AT155" s="39"/>
      <c r="AU155" s="39"/>
      <c r="AV155" s="39"/>
      <c r="AW155" s="39" t="n">
        <f aca="false">SUM(AR155+AU155-AV155)</f>
        <v>0</v>
      </c>
      <c r="AX155" s="47"/>
      <c r="AY155" s="47"/>
      <c r="AZ155" s="47"/>
      <c r="BA155" s="47" t="n">
        <f aca="false">SUM(AW155+AY155-AZ155)</f>
        <v>0</v>
      </c>
      <c r="BB155" s="47"/>
      <c r="BC155" s="48" t="e">
        <f aca="false">SUM(BB155/BA155*100)</f>
        <v>#DIV/0!</v>
      </c>
      <c r="BL155" s="2"/>
    </row>
    <row r="156" customFormat="false" ht="12.75" hidden="true" customHeight="false" outlineLevel="0" collapsed="false">
      <c r="A156" s="41"/>
      <c r="B156" s="36"/>
      <c r="C156" s="36"/>
      <c r="D156" s="36"/>
      <c r="E156" s="36"/>
      <c r="F156" s="36"/>
      <c r="G156" s="36"/>
      <c r="H156" s="36"/>
      <c r="I156" s="49" t="n">
        <v>42637</v>
      </c>
      <c r="J156" s="50" t="s">
        <v>192</v>
      </c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39"/>
      <c r="W156" s="51"/>
      <c r="X156" s="51" t="n">
        <v>100000</v>
      </c>
      <c r="Y156" s="51" t="n">
        <v>100000</v>
      </c>
      <c r="Z156" s="51" t="n">
        <v>100000</v>
      </c>
      <c r="AA156" s="51"/>
      <c r="AB156" s="51" t="n">
        <v>75000</v>
      </c>
      <c r="AC156" s="51"/>
      <c r="AD156" s="51"/>
      <c r="AE156" s="51"/>
      <c r="AF156" s="51"/>
      <c r="AG156" s="53" t="n">
        <f aca="false">SUM(AC156+AE156-AF156)</f>
        <v>0</v>
      </c>
      <c r="AH156" s="51"/>
      <c r="AI156" s="51"/>
      <c r="AJ156" s="47"/>
      <c r="AK156" s="51"/>
      <c r="AL156" s="51"/>
      <c r="AM156" s="51"/>
      <c r="AN156" s="47" t="n">
        <f aca="false">SUM(AK156+AL156-AM156)</f>
        <v>0</v>
      </c>
      <c r="AO156" s="39" t="n">
        <f aca="false">SUM(AN156/$AN$4)</f>
        <v>0</v>
      </c>
      <c r="AP156" s="47"/>
      <c r="AQ156" s="47"/>
      <c r="AR156" s="39" t="n">
        <f aca="false">SUM(AP156/$AN$4)</f>
        <v>0</v>
      </c>
      <c r="AS156" s="39"/>
      <c r="AT156" s="39"/>
      <c r="AU156" s="39"/>
      <c r="AV156" s="39"/>
      <c r="AW156" s="39" t="n">
        <f aca="false">SUM(AR156+AU156-AV156)</f>
        <v>0</v>
      </c>
      <c r="AX156" s="47"/>
      <c r="AY156" s="47"/>
      <c r="AZ156" s="47"/>
      <c r="BA156" s="47" t="n">
        <f aca="false">SUM(AW156+AY156-AZ156)</f>
        <v>0</v>
      </c>
      <c r="BB156" s="47"/>
      <c r="BC156" s="48" t="e">
        <f aca="false">SUM(BB156/BA156*100)</f>
        <v>#DIV/0!</v>
      </c>
      <c r="BL156" s="2"/>
    </row>
    <row r="157" customFormat="false" ht="12.75" hidden="true" customHeight="false" outlineLevel="0" collapsed="false">
      <c r="A157" s="46" t="s">
        <v>193</v>
      </c>
      <c r="B157" s="52"/>
      <c r="C157" s="52"/>
      <c r="D157" s="52"/>
      <c r="E157" s="52"/>
      <c r="F157" s="52"/>
      <c r="G157" s="52"/>
      <c r="H157" s="52"/>
      <c r="I157" s="37" t="s">
        <v>194</v>
      </c>
      <c r="J157" s="38" t="s">
        <v>195</v>
      </c>
      <c r="K157" s="39" t="e">
        <f aca="false">SUM(K158+K165+#REF!)</f>
        <v>#REF!</v>
      </c>
      <c r="L157" s="39" t="e">
        <f aca="false">SUM(L158+L165+#REF!)</f>
        <v>#REF!</v>
      </c>
      <c r="M157" s="39" t="e">
        <f aca="false">SUM(M158+M165+#REF!)</f>
        <v>#REF!</v>
      </c>
      <c r="N157" s="39" t="n">
        <f aca="false">SUM(N158+N165)</f>
        <v>43000</v>
      </c>
      <c r="O157" s="39" t="n">
        <f aca="false">SUM(O158+O165)</f>
        <v>43000</v>
      </c>
      <c r="P157" s="39" t="n">
        <f aca="false">SUM(P158+P165)</f>
        <v>31000</v>
      </c>
      <c r="Q157" s="39" t="n">
        <f aca="false">SUM(Q158+Q165)</f>
        <v>31000</v>
      </c>
      <c r="R157" s="39" t="n">
        <f aca="false">SUM(R158+R165)</f>
        <v>0</v>
      </c>
      <c r="S157" s="39" t="n">
        <f aca="false">SUM(S158+S165)</f>
        <v>31000</v>
      </c>
      <c r="T157" s="39" t="n">
        <f aca="false">SUM(T158+T165)</f>
        <v>0</v>
      </c>
      <c r="U157" s="39" t="n">
        <f aca="false">SUM(U158+U165)</f>
        <v>0</v>
      </c>
      <c r="V157" s="39" t="n">
        <f aca="false">SUM(V158+V165)</f>
        <v>200</v>
      </c>
      <c r="W157" s="39" t="n">
        <f aca="false">SUM(W158+W165)</f>
        <v>31000</v>
      </c>
      <c r="X157" s="39" t="n">
        <f aca="false">SUM(X158+X165)</f>
        <v>88000</v>
      </c>
      <c r="Y157" s="39" t="n">
        <f aca="false">SUM(Y158+Y165)</f>
        <v>88000</v>
      </c>
      <c r="Z157" s="39" t="n">
        <f aca="false">SUM(Z158+Z165)</f>
        <v>88000</v>
      </c>
      <c r="AA157" s="39" t="n">
        <f aca="false">SUM(AA158+AA165)</f>
        <v>93000</v>
      </c>
      <c r="AB157" s="39" t="n">
        <f aca="false">SUM(AB158+AB165)</f>
        <v>0</v>
      </c>
      <c r="AC157" s="39" t="n">
        <f aca="false">SUM(AC158+AC165)</f>
        <v>115000</v>
      </c>
      <c r="AD157" s="39" t="n">
        <f aca="false">SUM(AD158+AD165)</f>
        <v>95000</v>
      </c>
      <c r="AE157" s="39" t="n">
        <f aca="false">SUM(AE158+AE165)</f>
        <v>0</v>
      </c>
      <c r="AF157" s="39" t="n">
        <f aca="false">SUM(AF158+AF165)</f>
        <v>0</v>
      </c>
      <c r="AG157" s="39" t="n">
        <f aca="false">SUM(AG158+AG165)</f>
        <v>95000</v>
      </c>
      <c r="AH157" s="39" t="n">
        <f aca="false">SUM(AH158+AH165)</f>
        <v>4997.09</v>
      </c>
      <c r="AI157" s="39" t="n">
        <f aca="false">SUM(AI158+AI165)</f>
        <v>60000</v>
      </c>
      <c r="AJ157" s="39" t="n">
        <f aca="false">SUM(AJ158+AJ165)</f>
        <v>0</v>
      </c>
      <c r="AK157" s="39" t="n">
        <f aca="false">SUM(AK158+AK165)</f>
        <v>60000</v>
      </c>
      <c r="AL157" s="39" t="n">
        <f aca="false">SUM(AL158+AL165)</f>
        <v>0</v>
      </c>
      <c r="AM157" s="39" t="n">
        <f aca="false">SUM(AM158+AM165)</f>
        <v>0</v>
      </c>
      <c r="AN157" s="39" t="n">
        <f aca="false">SUM(AN158+AN165)</f>
        <v>60000</v>
      </c>
      <c r="AO157" s="39" t="n">
        <f aca="false">SUM(AN157/$AN$4)</f>
        <v>7963.36850487756</v>
      </c>
      <c r="AP157" s="39" t="n">
        <f aca="false">SUM(AP158+AP165)</f>
        <v>60000</v>
      </c>
      <c r="AQ157" s="39" t="n">
        <f aca="false">SUM(AQ158+AQ165)</f>
        <v>0</v>
      </c>
      <c r="AR157" s="39" t="n">
        <f aca="false">SUM(AP157/$AN$4)</f>
        <v>7963.36850487756</v>
      </c>
      <c r="AS157" s="39"/>
      <c r="AT157" s="39" t="n">
        <f aca="false">SUM(AT158+AT165)</f>
        <v>0</v>
      </c>
      <c r="AU157" s="39" t="n">
        <f aca="false">SUM(AU158+AU165)</f>
        <v>0</v>
      </c>
      <c r="AV157" s="39" t="n">
        <f aca="false">SUM(AV158+AV165)</f>
        <v>0</v>
      </c>
      <c r="AW157" s="39" t="n">
        <f aca="false">SUM(AR157+AU157-AV157)</f>
        <v>7963.36850487756</v>
      </c>
      <c r="AX157" s="47" t="n">
        <f aca="false">SUM(AX158+AX165)</f>
        <v>6637</v>
      </c>
      <c r="AY157" s="47" t="n">
        <f aca="false">SUM(AY158+AY165)</f>
        <v>1</v>
      </c>
      <c r="AZ157" s="47" t="n">
        <f aca="false">SUM(AZ158+AZ165)</f>
        <v>0</v>
      </c>
      <c r="BA157" s="47" t="n">
        <f aca="false">SUM(BA158+BA165)</f>
        <v>7964.36850487756</v>
      </c>
      <c r="BB157" s="47" t="n">
        <f aca="false">SUM(BB158+BB165)</f>
        <v>7638.18</v>
      </c>
      <c r="BC157" s="48" t="n">
        <f aca="false">SUM(BB157/BA157*100)</f>
        <v>95.9044021546994</v>
      </c>
      <c r="BL157" s="2"/>
    </row>
    <row r="158" customFormat="false" ht="12.75" hidden="true" customHeight="false" outlineLevel="0" collapsed="false">
      <c r="A158" s="41" t="s">
        <v>196</v>
      </c>
      <c r="B158" s="36"/>
      <c r="C158" s="36"/>
      <c r="D158" s="36"/>
      <c r="E158" s="36"/>
      <c r="F158" s="36"/>
      <c r="G158" s="36"/>
      <c r="H158" s="36"/>
      <c r="I158" s="49" t="s">
        <v>48</v>
      </c>
      <c r="J158" s="50" t="s">
        <v>197</v>
      </c>
      <c r="K158" s="51" t="e">
        <f aca="false">SUM(K159)</f>
        <v>#REF!</v>
      </c>
      <c r="L158" s="51" t="e">
        <f aca="false">SUM(L159)</f>
        <v>#REF!</v>
      </c>
      <c r="M158" s="51" t="e">
        <f aca="false">SUM(M159)</f>
        <v>#REF!</v>
      </c>
      <c r="N158" s="51" t="n">
        <f aca="false">SUM(N159)</f>
        <v>40000</v>
      </c>
      <c r="O158" s="51" t="n">
        <f aca="false">SUM(O159)</f>
        <v>40000</v>
      </c>
      <c r="P158" s="51" t="n">
        <f aca="false">SUM(P159)</f>
        <v>28000</v>
      </c>
      <c r="Q158" s="51" t="n">
        <f aca="false">SUM(Q159)</f>
        <v>28000</v>
      </c>
      <c r="R158" s="51" t="n">
        <f aca="false">SUM(R159)</f>
        <v>0</v>
      </c>
      <c r="S158" s="51" t="n">
        <f aca="false">SUM(S159)</f>
        <v>28000</v>
      </c>
      <c r="T158" s="51" t="n">
        <f aca="false">SUM(T159)</f>
        <v>0</v>
      </c>
      <c r="U158" s="51" t="n">
        <f aca="false">SUM(U159)</f>
        <v>0</v>
      </c>
      <c r="V158" s="51" t="n">
        <f aca="false">SUM(V159)</f>
        <v>100</v>
      </c>
      <c r="W158" s="51" t="n">
        <f aca="false">SUM(W159)</f>
        <v>28000</v>
      </c>
      <c r="X158" s="51" t="n">
        <f aca="false">SUM(X159)</f>
        <v>85000</v>
      </c>
      <c r="Y158" s="51" t="n">
        <f aca="false">SUM(Y159)</f>
        <v>85000</v>
      </c>
      <c r="Z158" s="51" t="n">
        <f aca="false">SUM(Z159)</f>
        <v>85000</v>
      </c>
      <c r="AA158" s="51" t="n">
        <f aca="false">SUM(AA159)</f>
        <v>85000</v>
      </c>
      <c r="AB158" s="51" t="n">
        <f aca="false">SUM(AB159)</f>
        <v>0</v>
      </c>
      <c r="AC158" s="51" t="n">
        <f aca="false">SUM(AC159)</f>
        <v>85000</v>
      </c>
      <c r="AD158" s="51" t="n">
        <f aca="false">SUM(AD159)</f>
        <v>85000</v>
      </c>
      <c r="AE158" s="51" t="n">
        <f aca="false">SUM(AE159)</f>
        <v>0</v>
      </c>
      <c r="AF158" s="51" t="n">
        <f aca="false">SUM(AF159)</f>
        <v>0</v>
      </c>
      <c r="AG158" s="51" t="n">
        <f aca="false">SUM(AG159)</f>
        <v>85000</v>
      </c>
      <c r="AH158" s="51" t="n">
        <f aca="false">SUM(AH159)</f>
        <v>0</v>
      </c>
      <c r="AI158" s="51" t="n">
        <f aca="false">SUM(AI159)</f>
        <v>50000</v>
      </c>
      <c r="AJ158" s="51" t="n">
        <f aca="false">SUM(AJ159)</f>
        <v>0</v>
      </c>
      <c r="AK158" s="51" t="n">
        <f aca="false">SUM(AK159)</f>
        <v>50000</v>
      </c>
      <c r="AL158" s="51" t="n">
        <f aca="false">SUM(AL159)</f>
        <v>0</v>
      </c>
      <c r="AM158" s="51" t="n">
        <f aca="false">SUM(AM159)</f>
        <v>0</v>
      </c>
      <c r="AN158" s="51" t="n">
        <f aca="false">SUM(AN159)</f>
        <v>50000</v>
      </c>
      <c r="AO158" s="39" t="n">
        <f aca="false">SUM(AN158/$AN$4)</f>
        <v>6636.1404207313</v>
      </c>
      <c r="AP158" s="51" t="n">
        <f aca="false">SUM(AP159)</f>
        <v>50000</v>
      </c>
      <c r="AQ158" s="51" t="n">
        <f aca="false">SUM(AQ159)</f>
        <v>0</v>
      </c>
      <c r="AR158" s="39" t="n">
        <f aca="false">SUM(AP158/$AN$4)</f>
        <v>6636.1404207313</v>
      </c>
      <c r="AS158" s="39"/>
      <c r="AT158" s="39" t="n">
        <f aca="false">SUM(AT159)</f>
        <v>0</v>
      </c>
      <c r="AU158" s="39" t="n">
        <f aca="false">SUM(AU159)</f>
        <v>0</v>
      </c>
      <c r="AV158" s="39" t="n">
        <f aca="false">SUM(AV159)</f>
        <v>0</v>
      </c>
      <c r="AW158" s="39" t="n">
        <f aca="false">SUM(AR158+AU158-AV158)</f>
        <v>6636.1404207313</v>
      </c>
      <c r="AX158" s="47" t="n">
        <f aca="false">SUM(AX161)</f>
        <v>6637</v>
      </c>
      <c r="AY158" s="47" t="n">
        <f aca="false">SUM(AY161)</f>
        <v>1</v>
      </c>
      <c r="AZ158" s="47" t="n">
        <f aca="false">SUM(AZ161)</f>
        <v>0</v>
      </c>
      <c r="BA158" s="47" t="n">
        <f aca="false">SUM(BA161)</f>
        <v>6637.1404207313</v>
      </c>
      <c r="BB158" s="47" t="n">
        <f aca="false">SUM(BB161)</f>
        <v>6637</v>
      </c>
      <c r="BC158" s="48" t="n">
        <f aca="false">SUM(BB158/BA158*100)</f>
        <v>99.997884318812</v>
      </c>
      <c r="BL158" s="2"/>
    </row>
    <row r="159" customFormat="false" ht="12.75" hidden="true" customHeight="false" outlineLevel="0" collapsed="false">
      <c r="A159" s="41"/>
      <c r="B159" s="36"/>
      <c r="C159" s="36"/>
      <c r="D159" s="36"/>
      <c r="E159" s="36"/>
      <c r="F159" s="36"/>
      <c r="G159" s="36"/>
      <c r="H159" s="36"/>
      <c r="I159" s="49" t="s">
        <v>198</v>
      </c>
      <c r="J159" s="50"/>
      <c r="K159" s="51" t="e">
        <f aca="false">SUM(K161)</f>
        <v>#REF!</v>
      </c>
      <c r="L159" s="51" t="e">
        <f aca="false">SUM(L161)</f>
        <v>#REF!</v>
      </c>
      <c r="M159" s="51" t="e">
        <f aca="false">SUM(M161)</f>
        <v>#REF!</v>
      </c>
      <c r="N159" s="51" t="n">
        <f aca="false">SUM(N161)</f>
        <v>40000</v>
      </c>
      <c r="O159" s="51" t="n">
        <f aca="false">SUM(O161)</f>
        <v>40000</v>
      </c>
      <c r="P159" s="51" t="n">
        <f aca="false">SUM(P161)</f>
        <v>28000</v>
      </c>
      <c r="Q159" s="51" t="n">
        <f aca="false">SUM(Q161)</f>
        <v>28000</v>
      </c>
      <c r="R159" s="51" t="n">
        <f aca="false">SUM(R161)</f>
        <v>0</v>
      </c>
      <c r="S159" s="51" t="n">
        <f aca="false">SUM(S161)</f>
        <v>28000</v>
      </c>
      <c r="T159" s="51" t="n">
        <f aca="false">SUM(T161)</f>
        <v>0</v>
      </c>
      <c r="U159" s="51" t="n">
        <f aca="false">SUM(U161)</f>
        <v>0</v>
      </c>
      <c r="V159" s="51" t="n">
        <f aca="false">SUM(V161)</f>
        <v>100</v>
      </c>
      <c r="W159" s="51" t="n">
        <f aca="false">SUM(W161)</f>
        <v>28000</v>
      </c>
      <c r="X159" s="51" t="n">
        <f aca="false">SUM(X161)</f>
        <v>85000</v>
      </c>
      <c r="Y159" s="51" t="n">
        <f aca="false">SUM(Y161)</f>
        <v>85000</v>
      </c>
      <c r="Z159" s="51" t="n">
        <f aca="false">SUM(Z161)</f>
        <v>85000</v>
      </c>
      <c r="AA159" s="51" t="n">
        <f aca="false">SUM(AA161)</f>
        <v>85000</v>
      </c>
      <c r="AB159" s="51" t="n">
        <f aca="false">SUM(AB161)</f>
        <v>0</v>
      </c>
      <c r="AC159" s="51" t="n">
        <f aca="false">SUM(AC161)</f>
        <v>85000</v>
      </c>
      <c r="AD159" s="51" t="n">
        <f aca="false">SUM(AD161)</f>
        <v>85000</v>
      </c>
      <c r="AE159" s="51" t="n">
        <f aca="false">SUM(AE161)</f>
        <v>0</v>
      </c>
      <c r="AF159" s="51" t="n">
        <f aca="false">SUM(AF161)</f>
        <v>0</v>
      </c>
      <c r="AG159" s="51" t="n">
        <f aca="false">SUM(AG161)</f>
        <v>85000</v>
      </c>
      <c r="AH159" s="51" t="n">
        <f aca="false">SUM(AH161)</f>
        <v>0</v>
      </c>
      <c r="AI159" s="51" t="n">
        <f aca="false">SUM(AI161)</f>
        <v>50000</v>
      </c>
      <c r="AJ159" s="51" t="n">
        <f aca="false">SUM(AJ161)</f>
        <v>0</v>
      </c>
      <c r="AK159" s="51" t="n">
        <f aca="false">SUM(AK161)</f>
        <v>50000</v>
      </c>
      <c r="AL159" s="51" t="n">
        <f aca="false">SUM(AL161)</f>
        <v>0</v>
      </c>
      <c r="AM159" s="51" t="n">
        <f aca="false">SUM(AM161)</f>
        <v>0</v>
      </c>
      <c r="AN159" s="51" t="n">
        <f aca="false">SUM(AN161)</f>
        <v>50000</v>
      </c>
      <c r="AO159" s="39" t="n">
        <f aca="false">SUM(AN159/$AN$4)</f>
        <v>6636.1404207313</v>
      </c>
      <c r="AP159" s="51" t="n">
        <f aca="false">SUM(AP161)</f>
        <v>50000</v>
      </c>
      <c r="AQ159" s="51" t="n">
        <f aca="false">SUM(AQ161)</f>
        <v>0</v>
      </c>
      <c r="AR159" s="39" t="n">
        <f aca="false">SUM(AP159/$AN$4)</f>
        <v>6636.1404207313</v>
      </c>
      <c r="AS159" s="39"/>
      <c r="AT159" s="39" t="n">
        <f aca="false">SUM(AT161)</f>
        <v>0</v>
      </c>
      <c r="AU159" s="39" t="n">
        <f aca="false">SUM(AU161)</f>
        <v>0</v>
      </c>
      <c r="AV159" s="39" t="n">
        <f aca="false">SUM(AV161)</f>
        <v>0</v>
      </c>
      <c r="AW159" s="39" t="n">
        <f aca="false">SUM(AR159+AU159-AV159)</f>
        <v>6636.1404207313</v>
      </c>
      <c r="AX159" s="47" t="n">
        <f aca="false">SUM(AX161)</f>
        <v>6637</v>
      </c>
      <c r="AY159" s="47"/>
      <c r="AZ159" s="47" t="n">
        <f aca="false">SUM(AZ162)</f>
        <v>0</v>
      </c>
      <c r="BA159" s="47" t="n">
        <f aca="false">SUM(AW159+AY159-AZ159)</f>
        <v>6636.1404207313</v>
      </c>
      <c r="BB159" s="47" t="n">
        <f aca="false">SUM(BB161)</f>
        <v>6637</v>
      </c>
      <c r="BC159" s="48" t="n">
        <f aca="false">SUM(BB159/BA159*100)</f>
        <v>100.012953</v>
      </c>
      <c r="BL159" s="2"/>
    </row>
    <row r="160" customFormat="false" ht="12.75" hidden="true" customHeight="false" outlineLevel="0" collapsed="false">
      <c r="A160" s="41"/>
      <c r="B160" s="36" t="s">
        <v>51</v>
      </c>
      <c r="C160" s="36"/>
      <c r="D160" s="36"/>
      <c r="E160" s="36"/>
      <c r="F160" s="36"/>
      <c r="G160" s="36"/>
      <c r="H160" s="36"/>
      <c r="I160" s="49" t="s">
        <v>52</v>
      </c>
      <c r="J160" s="50" t="s">
        <v>53</v>
      </c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39" t="n">
        <f aca="false">SUM(AN160/$AN$4)</f>
        <v>0</v>
      </c>
      <c r="AP160" s="51" t="n">
        <v>50000</v>
      </c>
      <c r="AQ160" s="51" t="n">
        <v>50000</v>
      </c>
      <c r="AR160" s="39" t="n">
        <f aca="false">SUM(AP160/$AN$4)</f>
        <v>6636.1404207313</v>
      </c>
      <c r="AS160" s="39"/>
      <c r="AT160" s="39" t="n">
        <v>50000</v>
      </c>
      <c r="AU160" s="39"/>
      <c r="AV160" s="39"/>
      <c r="AW160" s="39" t="n">
        <f aca="false">SUM(AR160+AU160-AV160)</f>
        <v>6636.1404207313</v>
      </c>
      <c r="AX160" s="47"/>
      <c r="AY160" s="47"/>
      <c r="AZ160" s="47"/>
      <c r="BA160" s="47" t="n">
        <f aca="false">SUM(AW160+AY160-AZ160)</f>
        <v>6636.1404207313</v>
      </c>
      <c r="BB160" s="47"/>
      <c r="BC160" s="48" t="n">
        <f aca="false">SUM(BB160/BA160*100)</f>
        <v>0</v>
      </c>
      <c r="BL160" s="2"/>
    </row>
    <row r="161" customFormat="false" ht="12.75" hidden="true" customHeight="false" outlineLevel="0" collapsed="false">
      <c r="A161" s="46"/>
      <c r="B161" s="52"/>
      <c r="C161" s="52"/>
      <c r="D161" s="52"/>
      <c r="E161" s="52"/>
      <c r="F161" s="52"/>
      <c r="G161" s="52"/>
      <c r="H161" s="52"/>
      <c r="I161" s="37" t="n">
        <v>3</v>
      </c>
      <c r="J161" s="38" t="s">
        <v>54</v>
      </c>
      <c r="K161" s="39" t="e">
        <f aca="false">SUM(K162)</f>
        <v>#REF!</v>
      </c>
      <c r="L161" s="39" t="e">
        <f aca="false">SUM(L162)</f>
        <v>#REF!</v>
      </c>
      <c r="M161" s="39" t="e">
        <f aca="false">SUM(M162)</f>
        <v>#REF!</v>
      </c>
      <c r="N161" s="39" t="n">
        <f aca="false">SUM(N162)</f>
        <v>40000</v>
      </c>
      <c r="O161" s="39" t="n">
        <f aca="false">SUM(O162)</f>
        <v>40000</v>
      </c>
      <c r="P161" s="39" t="n">
        <f aca="false">SUM(P162)</f>
        <v>28000</v>
      </c>
      <c r="Q161" s="39" t="n">
        <f aca="false">SUM(Q162)</f>
        <v>28000</v>
      </c>
      <c r="R161" s="39" t="n">
        <f aca="false">SUM(R162)</f>
        <v>0</v>
      </c>
      <c r="S161" s="39" t="n">
        <f aca="false">SUM(S162)</f>
        <v>28000</v>
      </c>
      <c r="T161" s="39" t="n">
        <f aca="false">SUM(T162)</f>
        <v>0</v>
      </c>
      <c r="U161" s="39" t="n">
        <f aca="false">SUM(U162)</f>
        <v>0</v>
      </c>
      <c r="V161" s="39" t="n">
        <f aca="false">SUM(V162)</f>
        <v>100</v>
      </c>
      <c r="W161" s="39" t="n">
        <f aca="false">SUM(W162)</f>
        <v>28000</v>
      </c>
      <c r="X161" s="39" t="n">
        <f aca="false">SUM(X162)</f>
        <v>85000</v>
      </c>
      <c r="Y161" s="39" t="n">
        <f aca="false">SUM(Y162)</f>
        <v>85000</v>
      </c>
      <c r="Z161" s="39" t="n">
        <f aca="false">SUM(Z162)</f>
        <v>85000</v>
      </c>
      <c r="AA161" s="39" t="n">
        <f aca="false">SUM(AA162)</f>
        <v>85000</v>
      </c>
      <c r="AB161" s="39" t="n">
        <f aca="false">SUM(AB162)</f>
        <v>0</v>
      </c>
      <c r="AC161" s="39" t="n">
        <f aca="false">SUM(AC162)</f>
        <v>85000</v>
      </c>
      <c r="AD161" s="39" t="n">
        <f aca="false">SUM(AD162)</f>
        <v>85000</v>
      </c>
      <c r="AE161" s="39" t="n">
        <f aca="false">SUM(AE162)</f>
        <v>0</v>
      </c>
      <c r="AF161" s="39" t="n">
        <f aca="false">SUM(AF162)</f>
        <v>0</v>
      </c>
      <c r="AG161" s="39" t="n">
        <f aca="false">SUM(AG162)</f>
        <v>85000</v>
      </c>
      <c r="AH161" s="39" t="n">
        <f aca="false">SUM(AH162)</f>
        <v>0</v>
      </c>
      <c r="AI161" s="39" t="n">
        <f aca="false">SUM(AI162)</f>
        <v>50000</v>
      </c>
      <c r="AJ161" s="39" t="n">
        <f aca="false">SUM(AJ162)</f>
        <v>0</v>
      </c>
      <c r="AK161" s="39" t="n">
        <f aca="false">SUM(AK162)</f>
        <v>50000</v>
      </c>
      <c r="AL161" s="39" t="n">
        <f aca="false">SUM(AL162)</f>
        <v>0</v>
      </c>
      <c r="AM161" s="39" t="n">
        <f aca="false">SUM(AM162)</f>
        <v>0</v>
      </c>
      <c r="AN161" s="39" t="n">
        <f aca="false">SUM(AN162)</f>
        <v>50000</v>
      </c>
      <c r="AO161" s="39" t="n">
        <f aca="false">SUM(AN161/$AN$4)</f>
        <v>6636.1404207313</v>
      </c>
      <c r="AP161" s="39" t="n">
        <f aca="false">SUM(AP162)</f>
        <v>50000</v>
      </c>
      <c r="AQ161" s="39" t="n">
        <f aca="false">SUM(AQ162)</f>
        <v>0</v>
      </c>
      <c r="AR161" s="39" t="n">
        <f aca="false">SUM(AP161/$AN$4)</f>
        <v>6636.1404207313</v>
      </c>
      <c r="AS161" s="39"/>
      <c r="AT161" s="39" t="n">
        <f aca="false">SUM(AT162)</f>
        <v>0</v>
      </c>
      <c r="AU161" s="39" t="n">
        <f aca="false">SUM(AU162)</f>
        <v>0</v>
      </c>
      <c r="AV161" s="39" t="n">
        <f aca="false">SUM(AV162)</f>
        <v>0</v>
      </c>
      <c r="AW161" s="39" t="n">
        <f aca="false">SUM(AR161+AU161-AV161)</f>
        <v>6636.1404207313</v>
      </c>
      <c r="AX161" s="47" t="n">
        <f aca="false">SUM(AX162)</f>
        <v>6637</v>
      </c>
      <c r="AY161" s="47" t="n">
        <f aca="false">SUM(AY162)</f>
        <v>1</v>
      </c>
      <c r="AZ161" s="47" t="n">
        <f aca="false">SUM(AZ162)</f>
        <v>0</v>
      </c>
      <c r="BA161" s="47" t="n">
        <f aca="false">SUM(BA162)</f>
        <v>6637.1404207313</v>
      </c>
      <c r="BB161" s="47" t="n">
        <f aca="false">SUM(BB162)</f>
        <v>6637</v>
      </c>
      <c r="BC161" s="48" t="n">
        <f aca="false">SUM(BB161/BA161*100)</f>
        <v>99.997884318812</v>
      </c>
      <c r="BL161" s="2"/>
    </row>
    <row r="162" customFormat="false" ht="12.75" hidden="true" customHeight="false" outlineLevel="0" collapsed="false">
      <c r="A162" s="46"/>
      <c r="B162" s="52" t="s">
        <v>52</v>
      </c>
      <c r="C162" s="52"/>
      <c r="D162" s="52"/>
      <c r="E162" s="52"/>
      <c r="F162" s="52"/>
      <c r="G162" s="52"/>
      <c r="H162" s="52"/>
      <c r="I162" s="37" t="n">
        <v>38</v>
      </c>
      <c r="J162" s="38" t="s">
        <v>63</v>
      </c>
      <c r="K162" s="39" t="e">
        <f aca="false">SUM(K163)</f>
        <v>#REF!</v>
      </c>
      <c r="L162" s="39" t="e">
        <f aca="false">SUM(L163)</f>
        <v>#REF!</v>
      </c>
      <c r="M162" s="39" t="e">
        <f aca="false">SUM(M163)</f>
        <v>#REF!</v>
      </c>
      <c r="N162" s="39" t="n">
        <f aca="false">SUM(N163)</f>
        <v>40000</v>
      </c>
      <c r="O162" s="39" t="n">
        <f aca="false">SUM(O163)</f>
        <v>40000</v>
      </c>
      <c r="P162" s="39" t="n">
        <f aca="false">SUM(P163)</f>
        <v>28000</v>
      </c>
      <c r="Q162" s="39" t="n">
        <f aca="false">SUM(Q163)</f>
        <v>28000</v>
      </c>
      <c r="R162" s="39" t="n">
        <f aca="false">SUM(R163)</f>
        <v>0</v>
      </c>
      <c r="S162" s="39" t="n">
        <f aca="false">SUM(S163)</f>
        <v>28000</v>
      </c>
      <c r="T162" s="39" t="n">
        <f aca="false">SUM(T163)</f>
        <v>0</v>
      </c>
      <c r="U162" s="39" t="n">
        <f aca="false">SUM(U163)</f>
        <v>0</v>
      </c>
      <c r="V162" s="39" t="n">
        <f aca="false">SUM(V163)</f>
        <v>100</v>
      </c>
      <c r="W162" s="39" t="n">
        <f aca="false">SUM(W163)</f>
        <v>28000</v>
      </c>
      <c r="X162" s="39" t="n">
        <f aca="false">SUM(X163)</f>
        <v>85000</v>
      </c>
      <c r="Y162" s="39" t="n">
        <f aca="false">SUM(Y163)</f>
        <v>85000</v>
      </c>
      <c r="Z162" s="39" t="n">
        <f aca="false">SUM(Z163)</f>
        <v>85000</v>
      </c>
      <c r="AA162" s="39" t="n">
        <f aca="false">SUM(AA163)</f>
        <v>85000</v>
      </c>
      <c r="AB162" s="39" t="n">
        <f aca="false">SUM(AB163)</f>
        <v>0</v>
      </c>
      <c r="AC162" s="39" t="n">
        <f aca="false">SUM(AC163)</f>
        <v>85000</v>
      </c>
      <c r="AD162" s="39" t="n">
        <f aca="false">SUM(AD163)</f>
        <v>85000</v>
      </c>
      <c r="AE162" s="39" t="n">
        <f aca="false">SUM(AE163)</f>
        <v>0</v>
      </c>
      <c r="AF162" s="39" t="n">
        <f aca="false">SUM(AF163)</f>
        <v>0</v>
      </c>
      <c r="AG162" s="39" t="n">
        <f aca="false">SUM(AG163)</f>
        <v>85000</v>
      </c>
      <c r="AH162" s="39" t="n">
        <f aca="false">SUM(AH163)</f>
        <v>0</v>
      </c>
      <c r="AI162" s="39" t="n">
        <f aca="false">SUM(AI163)</f>
        <v>50000</v>
      </c>
      <c r="AJ162" s="39" t="n">
        <f aca="false">SUM(AJ163)</f>
        <v>0</v>
      </c>
      <c r="AK162" s="39" t="n">
        <f aca="false">SUM(AK163)</f>
        <v>50000</v>
      </c>
      <c r="AL162" s="39" t="n">
        <f aca="false">SUM(AL163)</f>
        <v>0</v>
      </c>
      <c r="AM162" s="39" t="n">
        <f aca="false">SUM(AM163)</f>
        <v>0</v>
      </c>
      <c r="AN162" s="39" t="n">
        <f aca="false">SUM(AN163)</f>
        <v>50000</v>
      </c>
      <c r="AO162" s="39" t="n">
        <f aca="false">SUM(AN162/$AN$4)</f>
        <v>6636.1404207313</v>
      </c>
      <c r="AP162" s="39" t="n">
        <f aca="false">SUM(AP163)</f>
        <v>50000</v>
      </c>
      <c r="AQ162" s="39"/>
      <c r="AR162" s="39" t="n">
        <f aca="false">SUM(AP162/$AN$4)</f>
        <v>6636.1404207313</v>
      </c>
      <c r="AS162" s="39"/>
      <c r="AT162" s="39" t="n">
        <f aca="false">SUM(AT163)</f>
        <v>0</v>
      </c>
      <c r="AU162" s="39" t="n">
        <f aca="false">SUM(AU163)</f>
        <v>0</v>
      </c>
      <c r="AV162" s="39" t="n">
        <f aca="false">SUM(AV163)</f>
        <v>0</v>
      </c>
      <c r="AW162" s="39" t="n">
        <f aca="false">SUM(AW163)</f>
        <v>6636.1404207313</v>
      </c>
      <c r="AX162" s="39" t="n">
        <f aca="false">SUM(AX163)</f>
        <v>6637</v>
      </c>
      <c r="AY162" s="39" t="n">
        <f aca="false">SUM(AY163)</f>
        <v>1</v>
      </c>
      <c r="AZ162" s="39" t="n">
        <f aca="false">SUM(AZ163)</f>
        <v>0</v>
      </c>
      <c r="BA162" s="47" t="n">
        <f aca="false">SUM(AW162+AY162-AZ162)</f>
        <v>6637.1404207313</v>
      </c>
      <c r="BB162" s="39" t="n">
        <f aca="false">SUM(BB163)</f>
        <v>6637</v>
      </c>
      <c r="BC162" s="40" t="n">
        <f aca="false">SUM(BB162/BA162*100)</f>
        <v>99.997884318812</v>
      </c>
      <c r="BE162" s="2" t="n">
        <v>6637.14</v>
      </c>
      <c r="BL162" s="2"/>
    </row>
    <row r="163" customFormat="false" ht="12.75" hidden="true" customHeight="false" outlineLevel="0" collapsed="false">
      <c r="A163" s="41"/>
      <c r="B163" s="36"/>
      <c r="C163" s="36"/>
      <c r="D163" s="36"/>
      <c r="E163" s="36"/>
      <c r="F163" s="36"/>
      <c r="G163" s="36"/>
      <c r="H163" s="36"/>
      <c r="I163" s="49" t="n">
        <v>381</v>
      </c>
      <c r="J163" s="50" t="s">
        <v>64</v>
      </c>
      <c r="K163" s="51" t="e">
        <f aca="false">SUM(#REF!)</f>
        <v>#REF!</v>
      </c>
      <c r="L163" s="51" t="e">
        <f aca="false">SUM(#REF!)</f>
        <v>#REF!</v>
      </c>
      <c r="M163" s="51" t="e">
        <f aca="false">SUM(#REF!)</f>
        <v>#REF!</v>
      </c>
      <c r="N163" s="51" t="n">
        <f aca="false">SUM(N164:N164)</f>
        <v>40000</v>
      </c>
      <c r="O163" s="51" t="n">
        <f aca="false">SUM(O164:O164)</f>
        <v>40000</v>
      </c>
      <c r="P163" s="51" t="n">
        <f aca="false">SUM(P164:P164)</f>
        <v>28000</v>
      </c>
      <c r="Q163" s="51" t="n">
        <f aca="false">SUM(Q164:Q164)</f>
        <v>28000</v>
      </c>
      <c r="R163" s="51" t="n">
        <f aca="false">SUM(R164:R164)</f>
        <v>0</v>
      </c>
      <c r="S163" s="51" t="n">
        <f aca="false">SUM(S164:S164)</f>
        <v>28000</v>
      </c>
      <c r="T163" s="51" t="n">
        <f aca="false">SUM(T164:T164)</f>
        <v>0</v>
      </c>
      <c r="U163" s="51" t="n">
        <f aca="false">SUM(U164:U164)</f>
        <v>0</v>
      </c>
      <c r="V163" s="51" t="n">
        <f aca="false">SUM(V164:V164)</f>
        <v>100</v>
      </c>
      <c r="W163" s="51" t="n">
        <f aca="false">SUM(W164:W164)</f>
        <v>28000</v>
      </c>
      <c r="X163" s="51" t="n">
        <f aca="false">SUM(X164:X164)</f>
        <v>85000</v>
      </c>
      <c r="Y163" s="51" t="n">
        <f aca="false">SUM(Y164:Y164)</f>
        <v>85000</v>
      </c>
      <c r="Z163" s="51" t="n">
        <f aca="false">SUM(Z164:Z164)</f>
        <v>85000</v>
      </c>
      <c r="AA163" s="51" t="n">
        <f aca="false">SUM(AA164:AA164)</f>
        <v>85000</v>
      </c>
      <c r="AB163" s="51" t="n">
        <f aca="false">SUM(AB164:AB164)</f>
        <v>0</v>
      </c>
      <c r="AC163" s="51" t="n">
        <f aca="false">SUM(AC164:AC164)</f>
        <v>85000</v>
      </c>
      <c r="AD163" s="51" t="n">
        <f aca="false">SUM(AD164:AD164)</f>
        <v>85000</v>
      </c>
      <c r="AE163" s="51" t="n">
        <f aca="false">SUM(AE164:AE164)</f>
        <v>0</v>
      </c>
      <c r="AF163" s="51" t="n">
        <f aca="false">SUM(AF164:AF164)</f>
        <v>0</v>
      </c>
      <c r="AG163" s="51" t="n">
        <f aca="false">SUM(AG164:AG164)</f>
        <v>85000</v>
      </c>
      <c r="AH163" s="51" t="n">
        <f aca="false">SUM(AH164:AH164)</f>
        <v>0</v>
      </c>
      <c r="AI163" s="51" t="n">
        <f aca="false">SUM(AI164:AI164)</f>
        <v>50000</v>
      </c>
      <c r="AJ163" s="51" t="n">
        <f aca="false">SUM(AJ164:AJ164)</f>
        <v>0</v>
      </c>
      <c r="AK163" s="51" t="n">
        <f aca="false">SUM(AK164:AK164)</f>
        <v>50000</v>
      </c>
      <c r="AL163" s="51" t="n">
        <f aca="false">SUM(AL164:AL164)</f>
        <v>0</v>
      </c>
      <c r="AM163" s="51" t="n">
        <f aca="false">SUM(AM164:AM164)</f>
        <v>0</v>
      </c>
      <c r="AN163" s="51" t="n">
        <f aca="false">SUM(AN164:AN164)</f>
        <v>50000</v>
      </c>
      <c r="AO163" s="39" t="n">
        <f aca="false">SUM(AN163/$AN$4)</f>
        <v>6636.1404207313</v>
      </c>
      <c r="AP163" s="51" t="n">
        <f aca="false">SUM(AP164:AP164)</f>
        <v>50000</v>
      </c>
      <c r="AQ163" s="51"/>
      <c r="AR163" s="39" t="n">
        <f aca="false">SUM(AP163/$AN$4)</f>
        <v>6636.1404207313</v>
      </c>
      <c r="AS163" s="39"/>
      <c r="AT163" s="39" t="n">
        <f aca="false">SUM(AT164:AT164)</f>
        <v>0</v>
      </c>
      <c r="AU163" s="39" t="n">
        <f aca="false">SUM(AU164:AU164)</f>
        <v>0</v>
      </c>
      <c r="AV163" s="39" t="n">
        <f aca="false">SUM(AV164:AV164)</f>
        <v>0</v>
      </c>
      <c r="AW163" s="39" t="n">
        <f aca="false">SUM(AW164)</f>
        <v>6636.1404207313</v>
      </c>
      <c r="AX163" s="39" t="n">
        <f aca="false">SUM(AX164)</f>
        <v>6637</v>
      </c>
      <c r="AY163" s="39" t="n">
        <f aca="false">SUM(AY164)</f>
        <v>1</v>
      </c>
      <c r="AZ163" s="39" t="n">
        <f aca="false">SUM(AZ164)</f>
        <v>0</v>
      </c>
      <c r="BA163" s="47" t="n">
        <f aca="false">SUM(AW163+AY163-AZ163)</f>
        <v>6637.1404207313</v>
      </c>
      <c r="BB163" s="39" t="n">
        <f aca="false">SUM(BB164)</f>
        <v>6637</v>
      </c>
      <c r="BC163" s="40" t="n">
        <f aca="false">SUM(BB163/BA163*100)</f>
        <v>99.997884318812</v>
      </c>
      <c r="BL163" s="2"/>
    </row>
    <row r="164" customFormat="false" ht="12.75" hidden="true" customHeight="false" outlineLevel="0" collapsed="false">
      <c r="A164" s="41"/>
      <c r="B164" s="36"/>
      <c r="C164" s="36"/>
      <c r="D164" s="36"/>
      <c r="E164" s="36"/>
      <c r="F164" s="36"/>
      <c r="G164" s="36"/>
      <c r="H164" s="36"/>
      <c r="I164" s="49" t="n">
        <v>38111</v>
      </c>
      <c r="J164" s="50" t="s">
        <v>197</v>
      </c>
      <c r="K164" s="51"/>
      <c r="L164" s="51"/>
      <c r="M164" s="51"/>
      <c r="N164" s="51" t="n">
        <v>40000</v>
      </c>
      <c r="O164" s="51" t="n">
        <v>40000</v>
      </c>
      <c r="P164" s="51" t="n">
        <v>28000</v>
      </c>
      <c r="Q164" s="51" t="n">
        <v>28000</v>
      </c>
      <c r="R164" s="51"/>
      <c r="S164" s="51" t="n">
        <v>28000</v>
      </c>
      <c r="T164" s="51"/>
      <c r="U164" s="51"/>
      <c r="V164" s="39" t="n">
        <f aca="false">S164/P164*100</f>
        <v>100</v>
      </c>
      <c r="W164" s="51" t="n">
        <v>28000</v>
      </c>
      <c r="X164" s="51" t="n">
        <v>85000</v>
      </c>
      <c r="Y164" s="51" t="n">
        <v>85000</v>
      </c>
      <c r="Z164" s="51" t="n">
        <v>85000</v>
      </c>
      <c r="AA164" s="51" t="n">
        <v>85000</v>
      </c>
      <c r="AB164" s="51"/>
      <c r="AC164" s="51" t="n">
        <v>85000</v>
      </c>
      <c r="AD164" s="51" t="n">
        <v>85000</v>
      </c>
      <c r="AE164" s="51"/>
      <c r="AF164" s="51"/>
      <c r="AG164" s="53" t="n">
        <f aca="false">SUM(AC164+AE164-AF164)</f>
        <v>85000</v>
      </c>
      <c r="AH164" s="51"/>
      <c r="AI164" s="51" t="n">
        <v>50000</v>
      </c>
      <c r="AJ164" s="47" t="n">
        <v>0</v>
      </c>
      <c r="AK164" s="51" t="n">
        <v>50000</v>
      </c>
      <c r="AL164" s="51"/>
      <c r="AM164" s="51"/>
      <c r="AN164" s="47" t="n">
        <f aca="false">SUM(AK164+AL164-AM164)</f>
        <v>50000</v>
      </c>
      <c r="AO164" s="39" t="n">
        <f aca="false">SUM(AN164/$AN$4)</f>
        <v>6636.1404207313</v>
      </c>
      <c r="AP164" s="47" t="n">
        <v>50000</v>
      </c>
      <c r="AQ164" s="47"/>
      <c r="AR164" s="39" t="n">
        <f aca="false">SUM(AP164/$AN$4)</f>
        <v>6636.1404207313</v>
      </c>
      <c r="AS164" s="39"/>
      <c r="AT164" s="39"/>
      <c r="AU164" s="39"/>
      <c r="AV164" s="39"/>
      <c r="AW164" s="39" t="n">
        <f aca="false">SUM(AR164+AU164-AV164)</f>
        <v>6636.1404207313</v>
      </c>
      <c r="AX164" s="47" t="n">
        <v>6637</v>
      </c>
      <c r="AY164" s="47" t="n">
        <v>1</v>
      </c>
      <c r="AZ164" s="47"/>
      <c r="BA164" s="47" t="n">
        <f aca="false">SUM(AW164+AY164-AZ164)</f>
        <v>6637.1404207313</v>
      </c>
      <c r="BB164" s="47" t="n">
        <v>6637</v>
      </c>
      <c r="BC164" s="48" t="n">
        <f aca="false">SUM(BB164/BA164*100)</f>
        <v>99.997884318812</v>
      </c>
      <c r="BL164" s="2"/>
    </row>
    <row r="165" customFormat="false" ht="12.75" hidden="true" customHeight="false" outlineLevel="0" collapsed="false">
      <c r="A165" s="41" t="s">
        <v>199</v>
      </c>
      <c r="B165" s="36"/>
      <c r="C165" s="36"/>
      <c r="D165" s="36"/>
      <c r="E165" s="36"/>
      <c r="F165" s="36"/>
      <c r="G165" s="36"/>
      <c r="H165" s="36"/>
      <c r="I165" s="49" t="s">
        <v>48</v>
      </c>
      <c r="J165" s="50" t="s">
        <v>200</v>
      </c>
      <c r="K165" s="51" t="n">
        <f aca="false">SUM(K166)</f>
        <v>0</v>
      </c>
      <c r="L165" s="51" t="n">
        <f aca="false">SUM(L166)</f>
        <v>3000</v>
      </c>
      <c r="M165" s="51" t="n">
        <f aca="false">SUM(M166)</f>
        <v>3000</v>
      </c>
      <c r="N165" s="51" t="n">
        <f aca="false">SUM(N166)</f>
        <v>3000</v>
      </c>
      <c r="O165" s="51" t="n">
        <f aca="false">SUM(O166)</f>
        <v>3000</v>
      </c>
      <c r="P165" s="51" t="n">
        <f aca="false">SUM(P166)</f>
        <v>3000</v>
      </c>
      <c r="Q165" s="51" t="n">
        <f aca="false">SUM(Q166)</f>
        <v>3000</v>
      </c>
      <c r="R165" s="51" t="n">
        <f aca="false">SUM(R166)</f>
        <v>0</v>
      </c>
      <c r="S165" s="51" t="n">
        <f aca="false">SUM(S166)</f>
        <v>3000</v>
      </c>
      <c r="T165" s="51" t="n">
        <f aca="false">SUM(T166)</f>
        <v>0</v>
      </c>
      <c r="U165" s="51" t="n">
        <f aca="false">SUM(U166)</f>
        <v>0</v>
      </c>
      <c r="V165" s="51" t="n">
        <f aca="false">SUM(V166)</f>
        <v>100</v>
      </c>
      <c r="W165" s="51" t="n">
        <f aca="false">SUM(W166)</f>
        <v>3000</v>
      </c>
      <c r="X165" s="51" t="n">
        <f aca="false">SUM(X166)</f>
        <v>3000</v>
      </c>
      <c r="Y165" s="51" t="n">
        <f aca="false">SUM(Y166)</f>
        <v>3000</v>
      </c>
      <c r="Z165" s="51" t="n">
        <f aca="false">SUM(Z166)</f>
        <v>3000</v>
      </c>
      <c r="AA165" s="51" t="n">
        <f aca="false">SUM(AA166)</f>
        <v>8000</v>
      </c>
      <c r="AB165" s="51" t="n">
        <f aca="false">SUM(AB166)</f>
        <v>0</v>
      </c>
      <c r="AC165" s="51" t="n">
        <f aca="false">SUM(AC166)</f>
        <v>30000</v>
      </c>
      <c r="AD165" s="51" t="n">
        <f aca="false">SUM(AD166)</f>
        <v>10000</v>
      </c>
      <c r="AE165" s="51" t="n">
        <f aca="false">SUM(AE166)</f>
        <v>0</v>
      </c>
      <c r="AF165" s="51" t="n">
        <f aca="false">SUM(AF166)</f>
        <v>0</v>
      </c>
      <c r="AG165" s="51" t="n">
        <f aca="false">SUM(AG166)</f>
        <v>10000</v>
      </c>
      <c r="AH165" s="51" t="n">
        <f aca="false">SUM(AH166)</f>
        <v>4997.09</v>
      </c>
      <c r="AI165" s="51" t="n">
        <f aca="false">SUM(AI166)</f>
        <v>10000</v>
      </c>
      <c r="AJ165" s="51" t="n">
        <f aca="false">SUM(AJ166)</f>
        <v>0</v>
      </c>
      <c r="AK165" s="51" t="n">
        <f aca="false">SUM(AK166)</f>
        <v>10000</v>
      </c>
      <c r="AL165" s="51" t="n">
        <f aca="false">SUM(AL166)</f>
        <v>0</v>
      </c>
      <c r="AM165" s="51" t="n">
        <f aca="false">SUM(AM166)</f>
        <v>0</v>
      </c>
      <c r="AN165" s="51" t="n">
        <f aca="false">SUM(AN166)</f>
        <v>10000</v>
      </c>
      <c r="AO165" s="39" t="n">
        <f aca="false">SUM(AN165/$AN$4)</f>
        <v>1327.22808414626</v>
      </c>
      <c r="AP165" s="51" t="n">
        <f aca="false">SUM(AP166)</f>
        <v>10000</v>
      </c>
      <c r="AQ165" s="51" t="n">
        <f aca="false">SUM(AQ166)</f>
        <v>0</v>
      </c>
      <c r="AR165" s="39" t="n">
        <f aca="false">SUM(AP165/$AN$4)</f>
        <v>1327.22808414626</v>
      </c>
      <c r="AS165" s="39"/>
      <c r="AT165" s="39" t="n">
        <f aca="false">SUM(AT166)</f>
        <v>0</v>
      </c>
      <c r="AU165" s="39" t="n">
        <f aca="false">SUM(AU166)</f>
        <v>0</v>
      </c>
      <c r="AV165" s="39" t="n">
        <f aca="false">SUM(AV166)</f>
        <v>0</v>
      </c>
      <c r="AW165" s="39" t="n">
        <f aca="false">SUM(AR165+AU165-AV165)</f>
        <v>1327.22808414626</v>
      </c>
      <c r="AX165" s="47"/>
      <c r="AY165" s="47" t="n">
        <f aca="false">SUM(AY169)</f>
        <v>0</v>
      </c>
      <c r="AZ165" s="47"/>
      <c r="BA165" s="47" t="n">
        <f aca="false">SUM(AW165+AY165-AZ165)</f>
        <v>1327.22808414626</v>
      </c>
      <c r="BB165" s="47" t="n">
        <f aca="false">SUM(BB166)</f>
        <v>1001.18</v>
      </c>
      <c r="BC165" s="48" t="n">
        <f aca="false">SUM(BB165/BA165*100)</f>
        <v>75.4339071</v>
      </c>
      <c r="BL165" s="2"/>
    </row>
    <row r="166" customFormat="false" ht="12.75" hidden="true" customHeight="false" outlineLevel="0" collapsed="false">
      <c r="A166" s="41"/>
      <c r="B166" s="36"/>
      <c r="C166" s="36"/>
      <c r="D166" s="36"/>
      <c r="E166" s="36"/>
      <c r="F166" s="36"/>
      <c r="G166" s="36"/>
      <c r="H166" s="36"/>
      <c r="I166" s="49" t="s">
        <v>201</v>
      </c>
      <c r="J166" s="50"/>
      <c r="K166" s="51" t="n">
        <f aca="false">SUM(K169)</f>
        <v>0</v>
      </c>
      <c r="L166" s="51" t="n">
        <f aca="false">SUM(L169)</f>
        <v>3000</v>
      </c>
      <c r="M166" s="51" t="n">
        <f aca="false">SUM(M169)</f>
        <v>3000</v>
      </c>
      <c r="N166" s="51" t="n">
        <f aca="false">SUM(N169)</f>
        <v>3000</v>
      </c>
      <c r="O166" s="51" t="n">
        <f aca="false">SUM(O169)</f>
        <v>3000</v>
      </c>
      <c r="P166" s="51" t="n">
        <f aca="false">SUM(P169)</f>
        <v>3000</v>
      </c>
      <c r="Q166" s="51" t="n">
        <f aca="false">SUM(Q169)</f>
        <v>3000</v>
      </c>
      <c r="R166" s="51" t="n">
        <f aca="false">SUM(R169)</f>
        <v>0</v>
      </c>
      <c r="S166" s="51" t="n">
        <f aca="false">SUM(S169)</f>
        <v>3000</v>
      </c>
      <c r="T166" s="51" t="n">
        <f aca="false">SUM(T169)</f>
        <v>0</v>
      </c>
      <c r="U166" s="51" t="n">
        <f aca="false">SUM(U169)</f>
        <v>0</v>
      </c>
      <c r="V166" s="51" t="n">
        <f aca="false">SUM(V169)</f>
        <v>100</v>
      </c>
      <c r="W166" s="51" t="n">
        <f aca="false">SUM(W169)</f>
        <v>3000</v>
      </c>
      <c r="X166" s="51" t="n">
        <f aca="false">SUM(X169)</f>
        <v>3000</v>
      </c>
      <c r="Y166" s="51" t="n">
        <f aca="false">SUM(Y169)</f>
        <v>3000</v>
      </c>
      <c r="Z166" s="51" t="n">
        <f aca="false">SUM(Z169)</f>
        <v>3000</v>
      </c>
      <c r="AA166" s="51" t="n">
        <f aca="false">SUM(AA169)</f>
        <v>8000</v>
      </c>
      <c r="AB166" s="51" t="n">
        <f aca="false">SUM(AB169)</f>
        <v>0</v>
      </c>
      <c r="AC166" s="51" t="n">
        <f aca="false">SUM(AC169)</f>
        <v>30000</v>
      </c>
      <c r="AD166" s="51" t="n">
        <f aca="false">SUM(AD169)</f>
        <v>10000</v>
      </c>
      <c r="AE166" s="51" t="n">
        <f aca="false">SUM(AE169)</f>
        <v>0</v>
      </c>
      <c r="AF166" s="51" t="n">
        <f aca="false">SUM(AF169)</f>
        <v>0</v>
      </c>
      <c r="AG166" s="51" t="n">
        <f aca="false">SUM(AG169)</f>
        <v>10000</v>
      </c>
      <c r="AH166" s="51" t="n">
        <f aca="false">SUM(AH169)</f>
        <v>4997.09</v>
      </c>
      <c r="AI166" s="51" t="n">
        <f aca="false">SUM(AI169)</f>
        <v>10000</v>
      </c>
      <c r="AJ166" s="51" t="n">
        <f aca="false">SUM(AJ169)</f>
        <v>0</v>
      </c>
      <c r="AK166" s="51" t="n">
        <f aca="false">SUM(AK169)</f>
        <v>10000</v>
      </c>
      <c r="AL166" s="51" t="n">
        <f aca="false">SUM(AL169)</f>
        <v>0</v>
      </c>
      <c r="AM166" s="51" t="n">
        <f aca="false">SUM(AM169)</f>
        <v>0</v>
      </c>
      <c r="AN166" s="51" t="n">
        <f aca="false">SUM(AN169)</f>
        <v>10000</v>
      </c>
      <c r="AO166" s="39" t="n">
        <f aca="false">SUM(AN166/$AN$4)</f>
        <v>1327.22808414626</v>
      </c>
      <c r="AP166" s="51" t="n">
        <f aca="false">SUM(AP169)</f>
        <v>10000</v>
      </c>
      <c r="AQ166" s="51" t="n">
        <f aca="false">SUM(AQ169)</f>
        <v>0</v>
      </c>
      <c r="AR166" s="39" t="n">
        <f aca="false">SUM(AP166/$AN$4)</f>
        <v>1327.22808414626</v>
      </c>
      <c r="AS166" s="39"/>
      <c r="AT166" s="39" t="n">
        <f aca="false">SUM(AT169)</f>
        <v>0</v>
      </c>
      <c r="AU166" s="39" t="n">
        <f aca="false">SUM(AU169)</f>
        <v>0</v>
      </c>
      <c r="AV166" s="39" t="n">
        <f aca="false">SUM(AV169)</f>
        <v>0</v>
      </c>
      <c r="AW166" s="39" t="n">
        <f aca="false">SUM(AR166+AU166-AV166)</f>
        <v>1327.22808414626</v>
      </c>
      <c r="AX166" s="47"/>
      <c r="AY166" s="47" t="n">
        <f aca="false">SUM(AY165)</f>
        <v>0</v>
      </c>
      <c r="AZ166" s="47" t="n">
        <f aca="false">SUM(AZ165)</f>
        <v>0</v>
      </c>
      <c r="BA166" s="47" t="n">
        <f aca="false">SUM(AW166+AY166-AZ166)</f>
        <v>1327.22808414626</v>
      </c>
      <c r="BB166" s="47" t="n">
        <f aca="false">SUM(BB169)</f>
        <v>1001.18</v>
      </c>
      <c r="BC166" s="48" t="n">
        <f aca="false">SUM(BB166/BA166*100)</f>
        <v>75.4339071</v>
      </c>
      <c r="BL166" s="2"/>
    </row>
    <row r="167" customFormat="false" ht="12" hidden="true" customHeight="true" outlineLevel="0" collapsed="false">
      <c r="A167" s="41"/>
      <c r="B167" s="36" t="s">
        <v>73</v>
      </c>
      <c r="C167" s="36"/>
      <c r="D167" s="36"/>
      <c r="E167" s="36"/>
      <c r="F167" s="36"/>
      <c r="G167" s="36"/>
      <c r="H167" s="36"/>
      <c r="I167" s="57" t="s">
        <v>74</v>
      </c>
      <c r="J167" s="50" t="s">
        <v>75</v>
      </c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39" t="n">
        <f aca="false">SUM(AN167/$AN$4)</f>
        <v>0</v>
      </c>
      <c r="AP167" s="51" t="n">
        <v>10000</v>
      </c>
      <c r="AQ167" s="51"/>
      <c r="AR167" s="39" t="n">
        <f aca="false">SUM(AP167/$AN$4)</f>
        <v>1327.22808414626</v>
      </c>
      <c r="AS167" s="39"/>
      <c r="AT167" s="39" t="n">
        <v>10000</v>
      </c>
      <c r="AU167" s="39"/>
      <c r="AV167" s="39"/>
      <c r="AW167" s="39" t="n">
        <v>0</v>
      </c>
      <c r="AX167" s="47"/>
      <c r="AY167" s="47"/>
      <c r="AZ167" s="47"/>
      <c r="BA167" s="47" t="n">
        <f aca="false">SUM(AW167+AY167-AZ167)</f>
        <v>0</v>
      </c>
      <c r="BB167" s="47"/>
      <c r="BC167" s="48" t="e">
        <f aca="false">SUM(BB167/BA167*100)</f>
        <v>#DIV/0!</v>
      </c>
      <c r="BL167" s="2"/>
    </row>
    <row r="168" customFormat="false" ht="12" hidden="true" customHeight="true" outlineLevel="0" collapsed="false">
      <c r="A168" s="41"/>
      <c r="B168" s="36" t="s">
        <v>73</v>
      </c>
      <c r="C168" s="36"/>
      <c r="D168" s="36"/>
      <c r="E168" s="36"/>
      <c r="F168" s="36"/>
      <c r="G168" s="36"/>
      <c r="H168" s="36"/>
      <c r="I168" s="57" t="s">
        <v>78</v>
      </c>
      <c r="J168" s="50" t="s">
        <v>202</v>
      </c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39"/>
      <c r="AP168" s="51"/>
      <c r="AQ168" s="51"/>
      <c r="AR168" s="39"/>
      <c r="AS168" s="39"/>
      <c r="AT168" s="39"/>
      <c r="AU168" s="39"/>
      <c r="AV168" s="39"/>
      <c r="AW168" s="39" t="n">
        <v>1327.23</v>
      </c>
      <c r="AX168" s="47"/>
      <c r="AY168" s="47"/>
      <c r="AZ168" s="47"/>
      <c r="BA168" s="47"/>
      <c r="BB168" s="47"/>
      <c r="BC168" s="48" t="e">
        <f aca="false">SUM(BB168/BA168*100)</f>
        <v>#DIV/0!</v>
      </c>
      <c r="BL168" s="2"/>
    </row>
    <row r="169" customFormat="false" ht="12.75" hidden="true" customHeight="false" outlineLevel="0" collapsed="false">
      <c r="A169" s="46"/>
      <c r="B169" s="52"/>
      <c r="C169" s="52"/>
      <c r="D169" s="52"/>
      <c r="E169" s="52"/>
      <c r="F169" s="52"/>
      <c r="G169" s="52"/>
      <c r="H169" s="52"/>
      <c r="I169" s="37" t="n">
        <v>3</v>
      </c>
      <c r="J169" s="38" t="s">
        <v>54</v>
      </c>
      <c r="K169" s="39" t="n">
        <f aca="false">SUM(K170)</f>
        <v>0</v>
      </c>
      <c r="L169" s="39" t="n">
        <f aca="false">SUM(L170)</f>
        <v>3000</v>
      </c>
      <c r="M169" s="39" t="n">
        <f aca="false">SUM(M170)</f>
        <v>3000</v>
      </c>
      <c r="N169" s="39" t="n">
        <f aca="false">SUM(N170)</f>
        <v>3000</v>
      </c>
      <c r="O169" s="39" t="n">
        <f aca="false">SUM(O170)</f>
        <v>3000</v>
      </c>
      <c r="P169" s="39" t="n">
        <f aca="false">SUM(P170)</f>
        <v>3000</v>
      </c>
      <c r="Q169" s="39" t="n">
        <f aca="false">SUM(Q170)</f>
        <v>3000</v>
      </c>
      <c r="R169" s="39" t="n">
        <f aca="false">SUM(R170)</f>
        <v>0</v>
      </c>
      <c r="S169" s="39" t="n">
        <f aca="false">SUM(S170)</f>
        <v>3000</v>
      </c>
      <c r="T169" s="39" t="n">
        <f aca="false">SUM(T170)</f>
        <v>0</v>
      </c>
      <c r="U169" s="39" t="n">
        <f aca="false">SUM(U170)</f>
        <v>0</v>
      </c>
      <c r="V169" s="39" t="n">
        <f aca="false">SUM(V170)</f>
        <v>100</v>
      </c>
      <c r="W169" s="39" t="n">
        <f aca="false">SUM(W170)</f>
        <v>3000</v>
      </c>
      <c r="X169" s="39" t="n">
        <f aca="false">SUM(X170)</f>
        <v>3000</v>
      </c>
      <c r="Y169" s="39" t="n">
        <f aca="false">SUM(Y170)</f>
        <v>3000</v>
      </c>
      <c r="Z169" s="39" t="n">
        <f aca="false">SUM(Z170)</f>
        <v>3000</v>
      </c>
      <c r="AA169" s="39" t="n">
        <f aca="false">SUM(AA170)</f>
        <v>8000</v>
      </c>
      <c r="AB169" s="39" t="n">
        <f aca="false">SUM(AB170)</f>
        <v>0</v>
      </c>
      <c r="AC169" s="39" t="n">
        <f aca="false">SUM(AC170)</f>
        <v>30000</v>
      </c>
      <c r="AD169" s="39" t="n">
        <f aca="false">SUM(AD170)</f>
        <v>10000</v>
      </c>
      <c r="AE169" s="39" t="n">
        <f aca="false">SUM(AE170)</f>
        <v>0</v>
      </c>
      <c r="AF169" s="39" t="n">
        <f aca="false">SUM(AF170)</f>
        <v>0</v>
      </c>
      <c r="AG169" s="39" t="n">
        <f aca="false">SUM(AG170)</f>
        <v>10000</v>
      </c>
      <c r="AH169" s="39" t="n">
        <f aca="false">SUM(AH170)</f>
        <v>4997.09</v>
      </c>
      <c r="AI169" s="39" t="n">
        <f aca="false">SUM(AI170)</f>
        <v>10000</v>
      </c>
      <c r="AJ169" s="39" t="n">
        <f aca="false">SUM(AJ170)</f>
        <v>0</v>
      </c>
      <c r="AK169" s="39" t="n">
        <f aca="false">SUM(AK170)</f>
        <v>10000</v>
      </c>
      <c r="AL169" s="39" t="n">
        <f aca="false">SUM(AL170)</f>
        <v>0</v>
      </c>
      <c r="AM169" s="39" t="n">
        <f aca="false">SUM(AM170)</f>
        <v>0</v>
      </c>
      <c r="AN169" s="39" t="n">
        <f aca="false">SUM(AN170)</f>
        <v>10000</v>
      </c>
      <c r="AO169" s="39" t="n">
        <f aca="false">SUM(AN169/$AN$4)</f>
        <v>1327.22808414626</v>
      </c>
      <c r="AP169" s="39" t="n">
        <f aca="false">SUM(AP170)</f>
        <v>10000</v>
      </c>
      <c r="AQ169" s="39" t="n">
        <f aca="false">SUM(AQ170)</f>
        <v>0</v>
      </c>
      <c r="AR169" s="39" t="n">
        <f aca="false">SUM(AP169/$AN$4)</f>
        <v>1327.22808414626</v>
      </c>
      <c r="AS169" s="39"/>
      <c r="AT169" s="39" t="n">
        <f aca="false">SUM(AT170)</f>
        <v>0</v>
      </c>
      <c r="AU169" s="39" t="n">
        <f aca="false">SUM(AU170)</f>
        <v>0</v>
      </c>
      <c r="AV169" s="39" t="n">
        <f aca="false">SUM(AV170)</f>
        <v>0</v>
      </c>
      <c r="AW169" s="39" t="n">
        <f aca="false">SUM(AR169+AU169-AV169)</f>
        <v>1327.22808414626</v>
      </c>
      <c r="AX169" s="47" t="n">
        <f aca="false">SUM(AX170)</f>
        <v>1001.18</v>
      </c>
      <c r="AY169" s="47" t="n">
        <f aca="false">SUM(AY170)</f>
        <v>0</v>
      </c>
      <c r="AZ169" s="47" t="n">
        <f aca="false">SUM(AZ170)</f>
        <v>0</v>
      </c>
      <c r="BA169" s="47" t="n">
        <f aca="false">SUM(AW169+AY169-AZ169)</f>
        <v>1327.22808414626</v>
      </c>
      <c r="BB169" s="47" t="n">
        <f aca="false">SUM(BB170)</f>
        <v>1001.18</v>
      </c>
      <c r="BC169" s="48" t="n">
        <f aca="false">SUM(BB169/BA169*100)</f>
        <v>75.4339071</v>
      </c>
      <c r="BL169" s="2"/>
    </row>
    <row r="170" customFormat="false" ht="12.75" hidden="true" customHeight="false" outlineLevel="0" collapsed="false">
      <c r="A170" s="46"/>
      <c r="B170" s="52" t="s">
        <v>74</v>
      </c>
      <c r="C170" s="52"/>
      <c r="D170" s="52"/>
      <c r="E170" s="52"/>
      <c r="F170" s="52"/>
      <c r="G170" s="52"/>
      <c r="H170" s="52"/>
      <c r="I170" s="37" t="n">
        <v>38</v>
      </c>
      <c r="J170" s="38" t="s">
        <v>63</v>
      </c>
      <c r="K170" s="39" t="n">
        <f aca="false">SUM(K171)</f>
        <v>0</v>
      </c>
      <c r="L170" s="39" t="n">
        <f aca="false">SUM(L171)</f>
        <v>3000</v>
      </c>
      <c r="M170" s="39" t="n">
        <f aca="false">SUM(M171)</f>
        <v>3000</v>
      </c>
      <c r="N170" s="39" t="n">
        <f aca="false">SUM(N171)</f>
        <v>3000</v>
      </c>
      <c r="O170" s="39" t="n">
        <f aca="false">SUM(O171)</f>
        <v>3000</v>
      </c>
      <c r="P170" s="39" t="n">
        <f aca="false">SUM(P171)</f>
        <v>3000</v>
      </c>
      <c r="Q170" s="39" t="n">
        <f aca="false">SUM(Q171)</f>
        <v>3000</v>
      </c>
      <c r="R170" s="39" t="n">
        <f aca="false">SUM(R171)</f>
        <v>0</v>
      </c>
      <c r="S170" s="39" t="n">
        <f aca="false">SUM(S171)</f>
        <v>3000</v>
      </c>
      <c r="T170" s="39" t="n">
        <f aca="false">SUM(T171)</f>
        <v>0</v>
      </c>
      <c r="U170" s="39" t="n">
        <f aca="false">SUM(U171)</f>
        <v>0</v>
      </c>
      <c r="V170" s="39" t="n">
        <f aca="false">SUM(V171)</f>
        <v>100</v>
      </c>
      <c r="W170" s="39" t="n">
        <f aca="false">SUM(W171)</f>
        <v>3000</v>
      </c>
      <c r="X170" s="39" t="n">
        <f aca="false">SUM(X171)</f>
        <v>3000</v>
      </c>
      <c r="Y170" s="39" t="n">
        <f aca="false">SUM(Y171)</f>
        <v>3000</v>
      </c>
      <c r="Z170" s="39" t="n">
        <f aca="false">SUM(Z171)</f>
        <v>3000</v>
      </c>
      <c r="AA170" s="39" t="n">
        <f aca="false">SUM(AA171)</f>
        <v>8000</v>
      </c>
      <c r="AB170" s="39" t="n">
        <f aca="false">SUM(AB171)</f>
        <v>0</v>
      </c>
      <c r="AC170" s="39" t="n">
        <f aca="false">SUM(AC171)</f>
        <v>30000</v>
      </c>
      <c r="AD170" s="39" t="n">
        <f aca="false">SUM(AD171)</f>
        <v>10000</v>
      </c>
      <c r="AE170" s="39" t="n">
        <f aca="false">SUM(AE171)</f>
        <v>0</v>
      </c>
      <c r="AF170" s="39" t="n">
        <f aca="false">SUM(AF171)</f>
        <v>0</v>
      </c>
      <c r="AG170" s="39" t="n">
        <f aca="false">SUM(AG171)</f>
        <v>10000</v>
      </c>
      <c r="AH170" s="39" t="n">
        <f aca="false">SUM(AH171)</f>
        <v>4997.09</v>
      </c>
      <c r="AI170" s="39" t="n">
        <f aca="false">SUM(AI171)</f>
        <v>10000</v>
      </c>
      <c r="AJ170" s="39" t="n">
        <f aca="false">SUM(AJ171)</f>
        <v>0</v>
      </c>
      <c r="AK170" s="39" t="n">
        <f aca="false">SUM(AK171)</f>
        <v>10000</v>
      </c>
      <c r="AL170" s="39" t="n">
        <f aca="false">SUM(AL171)</f>
        <v>0</v>
      </c>
      <c r="AM170" s="39" t="n">
        <f aca="false">SUM(AM171)</f>
        <v>0</v>
      </c>
      <c r="AN170" s="39" t="n">
        <f aca="false">SUM(AN171)</f>
        <v>10000</v>
      </c>
      <c r="AO170" s="39" t="n">
        <f aca="false">SUM(AN170/$AN$4)</f>
        <v>1327.22808414626</v>
      </c>
      <c r="AP170" s="39" t="n">
        <f aca="false">SUM(AP171)</f>
        <v>10000</v>
      </c>
      <c r="AQ170" s="39"/>
      <c r="AR170" s="39" t="n">
        <f aca="false">SUM(AP170/$AN$4)</f>
        <v>1327.22808414626</v>
      </c>
      <c r="AS170" s="39"/>
      <c r="AT170" s="39" t="n">
        <f aca="false">SUM(AT171)</f>
        <v>0</v>
      </c>
      <c r="AU170" s="39" t="n">
        <f aca="false">SUM(AU171)</f>
        <v>0</v>
      </c>
      <c r="AV170" s="39" t="n">
        <f aca="false">SUM(AV171)</f>
        <v>0</v>
      </c>
      <c r="AW170" s="39" t="n">
        <f aca="false">SUM(AR170+AU170-AV170)</f>
        <v>1327.22808414626</v>
      </c>
      <c r="AX170" s="47" t="n">
        <f aca="false">SUM(AX171)</f>
        <v>1001.18</v>
      </c>
      <c r="AY170" s="47" t="n">
        <f aca="false">SUM(AY171)</f>
        <v>0</v>
      </c>
      <c r="AZ170" s="47" t="n">
        <f aca="false">SUM(AZ171)</f>
        <v>0</v>
      </c>
      <c r="BA170" s="47" t="n">
        <f aca="false">SUM(AW170+AY170-AZ170)</f>
        <v>1327.22808414626</v>
      </c>
      <c r="BB170" s="47" t="n">
        <f aca="false">SUM(BB171)</f>
        <v>1001.18</v>
      </c>
      <c r="BC170" s="48" t="n">
        <f aca="false">SUM(BB170/BA170*100)</f>
        <v>75.4339071</v>
      </c>
      <c r="BL170" s="2"/>
    </row>
    <row r="171" customFormat="false" ht="12.75" hidden="true" customHeight="false" outlineLevel="0" collapsed="false">
      <c r="A171" s="41"/>
      <c r="B171" s="36"/>
      <c r="C171" s="36"/>
      <c r="D171" s="36"/>
      <c r="E171" s="36"/>
      <c r="F171" s="36"/>
      <c r="G171" s="36"/>
      <c r="H171" s="36"/>
      <c r="I171" s="49" t="n">
        <v>381</v>
      </c>
      <c r="J171" s="50" t="s">
        <v>64</v>
      </c>
      <c r="K171" s="51" t="n">
        <f aca="false">SUM(K172)</f>
        <v>0</v>
      </c>
      <c r="L171" s="51" t="n">
        <f aca="false">SUM(L172)</f>
        <v>3000</v>
      </c>
      <c r="M171" s="51" t="n">
        <f aca="false">SUM(M172)</f>
        <v>3000</v>
      </c>
      <c r="N171" s="51" t="n">
        <f aca="false">SUM(N172)</f>
        <v>3000</v>
      </c>
      <c r="O171" s="51" t="n">
        <f aca="false">SUM(O172)</f>
        <v>3000</v>
      </c>
      <c r="P171" s="51" t="n">
        <f aca="false">SUM(P172)</f>
        <v>3000</v>
      </c>
      <c r="Q171" s="51" t="n">
        <f aca="false">SUM(Q172)</f>
        <v>3000</v>
      </c>
      <c r="R171" s="51" t="n">
        <f aca="false">SUM(R172)</f>
        <v>0</v>
      </c>
      <c r="S171" s="51" t="n">
        <f aca="false">SUM(S172)</f>
        <v>3000</v>
      </c>
      <c r="T171" s="51" t="n">
        <f aca="false">SUM(T172)</f>
        <v>0</v>
      </c>
      <c r="U171" s="51" t="n">
        <f aca="false">SUM(U172)</f>
        <v>0</v>
      </c>
      <c r="V171" s="51" t="n">
        <f aca="false">SUM(V172)</f>
        <v>100</v>
      </c>
      <c r="W171" s="51" t="n">
        <f aca="false">SUM(W172)</f>
        <v>3000</v>
      </c>
      <c r="X171" s="51" t="n">
        <f aca="false">SUM(X172)</f>
        <v>3000</v>
      </c>
      <c r="Y171" s="51" t="n">
        <f aca="false">SUM(Y172)</f>
        <v>3000</v>
      </c>
      <c r="Z171" s="51" t="n">
        <f aca="false">SUM(Z172)</f>
        <v>3000</v>
      </c>
      <c r="AA171" s="51" t="n">
        <f aca="false">SUM(AA172)</f>
        <v>8000</v>
      </c>
      <c r="AB171" s="51" t="n">
        <f aca="false">SUM(AB172)</f>
        <v>0</v>
      </c>
      <c r="AC171" s="51" t="n">
        <f aca="false">SUM(AC172)</f>
        <v>30000</v>
      </c>
      <c r="AD171" s="51" t="n">
        <f aca="false">SUM(AD172)</f>
        <v>10000</v>
      </c>
      <c r="AE171" s="51" t="n">
        <f aca="false">SUM(AE172)</f>
        <v>0</v>
      </c>
      <c r="AF171" s="51" t="n">
        <f aca="false">SUM(AF172)</f>
        <v>0</v>
      </c>
      <c r="AG171" s="51" t="n">
        <f aca="false">SUM(AG172)</f>
        <v>10000</v>
      </c>
      <c r="AH171" s="51" t="n">
        <f aca="false">SUM(AH172)</f>
        <v>4997.09</v>
      </c>
      <c r="AI171" s="51" t="n">
        <f aca="false">SUM(AI172)</f>
        <v>10000</v>
      </c>
      <c r="AJ171" s="51" t="n">
        <f aca="false">SUM(AJ172)</f>
        <v>0</v>
      </c>
      <c r="AK171" s="51" t="n">
        <f aca="false">SUM(AK172)</f>
        <v>10000</v>
      </c>
      <c r="AL171" s="51" t="n">
        <f aca="false">SUM(AL172)</f>
        <v>0</v>
      </c>
      <c r="AM171" s="51" t="n">
        <f aca="false">SUM(AM172)</f>
        <v>0</v>
      </c>
      <c r="AN171" s="51" t="n">
        <f aca="false">SUM(AN172)</f>
        <v>10000</v>
      </c>
      <c r="AO171" s="39" t="n">
        <f aca="false">SUM(AN171/$AN$4)</f>
        <v>1327.22808414626</v>
      </c>
      <c r="AP171" s="51" t="n">
        <f aca="false">SUM(AP172)</f>
        <v>10000</v>
      </c>
      <c r="AQ171" s="51"/>
      <c r="AR171" s="39" t="n">
        <f aca="false">SUM(AP171/$AN$4)</f>
        <v>1327.22808414626</v>
      </c>
      <c r="AS171" s="39"/>
      <c r="AT171" s="39" t="n">
        <f aca="false">SUM(AT172)</f>
        <v>0</v>
      </c>
      <c r="AU171" s="39" t="n">
        <f aca="false">SUM(AU172)</f>
        <v>0</v>
      </c>
      <c r="AV171" s="39" t="n">
        <f aca="false">SUM(AV172)</f>
        <v>0</v>
      </c>
      <c r="AW171" s="39" t="n">
        <f aca="false">SUM(AR171+AU171-AV171)</f>
        <v>1327.22808414626</v>
      </c>
      <c r="AX171" s="47" t="n">
        <f aca="false">SUM(AX172)</f>
        <v>1001.18</v>
      </c>
      <c r="AY171" s="47" t="n">
        <f aca="false">SUM(AY172)</f>
        <v>0</v>
      </c>
      <c r="AZ171" s="47" t="n">
        <f aca="false">SUM(AZ172)</f>
        <v>0</v>
      </c>
      <c r="BA171" s="47" t="n">
        <f aca="false">SUM(AW171+AY171-AZ171)</f>
        <v>1327.22808414626</v>
      </c>
      <c r="BB171" s="47" t="n">
        <f aca="false">SUM(BB172)</f>
        <v>1001.18</v>
      </c>
      <c r="BC171" s="48" t="n">
        <f aca="false">SUM(BB171/BA171*100)</f>
        <v>75.4339071</v>
      </c>
      <c r="BL171" s="2"/>
    </row>
    <row r="172" customFormat="false" ht="12.75" hidden="true" customHeight="false" outlineLevel="0" collapsed="false">
      <c r="A172" s="41"/>
      <c r="B172" s="36"/>
      <c r="C172" s="36"/>
      <c r="D172" s="36"/>
      <c r="E172" s="36"/>
      <c r="F172" s="36"/>
      <c r="G172" s="36"/>
      <c r="H172" s="36"/>
      <c r="I172" s="49" t="n">
        <v>38111</v>
      </c>
      <c r="J172" s="50" t="s">
        <v>200</v>
      </c>
      <c r="K172" s="51" t="n">
        <v>0</v>
      </c>
      <c r="L172" s="51" t="n">
        <v>3000</v>
      </c>
      <c r="M172" s="51" t="n">
        <v>3000</v>
      </c>
      <c r="N172" s="51" t="n">
        <v>3000</v>
      </c>
      <c r="O172" s="51" t="n">
        <v>3000</v>
      </c>
      <c r="P172" s="51" t="n">
        <v>3000</v>
      </c>
      <c r="Q172" s="51" t="n">
        <v>3000</v>
      </c>
      <c r="R172" s="51"/>
      <c r="S172" s="51" t="n">
        <v>3000</v>
      </c>
      <c r="T172" s="51"/>
      <c r="U172" s="51"/>
      <c r="V172" s="39" t="n">
        <f aca="false">S172/P172*100</f>
        <v>100</v>
      </c>
      <c r="W172" s="51" t="n">
        <v>3000</v>
      </c>
      <c r="X172" s="51" t="n">
        <v>3000</v>
      </c>
      <c r="Y172" s="51" t="n">
        <v>3000</v>
      </c>
      <c r="Z172" s="51" t="n">
        <v>3000</v>
      </c>
      <c r="AA172" s="51" t="n">
        <v>8000</v>
      </c>
      <c r="AB172" s="51"/>
      <c r="AC172" s="51" t="n">
        <v>30000</v>
      </c>
      <c r="AD172" s="51" t="n">
        <v>10000</v>
      </c>
      <c r="AE172" s="51"/>
      <c r="AF172" s="51"/>
      <c r="AG172" s="53" t="n">
        <v>10000</v>
      </c>
      <c r="AH172" s="51" t="n">
        <v>4997.09</v>
      </c>
      <c r="AI172" s="51" t="n">
        <v>10000</v>
      </c>
      <c r="AJ172" s="47" t="n">
        <v>0</v>
      </c>
      <c r="AK172" s="51" t="n">
        <v>10000</v>
      </c>
      <c r="AL172" s="51"/>
      <c r="AM172" s="51"/>
      <c r="AN172" s="47" t="n">
        <f aca="false">SUM(AK172+AL172-AM172)</f>
        <v>10000</v>
      </c>
      <c r="AO172" s="39" t="n">
        <f aca="false">SUM(AN172/$AN$4)</f>
        <v>1327.22808414626</v>
      </c>
      <c r="AP172" s="47" t="n">
        <v>10000</v>
      </c>
      <c r="AQ172" s="47"/>
      <c r="AR172" s="39" t="n">
        <f aca="false">SUM(AP172/$AN$4)</f>
        <v>1327.22808414626</v>
      </c>
      <c r="AS172" s="39"/>
      <c r="AT172" s="39"/>
      <c r="AU172" s="39"/>
      <c r="AV172" s="39"/>
      <c r="AW172" s="39" t="n">
        <f aca="false">SUM(AR172+AU172-AV172)</f>
        <v>1327.22808414626</v>
      </c>
      <c r="AX172" s="47" t="n">
        <v>1001.18</v>
      </c>
      <c r="AY172" s="47"/>
      <c r="AZ172" s="47"/>
      <c r="BA172" s="47" t="n">
        <f aca="false">SUM(AW172+AY172-AZ172)</f>
        <v>1327.22808414626</v>
      </c>
      <c r="BB172" s="47" t="n">
        <v>1001.18</v>
      </c>
      <c r="BC172" s="48" t="n">
        <f aca="false">SUM(BB172/BA172*100)</f>
        <v>75.4339071</v>
      </c>
      <c r="BJ172" s="2" t="n">
        <v>1001.18</v>
      </c>
      <c r="BL172" s="2"/>
    </row>
    <row r="173" customFormat="false" ht="12.75" hidden="true" customHeight="false" outlineLevel="0" collapsed="false">
      <c r="A173" s="46" t="s">
        <v>203</v>
      </c>
      <c r="B173" s="52"/>
      <c r="C173" s="52"/>
      <c r="D173" s="52"/>
      <c r="E173" s="52"/>
      <c r="F173" s="52"/>
      <c r="G173" s="52"/>
      <c r="H173" s="52"/>
      <c r="I173" s="37" t="s">
        <v>204</v>
      </c>
      <c r="J173" s="38" t="s">
        <v>205</v>
      </c>
      <c r="K173" s="39" t="n">
        <f aca="false">SUM(K174+K185)</f>
        <v>82578.36</v>
      </c>
      <c r="L173" s="39" t="n">
        <f aca="false">SUM(L174+L185)</f>
        <v>25000</v>
      </c>
      <c r="M173" s="39" t="n">
        <f aca="false">SUM(M174+M185)</f>
        <v>25000</v>
      </c>
      <c r="N173" s="39" t="n">
        <f aca="false">SUM(N174+N185)</f>
        <v>122000</v>
      </c>
      <c r="O173" s="39" t="n">
        <f aca="false">SUM(O174+O185)</f>
        <v>122000</v>
      </c>
      <c r="P173" s="39" t="n">
        <f aca="false">SUM(P174+P185)</f>
        <v>129000</v>
      </c>
      <c r="Q173" s="39" t="n">
        <f aca="false">SUM(Q174+Q185)</f>
        <v>129000</v>
      </c>
      <c r="R173" s="39" t="n">
        <f aca="false">SUM(R174+R185)</f>
        <v>42556.25</v>
      </c>
      <c r="S173" s="39" t="n">
        <f aca="false">SUM(S174+S185+S193)</f>
        <v>110000</v>
      </c>
      <c r="T173" s="39" t="n">
        <f aca="false">SUM(T174+T185+T193)</f>
        <v>51240.19</v>
      </c>
      <c r="U173" s="39" t="n">
        <f aca="false">SUM(U174+U185+U193)</f>
        <v>0</v>
      </c>
      <c r="V173" s="39" t="n">
        <f aca="false">SUM(V174+V185+V193)</f>
        <v>161.390762843799</v>
      </c>
      <c r="W173" s="39" t="n">
        <f aca="false">SUM(W174+W185+W193)</f>
        <v>160000</v>
      </c>
      <c r="X173" s="39" t="n">
        <f aca="false">SUM(X174+X185+X193)</f>
        <v>191000</v>
      </c>
      <c r="Y173" s="39" t="n">
        <f aca="false">SUM(Y174+Y185+Y193)</f>
        <v>199500</v>
      </c>
      <c r="Z173" s="39" t="n">
        <f aca="false">SUM(Z174+Z185+Z193)</f>
        <v>199500</v>
      </c>
      <c r="AA173" s="39" t="n">
        <f aca="false">SUM(AA174+AA185+AA193)</f>
        <v>220000</v>
      </c>
      <c r="AB173" s="39" t="n">
        <f aca="false">SUM(AB174+AB185+AB193)</f>
        <v>110744.73</v>
      </c>
      <c r="AC173" s="39" t="n">
        <f aca="false">SUM(AC174+AC185+AC193)</f>
        <v>220000</v>
      </c>
      <c r="AD173" s="39" t="n">
        <f aca="false">SUM(AD174+AD185+AD193)</f>
        <v>204000</v>
      </c>
      <c r="AE173" s="39" t="n">
        <f aca="false">SUM(AE174+AE185+AE193)</f>
        <v>0</v>
      </c>
      <c r="AF173" s="39" t="n">
        <f aca="false">SUM(AF174+AF185+AF193)</f>
        <v>0</v>
      </c>
      <c r="AG173" s="39" t="n">
        <f aca="false">SUM(AG174+AG185+AG193)</f>
        <v>220000</v>
      </c>
      <c r="AH173" s="39" t="n">
        <f aca="false">SUM(AH174+AH185+AH193)</f>
        <v>135922.87</v>
      </c>
      <c r="AI173" s="39" t="n">
        <f aca="false">SUM(AI174+AI185+AI193)</f>
        <v>219000</v>
      </c>
      <c r="AJ173" s="39" t="n">
        <f aca="false">SUM(AJ174+AJ185+AJ193)</f>
        <v>64888.98</v>
      </c>
      <c r="AK173" s="39" t="n">
        <f aca="false">SUM(AK174+AK185+AK193)</f>
        <v>267000</v>
      </c>
      <c r="AL173" s="39" t="n">
        <f aca="false">SUM(AL174+AL185+AL193)</f>
        <v>33500</v>
      </c>
      <c r="AM173" s="39" t="n">
        <f aca="false">SUM(AM174+AM185+AM193)</f>
        <v>0</v>
      </c>
      <c r="AN173" s="39" t="n">
        <f aca="false">SUM(AN174+AN185+AN193)</f>
        <v>300500</v>
      </c>
      <c r="AO173" s="39" t="n">
        <f aca="false">SUM(AN173/$AN$4)</f>
        <v>39883.2039285951</v>
      </c>
      <c r="AP173" s="39" t="n">
        <f aca="false">SUM(AP174+AP185+AP193)</f>
        <v>300500</v>
      </c>
      <c r="AQ173" s="39" t="n">
        <f aca="false">SUM(AQ174+AQ185+AQ193)</f>
        <v>0</v>
      </c>
      <c r="AR173" s="39" t="n">
        <f aca="false">SUM(AP173/$AN$4)</f>
        <v>39883.2039285951</v>
      </c>
      <c r="AS173" s="39"/>
      <c r="AT173" s="39" t="n">
        <f aca="false">SUM(AT174+AT185+AT193)</f>
        <v>21432.65</v>
      </c>
      <c r="AU173" s="39" t="n">
        <f aca="false">SUM(AU174+AU185+AU193)</f>
        <v>2000</v>
      </c>
      <c r="AV173" s="39" t="n">
        <f aca="false">SUM(AV174+AV185+AV193)</f>
        <v>0</v>
      </c>
      <c r="AW173" s="39" t="n">
        <f aca="false">SUM(AR173+AU173-AV173)</f>
        <v>41883.2039285951</v>
      </c>
      <c r="AX173" s="47" t="n">
        <f aca="false">SUM(AX174+AX185+AX193)</f>
        <v>36950.14</v>
      </c>
      <c r="AY173" s="47" t="n">
        <f aca="false">SUM(AY174+AY185+AY193)</f>
        <v>6300</v>
      </c>
      <c r="AZ173" s="47" t="n">
        <f aca="false">SUM(AZ174+AZ185+AZ193)</f>
        <v>7918.98</v>
      </c>
      <c r="BA173" s="47" t="n">
        <f aca="false">SUM(BA174+BA185+BA193)</f>
        <v>40264.2239285951</v>
      </c>
      <c r="BB173" s="47" t="n">
        <f aca="false">SUM(BB174+BB185+BB193)</f>
        <v>36950.14</v>
      </c>
      <c r="BC173" s="48" t="n">
        <f aca="false">SUM(BB173/BA173*100)</f>
        <v>91.7691598018322</v>
      </c>
      <c r="BL173" s="2"/>
    </row>
    <row r="174" customFormat="false" ht="12.75" hidden="true" customHeight="false" outlineLevel="0" collapsed="false">
      <c r="A174" s="41" t="s">
        <v>206</v>
      </c>
      <c r="B174" s="36"/>
      <c r="C174" s="36"/>
      <c r="D174" s="36"/>
      <c r="E174" s="36"/>
      <c r="F174" s="36"/>
      <c r="G174" s="36"/>
      <c r="H174" s="36"/>
      <c r="I174" s="49" t="s">
        <v>48</v>
      </c>
      <c r="J174" s="50" t="s">
        <v>207</v>
      </c>
      <c r="K174" s="51" t="n">
        <f aca="false">SUM(K175)</f>
        <v>8000</v>
      </c>
      <c r="L174" s="51" t="n">
        <f aca="false">SUM(L175)</f>
        <v>10000</v>
      </c>
      <c r="M174" s="51" t="n">
        <f aca="false">SUM(M175)</f>
        <v>10000</v>
      </c>
      <c r="N174" s="51" t="n">
        <f aca="false">SUM(N175)</f>
        <v>82000</v>
      </c>
      <c r="O174" s="51" t="n">
        <f aca="false">SUM(O175)</f>
        <v>82000</v>
      </c>
      <c r="P174" s="51" t="n">
        <f aca="false">SUM(P175)</f>
        <v>82000</v>
      </c>
      <c r="Q174" s="51" t="n">
        <f aca="false">SUM(Q175)</f>
        <v>82000</v>
      </c>
      <c r="R174" s="51" t="n">
        <f aca="false">SUM(R175)</f>
        <v>37145.75</v>
      </c>
      <c r="S174" s="51" t="n">
        <f aca="false">SUM(S175)</f>
        <v>80000</v>
      </c>
      <c r="T174" s="51" t="n">
        <f aca="false">SUM(T175)</f>
        <v>29334.9</v>
      </c>
      <c r="U174" s="51" t="n">
        <f aca="false">SUM(U175)</f>
        <v>0</v>
      </c>
      <c r="V174" s="51" t="n">
        <f aca="false">SUM(V175)</f>
        <v>97.5609756097561</v>
      </c>
      <c r="W174" s="51" t="n">
        <f aca="false">SUM(W175)</f>
        <v>100000</v>
      </c>
      <c r="X174" s="51" t="n">
        <f aca="false">SUM(X175)</f>
        <v>100000</v>
      </c>
      <c r="Y174" s="51" t="n">
        <f aca="false">SUM(Y175)</f>
        <v>100000</v>
      </c>
      <c r="Z174" s="51" t="n">
        <f aca="false">SUM(Z175)</f>
        <v>100000</v>
      </c>
      <c r="AA174" s="51" t="n">
        <f aca="false">SUM(AA175)</f>
        <v>116000</v>
      </c>
      <c r="AB174" s="51" t="n">
        <f aca="false">SUM(AB175)</f>
        <v>63895.98</v>
      </c>
      <c r="AC174" s="51" t="n">
        <f aca="false">SUM(AC175)</f>
        <v>116000</v>
      </c>
      <c r="AD174" s="51" t="n">
        <f aca="false">SUM(AD175)</f>
        <v>112000</v>
      </c>
      <c r="AE174" s="51" t="n">
        <f aca="false">SUM(AE175)</f>
        <v>0</v>
      </c>
      <c r="AF174" s="51" t="n">
        <f aca="false">SUM(AF175)</f>
        <v>0</v>
      </c>
      <c r="AG174" s="51" t="n">
        <f aca="false">SUM(AG175)</f>
        <v>112000</v>
      </c>
      <c r="AH174" s="51" t="n">
        <f aca="false">SUM(AH175)</f>
        <v>80602.94</v>
      </c>
      <c r="AI174" s="51" t="n">
        <f aca="false">SUM(AI175)</f>
        <v>112000</v>
      </c>
      <c r="AJ174" s="51" t="n">
        <f aca="false">SUM(AJ175)</f>
        <v>51267.74</v>
      </c>
      <c r="AK174" s="51" t="n">
        <f aca="false">SUM(AK175)</f>
        <v>132000</v>
      </c>
      <c r="AL174" s="51" t="n">
        <f aca="false">SUM(AL175)</f>
        <v>5000</v>
      </c>
      <c r="AM174" s="51" t="n">
        <f aca="false">SUM(AM175)</f>
        <v>0</v>
      </c>
      <c r="AN174" s="51" t="n">
        <f aca="false">SUM(AN175)</f>
        <v>137000</v>
      </c>
      <c r="AO174" s="39" t="n">
        <f aca="false">SUM(AN174/$AN$4)</f>
        <v>18183.0247528038</v>
      </c>
      <c r="AP174" s="51" t="n">
        <f aca="false">SUM(AP175)</f>
        <v>142000</v>
      </c>
      <c r="AQ174" s="51" t="n">
        <f aca="false">SUM(AQ175)</f>
        <v>0</v>
      </c>
      <c r="AR174" s="39" t="n">
        <f aca="false">SUM(AP174/$AN$4)</f>
        <v>18846.6387948769</v>
      </c>
      <c r="AS174" s="39"/>
      <c r="AT174" s="39" t="n">
        <f aca="false">SUM(AT175)</f>
        <v>10906.46</v>
      </c>
      <c r="AU174" s="39" t="n">
        <f aca="false">SUM(AU175)</f>
        <v>0</v>
      </c>
      <c r="AV174" s="39" t="n">
        <f aca="false">SUM(AV175)</f>
        <v>0</v>
      </c>
      <c r="AW174" s="39" t="n">
        <f aca="false">SUM(AR174+AU174-AV174)</f>
        <v>18846.6387948769</v>
      </c>
      <c r="AX174" s="47" t="n">
        <f aca="false">SUM(AX178)</f>
        <v>17379.63</v>
      </c>
      <c r="AY174" s="47" t="n">
        <f aca="false">SUM(AY178)</f>
        <v>1200</v>
      </c>
      <c r="AZ174" s="47" t="n">
        <f aca="false">SUM(AZ178)</f>
        <v>663.61</v>
      </c>
      <c r="BA174" s="47" t="n">
        <f aca="false">SUM(BA178)</f>
        <v>19383.0287948769</v>
      </c>
      <c r="BB174" s="47" t="n">
        <f aca="false">SUM(BB178)</f>
        <v>17379.63</v>
      </c>
      <c r="BC174" s="48" t="n">
        <f aca="false">SUM(BB174/BA174*100)</f>
        <v>89.6641602502989</v>
      </c>
      <c r="BL174" s="2"/>
    </row>
    <row r="175" customFormat="false" ht="12.75" hidden="true" customHeight="false" outlineLevel="0" collapsed="false">
      <c r="A175" s="41"/>
      <c r="B175" s="36"/>
      <c r="C175" s="36"/>
      <c r="D175" s="36"/>
      <c r="E175" s="36"/>
      <c r="F175" s="36"/>
      <c r="G175" s="36"/>
      <c r="H175" s="36"/>
      <c r="I175" s="49" t="s">
        <v>208</v>
      </c>
      <c r="J175" s="50"/>
      <c r="K175" s="51" t="n">
        <f aca="false">SUM(K178)</f>
        <v>8000</v>
      </c>
      <c r="L175" s="51" t="n">
        <f aca="false">SUM(L178)</f>
        <v>10000</v>
      </c>
      <c r="M175" s="51" t="n">
        <f aca="false">SUM(M178)</f>
        <v>10000</v>
      </c>
      <c r="N175" s="51" t="n">
        <f aca="false">SUM(N178)</f>
        <v>82000</v>
      </c>
      <c r="O175" s="51" t="n">
        <f aca="false">SUM(O178)</f>
        <v>82000</v>
      </c>
      <c r="P175" s="51" t="n">
        <f aca="false">SUM(P178)</f>
        <v>82000</v>
      </c>
      <c r="Q175" s="51" t="n">
        <f aca="false">SUM(Q178)</f>
        <v>82000</v>
      </c>
      <c r="R175" s="51" t="n">
        <f aca="false">SUM(R178)</f>
        <v>37145.75</v>
      </c>
      <c r="S175" s="51" t="n">
        <f aca="false">SUM(S178)</f>
        <v>80000</v>
      </c>
      <c r="T175" s="51" t="n">
        <f aca="false">SUM(T178)</f>
        <v>29334.9</v>
      </c>
      <c r="U175" s="51" t="n">
        <f aca="false">SUM(U178)</f>
        <v>0</v>
      </c>
      <c r="V175" s="51" t="n">
        <f aca="false">SUM(V178)</f>
        <v>97.5609756097561</v>
      </c>
      <c r="W175" s="51" t="n">
        <f aca="false">SUM(W178)</f>
        <v>100000</v>
      </c>
      <c r="X175" s="51" t="n">
        <f aca="false">SUM(X178)</f>
        <v>100000</v>
      </c>
      <c r="Y175" s="51" t="n">
        <f aca="false">SUM(Y178)</f>
        <v>100000</v>
      </c>
      <c r="Z175" s="51" t="n">
        <f aca="false">SUM(Z178)</f>
        <v>100000</v>
      </c>
      <c r="AA175" s="51" t="n">
        <f aca="false">SUM(AA178)</f>
        <v>116000</v>
      </c>
      <c r="AB175" s="51" t="n">
        <f aca="false">SUM(AB178)</f>
        <v>63895.98</v>
      </c>
      <c r="AC175" s="51" t="n">
        <f aca="false">SUM(AC178)</f>
        <v>116000</v>
      </c>
      <c r="AD175" s="51" t="n">
        <f aca="false">SUM(AD178)</f>
        <v>112000</v>
      </c>
      <c r="AE175" s="51" t="n">
        <f aca="false">SUM(AE178)</f>
        <v>0</v>
      </c>
      <c r="AF175" s="51" t="n">
        <f aca="false">SUM(AF178)</f>
        <v>0</v>
      </c>
      <c r="AG175" s="51" t="n">
        <f aca="false">SUM(AG178)</f>
        <v>112000</v>
      </c>
      <c r="AH175" s="51" t="n">
        <f aca="false">SUM(AH178)</f>
        <v>80602.94</v>
      </c>
      <c r="AI175" s="51" t="n">
        <f aca="false">SUM(AI178)</f>
        <v>112000</v>
      </c>
      <c r="AJ175" s="51" t="n">
        <f aca="false">SUM(AJ178)</f>
        <v>51267.74</v>
      </c>
      <c r="AK175" s="51" t="n">
        <f aca="false">SUM(AK178)</f>
        <v>132000</v>
      </c>
      <c r="AL175" s="51" t="n">
        <f aca="false">SUM(AL178)</f>
        <v>5000</v>
      </c>
      <c r="AM175" s="51" t="n">
        <f aca="false">SUM(AM178)</f>
        <v>0</v>
      </c>
      <c r="AN175" s="51" t="n">
        <f aca="false">SUM(AN178)</f>
        <v>137000</v>
      </c>
      <c r="AO175" s="39" t="n">
        <f aca="false">SUM(AN175/$AN$4)</f>
        <v>18183.0247528038</v>
      </c>
      <c r="AP175" s="51" t="n">
        <f aca="false">SUM(AP178)</f>
        <v>142000</v>
      </c>
      <c r="AQ175" s="51" t="n">
        <f aca="false">SUM(AQ178)</f>
        <v>0</v>
      </c>
      <c r="AR175" s="39" t="n">
        <f aca="false">SUM(AP175/$AN$4)</f>
        <v>18846.6387948769</v>
      </c>
      <c r="AS175" s="39"/>
      <c r="AT175" s="39" t="n">
        <f aca="false">SUM(AT178)</f>
        <v>10906.46</v>
      </c>
      <c r="AU175" s="39" t="n">
        <f aca="false">SUM(AU178)</f>
        <v>0</v>
      </c>
      <c r="AV175" s="39" t="n">
        <f aca="false">SUM(AV178)</f>
        <v>0</v>
      </c>
      <c r="AW175" s="39" t="n">
        <f aca="false">SUM(AR175+AU175-AV175)</f>
        <v>18846.6387948769</v>
      </c>
      <c r="AX175" s="47"/>
      <c r="AY175" s="47"/>
      <c r="AZ175" s="47"/>
      <c r="BA175" s="47" t="n">
        <v>19383.03</v>
      </c>
      <c r="BB175" s="47" t="n">
        <f aca="false">SUM(BB178)</f>
        <v>17379.63</v>
      </c>
      <c r="BC175" s="48" t="n">
        <f aca="false">SUM(BB175/BA175*100)</f>
        <v>89.6641546755074</v>
      </c>
      <c r="BL175" s="2"/>
    </row>
    <row r="176" customFormat="false" ht="12.75" hidden="true" customHeight="false" outlineLevel="0" collapsed="false">
      <c r="A176" s="41"/>
      <c r="B176" s="36" t="s">
        <v>51</v>
      </c>
      <c r="C176" s="36"/>
      <c r="D176" s="36"/>
      <c r="E176" s="36"/>
      <c r="F176" s="36"/>
      <c r="G176" s="36"/>
      <c r="H176" s="36"/>
      <c r="I176" s="49" t="s">
        <v>80</v>
      </c>
      <c r="J176" s="50" t="s">
        <v>209</v>
      </c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39"/>
      <c r="AP176" s="51"/>
      <c r="AQ176" s="51"/>
      <c r="AR176" s="39"/>
      <c r="AS176" s="39"/>
      <c r="AT176" s="39"/>
      <c r="AU176" s="39"/>
      <c r="AV176" s="39"/>
      <c r="AW176" s="39"/>
      <c r="AX176" s="47"/>
      <c r="AY176" s="47"/>
      <c r="AZ176" s="47"/>
      <c r="BA176" s="47" t="n">
        <v>235</v>
      </c>
      <c r="BB176" s="47"/>
      <c r="BC176" s="48" t="n">
        <f aca="false">SUM(BB176/BA176*100)</f>
        <v>0</v>
      </c>
      <c r="BL176" s="2"/>
    </row>
    <row r="177" customFormat="false" ht="12.75" hidden="true" customHeight="false" outlineLevel="0" collapsed="false">
      <c r="A177" s="41"/>
      <c r="B177" s="36" t="s">
        <v>73</v>
      </c>
      <c r="C177" s="36"/>
      <c r="D177" s="36"/>
      <c r="E177" s="36"/>
      <c r="F177" s="36"/>
      <c r="G177" s="36"/>
      <c r="H177" s="36"/>
      <c r="I177" s="57" t="s">
        <v>74</v>
      </c>
      <c r="J177" s="50" t="s">
        <v>75</v>
      </c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39" t="n">
        <f aca="false">SUM(AN177/$AN$4)</f>
        <v>0</v>
      </c>
      <c r="AP177" s="51" t="n">
        <v>142000</v>
      </c>
      <c r="AQ177" s="51"/>
      <c r="AR177" s="39" t="n">
        <f aca="false">SUM(AP177/$AN$4)</f>
        <v>18846.6387948769</v>
      </c>
      <c r="AS177" s="39"/>
      <c r="AT177" s="39" t="n">
        <v>142000</v>
      </c>
      <c r="AU177" s="39"/>
      <c r="AV177" s="39"/>
      <c r="AW177" s="39" t="n">
        <f aca="false">SUM(AR177+AU177-AV177)</f>
        <v>18846.6387948769</v>
      </c>
      <c r="AX177" s="47"/>
      <c r="AY177" s="47"/>
      <c r="AZ177" s="47"/>
      <c r="BA177" s="47" t="n">
        <v>19148.03</v>
      </c>
      <c r="BB177" s="47"/>
      <c r="BC177" s="48" t="n">
        <f aca="false">SUM(BB177/BA177*100)</f>
        <v>0</v>
      </c>
      <c r="BL177" s="2"/>
    </row>
    <row r="178" customFormat="false" ht="12.75" hidden="true" customHeight="false" outlineLevel="0" collapsed="false">
      <c r="A178" s="46"/>
      <c r="B178" s="52"/>
      <c r="C178" s="52"/>
      <c r="D178" s="52"/>
      <c r="E178" s="52"/>
      <c r="F178" s="52"/>
      <c r="G178" s="52"/>
      <c r="H178" s="52"/>
      <c r="I178" s="37" t="n">
        <v>3</v>
      </c>
      <c r="J178" s="38" t="s">
        <v>54</v>
      </c>
      <c r="K178" s="39" t="n">
        <f aca="false">SUM(K179)</f>
        <v>8000</v>
      </c>
      <c r="L178" s="39" t="n">
        <f aca="false">SUM(L179)</f>
        <v>10000</v>
      </c>
      <c r="M178" s="39" t="n">
        <f aca="false">SUM(M179)</f>
        <v>10000</v>
      </c>
      <c r="N178" s="39" t="n">
        <f aca="false">SUM(N179)</f>
        <v>82000</v>
      </c>
      <c r="O178" s="39" t="n">
        <f aca="false">SUM(O179)</f>
        <v>82000</v>
      </c>
      <c r="P178" s="39" t="n">
        <f aca="false">SUM(P179)</f>
        <v>82000</v>
      </c>
      <c r="Q178" s="39" t="n">
        <f aca="false">SUM(Q179)</f>
        <v>82000</v>
      </c>
      <c r="R178" s="39" t="n">
        <f aca="false">SUM(R179)</f>
        <v>37145.75</v>
      </c>
      <c r="S178" s="39" t="n">
        <f aca="false">SUM(S179)</f>
        <v>80000</v>
      </c>
      <c r="T178" s="39" t="n">
        <f aca="false">SUM(T179)</f>
        <v>29334.9</v>
      </c>
      <c r="U178" s="39" t="n">
        <f aca="false">SUM(U179)</f>
        <v>0</v>
      </c>
      <c r="V178" s="39" t="n">
        <f aca="false">SUM(V179)</f>
        <v>97.5609756097561</v>
      </c>
      <c r="W178" s="39" t="n">
        <f aca="false">SUM(W179)</f>
        <v>100000</v>
      </c>
      <c r="X178" s="39" t="n">
        <f aca="false">SUM(X179)</f>
        <v>100000</v>
      </c>
      <c r="Y178" s="39" t="n">
        <f aca="false">SUM(Y179)</f>
        <v>100000</v>
      </c>
      <c r="Z178" s="39" t="n">
        <f aca="false">SUM(Z179)</f>
        <v>100000</v>
      </c>
      <c r="AA178" s="39" t="n">
        <f aca="false">SUM(AA179)</f>
        <v>116000</v>
      </c>
      <c r="AB178" s="39" t="n">
        <f aca="false">SUM(AB179)</f>
        <v>63895.98</v>
      </c>
      <c r="AC178" s="39" t="n">
        <f aca="false">SUM(AC179)</f>
        <v>116000</v>
      </c>
      <c r="AD178" s="39" t="n">
        <f aca="false">SUM(AD179)</f>
        <v>112000</v>
      </c>
      <c r="AE178" s="39" t="n">
        <f aca="false">SUM(AE179)</f>
        <v>0</v>
      </c>
      <c r="AF178" s="39" t="n">
        <f aca="false">SUM(AF179)</f>
        <v>0</v>
      </c>
      <c r="AG178" s="39" t="n">
        <f aca="false">SUM(AG179)</f>
        <v>112000</v>
      </c>
      <c r="AH178" s="39" t="n">
        <f aca="false">SUM(AH179)</f>
        <v>80602.94</v>
      </c>
      <c r="AI178" s="39" t="n">
        <f aca="false">SUM(AI179)</f>
        <v>112000</v>
      </c>
      <c r="AJ178" s="39" t="n">
        <f aca="false">SUM(AJ179)</f>
        <v>51267.74</v>
      </c>
      <c r="AK178" s="39" t="n">
        <f aca="false">SUM(AK179)</f>
        <v>132000</v>
      </c>
      <c r="AL178" s="39" t="n">
        <f aca="false">SUM(AL179)</f>
        <v>5000</v>
      </c>
      <c r="AM178" s="39" t="n">
        <f aca="false">SUM(AM179)</f>
        <v>0</v>
      </c>
      <c r="AN178" s="39" t="n">
        <f aca="false">SUM(AN179)</f>
        <v>137000</v>
      </c>
      <c r="AO178" s="39" t="n">
        <f aca="false">SUM(AN178/$AN$4)</f>
        <v>18183.0247528038</v>
      </c>
      <c r="AP178" s="39" t="n">
        <f aca="false">SUM(AP179)</f>
        <v>142000</v>
      </c>
      <c r="AQ178" s="39" t="n">
        <f aca="false">SUM(AQ179)</f>
        <v>0</v>
      </c>
      <c r="AR178" s="39" t="n">
        <f aca="false">SUM(AP178/$AN$4)</f>
        <v>18846.6387948769</v>
      </c>
      <c r="AS178" s="39"/>
      <c r="AT178" s="39" t="n">
        <f aca="false">SUM(AT179)</f>
        <v>10906.46</v>
      </c>
      <c r="AU178" s="39" t="n">
        <f aca="false">SUM(AU179)</f>
        <v>0</v>
      </c>
      <c r="AV178" s="39" t="n">
        <f aca="false">SUM(AV179)</f>
        <v>0</v>
      </c>
      <c r="AW178" s="39" t="n">
        <f aca="false">SUM(AR178+AU178-AV178)</f>
        <v>18846.6387948769</v>
      </c>
      <c r="AX178" s="47" t="n">
        <f aca="false">SUM(AX179)</f>
        <v>17379.63</v>
      </c>
      <c r="AY178" s="47" t="n">
        <f aca="false">SUM(AY179)</f>
        <v>1200</v>
      </c>
      <c r="AZ178" s="47" t="n">
        <f aca="false">SUM(AZ179)</f>
        <v>663.61</v>
      </c>
      <c r="BA178" s="47" t="n">
        <f aca="false">SUM(BA179)</f>
        <v>19383.0287948769</v>
      </c>
      <c r="BB178" s="47" t="n">
        <f aca="false">SUM(BB179)</f>
        <v>17379.63</v>
      </c>
      <c r="BC178" s="48" t="n">
        <f aca="false">SUM(BB178/BA178*100)</f>
        <v>89.6641602502989</v>
      </c>
      <c r="BL178" s="2"/>
    </row>
    <row r="179" customFormat="false" ht="12.75" hidden="true" customHeight="false" outlineLevel="0" collapsed="false">
      <c r="A179" s="46"/>
      <c r="B179" s="52" t="s">
        <v>74</v>
      </c>
      <c r="C179" s="52"/>
      <c r="D179" s="52"/>
      <c r="E179" s="52"/>
      <c r="F179" s="52"/>
      <c r="G179" s="52"/>
      <c r="H179" s="52"/>
      <c r="I179" s="37" t="n">
        <v>36</v>
      </c>
      <c r="J179" s="38" t="s">
        <v>210</v>
      </c>
      <c r="K179" s="39" t="n">
        <f aca="false">SUM(K180)</f>
        <v>8000</v>
      </c>
      <c r="L179" s="39" t="n">
        <f aca="false">SUM(L180)</f>
        <v>10000</v>
      </c>
      <c r="M179" s="39" t="n">
        <f aca="false">SUM(M180)</f>
        <v>10000</v>
      </c>
      <c r="N179" s="39" t="n">
        <f aca="false">SUM(N180)</f>
        <v>82000</v>
      </c>
      <c r="O179" s="39" t="n">
        <f aca="false">SUM(O180)</f>
        <v>82000</v>
      </c>
      <c r="P179" s="39" t="n">
        <f aca="false">SUM(P180)</f>
        <v>82000</v>
      </c>
      <c r="Q179" s="39" t="n">
        <f aca="false">SUM(Q180)</f>
        <v>82000</v>
      </c>
      <c r="R179" s="39" t="n">
        <f aca="false">SUM(R180)</f>
        <v>37145.75</v>
      </c>
      <c r="S179" s="39" t="n">
        <f aca="false">SUM(S180)</f>
        <v>80000</v>
      </c>
      <c r="T179" s="39" t="n">
        <f aca="false">SUM(T180)</f>
        <v>29334.9</v>
      </c>
      <c r="U179" s="39" t="n">
        <f aca="false">SUM(U180)</f>
        <v>0</v>
      </c>
      <c r="V179" s="39" t="n">
        <f aca="false">SUM(V180)</f>
        <v>97.5609756097561</v>
      </c>
      <c r="W179" s="39" t="n">
        <f aca="false">SUM(W180)</f>
        <v>100000</v>
      </c>
      <c r="X179" s="39" t="n">
        <f aca="false">SUM(X180)</f>
        <v>100000</v>
      </c>
      <c r="Y179" s="39" t="n">
        <v>100000</v>
      </c>
      <c r="Z179" s="39" t="n">
        <v>100000</v>
      </c>
      <c r="AA179" s="39" t="n">
        <f aca="false">SUM(AA180)</f>
        <v>116000</v>
      </c>
      <c r="AB179" s="39" t="n">
        <f aca="false">SUM(AB180)</f>
        <v>63895.98</v>
      </c>
      <c r="AC179" s="39" t="n">
        <f aca="false">SUM(AC180)</f>
        <v>116000</v>
      </c>
      <c r="AD179" s="39" t="n">
        <f aca="false">SUM(AD180)</f>
        <v>112000</v>
      </c>
      <c r="AE179" s="39" t="n">
        <f aca="false">SUM(AE180)</f>
        <v>0</v>
      </c>
      <c r="AF179" s="39" t="n">
        <f aca="false">SUM(AF180)</f>
        <v>0</v>
      </c>
      <c r="AG179" s="39" t="n">
        <f aca="false">SUM(AG180)</f>
        <v>112000</v>
      </c>
      <c r="AH179" s="39" t="n">
        <f aca="false">SUM(AH180)</f>
        <v>80602.94</v>
      </c>
      <c r="AI179" s="39" t="n">
        <f aca="false">SUM(AI180)</f>
        <v>112000</v>
      </c>
      <c r="AJ179" s="39" t="n">
        <f aca="false">SUM(AJ180)</f>
        <v>51267.74</v>
      </c>
      <c r="AK179" s="39" t="n">
        <f aca="false">SUM(AK180)</f>
        <v>132000</v>
      </c>
      <c r="AL179" s="39" t="n">
        <f aca="false">SUM(AL180)</f>
        <v>5000</v>
      </c>
      <c r="AM179" s="39" t="n">
        <f aca="false">SUM(AM180)</f>
        <v>0</v>
      </c>
      <c r="AN179" s="39" t="n">
        <f aca="false">SUM(AN180)</f>
        <v>137000</v>
      </c>
      <c r="AO179" s="39" t="n">
        <f aca="false">SUM(AN179/$AN$4)</f>
        <v>18183.0247528038</v>
      </c>
      <c r="AP179" s="39" t="n">
        <f aca="false">SUM(AP180)</f>
        <v>142000</v>
      </c>
      <c r="AQ179" s="39"/>
      <c r="AR179" s="39" t="n">
        <f aca="false">SUM(AP179/$AN$4)</f>
        <v>18846.6387948769</v>
      </c>
      <c r="AS179" s="39"/>
      <c r="AT179" s="39" t="n">
        <f aca="false">SUM(AT180)</f>
        <v>10906.46</v>
      </c>
      <c r="AU179" s="39" t="n">
        <f aca="false">SUM(AU180)</f>
        <v>0</v>
      </c>
      <c r="AV179" s="39" t="n">
        <f aca="false">SUM(AV180)</f>
        <v>0</v>
      </c>
      <c r="AW179" s="39" t="n">
        <f aca="false">SUM(AR179+AU179-AV179)</f>
        <v>18846.6387948769</v>
      </c>
      <c r="AX179" s="47" t="n">
        <f aca="false">SUM(AX180)</f>
        <v>17379.63</v>
      </c>
      <c r="AY179" s="47" t="n">
        <f aca="false">SUM(AY180)</f>
        <v>1200</v>
      </c>
      <c r="AZ179" s="47" t="n">
        <f aca="false">SUM(AZ180)</f>
        <v>663.61</v>
      </c>
      <c r="BA179" s="47" t="n">
        <f aca="false">SUM(BA180)</f>
        <v>19383.0287948769</v>
      </c>
      <c r="BB179" s="47" t="n">
        <f aca="false">SUM(BB180)</f>
        <v>17379.63</v>
      </c>
      <c r="BC179" s="48" t="n">
        <f aca="false">SUM(BB179/BA179*100)</f>
        <v>89.6641602502989</v>
      </c>
      <c r="BL179" s="2"/>
    </row>
    <row r="180" customFormat="false" ht="12.75" hidden="true" customHeight="false" outlineLevel="0" collapsed="false">
      <c r="A180" s="41"/>
      <c r="B180" s="36"/>
      <c r="C180" s="36"/>
      <c r="D180" s="36"/>
      <c r="E180" s="36"/>
      <c r="F180" s="36"/>
      <c r="G180" s="36"/>
      <c r="H180" s="36"/>
      <c r="I180" s="49" t="n">
        <v>361</v>
      </c>
      <c r="J180" s="50" t="s">
        <v>64</v>
      </c>
      <c r="K180" s="51" t="n">
        <f aca="false">SUM(K182)</f>
        <v>8000</v>
      </c>
      <c r="L180" s="51" t="n">
        <f aca="false">SUM(L182)</f>
        <v>10000</v>
      </c>
      <c r="M180" s="51" t="n">
        <f aca="false">SUM(M182)</f>
        <v>10000</v>
      </c>
      <c r="N180" s="51" t="n">
        <f aca="false">SUM(N182)</f>
        <v>82000</v>
      </c>
      <c r="O180" s="51" t="n">
        <f aca="false">SUM(O182)</f>
        <v>82000</v>
      </c>
      <c r="P180" s="51" t="n">
        <f aca="false">SUM(P182)</f>
        <v>82000</v>
      </c>
      <c r="Q180" s="51" t="n">
        <f aca="false">SUM(Q182)</f>
        <v>82000</v>
      </c>
      <c r="R180" s="51" t="n">
        <f aca="false">SUM(R182)</f>
        <v>37145.75</v>
      </c>
      <c r="S180" s="51" t="n">
        <f aca="false">SUM(S182)</f>
        <v>80000</v>
      </c>
      <c r="T180" s="51" t="n">
        <f aca="false">SUM(T182)</f>
        <v>29334.9</v>
      </c>
      <c r="U180" s="51" t="n">
        <f aca="false">SUM(U182)</f>
        <v>0</v>
      </c>
      <c r="V180" s="51" t="n">
        <f aca="false">SUM(V182)</f>
        <v>97.5609756097561</v>
      </c>
      <c r="W180" s="51" t="n">
        <f aca="false">SUM(W182)</f>
        <v>100000</v>
      </c>
      <c r="X180" s="51" t="n">
        <f aca="false">SUM(X182)</f>
        <v>100000</v>
      </c>
      <c r="Y180" s="51" t="n">
        <v>100000</v>
      </c>
      <c r="Z180" s="51" t="n">
        <v>100000</v>
      </c>
      <c r="AA180" s="51" t="n">
        <f aca="false">SUM(AA182:AA184)</f>
        <v>116000</v>
      </c>
      <c r="AB180" s="51" t="n">
        <f aca="false">SUM(AB182:AB184)</f>
        <v>63895.98</v>
      </c>
      <c r="AC180" s="51" t="n">
        <f aca="false">SUM(AC182:AC184)</f>
        <v>116000</v>
      </c>
      <c r="AD180" s="51" t="n">
        <f aca="false">SUM(AD182:AD184)</f>
        <v>112000</v>
      </c>
      <c r="AE180" s="51" t="n">
        <f aca="false">SUM(AE182:AE184)</f>
        <v>0</v>
      </c>
      <c r="AF180" s="51" t="n">
        <f aca="false">SUM(AF182:AF184)</f>
        <v>0</v>
      </c>
      <c r="AG180" s="51" t="n">
        <f aca="false">SUM(AG182:AG184)</f>
        <v>112000</v>
      </c>
      <c r="AH180" s="51" t="n">
        <f aca="false">SUM(AH182:AH184)</f>
        <v>80602.94</v>
      </c>
      <c r="AI180" s="51" t="n">
        <f aca="false">SUM(AI182:AI184)</f>
        <v>112000</v>
      </c>
      <c r="AJ180" s="51" t="n">
        <f aca="false">SUM(AJ182:AJ184)</f>
        <v>51267.74</v>
      </c>
      <c r="AK180" s="51" t="n">
        <f aca="false">SUM(AK182:AK184)</f>
        <v>132000</v>
      </c>
      <c r="AL180" s="51" t="n">
        <f aca="false">SUM(AL182:AL184)</f>
        <v>5000</v>
      </c>
      <c r="AM180" s="51" t="n">
        <f aca="false">SUM(AM182:AM184)</f>
        <v>0</v>
      </c>
      <c r="AN180" s="51" t="n">
        <f aca="false">SUM(AN182:AN184)</f>
        <v>137000</v>
      </c>
      <c r="AO180" s="39" t="n">
        <f aca="false">SUM(AN180/$AN$4)</f>
        <v>18183.0247528038</v>
      </c>
      <c r="AP180" s="51" t="n">
        <f aca="false">SUM(AP182:AP184)</f>
        <v>142000</v>
      </c>
      <c r="AQ180" s="51"/>
      <c r="AR180" s="39" t="n">
        <f aca="false">SUM(AP180/$AN$4)</f>
        <v>18846.6387948769</v>
      </c>
      <c r="AS180" s="39"/>
      <c r="AT180" s="39" t="n">
        <f aca="false">SUM(AT182:AT184)</f>
        <v>10906.46</v>
      </c>
      <c r="AU180" s="39" t="n">
        <f aca="false">SUM(AU182:AU184)</f>
        <v>0</v>
      </c>
      <c r="AV180" s="39" t="n">
        <f aca="false">SUM(AV182:AV184)</f>
        <v>0</v>
      </c>
      <c r="AW180" s="39" t="n">
        <f aca="false">SUM(AR180+AU180-AV180)</f>
        <v>18846.6387948769</v>
      </c>
      <c r="AX180" s="47" t="n">
        <f aca="false">SUM(AX181:AX184)</f>
        <v>17379.63</v>
      </c>
      <c r="AY180" s="47" t="n">
        <f aca="false">SUM(AY181:AY184)</f>
        <v>1200</v>
      </c>
      <c r="AZ180" s="47" t="n">
        <f aca="false">SUM(AZ181:AZ184)</f>
        <v>663.61</v>
      </c>
      <c r="BA180" s="47" t="n">
        <f aca="false">SUM(AW180+AY180-AZ180)</f>
        <v>19383.0287948769</v>
      </c>
      <c r="BB180" s="47" t="n">
        <f aca="false">SUM(BB181:BB184)</f>
        <v>17379.63</v>
      </c>
      <c r="BC180" s="48" t="n">
        <f aca="false">SUM(BB180/BA180*100)</f>
        <v>89.6641602502989</v>
      </c>
      <c r="BL180" s="2"/>
    </row>
    <row r="181" customFormat="false" ht="12.75" hidden="true" customHeight="false" outlineLevel="0" collapsed="false">
      <c r="A181" s="41"/>
      <c r="B181" s="36"/>
      <c r="C181" s="36"/>
      <c r="D181" s="36"/>
      <c r="E181" s="36"/>
      <c r="F181" s="36"/>
      <c r="G181" s="36"/>
      <c r="H181" s="36"/>
      <c r="I181" s="49" t="n">
        <v>36612</v>
      </c>
      <c r="J181" s="50" t="s">
        <v>211</v>
      </c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39"/>
      <c r="AP181" s="51"/>
      <c r="AQ181" s="51"/>
      <c r="AR181" s="39"/>
      <c r="AS181" s="39"/>
      <c r="AT181" s="39"/>
      <c r="AU181" s="39"/>
      <c r="AV181" s="39"/>
      <c r="AW181" s="39"/>
      <c r="AX181" s="47" t="n">
        <v>60</v>
      </c>
      <c r="AY181" s="47" t="n">
        <v>200</v>
      </c>
      <c r="AZ181" s="47"/>
      <c r="BA181" s="47" t="n">
        <f aca="false">SUM(AW181+AY181-AZ181)</f>
        <v>200</v>
      </c>
      <c r="BB181" s="47" t="n">
        <v>60</v>
      </c>
      <c r="BC181" s="48" t="n">
        <f aca="false">SUM(BB181/BA181*100)</f>
        <v>30</v>
      </c>
      <c r="BG181" s="2" t="n">
        <v>17379.63</v>
      </c>
      <c r="BL181" s="2"/>
    </row>
    <row r="182" customFormat="false" ht="12.75" hidden="true" customHeight="false" outlineLevel="0" collapsed="false">
      <c r="A182" s="41"/>
      <c r="B182" s="36"/>
      <c r="C182" s="36"/>
      <c r="D182" s="36"/>
      <c r="E182" s="36"/>
      <c r="F182" s="36"/>
      <c r="G182" s="36"/>
      <c r="H182" s="36"/>
      <c r="I182" s="49" t="n">
        <v>36612</v>
      </c>
      <c r="J182" s="50" t="s">
        <v>212</v>
      </c>
      <c r="K182" s="51" t="n">
        <v>8000</v>
      </c>
      <c r="L182" s="51" t="n">
        <v>10000</v>
      </c>
      <c r="M182" s="51" t="n">
        <v>10000</v>
      </c>
      <c r="N182" s="51" t="n">
        <v>82000</v>
      </c>
      <c r="O182" s="51" t="n">
        <v>82000</v>
      </c>
      <c r="P182" s="51" t="n">
        <v>82000</v>
      </c>
      <c r="Q182" s="51" t="n">
        <v>82000</v>
      </c>
      <c r="R182" s="51" t="n">
        <v>37145.75</v>
      </c>
      <c r="S182" s="51" t="n">
        <v>80000</v>
      </c>
      <c r="T182" s="51" t="n">
        <v>29334.9</v>
      </c>
      <c r="U182" s="51"/>
      <c r="V182" s="39" t="n">
        <f aca="false">S182/P182*100</f>
        <v>97.5609756097561</v>
      </c>
      <c r="W182" s="51" t="n">
        <v>100000</v>
      </c>
      <c r="X182" s="51" t="n">
        <v>100000</v>
      </c>
      <c r="Y182" s="51" t="n">
        <v>100000</v>
      </c>
      <c r="Z182" s="51" t="n">
        <v>100000</v>
      </c>
      <c r="AA182" s="51" t="n">
        <v>96000</v>
      </c>
      <c r="AB182" s="51" t="n">
        <v>31947.99</v>
      </c>
      <c r="AC182" s="51" t="n">
        <v>96000</v>
      </c>
      <c r="AD182" s="51" t="n">
        <v>92000</v>
      </c>
      <c r="AE182" s="51"/>
      <c r="AF182" s="51"/>
      <c r="AG182" s="53" t="n">
        <f aca="false">SUM(AD182+AE182-AF182)</f>
        <v>92000</v>
      </c>
      <c r="AH182" s="51" t="n">
        <v>80602.94</v>
      </c>
      <c r="AI182" s="51" t="n">
        <v>97000</v>
      </c>
      <c r="AJ182" s="47" t="n">
        <v>45465.24</v>
      </c>
      <c r="AK182" s="51" t="n">
        <v>117000</v>
      </c>
      <c r="AL182" s="51"/>
      <c r="AM182" s="51"/>
      <c r="AN182" s="47" t="n">
        <f aca="false">SUM(AK182+AL182-AM182)</f>
        <v>117000</v>
      </c>
      <c r="AO182" s="39" t="n">
        <f aca="false">SUM(AN182/$AN$4)</f>
        <v>15528.5685845112</v>
      </c>
      <c r="AP182" s="47" t="n">
        <v>117000</v>
      </c>
      <c r="AQ182" s="47"/>
      <c r="AR182" s="39" t="n">
        <f aca="false">SUM(AP182/$AN$4)</f>
        <v>15528.5685845112</v>
      </c>
      <c r="AS182" s="39" t="n">
        <v>9118.94</v>
      </c>
      <c r="AT182" s="39" t="n">
        <v>9118.94</v>
      </c>
      <c r="AU182" s="39"/>
      <c r="AV182" s="39"/>
      <c r="AW182" s="39" t="n">
        <f aca="false">SUM(AR182+AU182-AV182)</f>
        <v>15528.5685845112</v>
      </c>
      <c r="AX182" s="47" t="n">
        <v>13893.55</v>
      </c>
      <c r="AY182" s="47"/>
      <c r="AZ182" s="47"/>
      <c r="BA182" s="47" t="n">
        <f aca="false">SUM(AW182+AY182-AZ182)</f>
        <v>15528.5685845112</v>
      </c>
      <c r="BB182" s="47" t="n">
        <v>13893.55</v>
      </c>
      <c r="BC182" s="48" t="n">
        <f aca="false">SUM(BB182/BA182*100)</f>
        <v>89.4708995512821</v>
      </c>
      <c r="BL182" s="2"/>
    </row>
    <row r="183" customFormat="false" ht="12.75" hidden="true" customHeight="false" outlineLevel="0" collapsed="false">
      <c r="A183" s="41"/>
      <c r="B183" s="36"/>
      <c r="C183" s="36"/>
      <c r="D183" s="36"/>
      <c r="E183" s="36"/>
      <c r="F183" s="36"/>
      <c r="G183" s="36"/>
      <c r="H183" s="36"/>
      <c r="I183" s="49" t="n">
        <v>36612</v>
      </c>
      <c r="J183" s="50" t="s">
        <v>213</v>
      </c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39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3"/>
      <c r="AH183" s="51"/>
      <c r="AI183" s="51"/>
      <c r="AJ183" s="47"/>
      <c r="AK183" s="51"/>
      <c r="AL183" s="51"/>
      <c r="AM183" s="51"/>
      <c r="AN183" s="47"/>
      <c r="AO183" s="39" t="n">
        <f aca="false">SUM(AN183/$AN$4)</f>
        <v>0</v>
      </c>
      <c r="AP183" s="47" t="n">
        <v>5000</v>
      </c>
      <c r="AQ183" s="47"/>
      <c r="AR183" s="39" t="n">
        <f aca="false">SUM(AP183/$AN$4)</f>
        <v>663.61404207313</v>
      </c>
      <c r="AS183" s="39"/>
      <c r="AT183" s="39"/>
      <c r="AU183" s="39"/>
      <c r="AV183" s="39"/>
      <c r="AW183" s="39" t="n">
        <f aca="false">SUM(AR183+AU183-AV183)</f>
        <v>663.61404207313</v>
      </c>
      <c r="AX183" s="47"/>
      <c r="AY183" s="47"/>
      <c r="AZ183" s="47" t="n">
        <v>663.61</v>
      </c>
      <c r="BA183" s="47" t="n">
        <f aca="false">SUM(AW183+AY183-AZ183)</f>
        <v>0.00404207313022198</v>
      </c>
      <c r="BB183" s="47"/>
      <c r="BC183" s="48" t="n">
        <f aca="false">SUM(BB183/BA183*100)</f>
        <v>0</v>
      </c>
      <c r="BL183" s="2"/>
    </row>
    <row r="184" customFormat="false" ht="12.75" hidden="true" customHeight="false" outlineLevel="0" collapsed="false">
      <c r="A184" s="41"/>
      <c r="B184" s="36"/>
      <c r="C184" s="36"/>
      <c r="D184" s="36"/>
      <c r="E184" s="36"/>
      <c r="F184" s="36"/>
      <c r="G184" s="36"/>
      <c r="H184" s="36"/>
      <c r="I184" s="49" t="n">
        <v>36612</v>
      </c>
      <c r="J184" s="50" t="s">
        <v>214</v>
      </c>
      <c r="K184" s="51" t="n">
        <v>8000</v>
      </c>
      <c r="L184" s="51" t="n">
        <v>10000</v>
      </c>
      <c r="M184" s="51" t="n">
        <v>10000</v>
      </c>
      <c r="N184" s="51" t="n">
        <v>82000</v>
      </c>
      <c r="O184" s="51" t="n">
        <v>82000</v>
      </c>
      <c r="P184" s="51" t="n">
        <v>82000</v>
      </c>
      <c r="Q184" s="51" t="n">
        <v>82000</v>
      </c>
      <c r="R184" s="51" t="n">
        <v>37145.75</v>
      </c>
      <c r="S184" s="51" t="n">
        <v>80000</v>
      </c>
      <c r="T184" s="51" t="n">
        <v>29334.9</v>
      </c>
      <c r="U184" s="51"/>
      <c r="V184" s="39" t="n">
        <f aca="false">S184/P184*100</f>
        <v>97.5609756097561</v>
      </c>
      <c r="W184" s="51" t="n">
        <v>100000</v>
      </c>
      <c r="X184" s="51" t="n">
        <v>100000</v>
      </c>
      <c r="Y184" s="51"/>
      <c r="Z184" s="51"/>
      <c r="AA184" s="51" t="n">
        <v>20000</v>
      </c>
      <c r="AB184" s="51" t="n">
        <v>31947.99</v>
      </c>
      <c r="AC184" s="51" t="n">
        <v>20000</v>
      </c>
      <c r="AD184" s="51" t="n">
        <v>20000</v>
      </c>
      <c r="AE184" s="51"/>
      <c r="AF184" s="51"/>
      <c r="AG184" s="53" t="n">
        <f aca="false">SUM(AD184+AE184-AF184)</f>
        <v>20000</v>
      </c>
      <c r="AH184" s="51"/>
      <c r="AI184" s="51" t="n">
        <v>15000</v>
      </c>
      <c r="AJ184" s="47" t="n">
        <v>5802.5</v>
      </c>
      <c r="AK184" s="51" t="n">
        <v>15000</v>
      </c>
      <c r="AL184" s="51" t="n">
        <v>5000</v>
      </c>
      <c r="AM184" s="51"/>
      <c r="AN184" s="47" t="n">
        <f aca="false">SUM(AK184+AL184-AM184)</f>
        <v>20000</v>
      </c>
      <c r="AO184" s="39" t="n">
        <f aca="false">SUM(AN184/$AN$4)</f>
        <v>2654.45616829252</v>
      </c>
      <c r="AP184" s="47" t="n">
        <v>20000</v>
      </c>
      <c r="AQ184" s="47"/>
      <c r="AR184" s="39" t="n">
        <f aca="false">SUM(AP184/$AN$4)</f>
        <v>2654.45616829252</v>
      </c>
      <c r="AS184" s="39" t="n">
        <v>1787.52</v>
      </c>
      <c r="AT184" s="39" t="n">
        <v>1787.52</v>
      </c>
      <c r="AU184" s="39"/>
      <c r="AV184" s="39"/>
      <c r="AW184" s="39" t="n">
        <f aca="false">SUM(AR184+AU184-AV184)</f>
        <v>2654.45616829252</v>
      </c>
      <c r="AX184" s="47" t="n">
        <v>3426.08</v>
      </c>
      <c r="AY184" s="47" t="n">
        <v>1000</v>
      </c>
      <c r="AZ184" s="47"/>
      <c r="BA184" s="47" t="n">
        <f aca="false">SUM(AW184+AY184-AZ184)</f>
        <v>3654.45616829252</v>
      </c>
      <c r="BB184" s="47" t="n">
        <v>3426.08</v>
      </c>
      <c r="BC184" s="48" t="n">
        <f aca="false">SUM(BB184/BA184*100)</f>
        <v>93.7507481886361</v>
      </c>
      <c r="BL184" s="2"/>
    </row>
    <row r="185" customFormat="false" ht="12.75" hidden="true" customHeight="false" outlineLevel="0" collapsed="false">
      <c r="A185" s="41" t="s">
        <v>215</v>
      </c>
      <c r="B185" s="36"/>
      <c r="C185" s="36"/>
      <c r="D185" s="36"/>
      <c r="E185" s="36"/>
      <c r="F185" s="36"/>
      <c r="G185" s="36"/>
      <c r="H185" s="36"/>
      <c r="I185" s="49" t="s">
        <v>48</v>
      </c>
      <c r="J185" s="50" t="s">
        <v>216</v>
      </c>
      <c r="K185" s="51" t="n">
        <f aca="false">SUM(K186)</f>
        <v>74578.36</v>
      </c>
      <c r="L185" s="51" t="n">
        <f aca="false">SUM(L186)</f>
        <v>15000</v>
      </c>
      <c r="M185" s="51" t="n">
        <f aca="false">SUM(M186)</f>
        <v>15000</v>
      </c>
      <c r="N185" s="51" t="n">
        <f aca="false">SUM(N186)</f>
        <v>40000</v>
      </c>
      <c r="O185" s="51" t="n">
        <f aca="false">SUM(O186)</f>
        <v>40000</v>
      </c>
      <c r="P185" s="51" t="n">
        <f aca="false">SUM(P186)</f>
        <v>47000</v>
      </c>
      <c r="Q185" s="51" t="n">
        <f aca="false">SUM(Q186)</f>
        <v>47000</v>
      </c>
      <c r="R185" s="51" t="n">
        <f aca="false">SUM(R186)</f>
        <v>5410.5</v>
      </c>
      <c r="S185" s="51" t="n">
        <f aca="false">SUM(S186)</f>
        <v>30000</v>
      </c>
      <c r="T185" s="51" t="n">
        <f aca="false">SUM(T186)</f>
        <v>8352</v>
      </c>
      <c r="U185" s="51" t="n">
        <f aca="false">SUM(U186)</f>
        <v>0</v>
      </c>
      <c r="V185" s="51" t="n">
        <f aca="false">SUM(V186)</f>
        <v>63.8297872340426</v>
      </c>
      <c r="W185" s="51" t="n">
        <f aca="false">SUM(W186)</f>
        <v>30000</v>
      </c>
      <c r="X185" s="51" t="n">
        <f aca="false">SUM(X186)</f>
        <v>15000</v>
      </c>
      <c r="Y185" s="51" t="n">
        <f aca="false">SUM(Y186)</f>
        <v>30000</v>
      </c>
      <c r="Z185" s="51" t="n">
        <f aca="false">SUM(Z186)</f>
        <v>30000</v>
      </c>
      <c r="AA185" s="51" t="n">
        <f aca="false">SUM(AA186)</f>
        <v>35000</v>
      </c>
      <c r="AB185" s="51" t="n">
        <f aca="false">SUM(AB186)</f>
        <v>6735.11</v>
      </c>
      <c r="AC185" s="51" t="n">
        <f aca="false">SUM(AC186)</f>
        <v>35000</v>
      </c>
      <c r="AD185" s="51" t="n">
        <f aca="false">SUM(AD186)</f>
        <v>35000</v>
      </c>
      <c r="AE185" s="51" t="n">
        <f aca="false">SUM(AE186)</f>
        <v>0</v>
      </c>
      <c r="AF185" s="51" t="n">
        <f aca="false">SUM(AF186)</f>
        <v>0</v>
      </c>
      <c r="AG185" s="51" t="n">
        <f aca="false">SUM(AG186)</f>
        <v>35000</v>
      </c>
      <c r="AH185" s="51" t="n">
        <f aca="false">SUM(AH186)</f>
        <v>6097.03</v>
      </c>
      <c r="AI185" s="51" t="n">
        <f aca="false">SUM(AI186)</f>
        <v>35000</v>
      </c>
      <c r="AJ185" s="51" t="n">
        <f aca="false">SUM(AJ186)</f>
        <v>5570.24</v>
      </c>
      <c r="AK185" s="51" t="n">
        <f aca="false">SUM(AK186)</f>
        <v>35000</v>
      </c>
      <c r="AL185" s="51" t="n">
        <f aca="false">SUM(AL186)</f>
        <v>0</v>
      </c>
      <c r="AM185" s="51" t="n">
        <f aca="false">SUM(AM186)</f>
        <v>0</v>
      </c>
      <c r="AN185" s="51" t="n">
        <f aca="false">SUM(AN186)</f>
        <v>35000</v>
      </c>
      <c r="AO185" s="39" t="n">
        <f aca="false">SUM(AN185/$AN$4)</f>
        <v>4645.29829451191</v>
      </c>
      <c r="AP185" s="51" t="n">
        <f aca="false">SUM(AP186)</f>
        <v>25000</v>
      </c>
      <c r="AQ185" s="51" t="n">
        <f aca="false">SUM(AQ186)</f>
        <v>0</v>
      </c>
      <c r="AR185" s="39" t="n">
        <f aca="false">SUM(AP185/$AN$4)</f>
        <v>3318.07021036565</v>
      </c>
      <c r="AS185" s="39"/>
      <c r="AT185" s="39" t="n">
        <f aca="false">SUM(AT186)</f>
        <v>1668.75</v>
      </c>
      <c r="AU185" s="39" t="n">
        <f aca="false">SUM(AU186)</f>
        <v>0</v>
      </c>
      <c r="AV185" s="39" t="n">
        <f aca="false">SUM(AV186)</f>
        <v>0</v>
      </c>
      <c r="AW185" s="39" t="n">
        <f aca="false">SUM(AR185+AU185-AV185)</f>
        <v>3318.07021036565</v>
      </c>
      <c r="AX185" s="47" t="n">
        <f aca="false">SUM(AX189)</f>
        <v>3246.71</v>
      </c>
      <c r="AY185" s="47" t="n">
        <f aca="false">SUM(AY189)</f>
        <v>0</v>
      </c>
      <c r="AZ185" s="47" t="n">
        <f aca="false">SUM(AZ189)</f>
        <v>0</v>
      </c>
      <c r="BA185" s="47" t="n">
        <f aca="false">SUM(BA189)</f>
        <v>3318.07021036565</v>
      </c>
      <c r="BB185" s="47" t="n">
        <f aca="false">SUM(BB189)</f>
        <v>3246.71</v>
      </c>
      <c r="BC185" s="48" t="n">
        <f aca="false">SUM(BB185/BA185*100)</f>
        <v>97.84934598</v>
      </c>
      <c r="BL185" s="2"/>
    </row>
    <row r="186" customFormat="false" ht="12.75" hidden="true" customHeight="false" outlineLevel="0" collapsed="false">
      <c r="A186" s="41"/>
      <c r="B186" s="36"/>
      <c r="C186" s="36"/>
      <c r="D186" s="36"/>
      <c r="E186" s="36"/>
      <c r="F186" s="36"/>
      <c r="G186" s="36"/>
      <c r="H186" s="36"/>
      <c r="I186" s="49" t="s">
        <v>217</v>
      </c>
      <c r="J186" s="50"/>
      <c r="K186" s="51" t="n">
        <f aca="false">SUM(K189)</f>
        <v>74578.36</v>
      </c>
      <c r="L186" s="51" t="n">
        <f aca="false">SUM(L189)</f>
        <v>15000</v>
      </c>
      <c r="M186" s="51" t="n">
        <f aca="false">SUM(M189)</f>
        <v>15000</v>
      </c>
      <c r="N186" s="51" t="n">
        <f aca="false">SUM(N189)</f>
        <v>40000</v>
      </c>
      <c r="O186" s="51" t="n">
        <f aca="false">SUM(O189)</f>
        <v>40000</v>
      </c>
      <c r="P186" s="51" t="n">
        <f aca="false">SUM(P189)</f>
        <v>47000</v>
      </c>
      <c r="Q186" s="51" t="n">
        <f aca="false">SUM(Q189)</f>
        <v>47000</v>
      </c>
      <c r="R186" s="51" t="n">
        <f aca="false">SUM(R189)</f>
        <v>5410.5</v>
      </c>
      <c r="S186" s="51" t="n">
        <f aca="false">SUM(S189)</f>
        <v>30000</v>
      </c>
      <c r="T186" s="51" t="n">
        <f aca="false">SUM(T189)</f>
        <v>8352</v>
      </c>
      <c r="U186" s="51" t="n">
        <f aca="false">SUM(U189)</f>
        <v>0</v>
      </c>
      <c r="V186" s="51" t="n">
        <f aca="false">SUM(V189)</f>
        <v>63.8297872340426</v>
      </c>
      <c r="W186" s="51" t="n">
        <f aca="false">SUM(W189)</f>
        <v>30000</v>
      </c>
      <c r="X186" s="51" t="n">
        <f aca="false">SUM(X189)</f>
        <v>15000</v>
      </c>
      <c r="Y186" s="51" t="n">
        <f aca="false">SUM(Y189)</f>
        <v>30000</v>
      </c>
      <c r="Z186" s="51" t="n">
        <f aca="false">SUM(Z189)</f>
        <v>30000</v>
      </c>
      <c r="AA186" s="51" t="n">
        <f aca="false">SUM(AA189)</f>
        <v>35000</v>
      </c>
      <c r="AB186" s="51" t="n">
        <f aca="false">SUM(AB189)</f>
        <v>6735.11</v>
      </c>
      <c r="AC186" s="51" t="n">
        <f aca="false">SUM(AC189)</f>
        <v>35000</v>
      </c>
      <c r="AD186" s="51" t="n">
        <f aca="false">SUM(AD189)</f>
        <v>35000</v>
      </c>
      <c r="AE186" s="51" t="n">
        <f aca="false">SUM(AE189)</f>
        <v>0</v>
      </c>
      <c r="AF186" s="51" t="n">
        <f aca="false">SUM(AF189)</f>
        <v>0</v>
      </c>
      <c r="AG186" s="51" t="n">
        <f aca="false">SUM(AG189)</f>
        <v>35000</v>
      </c>
      <c r="AH186" s="51" t="n">
        <f aca="false">SUM(AH189)</f>
        <v>6097.03</v>
      </c>
      <c r="AI186" s="51" t="n">
        <f aca="false">SUM(AI189)</f>
        <v>35000</v>
      </c>
      <c r="AJ186" s="51" t="n">
        <f aca="false">SUM(AJ189)</f>
        <v>5570.24</v>
      </c>
      <c r="AK186" s="51" t="n">
        <f aca="false">SUM(AK189)</f>
        <v>35000</v>
      </c>
      <c r="AL186" s="51" t="n">
        <f aca="false">SUM(AL189)</f>
        <v>0</v>
      </c>
      <c r="AM186" s="51" t="n">
        <f aca="false">SUM(AM189)</f>
        <v>0</v>
      </c>
      <c r="AN186" s="51" t="n">
        <f aca="false">SUM(AN189)</f>
        <v>35000</v>
      </c>
      <c r="AO186" s="39" t="n">
        <f aca="false">SUM(AN186/$AN$4)</f>
        <v>4645.29829451191</v>
      </c>
      <c r="AP186" s="51" t="n">
        <f aca="false">SUM(AP189)</f>
        <v>25000</v>
      </c>
      <c r="AQ186" s="51" t="n">
        <f aca="false">SUM(AQ189)</f>
        <v>0</v>
      </c>
      <c r="AR186" s="39" t="n">
        <f aca="false">SUM(AP186/$AN$4)</f>
        <v>3318.07021036565</v>
      </c>
      <c r="AS186" s="39"/>
      <c r="AT186" s="39" t="n">
        <f aca="false">SUM(AT189)</f>
        <v>1668.75</v>
      </c>
      <c r="AU186" s="39" t="n">
        <f aca="false">SUM(AU189)</f>
        <v>0</v>
      </c>
      <c r="AV186" s="39" t="n">
        <f aca="false">SUM(AV189)</f>
        <v>0</v>
      </c>
      <c r="AW186" s="39" t="n">
        <f aca="false">SUM(AR186+AU186-AV186)</f>
        <v>3318.07021036565</v>
      </c>
      <c r="AX186" s="47"/>
      <c r="AY186" s="47" t="n">
        <f aca="false">SUM(AY187)</f>
        <v>0</v>
      </c>
      <c r="AZ186" s="47" t="n">
        <f aca="false">SUM(AZ187)</f>
        <v>0</v>
      </c>
      <c r="BA186" s="47" t="n">
        <f aca="false">SUM(AW186+AY186-AZ186)</f>
        <v>3318.07021036565</v>
      </c>
      <c r="BB186" s="47" t="n">
        <f aca="false">SUM(BB189)</f>
        <v>3246.71</v>
      </c>
      <c r="BC186" s="48" t="n">
        <f aca="false">SUM(BB186/BA186*100)</f>
        <v>97.84934598</v>
      </c>
      <c r="BL186" s="2"/>
    </row>
    <row r="187" customFormat="false" ht="15" hidden="true" customHeight="true" outlineLevel="0" collapsed="false">
      <c r="A187" s="41"/>
      <c r="B187" s="36" t="s">
        <v>51</v>
      </c>
      <c r="C187" s="36"/>
      <c r="D187" s="36"/>
      <c r="E187" s="36"/>
      <c r="F187" s="36"/>
      <c r="G187" s="36"/>
      <c r="H187" s="36"/>
      <c r="I187" s="49" t="s">
        <v>52</v>
      </c>
      <c r="J187" s="50" t="s">
        <v>53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39"/>
      <c r="AP187" s="51"/>
      <c r="AQ187" s="51"/>
      <c r="AR187" s="39"/>
      <c r="AS187" s="39"/>
      <c r="AT187" s="39"/>
      <c r="AU187" s="39"/>
      <c r="AV187" s="39"/>
      <c r="AW187" s="39"/>
      <c r="AX187" s="47"/>
      <c r="AY187" s="47"/>
      <c r="AZ187" s="47" t="n">
        <f aca="false">SUM(AZ189)</f>
        <v>0</v>
      </c>
      <c r="BA187" s="47" t="n">
        <v>3318.07</v>
      </c>
      <c r="BB187" s="47"/>
      <c r="BC187" s="48" t="n">
        <f aca="false">SUM(BB187/BA187*100)</f>
        <v>0</v>
      </c>
      <c r="BL187" s="2"/>
    </row>
    <row r="188" customFormat="false" ht="12.75" hidden="true" customHeight="false" outlineLevel="0" collapsed="false">
      <c r="A188" s="41"/>
      <c r="B188" s="36" t="s">
        <v>73</v>
      </c>
      <c r="C188" s="36"/>
      <c r="D188" s="36"/>
      <c r="E188" s="36"/>
      <c r="F188" s="36"/>
      <c r="G188" s="36"/>
      <c r="H188" s="36"/>
      <c r="I188" s="57" t="s">
        <v>74</v>
      </c>
      <c r="J188" s="50" t="s">
        <v>75</v>
      </c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39" t="n">
        <f aca="false">SUM(AN188/$AN$4)</f>
        <v>0</v>
      </c>
      <c r="AP188" s="51" t="n">
        <v>25000</v>
      </c>
      <c r="AQ188" s="51"/>
      <c r="AR188" s="39" t="n">
        <f aca="false">SUM(AP188/$AN$4)</f>
        <v>3318.07021036565</v>
      </c>
      <c r="AS188" s="39"/>
      <c r="AT188" s="39" t="n">
        <v>25000</v>
      </c>
      <c r="AU188" s="39"/>
      <c r="AV188" s="39"/>
      <c r="AW188" s="39" t="n">
        <f aca="false">SUM(AR188+AU188-AV188)</f>
        <v>3318.07021036565</v>
      </c>
      <c r="AX188" s="47"/>
      <c r="AY188" s="47" t="n">
        <v>0</v>
      </c>
      <c r="AZ188" s="47"/>
      <c r="BA188" s="47" t="n">
        <v>0</v>
      </c>
      <c r="BB188" s="47"/>
      <c r="BC188" s="48" t="e">
        <f aca="false">SUM(BB188/BA188*100)</f>
        <v>#DIV/0!</v>
      </c>
      <c r="BL188" s="2"/>
    </row>
    <row r="189" customFormat="false" ht="12.75" hidden="true" customHeight="false" outlineLevel="0" collapsed="false">
      <c r="A189" s="46"/>
      <c r="B189" s="52"/>
      <c r="C189" s="52"/>
      <c r="D189" s="52"/>
      <c r="E189" s="52"/>
      <c r="F189" s="52"/>
      <c r="G189" s="52"/>
      <c r="H189" s="52"/>
      <c r="I189" s="37" t="n">
        <v>3</v>
      </c>
      <c r="J189" s="38" t="s">
        <v>54</v>
      </c>
      <c r="K189" s="39" t="n">
        <f aca="false">SUM(K190)</f>
        <v>74578.36</v>
      </c>
      <c r="L189" s="39" t="n">
        <f aca="false">SUM(L190)</f>
        <v>15000</v>
      </c>
      <c r="M189" s="39" t="n">
        <f aca="false">SUM(M190)</f>
        <v>15000</v>
      </c>
      <c r="N189" s="39" t="n">
        <f aca="false">SUM(N190)</f>
        <v>40000</v>
      </c>
      <c r="O189" s="39" t="n">
        <f aca="false">SUM(O190)</f>
        <v>40000</v>
      </c>
      <c r="P189" s="39" t="n">
        <f aca="false">SUM(P190)</f>
        <v>47000</v>
      </c>
      <c r="Q189" s="39" t="n">
        <f aca="false">SUM(Q190)</f>
        <v>47000</v>
      </c>
      <c r="R189" s="39" t="n">
        <f aca="false">SUM(R190)</f>
        <v>5410.5</v>
      </c>
      <c r="S189" s="39" t="n">
        <f aca="false">SUM(S190)</f>
        <v>30000</v>
      </c>
      <c r="T189" s="39" t="n">
        <f aca="false">SUM(T190)</f>
        <v>8352</v>
      </c>
      <c r="U189" s="39" t="n">
        <f aca="false">SUM(U190)</f>
        <v>0</v>
      </c>
      <c r="V189" s="39" t="n">
        <f aca="false">SUM(V190)</f>
        <v>63.8297872340426</v>
      </c>
      <c r="W189" s="39" t="n">
        <f aca="false">SUM(W190)</f>
        <v>30000</v>
      </c>
      <c r="X189" s="39" t="n">
        <f aca="false">SUM(X190)</f>
        <v>15000</v>
      </c>
      <c r="Y189" s="39" t="n">
        <f aca="false">SUM(Y190)</f>
        <v>30000</v>
      </c>
      <c r="Z189" s="39" t="n">
        <f aca="false">SUM(Z190)</f>
        <v>30000</v>
      </c>
      <c r="AA189" s="39" t="n">
        <f aca="false">SUM(AA190)</f>
        <v>35000</v>
      </c>
      <c r="AB189" s="39" t="n">
        <f aca="false">SUM(AB190)</f>
        <v>6735.11</v>
      </c>
      <c r="AC189" s="39" t="n">
        <f aca="false">SUM(AC190)</f>
        <v>35000</v>
      </c>
      <c r="AD189" s="39" t="n">
        <f aca="false">SUM(AD190)</f>
        <v>35000</v>
      </c>
      <c r="AE189" s="39" t="n">
        <f aca="false">SUM(AE190)</f>
        <v>0</v>
      </c>
      <c r="AF189" s="39" t="n">
        <f aca="false">SUM(AF190)</f>
        <v>0</v>
      </c>
      <c r="AG189" s="39" t="n">
        <f aca="false">SUM(AG190)</f>
        <v>35000</v>
      </c>
      <c r="AH189" s="39" t="n">
        <f aca="false">SUM(AH190)</f>
        <v>6097.03</v>
      </c>
      <c r="AI189" s="39" t="n">
        <f aca="false">SUM(AI190)</f>
        <v>35000</v>
      </c>
      <c r="AJ189" s="39" t="n">
        <f aca="false">SUM(AJ190)</f>
        <v>5570.24</v>
      </c>
      <c r="AK189" s="39" t="n">
        <f aca="false">SUM(AK190)</f>
        <v>35000</v>
      </c>
      <c r="AL189" s="39" t="n">
        <f aca="false">SUM(AL190)</f>
        <v>0</v>
      </c>
      <c r="AM189" s="39" t="n">
        <f aca="false">SUM(AM190)</f>
        <v>0</v>
      </c>
      <c r="AN189" s="39" t="n">
        <f aca="false">SUM(AN190)</f>
        <v>35000</v>
      </c>
      <c r="AO189" s="39" t="n">
        <f aca="false">SUM(AN189/$AN$4)</f>
        <v>4645.29829451191</v>
      </c>
      <c r="AP189" s="39" t="n">
        <f aca="false">SUM(AP190)</f>
        <v>25000</v>
      </c>
      <c r="AQ189" s="39" t="n">
        <f aca="false">SUM(AQ190)</f>
        <v>0</v>
      </c>
      <c r="AR189" s="39" t="n">
        <f aca="false">SUM(AP189/$AN$4)</f>
        <v>3318.07021036565</v>
      </c>
      <c r="AS189" s="39"/>
      <c r="AT189" s="39" t="n">
        <f aca="false">SUM(AT190)</f>
        <v>1668.75</v>
      </c>
      <c r="AU189" s="39" t="n">
        <f aca="false">SUM(AU190)</f>
        <v>0</v>
      </c>
      <c r="AV189" s="39" t="n">
        <f aca="false">SUM(AV190)</f>
        <v>0</v>
      </c>
      <c r="AW189" s="39" t="n">
        <f aca="false">SUM(AR189+AU189-AV189)</f>
        <v>3318.07021036565</v>
      </c>
      <c r="AX189" s="47" t="n">
        <f aca="false">SUM(AX190)</f>
        <v>3246.71</v>
      </c>
      <c r="AY189" s="47" t="n">
        <f aca="false">SUM(AY190)</f>
        <v>0</v>
      </c>
      <c r="AZ189" s="47" t="n">
        <f aca="false">SUM(AZ190)</f>
        <v>0</v>
      </c>
      <c r="BA189" s="47" t="n">
        <f aca="false">SUM(BA190)</f>
        <v>3318.07021036565</v>
      </c>
      <c r="BB189" s="47" t="n">
        <f aca="false">SUM(BB190)</f>
        <v>3246.71</v>
      </c>
      <c r="BC189" s="48" t="n">
        <f aca="false">SUM(BB189/BA189*100)</f>
        <v>97.84934598</v>
      </c>
      <c r="BL189" s="2"/>
    </row>
    <row r="190" customFormat="false" ht="12.75" hidden="true" customHeight="false" outlineLevel="0" collapsed="false">
      <c r="A190" s="46"/>
      <c r="B190" s="52" t="s">
        <v>74</v>
      </c>
      <c r="C190" s="52"/>
      <c r="D190" s="52"/>
      <c r="E190" s="52"/>
      <c r="F190" s="52"/>
      <c r="G190" s="52"/>
      <c r="H190" s="52"/>
      <c r="I190" s="37" t="n">
        <v>37</v>
      </c>
      <c r="J190" s="38" t="s">
        <v>218</v>
      </c>
      <c r="K190" s="39" t="n">
        <f aca="false">SUM(K191)</f>
        <v>74578.36</v>
      </c>
      <c r="L190" s="39" t="n">
        <f aca="false">SUM(L191)</f>
        <v>15000</v>
      </c>
      <c r="M190" s="39" t="n">
        <f aca="false">SUM(M191)</f>
        <v>15000</v>
      </c>
      <c r="N190" s="39" t="n">
        <f aca="false">SUM(N191)</f>
        <v>40000</v>
      </c>
      <c r="O190" s="39" t="n">
        <f aca="false">SUM(O191)</f>
        <v>40000</v>
      </c>
      <c r="P190" s="39" t="n">
        <f aca="false">SUM(P191)</f>
        <v>47000</v>
      </c>
      <c r="Q190" s="39" t="n">
        <f aca="false">SUM(Q191)</f>
        <v>47000</v>
      </c>
      <c r="R190" s="39" t="n">
        <f aca="false">SUM(R191)</f>
        <v>5410.5</v>
      </c>
      <c r="S190" s="39" t="n">
        <f aca="false">SUM(S191)</f>
        <v>30000</v>
      </c>
      <c r="T190" s="39" t="n">
        <f aca="false">SUM(T191)</f>
        <v>8352</v>
      </c>
      <c r="U190" s="39" t="n">
        <f aca="false">SUM(U191)</f>
        <v>0</v>
      </c>
      <c r="V190" s="39" t="n">
        <f aca="false">SUM(V191)</f>
        <v>63.8297872340426</v>
      </c>
      <c r="W190" s="39" t="n">
        <f aca="false">SUM(W191)</f>
        <v>30000</v>
      </c>
      <c r="X190" s="39" t="n">
        <f aca="false">SUM(X191)</f>
        <v>15000</v>
      </c>
      <c r="Y190" s="39" t="n">
        <f aca="false">SUM(Y191)</f>
        <v>30000</v>
      </c>
      <c r="Z190" s="39" t="n">
        <f aca="false">SUM(Z191)</f>
        <v>30000</v>
      </c>
      <c r="AA190" s="39" t="n">
        <f aca="false">SUM(AA191)</f>
        <v>35000</v>
      </c>
      <c r="AB190" s="39" t="n">
        <f aca="false">SUM(AB191)</f>
        <v>6735.11</v>
      </c>
      <c r="AC190" s="39" t="n">
        <f aca="false">SUM(AC191)</f>
        <v>35000</v>
      </c>
      <c r="AD190" s="39" t="n">
        <f aca="false">SUM(AD191)</f>
        <v>35000</v>
      </c>
      <c r="AE190" s="39" t="n">
        <f aca="false">SUM(AE191)</f>
        <v>0</v>
      </c>
      <c r="AF190" s="39" t="n">
        <f aca="false">SUM(AF191)</f>
        <v>0</v>
      </c>
      <c r="AG190" s="39" t="n">
        <f aca="false">SUM(AG191)</f>
        <v>35000</v>
      </c>
      <c r="AH190" s="39" t="n">
        <f aca="false">SUM(AH191)</f>
        <v>6097.03</v>
      </c>
      <c r="AI190" s="39" t="n">
        <f aca="false">SUM(AI191)</f>
        <v>35000</v>
      </c>
      <c r="AJ190" s="39" t="n">
        <f aca="false">SUM(AJ191)</f>
        <v>5570.24</v>
      </c>
      <c r="AK190" s="39" t="n">
        <f aca="false">SUM(AK191)</f>
        <v>35000</v>
      </c>
      <c r="AL190" s="39" t="n">
        <f aca="false">SUM(AL191)</f>
        <v>0</v>
      </c>
      <c r="AM190" s="39" t="n">
        <f aca="false">SUM(AM191)</f>
        <v>0</v>
      </c>
      <c r="AN190" s="39" t="n">
        <f aca="false">SUM(AN191)</f>
        <v>35000</v>
      </c>
      <c r="AO190" s="39" t="n">
        <f aca="false">SUM(AN190/$AN$4)</f>
        <v>4645.29829451191</v>
      </c>
      <c r="AP190" s="39" t="n">
        <f aca="false">SUM(AP191)</f>
        <v>25000</v>
      </c>
      <c r="AQ190" s="39"/>
      <c r="AR190" s="39" t="n">
        <f aca="false">SUM(AP190/$AN$4)</f>
        <v>3318.07021036565</v>
      </c>
      <c r="AS190" s="39"/>
      <c r="AT190" s="39" t="n">
        <f aca="false">SUM(AT191)</f>
        <v>1668.75</v>
      </c>
      <c r="AU190" s="39" t="n">
        <f aca="false">SUM(AU191)</f>
        <v>0</v>
      </c>
      <c r="AV190" s="39" t="n">
        <f aca="false">SUM(AV191)</f>
        <v>0</v>
      </c>
      <c r="AW190" s="39" t="n">
        <f aca="false">SUM(AR190+AU190-AV190)</f>
        <v>3318.07021036565</v>
      </c>
      <c r="AX190" s="47" t="n">
        <f aca="false">SUM(AX191)</f>
        <v>3246.71</v>
      </c>
      <c r="AY190" s="47" t="n">
        <f aca="false">SUM(AY191)</f>
        <v>0</v>
      </c>
      <c r="AZ190" s="47" t="n">
        <f aca="false">SUM(AZ191)</f>
        <v>0</v>
      </c>
      <c r="BA190" s="47" t="n">
        <f aca="false">SUM(BA191)</f>
        <v>3318.07021036565</v>
      </c>
      <c r="BB190" s="47" t="n">
        <f aca="false">SUM(BB191)</f>
        <v>3246.71</v>
      </c>
      <c r="BC190" s="48" t="n">
        <f aca="false">SUM(BB190/BA190*100)</f>
        <v>97.84934598</v>
      </c>
      <c r="BL190" s="2"/>
    </row>
    <row r="191" customFormat="false" ht="12.75" hidden="true" customHeight="false" outlineLevel="0" collapsed="false">
      <c r="A191" s="41"/>
      <c r="B191" s="36"/>
      <c r="C191" s="36"/>
      <c r="D191" s="36"/>
      <c r="E191" s="36"/>
      <c r="F191" s="36"/>
      <c r="G191" s="36"/>
      <c r="H191" s="36"/>
      <c r="I191" s="49" t="n">
        <v>372</v>
      </c>
      <c r="J191" s="50" t="s">
        <v>219</v>
      </c>
      <c r="K191" s="51" t="n">
        <f aca="false">SUM(K192)</f>
        <v>74578.36</v>
      </c>
      <c r="L191" s="51" t="n">
        <f aca="false">SUM(L192)</f>
        <v>15000</v>
      </c>
      <c r="M191" s="51" t="n">
        <f aca="false">SUM(M192)</f>
        <v>15000</v>
      </c>
      <c r="N191" s="51" t="n">
        <f aca="false">SUM(N192)</f>
        <v>40000</v>
      </c>
      <c r="O191" s="51" t="n">
        <f aca="false">SUM(O192)</f>
        <v>40000</v>
      </c>
      <c r="P191" s="51" t="n">
        <f aca="false">SUM(P192)</f>
        <v>47000</v>
      </c>
      <c r="Q191" s="51" t="n">
        <f aca="false">SUM(Q192)</f>
        <v>47000</v>
      </c>
      <c r="R191" s="51" t="n">
        <f aca="false">SUM(R192)</f>
        <v>5410.5</v>
      </c>
      <c r="S191" s="51" t="n">
        <f aca="false">SUM(S192)</f>
        <v>30000</v>
      </c>
      <c r="T191" s="51" t="n">
        <f aca="false">SUM(T192)</f>
        <v>8352</v>
      </c>
      <c r="U191" s="51" t="n">
        <f aca="false">SUM(U192)</f>
        <v>0</v>
      </c>
      <c r="V191" s="51" t="n">
        <f aca="false">SUM(V192)</f>
        <v>63.8297872340426</v>
      </c>
      <c r="W191" s="51" t="n">
        <f aca="false">SUM(W192)</f>
        <v>30000</v>
      </c>
      <c r="X191" s="51" t="n">
        <f aca="false">SUM(X192)</f>
        <v>15000</v>
      </c>
      <c r="Y191" s="51" t="n">
        <f aca="false">SUM(Y192)</f>
        <v>30000</v>
      </c>
      <c r="Z191" s="51" t="n">
        <f aca="false">SUM(Z192)</f>
        <v>30000</v>
      </c>
      <c r="AA191" s="51" t="n">
        <f aca="false">SUM(AA192)</f>
        <v>35000</v>
      </c>
      <c r="AB191" s="51" t="n">
        <f aca="false">SUM(AB192)</f>
        <v>6735.11</v>
      </c>
      <c r="AC191" s="51" t="n">
        <f aca="false">SUM(AC192)</f>
        <v>35000</v>
      </c>
      <c r="AD191" s="51" t="n">
        <f aca="false">SUM(AD192)</f>
        <v>35000</v>
      </c>
      <c r="AE191" s="51" t="n">
        <f aca="false">SUM(AE192)</f>
        <v>0</v>
      </c>
      <c r="AF191" s="51" t="n">
        <f aca="false">SUM(AF192)</f>
        <v>0</v>
      </c>
      <c r="AG191" s="51" t="n">
        <f aca="false">SUM(AG192)</f>
        <v>35000</v>
      </c>
      <c r="AH191" s="51" t="n">
        <f aca="false">SUM(AH192)</f>
        <v>6097.03</v>
      </c>
      <c r="AI191" s="51" t="n">
        <f aca="false">SUM(AI192)</f>
        <v>35000</v>
      </c>
      <c r="AJ191" s="51" t="n">
        <f aca="false">SUM(AJ192)</f>
        <v>5570.24</v>
      </c>
      <c r="AK191" s="51" t="n">
        <f aca="false">SUM(AK192)</f>
        <v>35000</v>
      </c>
      <c r="AL191" s="51" t="n">
        <f aca="false">SUM(AL192)</f>
        <v>0</v>
      </c>
      <c r="AM191" s="51" t="n">
        <f aca="false">SUM(AM192)</f>
        <v>0</v>
      </c>
      <c r="AN191" s="51" t="n">
        <f aca="false">SUM(AN192)</f>
        <v>35000</v>
      </c>
      <c r="AO191" s="39" t="n">
        <f aca="false">SUM(AN191/$AN$4)</f>
        <v>4645.29829451191</v>
      </c>
      <c r="AP191" s="51" t="n">
        <f aca="false">SUM(AP192)</f>
        <v>25000</v>
      </c>
      <c r="AQ191" s="51"/>
      <c r="AR191" s="39" t="n">
        <f aca="false">SUM(AP191/$AN$4)</f>
        <v>3318.07021036565</v>
      </c>
      <c r="AS191" s="39"/>
      <c r="AT191" s="39" t="n">
        <f aca="false">SUM(AT192)</f>
        <v>1668.75</v>
      </c>
      <c r="AU191" s="39" t="n">
        <f aca="false">SUM(AU192)</f>
        <v>0</v>
      </c>
      <c r="AV191" s="39" t="n">
        <f aca="false">SUM(AV192)</f>
        <v>0</v>
      </c>
      <c r="AW191" s="39" t="n">
        <f aca="false">SUM(AR191+AU191-AV191)</f>
        <v>3318.07021036565</v>
      </c>
      <c r="AX191" s="47" t="n">
        <f aca="false">SUM(AX192)</f>
        <v>3246.71</v>
      </c>
      <c r="AY191" s="47" t="n">
        <f aca="false">SUM(AY192)</f>
        <v>0</v>
      </c>
      <c r="AZ191" s="47" t="n">
        <f aca="false">SUM(AZ192)</f>
        <v>0</v>
      </c>
      <c r="BA191" s="47" t="n">
        <f aca="false">SUM(BA192)</f>
        <v>3318.07021036565</v>
      </c>
      <c r="BB191" s="47" t="n">
        <f aca="false">SUM(BB192)</f>
        <v>3246.71</v>
      </c>
      <c r="BC191" s="48" t="n">
        <f aca="false">SUM(BB191/BA191*100)</f>
        <v>97.84934598</v>
      </c>
      <c r="BL191" s="2"/>
    </row>
    <row r="192" customFormat="false" ht="12.75" hidden="true" customHeight="false" outlineLevel="0" collapsed="false">
      <c r="A192" s="41"/>
      <c r="B192" s="36"/>
      <c r="C192" s="36"/>
      <c r="D192" s="36"/>
      <c r="E192" s="36"/>
      <c r="F192" s="36"/>
      <c r="G192" s="36"/>
      <c r="H192" s="36"/>
      <c r="I192" s="49" t="n">
        <v>37221</v>
      </c>
      <c r="J192" s="50" t="s">
        <v>220</v>
      </c>
      <c r="K192" s="51" t="n">
        <v>74578.36</v>
      </c>
      <c r="L192" s="51" t="n">
        <v>15000</v>
      </c>
      <c r="M192" s="51" t="n">
        <v>15000</v>
      </c>
      <c r="N192" s="51" t="n">
        <v>40000</v>
      </c>
      <c r="O192" s="51" t="n">
        <v>40000</v>
      </c>
      <c r="P192" s="51" t="n">
        <v>47000</v>
      </c>
      <c r="Q192" s="51" t="n">
        <v>47000</v>
      </c>
      <c r="R192" s="51" t="n">
        <v>5410.5</v>
      </c>
      <c r="S192" s="51" t="n">
        <v>30000</v>
      </c>
      <c r="T192" s="51" t="n">
        <v>8352</v>
      </c>
      <c r="U192" s="51"/>
      <c r="V192" s="39" t="n">
        <f aca="false">S192/P192*100</f>
        <v>63.8297872340426</v>
      </c>
      <c r="W192" s="51" t="n">
        <v>30000</v>
      </c>
      <c r="X192" s="51" t="n">
        <v>15000</v>
      </c>
      <c r="Y192" s="51" t="n">
        <v>30000</v>
      </c>
      <c r="Z192" s="51" t="n">
        <v>30000</v>
      </c>
      <c r="AA192" s="51" t="n">
        <v>35000</v>
      </c>
      <c r="AB192" s="51" t="n">
        <v>6735.11</v>
      </c>
      <c r="AC192" s="51" t="n">
        <v>35000</v>
      </c>
      <c r="AD192" s="51" t="n">
        <v>35000</v>
      </c>
      <c r="AE192" s="51"/>
      <c r="AF192" s="51"/>
      <c r="AG192" s="53" t="n">
        <f aca="false">SUM(AC192+AE192-AF192)</f>
        <v>35000</v>
      </c>
      <c r="AH192" s="51" t="n">
        <v>6097.03</v>
      </c>
      <c r="AI192" s="51" t="n">
        <v>35000</v>
      </c>
      <c r="AJ192" s="47" t="n">
        <v>5570.24</v>
      </c>
      <c r="AK192" s="51" t="n">
        <v>35000</v>
      </c>
      <c r="AL192" s="51"/>
      <c r="AM192" s="51"/>
      <c r="AN192" s="47" t="n">
        <f aca="false">SUM(AK192+AL192-AM192)</f>
        <v>35000</v>
      </c>
      <c r="AO192" s="39" t="n">
        <f aca="false">SUM(AN192/$AN$4)</f>
        <v>4645.29829451191</v>
      </c>
      <c r="AP192" s="47" t="n">
        <v>25000</v>
      </c>
      <c r="AQ192" s="47"/>
      <c r="AR192" s="39" t="n">
        <f aca="false">SUM(AP192/$AN$4)</f>
        <v>3318.07021036565</v>
      </c>
      <c r="AS192" s="39" t="n">
        <v>1668.75</v>
      </c>
      <c r="AT192" s="39" t="n">
        <v>1668.75</v>
      </c>
      <c r="AU192" s="39"/>
      <c r="AV192" s="39"/>
      <c r="AW192" s="39" t="n">
        <f aca="false">SUM(AR192+AU192-AV192)</f>
        <v>3318.07021036565</v>
      </c>
      <c r="AX192" s="47" t="n">
        <v>3246.71</v>
      </c>
      <c r="AY192" s="47"/>
      <c r="AZ192" s="47"/>
      <c r="BA192" s="47" t="n">
        <f aca="false">SUM(AW192+AY192-AZ192)</f>
        <v>3318.07021036565</v>
      </c>
      <c r="BB192" s="47" t="n">
        <v>3246.71</v>
      </c>
      <c r="BC192" s="48" t="n">
        <f aca="false">SUM(BB192/BA192*100)</f>
        <v>97.84934598</v>
      </c>
      <c r="BE192" s="2" t="n">
        <v>3246.71</v>
      </c>
      <c r="BL192" s="2"/>
    </row>
    <row r="193" customFormat="false" ht="12.75" hidden="true" customHeight="false" outlineLevel="0" collapsed="false">
      <c r="A193" s="41" t="s">
        <v>221</v>
      </c>
      <c r="B193" s="36"/>
      <c r="C193" s="36"/>
      <c r="D193" s="36"/>
      <c r="E193" s="36"/>
      <c r="F193" s="36"/>
      <c r="G193" s="36"/>
      <c r="H193" s="36"/>
      <c r="I193" s="49" t="s">
        <v>48</v>
      </c>
      <c r="J193" s="50" t="s">
        <v>222</v>
      </c>
      <c r="K193" s="51" t="n">
        <f aca="false">SUM(K194)</f>
        <v>8000</v>
      </c>
      <c r="L193" s="51" t="n">
        <f aca="false">SUM(L194)</f>
        <v>10000</v>
      </c>
      <c r="M193" s="51" t="n">
        <f aca="false">SUM(M194)</f>
        <v>10000</v>
      </c>
      <c r="N193" s="51" t="n">
        <f aca="false">SUM(N194)</f>
        <v>82000</v>
      </c>
      <c r="O193" s="51" t="n">
        <f aca="false">SUM(O194)</f>
        <v>82000</v>
      </c>
      <c r="P193" s="51" t="n">
        <f aca="false">SUM(P194)</f>
        <v>82000</v>
      </c>
      <c r="Q193" s="51" t="n">
        <f aca="false">SUM(Q194)</f>
        <v>82000</v>
      </c>
      <c r="R193" s="51" t="n">
        <f aca="false">SUM(R194)</f>
        <v>37145.75</v>
      </c>
      <c r="S193" s="51" t="n">
        <f aca="false">SUM(S194)</f>
        <v>0</v>
      </c>
      <c r="T193" s="51" t="n">
        <f aca="false">SUM(T194)</f>
        <v>13553.29</v>
      </c>
      <c r="U193" s="51" t="n">
        <f aca="false">SUM(U194)</f>
        <v>0</v>
      </c>
      <c r="V193" s="51" t="n">
        <f aca="false">SUM(V194)</f>
        <v>0</v>
      </c>
      <c r="W193" s="51" t="n">
        <f aca="false">SUM(W194)</f>
        <v>30000</v>
      </c>
      <c r="X193" s="51" t="n">
        <f aca="false">SUM(X194)</f>
        <v>76000</v>
      </c>
      <c r="Y193" s="51" t="n">
        <f aca="false">SUM(Y194)</f>
        <v>69500</v>
      </c>
      <c r="Z193" s="51" t="n">
        <f aca="false">SUM(Z194)</f>
        <v>69500</v>
      </c>
      <c r="AA193" s="51" t="n">
        <f aca="false">SUM(AA194)</f>
        <v>69000</v>
      </c>
      <c r="AB193" s="51" t="n">
        <f aca="false">SUM(AB194)</f>
        <v>40113.64</v>
      </c>
      <c r="AC193" s="51" t="n">
        <f aca="false">SUM(AC194)</f>
        <v>69000</v>
      </c>
      <c r="AD193" s="51" t="n">
        <f aca="false">SUM(AD194)</f>
        <v>57000</v>
      </c>
      <c r="AE193" s="51" t="n">
        <f aca="false">SUM(AE194)</f>
        <v>0</v>
      </c>
      <c r="AF193" s="51" t="n">
        <f aca="false">SUM(AF194)</f>
        <v>0</v>
      </c>
      <c r="AG193" s="51" t="n">
        <f aca="false">SUM(AG194)</f>
        <v>73000</v>
      </c>
      <c r="AH193" s="51" t="n">
        <f aca="false">SUM(AH194)</f>
        <v>49222.9</v>
      </c>
      <c r="AI193" s="51" t="n">
        <f aca="false">SUM(AI194)</f>
        <v>72000</v>
      </c>
      <c r="AJ193" s="51" t="n">
        <f aca="false">SUM(AJ194)</f>
        <v>8051</v>
      </c>
      <c r="AK193" s="51" t="n">
        <f aca="false">SUM(AK194)</f>
        <v>100000</v>
      </c>
      <c r="AL193" s="51" t="n">
        <f aca="false">SUM(AL194)</f>
        <v>28500</v>
      </c>
      <c r="AM193" s="51" t="n">
        <f aca="false">SUM(AM194)</f>
        <v>0</v>
      </c>
      <c r="AN193" s="51" t="n">
        <f aca="false">SUM(AN194)</f>
        <v>128500</v>
      </c>
      <c r="AO193" s="39" t="n">
        <f aca="false">SUM(AN193/$AN$4)</f>
        <v>17054.8808812795</v>
      </c>
      <c r="AP193" s="51" t="n">
        <f aca="false">SUM(AP194)</f>
        <v>133500</v>
      </c>
      <c r="AQ193" s="51" t="n">
        <f aca="false">SUM(AQ194)</f>
        <v>0</v>
      </c>
      <c r="AR193" s="39" t="n">
        <f aca="false">SUM(AP193/$AN$4)</f>
        <v>17718.4949233526</v>
      </c>
      <c r="AS193" s="39"/>
      <c r="AT193" s="39" t="n">
        <f aca="false">SUM(AT194)</f>
        <v>8857.44</v>
      </c>
      <c r="AU193" s="39" t="n">
        <f aca="false">SUM(AU194)</f>
        <v>2000</v>
      </c>
      <c r="AV193" s="39" t="n">
        <f aca="false">SUM(AV194)</f>
        <v>0</v>
      </c>
      <c r="AW193" s="39" t="n">
        <f aca="false">SUM(AR193+AU193-AV193)</f>
        <v>19718.4949233526</v>
      </c>
      <c r="AX193" s="47" t="n">
        <f aca="false">SUM(AX199)</f>
        <v>16323.8</v>
      </c>
      <c r="AY193" s="47" t="n">
        <f aca="false">SUM(AY199)</f>
        <v>5100</v>
      </c>
      <c r="AZ193" s="47" t="n">
        <f aca="false">SUM(AZ199)</f>
        <v>7255.37</v>
      </c>
      <c r="BA193" s="47" t="n">
        <f aca="false">SUM(BA199)</f>
        <v>17563.1249233526</v>
      </c>
      <c r="BB193" s="47" t="n">
        <f aca="false">SUM(BB199)</f>
        <v>16323.8</v>
      </c>
      <c r="BC193" s="48" t="n">
        <f aca="false">SUM(BB193/BA193*100)</f>
        <v>92.9435967189146</v>
      </c>
      <c r="BL193" s="2"/>
    </row>
    <row r="194" customFormat="false" ht="12.75" hidden="true" customHeight="false" outlineLevel="0" collapsed="false">
      <c r="A194" s="41"/>
      <c r="B194" s="36"/>
      <c r="C194" s="36"/>
      <c r="D194" s="36"/>
      <c r="E194" s="36"/>
      <c r="F194" s="36"/>
      <c r="G194" s="36"/>
      <c r="H194" s="36"/>
      <c r="I194" s="49" t="s">
        <v>223</v>
      </c>
      <c r="J194" s="50"/>
      <c r="K194" s="51" t="n">
        <f aca="false">SUM(K199)</f>
        <v>8000</v>
      </c>
      <c r="L194" s="51" t="n">
        <f aca="false">SUM(L199)</f>
        <v>10000</v>
      </c>
      <c r="M194" s="51" t="n">
        <f aca="false">SUM(M199)</f>
        <v>10000</v>
      </c>
      <c r="N194" s="51" t="n">
        <f aca="false">SUM(N199)</f>
        <v>82000</v>
      </c>
      <c r="O194" s="51" t="n">
        <f aca="false">SUM(O199)</f>
        <v>82000</v>
      </c>
      <c r="P194" s="51" t="n">
        <f aca="false">SUM(P199)</f>
        <v>82000</v>
      </c>
      <c r="Q194" s="51" t="n">
        <f aca="false">SUM(Q199)</f>
        <v>82000</v>
      </c>
      <c r="R194" s="51" t="n">
        <f aca="false">SUM(R199)</f>
        <v>37145.75</v>
      </c>
      <c r="S194" s="51" t="n">
        <f aca="false">SUM(S199)</f>
        <v>0</v>
      </c>
      <c r="T194" s="51" t="n">
        <f aca="false">SUM(T199)</f>
        <v>13553.29</v>
      </c>
      <c r="U194" s="51" t="n">
        <f aca="false">SUM(U199)</f>
        <v>0</v>
      </c>
      <c r="V194" s="51" t="n">
        <f aca="false">SUM(V199)</f>
        <v>0</v>
      </c>
      <c r="W194" s="51" t="n">
        <f aca="false">SUM(W199)</f>
        <v>30000</v>
      </c>
      <c r="X194" s="51" t="n">
        <f aca="false">SUM(X199)</f>
        <v>76000</v>
      </c>
      <c r="Y194" s="51" t="n">
        <f aca="false">SUM(Y199)</f>
        <v>69500</v>
      </c>
      <c r="Z194" s="51" t="n">
        <f aca="false">SUM(Z199)</f>
        <v>69500</v>
      </c>
      <c r="AA194" s="51" t="n">
        <f aca="false">SUM(AA199)</f>
        <v>69000</v>
      </c>
      <c r="AB194" s="51" t="n">
        <f aca="false">SUM(AB199)</f>
        <v>40113.64</v>
      </c>
      <c r="AC194" s="51" t="n">
        <f aca="false">SUM(AC199)</f>
        <v>69000</v>
      </c>
      <c r="AD194" s="51" t="n">
        <f aca="false">SUM(AD199)</f>
        <v>57000</v>
      </c>
      <c r="AE194" s="51" t="n">
        <f aca="false">SUM(AE199)</f>
        <v>0</v>
      </c>
      <c r="AF194" s="51" t="n">
        <f aca="false">SUM(AF199)</f>
        <v>0</v>
      </c>
      <c r="AG194" s="51" t="n">
        <f aca="false">SUM(AG199)</f>
        <v>73000</v>
      </c>
      <c r="AH194" s="51" t="n">
        <f aca="false">SUM(AH199)</f>
        <v>49222.9</v>
      </c>
      <c r="AI194" s="51" t="n">
        <f aca="false">SUM(AI199)</f>
        <v>72000</v>
      </c>
      <c r="AJ194" s="51" t="n">
        <f aca="false">SUM(AJ199)</f>
        <v>8051</v>
      </c>
      <c r="AK194" s="51" t="n">
        <f aca="false">SUM(AK199)</f>
        <v>100000</v>
      </c>
      <c r="AL194" s="51" t="n">
        <f aca="false">SUM(AL199)</f>
        <v>28500</v>
      </c>
      <c r="AM194" s="51" t="n">
        <f aca="false">SUM(AM199)</f>
        <v>0</v>
      </c>
      <c r="AN194" s="51" t="n">
        <f aca="false">SUM(AN199)</f>
        <v>128500</v>
      </c>
      <c r="AO194" s="39" t="n">
        <f aca="false">SUM(AN194/$AN$4)</f>
        <v>17054.8808812795</v>
      </c>
      <c r="AP194" s="51" t="n">
        <f aca="false">SUM(AP199)</f>
        <v>133500</v>
      </c>
      <c r="AQ194" s="51" t="n">
        <f aca="false">SUM(AQ199)</f>
        <v>0</v>
      </c>
      <c r="AR194" s="39" t="n">
        <f aca="false">SUM(AP194/$AN$4)</f>
        <v>17718.4949233526</v>
      </c>
      <c r="AS194" s="39"/>
      <c r="AT194" s="39" t="n">
        <f aca="false">SUM(AT199)</f>
        <v>8857.44</v>
      </c>
      <c r="AU194" s="39" t="n">
        <f aca="false">SUM(AU199)</f>
        <v>2000</v>
      </c>
      <c r="AV194" s="39" t="n">
        <f aca="false">SUM(AV199)</f>
        <v>0</v>
      </c>
      <c r="AW194" s="39" t="n">
        <f aca="false">SUM(AR194+AU194-AV194)</f>
        <v>19718.4949233526</v>
      </c>
      <c r="AX194" s="47"/>
      <c r="AY194" s="47" t="n">
        <f aca="false">SUM(AY195)</f>
        <v>0</v>
      </c>
      <c r="AZ194" s="47"/>
      <c r="BA194" s="47" t="n">
        <v>17563.12</v>
      </c>
      <c r="BB194" s="47" t="n">
        <f aca="false">SUM(BB199)</f>
        <v>16323.8</v>
      </c>
      <c r="BC194" s="48" t="n">
        <f aca="false">SUM(BB194/BA194*100)</f>
        <v>92.9436227731747</v>
      </c>
      <c r="BL194" s="2"/>
    </row>
    <row r="195" customFormat="false" ht="21.75" hidden="true" customHeight="true" outlineLevel="0" collapsed="false">
      <c r="A195" s="41"/>
      <c r="B195" s="36" t="s">
        <v>51</v>
      </c>
      <c r="C195" s="36"/>
      <c r="D195" s="36"/>
      <c r="E195" s="36"/>
      <c r="F195" s="36"/>
      <c r="G195" s="36"/>
      <c r="H195" s="36"/>
      <c r="I195" s="49" t="s">
        <v>52</v>
      </c>
      <c r="J195" s="50" t="s">
        <v>53</v>
      </c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39" t="n">
        <f aca="false">SUM(AN195/$AN$4)</f>
        <v>0</v>
      </c>
      <c r="AP195" s="51" t="n">
        <v>8500</v>
      </c>
      <c r="AQ195" s="51"/>
      <c r="AR195" s="39" t="n">
        <f aca="false">SUM(AP195/$AN$4)</f>
        <v>1128.14387152432</v>
      </c>
      <c r="AS195" s="39"/>
      <c r="AT195" s="39" t="n">
        <v>8500</v>
      </c>
      <c r="AU195" s="39"/>
      <c r="AV195" s="39"/>
      <c r="AW195" s="39" t="n">
        <f aca="false">SUM(AR195+AU195-AV195)</f>
        <v>1128.14387152432</v>
      </c>
      <c r="AX195" s="47"/>
      <c r="AY195" s="47"/>
      <c r="AZ195" s="47"/>
      <c r="BA195" s="47" t="n">
        <v>4945.3</v>
      </c>
      <c r="BB195" s="47"/>
      <c r="BC195" s="48" t="n">
        <f aca="false">SUM(BB195/BA195*100)</f>
        <v>0</v>
      </c>
      <c r="BL195" s="2"/>
    </row>
    <row r="196" customFormat="false" ht="21.75" hidden="true" customHeight="true" outlineLevel="0" collapsed="false">
      <c r="A196" s="41"/>
      <c r="B196" s="36" t="s">
        <v>51</v>
      </c>
      <c r="C196" s="36"/>
      <c r="D196" s="36"/>
      <c r="E196" s="36"/>
      <c r="F196" s="36"/>
      <c r="G196" s="36"/>
      <c r="H196" s="36"/>
      <c r="I196" s="49" t="s">
        <v>78</v>
      </c>
      <c r="J196" s="50" t="s">
        <v>79</v>
      </c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39"/>
      <c r="AP196" s="51"/>
      <c r="AQ196" s="51"/>
      <c r="AR196" s="39"/>
      <c r="AS196" s="39"/>
      <c r="AT196" s="39"/>
      <c r="AU196" s="39"/>
      <c r="AV196" s="39"/>
      <c r="AW196" s="39" t="n">
        <v>4645.3</v>
      </c>
      <c r="AX196" s="47"/>
      <c r="AY196" s="47" t="n">
        <v>0</v>
      </c>
      <c r="AZ196" s="47"/>
      <c r="BA196" s="47" t="n">
        <v>0</v>
      </c>
      <c r="BB196" s="47"/>
      <c r="BC196" s="48" t="e">
        <f aca="false">SUM(BB196/BA196*100)</f>
        <v>#DIV/0!</v>
      </c>
      <c r="BL196" s="2"/>
    </row>
    <row r="197" customFormat="false" ht="21.75" hidden="true" customHeight="true" outlineLevel="0" collapsed="false">
      <c r="A197" s="41"/>
      <c r="B197" s="36" t="s">
        <v>51</v>
      </c>
      <c r="C197" s="36"/>
      <c r="D197" s="36"/>
      <c r="E197" s="36"/>
      <c r="F197" s="36"/>
      <c r="G197" s="36"/>
      <c r="H197" s="36"/>
      <c r="I197" s="49" t="s">
        <v>170</v>
      </c>
      <c r="J197" s="50" t="s">
        <v>82</v>
      </c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39"/>
      <c r="AP197" s="51"/>
      <c r="AQ197" s="51"/>
      <c r="AR197" s="39"/>
      <c r="AS197" s="39"/>
      <c r="AT197" s="39"/>
      <c r="AU197" s="39"/>
      <c r="AV197" s="39"/>
      <c r="AW197" s="39" t="n">
        <v>500</v>
      </c>
      <c r="AX197" s="47"/>
      <c r="AY197" s="47" t="n">
        <v>0</v>
      </c>
      <c r="AZ197" s="47"/>
      <c r="BA197" s="47" t="n">
        <v>0</v>
      </c>
      <c r="BB197" s="47"/>
      <c r="BC197" s="48" t="e">
        <f aca="false">SUM(BB197/BA197*100)</f>
        <v>#DIV/0!</v>
      </c>
      <c r="BL197" s="2"/>
    </row>
    <row r="198" customFormat="false" ht="12.75" hidden="true" customHeight="false" outlineLevel="0" collapsed="false">
      <c r="A198" s="41"/>
      <c r="B198" s="36" t="s">
        <v>73</v>
      </c>
      <c r="C198" s="36"/>
      <c r="D198" s="36"/>
      <c r="E198" s="36"/>
      <c r="F198" s="36"/>
      <c r="G198" s="36"/>
      <c r="H198" s="36"/>
      <c r="I198" s="57" t="s">
        <v>74</v>
      </c>
      <c r="J198" s="50" t="s">
        <v>75</v>
      </c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39" t="n">
        <f aca="false">SUM(AN198/$AN$4)</f>
        <v>0</v>
      </c>
      <c r="AP198" s="51" t="n">
        <v>125000</v>
      </c>
      <c r="AQ198" s="51"/>
      <c r="AR198" s="39" t="n">
        <f aca="false">SUM(AP198/$AN$4)</f>
        <v>16590.3510518283</v>
      </c>
      <c r="AS198" s="39"/>
      <c r="AT198" s="39" t="n">
        <v>125000</v>
      </c>
      <c r="AU198" s="39"/>
      <c r="AV198" s="39"/>
      <c r="AW198" s="39" t="n">
        <v>13445.05</v>
      </c>
      <c r="AX198" s="47"/>
      <c r="AY198" s="47" t="n">
        <v>0</v>
      </c>
      <c r="AZ198" s="47"/>
      <c r="BA198" s="47" t="n">
        <v>12617.82</v>
      </c>
      <c r="BB198" s="47"/>
      <c r="BC198" s="48" t="n">
        <f aca="false">SUM(BB198/BA198*100)</f>
        <v>0</v>
      </c>
      <c r="BL198" s="2"/>
    </row>
    <row r="199" customFormat="false" ht="12.75" hidden="true" customHeight="false" outlineLevel="0" collapsed="false">
      <c r="A199" s="46"/>
      <c r="B199" s="52"/>
      <c r="C199" s="52"/>
      <c r="D199" s="52"/>
      <c r="E199" s="52"/>
      <c r="F199" s="52"/>
      <c r="G199" s="52"/>
      <c r="H199" s="52"/>
      <c r="I199" s="37" t="n">
        <v>3</v>
      </c>
      <c r="J199" s="38" t="s">
        <v>54</v>
      </c>
      <c r="K199" s="39" t="n">
        <f aca="false">SUM(K200)</f>
        <v>8000</v>
      </c>
      <c r="L199" s="39" t="n">
        <f aca="false">SUM(L200)</f>
        <v>10000</v>
      </c>
      <c r="M199" s="39" t="n">
        <f aca="false">SUM(M200)</f>
        <v>10000</v>
      </c>
      <c r="N199" s="39" t="n">
        <f aca="false">SUM(N200)</f>
        <v>82000</v>
      </c>
      <c r="O199" s="39" t="n">
        <f aca="false">SUM(O200)</f>
        <v>82000</v>
      </c>
      <c r="P199" s="39" t="n">
        <f aca="false">SUM(P200)</f>
        <v>82000</v>
      </c>
      <c r="Q199" s="39" t="n">
        <f aca="false">SUM(Q200)</f>
        <v>82000</v>
      </c>
      <c r="R199" s="39" t="n">
        <f aca="false">SUM(R200)</f>
        <v>37145.75</v>
      </c>
      <c r="S199" s="39" t="n">
        <f aca="false">SUM(S200)</f>
        <v>0</v>
      </c>
      <c r="T199" s="39" t="n">
        <f aca="false">SUM(T200)</f>
        <v>13553.29</v>
      </c>
      <c r="U199" s="39" t="n">
        <f aca="false">SUM(U200)</f>
        <v>0</v>
      </c>
      <c r="V199" s="39" t="n">
        <f aca="false">SUM(V200)</f>
        <v>0</v>
      </c>
      <c r="W199" s="39" t="n">
        <f aca="false">SUM(W200)</f>
        <v>30000</v>
      </c>
      <c r="X199" s="39" t="n">
        <f aca="false">SUM(X200+X206)</f>
        <v>76000</v>
      </c>
      <c r="Y199" s="39" t="n">
        <f aca="false">SUM(Y200+Y206)</f>
        <v>69500</v>
      </c>
      <c r="Z199" s="39" t="n">
        <f aca="false">SUM(Z200+Z206)</f>
        <v>69500</v>
      </c>
      <c r="AA199" s="39" t="n">
        <f aca="false">SUM(AA200+AA206)</f>
        <v>69000</v>
      </c>
      <c r="AB199" s="39" t="n">
        <f aca="false">SUM(AB200+AB206)</f>
        <v>40113.64</v>
      </c>
      <c r="AC199" s="39" t="n">
        <f aca="false">SUM(AC200+AC206)</f>
        <v>69000</v>
      </c>
      <c r="AD199" s="39" t="n">
        <f aca="false">SUM(AD200+AD206)</f>
        <v>57000</v>
      </c>
      <c r="AE199" s="39" t="n">
        <f aca="false">SUM(AE200+AE206)</f>
        <v>0</v>
      </c>
      <c r="AF199" s="39" t="n">
        <f aca="false">SUM(AF200+AF206)</f>
        <v>0</v>
      </c>
      <c r="AG199" s="39" t="n">
        <f aca="false">SUM(AG200+AG206)</f>
        <v>73000</v>
      </c>
      <c r="AH199" s="39" t="n">
        <f aca="false">SUM(AH200+AH206)</f>
        <v>49222.9</v>
      </c>
      <c r="AI199" s="39" t="n">
        <f aca="false">SUM(AI200+AI206)</f>
        <v>72000</v>
      </c>
      <c r="AJ199" s="39" t="n">
        <f aca="false">SUM(AJ200+AJ206)</f>
        <v>8051</v>
      </c>
      <c r="AK199" s="39" t="n">
        <f aca="false">SUM(AK200+AK206)</f>
        <v>100000</v>
      </c>
      <c r="AL199" s="39" t="n">
        <f aca="false">SUM(AL200+AL206)</f>
        <v>28500</v>
      </c>
      <c r="AM199" s="39" t="n">
        <f aca="false">SUM(AM200+AM206)</f>
        <v>0</v>
      </c>
      <c r="AN199" s="39" t="n">
        <f aca="false">SUM(AN200+AN206)</f>
        <v>128500</v>
      </c>
      <c r="AO199" s="39" t="n">
        <f aca="false">SUM(AN199/$AN$4)</f>
        <v>17054.8808812795</v>
      </c>
      <c r="AP199" s="39" t="n">
        <f aca="false">SUM(AP200+AP206)</f>
        <v>133500</v>
      </c>
      <c r="AQ199" s="39" t="n">
        <f aca="false">SUM(AQ200+AQ206)</f>
        <v>0</v>
      </c>
      <c r="AR199" s="39" t="n">
        <f aca="false">SUM(AP199/$AN$4)</f>
        <v>17718.4949233526</v>
      </c>
      <c r="AS199" s="39"/>
      <c r="AT199" s="39" t="n">
        <f aca="false">SUM(AT200+AT206)</f>
        <v>8857.44</v>
      </c>
      <c r="AU199" s="39" t="n">
        <f aca="false">SUM(AU200+AU206)</f>
        <v>2000</v>
      </c>
      <c r="AV199" s="39" t="n">
        <f aca="false">SUM(AV200+AV206)</f>
        <v>0</v>
      </c>
      <c r="AW199" s="39" t="n">
        <f aca="false">SUM(AR199+AU199-AV199)</f>
        <v>19718.4949233526</v>
      </c>
      <c r="AX199" s="47" t="n">
        <f aca="false">SUM(AX200+AX206)</f>
        <v>16323.8</v>
      </c>
      <c r="AY199" s="47" t="n">
        <f aca="false">SUM(AY200+AY206)</f>
        <v>5100</v>
      </c>
      <c r="AZ199" s="47" t="n">
        <f aca="false">SUM(AZ200+AZ206)</f>
        <v>7255.37</v>
      </c>
      <c r="BA199" s="47" t="n">
        <f aca="false">SUM(BA200+BA206)</f>
        <v>17563.1249233526</v>
      </c>
      <c r="BB199" s="47" t="n">
        <f aca="false">SUM(BB200+BB206)</f>
        <v>16323.8</v>
      </c>
      <c r="BC199" s="48" t="n">
        <f aca="false">SUM(BB199/BA199*100)</f>
        <v>92.9435967189146</v>
      </c>
      <c r="BL199" s="2"/>
    </row>
    <row r="200" customFormat="false" ht="12.75" hidden="true" customHeight="false" outlineLevel="0" collapsed="false">
      <c r="A200" s="46"/>
      <c r="B200" s="52" t="s">
        <v>74</v>
      </c>
      <c r="C200" s="52"/>
      <c r="D200" s="52"/>
      <c r="E200" s="52"/>
      <c r="F200" s="52"/>
      <c r="G200" s="52"/>
      <c r="H200" s="52"/>
      <c r="I200" s="37" t="n">
        <v>36</v>
      </c>
      <c r="J200" s="38" t="s">
        <v>210</v>
      </c>
      <c r="K200" s="39" t="n">
        <f aca="false">SUM(K201)</f>
        <v>8000</v>
      </c>
      <c r="L200" s="39" t="n">
        <f aca="false">SUM(L201)</f>
        <v>10000</v>
      </c>
      <c r="M200" s="39" t="n">
        <f aca="false">SUM(M201)</f>
        <v>10000</v>
      </c>
      <c r="N200" s="39" t="n">
        <f aca="false">SUM(N201)</f>
        <v>82000</v>
      </c>
      <c r="O200" s="39" t="n">
        <f aca="false">SUM(O201)</f>
        <v>82000</v>
      </c>
      <c r="P200" s="39" t="n">
        <f aca="false">SUM(P201)</f>
        <v>82000</v>
      </c>
      <c r="Q200" s="39" t="n">
        <f aca="false">SUM(Q201)</f>
        <v>82000</v>
      </c>
      <c r="R200" s="39" t="n">
        <f aca="false">SUM(R201)</f>
        <v>37145.75</v>
      </c>
      <c r="S200" s="39" t="n">
        <f aca="false">SUM(S201)</f>
        <v>0</v>
      </c>
      <c r="T200" s="39" t="n">
        <f aca="false">SUM(T201)</f>
        <v>13553.29</v>
      </c>
      <c r="U200" s="39" t="n">
        <f aca="false">SUM(U201)</f>
        <v>0</v>
      </c>
      <c r="V200" s="39" t="n">
        <f aca="false">SUM(V201)</f>
        <v>0</v>
      </c>
      <c r="W200" s="39" t="n">
        <f aca="false">SUM(W201)</f>
        <v>30000</v>
      </c>
      <c r="X200" s="39" t="n">
        <f aca="false">SUM(X201)</f>
        <v>46000</v>
      </c>
      <c r="Y200" s="39" t="n">
        <f aca="false">SUM(Y201)</f>
        <v>34000</v>
      </c>
      <c r="Z200" s="39" t="n">
        <f aca="false">SUM(Z201)</f>
        <v>49000</v>
      </c>
      <c r="AA200" s="39" t="n">
        <f aca="false">SUM(AA201)</f>
        <v>48000</v>
      </c>
      <c r="AB200" s="39" t="n">
        <f aca="false">SUM(AB201)</f>
        <v>40113.64</v>
      </c>
      <c r="AC200" s="39" t="n">
        <f aca="false">SUM(AC201)</f>
        <v>48000</v>
      </c>
      <c r="AD200" s="39" t="n">
        <f aca="false">SUM(AD201)</f>
        <v>36000</v>
      </c>
      <c r="AE200" s="39" t="n">
        <f aca="false">SUM(AE201)</f>
        <v>0</v>
      </c>
      <c r="AF200" s="39" t="n">
        <f aca="false">SUM(AF201)</f>
        <v>0</v>
      </c>
      <c r="AG200" s="39" t="n">
        <f aca="false">SUM(AG201)</f>
        <v>36000</v>
      </c>
      <c r="AH200" s="39" t="n">
        <f aca="false">SUM(AH201)</f>
        <v>16754.79</v>
      </c>
      <c r="AI200" s="39" t="n">
        <f aca="false">SUM(AI201)</f>
        <v>36000</v>
      </c>
      <c r="AJ200" s="39" t="n">
        <f aca="false">SUM(AJ201)</f>
        <v>8051</v>
      </c>
      <c r="AK200" s="39" t="n">
        <f aca="false">SUM(AK201)</f>
        <v>70000</v>
      </c>
      <c r="AL200" s="39" t="n">
        <f aca="false">SUM(AL201)</f>
        <v>20000</v>
      </c>
      <c r="AM200" s="39" t="n">
        <f aca="false">SUM(AM201)</f>
        <v>0</v>
      </c>
      <c r="AN200" s="39" t="n">
        <f aca="false">SUM(AN201)</f>
        <v>90000</v>
      </c>
      <c r="AO200" s="39" t="n">
        <f aca="false">SUM(AN200/$AN$4)</f>
        <v>11945.0527573163</v>
      </c>
      <c r="AP200" s="39" t="n">
        <f aca="false">SUM(AP201)</f>
        <v>90000</v>
      </c>
      <c r="AQ200" s="39"/>
      <c r="AR200" s="39" t="n">
        <f aca="false">SUM(AP200/$AN$4)</f>
        <v>11945.0527573163</v>
      </c>
      <c r="AS200" s="39"/>
      <c r="AT200" s="39" t="n">
        <f aca="false">SUM(AT201)</f>
        <v>8575.47</v>
      </c>
      <c r="AU200" s="39" t="n">
        <f aca="false">SUM(AU201)</f>
        <v>1500</v>
      </c>
      <c r="AV200" s="39" t="n">
        <f aca="false">SUM(AV201)</f>
        <v>0</v>
      </c>
      <c r="AW200" s="39" t="n">
        <f aca="false">SUM(AR200+AU200-AV200)</f>
        <v>13445.0527573163</v>
      </c>
      <c r="AX200" s="47" t="n">
        <f aca="false">SUM(AX201)</f>
        <v>11721.83</v>
      </c>
      <c r="AY200" s="47" t="n">
        <f aca="false">SUM(AY201)</f>
        <v>3500</v>
      </c>
      <c r="AZ200" s="47" t="n">
        <f aca="false">SUM(AZ201)</f>
        <v>4327.23</v>
      </c>
      <c r="BA200" s="47" t="n">
        <f aca="false">SUM(BA201)</f>
        <v>12617.8227573163</v>
      </c>
      <c r="BB200" s="47" t="n">
        <f aca="false">SUM(BB201)</f>
        <v>11721.83</v>
      </c>
      <c r="BC200" s="48" t="n">
        <f aca="false">SUM(BB200/BA200*100)</f>
        <v>92.8989907803483</v>
      </c>
      <c r="BL200" s="2"/>
    </row>
    <row r="201" customFormat="false" ht="12.75" hidden="true" customHeight="false" outlineLevel="0" collapsed="false">
      <c r="A201" s="41"/>
      <c r="B201" s="36"/>
      <c r="C201" s="36"/>
      <c r="D201" s="36"/>
      <c r="E201" s="36"/>
      <c r="F201" s="36"/>
      <c r="G201" s="36"/>
      <c r="H201" s="36"/>
      <c r="I201" s="49" t="n">
        <v>366</v>
      </c>
      <c r="J201" s="50" t="s">
        <v>64</v>
      </c>
      <c r="K201" s="51" t="n">
        <f aca="false">SUM(K209)</f>
        <v>8000</v>
      </c>
      <c r="L201" s="51" t="n">
        <f aca="false">SUM(L209)</f>
        <v>10000</v>
      </c>
      <c r="M201" s="51" t="n">
        <f aca="false">SUM(M209)</f>
        <v>10000</v>
      </c>
      <c r="N201" s="51" t="n">
        <f aca="false">SUM(N209)</f>
        <v>82000</v>
      </c>
      <c r="O201" s="51" t="n">
        <f aca="false">SUM(O209)</f>
        <v>82000</v>
      </c>
      <c r="P201" s="51" t="n">
        <f aca="false">SUM(P209)</f>
        <v>82000</v>
      </c>
      <c r="Q201" s="51" t="n">
        <f aca="false">SUM(Q209)</f>
        <v>82000</v>
      </c>
      <c r="R201" s="51" t="n">
        <f aca="false">SUM(R209)</f>
        <v>37145.75</v>
      </c>
      <c r="S201" s="51" t="n">
        <f aca="false">SUM(S209)</f>
        <v>0</v>
      </c>
      <c r="T201" s="51" t="n">
        <f aca="false">SUM(T202:T209)</f>
        <v>13553.29</v>
      </c>
      <c r="U201" s="51" t="n">
        <f aca="false">SUM(U202:U209)</f>
        <v>0</v>
      </c>
      <c r="V201" s="51" t="n">
        <f aca="false">SUM(V202:V209)</f>
        <v>0</v>
      </c>
      <c r="W201" s="51" t="n">
        <f aca="false">SUM(W202:W209)</f>
        <v>30000</v>
      </c>
      <c r="X201" s="51" t="n">
        <f aca="false">SUM(X202:X205)</f>
        <v>46000</v>
      </c>
      <c r="Y201" s="51" t="n">
        <f aca="false">SUM(Y202:Y205)</f>
        <v>34000</v>
      </c>
      <c r="Z201" s="51" t="n">
        <f aca="false">SUM(Z202:Z205)</f>
        <v>49000</v>
      </c>
      <c r="AA201" s="51" t="n">
        <f aca="false">SUM(AA202:AA205)</f>
        <v>48000</v>
      </c>
      <c r="AB201" s="51" t="n">
        <f aca="false">SUM(AB202:AB205)</f>
        <v>40113.64</v>
      </c>
      <c r="AC201" s="51" t="n">
        <f aca="false">SUM(AC202:AC205)</f>
        <v>48000</v>
      </c>
      <c r="AD201" s="51" t="n">
        <f aca="false">SUM(AD202:AD205)</f>
        <v>36000</v>
      </c>
      <c r="AE201" s="51" t="n">
        <f aca="false">SUM(AE202:AE205)</f>
        <v>0</v>
      </c>
      <c r="AF201" s="51" t="n">
        <f aca="false">SUM(AF202:AF205)</f>
        <v>0</v>
      </c>
      <c r="AG201" s="51" t="n">
        <f aca="false">SUM(AG202:AG205)</f>
        <v>36000</v>
      </c>
      <c r="AH201" s="51" t="n">
        <f aca="false">SUM(AH202:AH205)</f>
        <v>16754.79</v>
      </c>
      <c r="AI201" s="51" t="n">
        <f aca="false">SUM(AI202:AI205)</f>
        <v>36000</v>
      </c>
      <c r="AJ201" s="51" t="n">
        <f aca="false">SUM(AJ202:AJ205)</f>
        <v>8051</v>
      </c>
      <c r="AK201" s="51" t="n">
        <f aca="false">SUM(AK202:AK205)</f>
        <v>70000</v>
      </c>
      <c r="AL201" s="51" t="n">
        <f aca="false">SUM(AL202:AL205)</f>
        <v>20000</v>
      </c>
      <c r="AM201" s="51" t="n">
        <f aca="false">SUM(AM202:AM205)</f>
        <v>0</v>
      </c>
      <c r="AN201" s="51" t="n">
        <f aca="false">SUM(AN202:AN205)</f>
        <v>90000</v>
      </c>
      <c r="AO201" s="39" t="n">
        <f aca="false">SUM(AN201/$AN$4)</f>
        <v>11945.0527573163</v>
      </c>
      <c r="AP201" s="51" t="n">
        <f aca="false">SUM(AP202:AP205)</f>
        <v>90000</v>
      </c>
      <c r="AQ201" s="51"/>
      <c r="AR201" s="39" t="n">
        <f aca="false">SUM(AP201/$AN$4)</f>
        <v>11945.0527573163</v>
      </c>
      <c r="AS201" s="39"/>
      <c r="AT201" s="39" t="n">
        <f aca="false">SUM(AT202:AT205)</f>
        <v>8575.47</v>
      </c>
      <c r="AU201" s="39" t="n">
        <f aca="false">SUM(AU202:AU205)</f>
        <v>1500</v>
      </c>
      <c r="AV201" s="39" t="n">
        <f aca="false">SUM(AV202:AV205)</f>
        <v>0</v>
      </c>
      <c r="AW201" s="39" t="n">
        <f aca="false">SUM(AR201+AU201-AV201)</f>
        <v>13445.0527573163</v>
      </c>
      <c r="AX201" s="47" t="n">
        <f aca="false">SUM(AX202:AX205)</f>
        <v>11721.83</v>
      </c>
      <c r="AY201" s="47" t="n">
        <f aca="false">SUM(AY202:AY205)</f>
        <v>3500</v>
      </c>
      <c r="AZ201" s="47" t="n">
        <f aca="false">SUM(AZ202:AZ205)</f>
        <v>4327.23</v>
      </c>
      <c r="BA201" s="47" t="n">
        <f aca="false">SUM(BA202:BA205)</f>
        <v>12617.8227573163</v>
      </c>
      <c r="BB201" s="47" t="n">
        <f aca="false">SUM(BB202:BB205)</f>
        <v>11721.83</v>
      </c>
      <c r="BC201" s="48" t="n">
        <f aca="false">SUM(BB201/BA201*100)</f>
        <v>92.8989907803483</v>
      </c>
      <c r="BH201" s="2" t="n">
        <v>11721.83</v>
      </c>
      <c r="BL201" s="2"/>
    </row>
    <row r="202" customFormat="false" ht="12.75" hidden="true" customHeight="false" outlineLevel="0" collapsed="false">
      <c r="A202" s="41"/>
      <c r="B202" s="36"/>
      <c r="C202" s="36"/>
      <c r="D202" s="36"/>
      <c r="E202" s="36"/>
      <c r="F202" s="36"/>
      <c r="G202" s="36"/>
      <c r="H202" s="36"/>
      <c r="I202" s="49" t="n">
        <v>36611</v>
      </c>
      <c r="J202" s="50" t="s">
        <v>224</v>
      </c>
      <c r="K202" s="51" t="n">
        <v>8000</v>
      </c>
      <c r="L202" s="51" t="n">
        <v>10000</v>
      </c>
      <c r="M202" s="51" t="n">
        <v>10000</v>
      </c>
      <c r="N202" s="51" t="n">
        <v>82000</v>
      </c>
      <c r="O202" s="51" t="n">
        <v>82000</v>
      </c>
      <c r="P202" s="51" t="n">
        <v>82000</v>
      </c>
      <c r="Q202" s="51" t="n">
        <v>82000</v>
      </c>
      <c r="R202" s="51" t="n">
        <v>37145.75</v>
      </c>
      <c r="S202" s="51"/>
      <c r="T202" s="51" t="n">
        <v>13553.29</v>
      </c>
      <c r="U202" s="51"/>
      <c r="V202" s="39" t="n">
        <f aca="false">S202/P202*100</f>
        <v>0</v>
      </c>
      <c r="W202" s="51" t="n">
        <v>15000</v>
      </c>
      <c r="X202" s="51" t="n">
        <v>16000</v>
      </c>
      <c r="Y202" s="51" t="n">
        <v>20000</v>
      </c>
      <c r="Z202" s="51" t="n">
        <v>20000</v>
      </c>
      <c r="AA202" s="51" t="n">
        <v>20000</v>
      </c>
      <c r="AB202" s="51" t="n">
        <v>18888.64</v>
      </c>
      <c r="AC202" s="51" t="n">
        <v>20000</v>
      </c>
      <c r="AD202" s="51" t="n">
        <v>20000</v>
      </c>
      <c r="AE202" s="51"/>
      <c r="AF202" s="51"/>
      <c r="AG202" s="53" t="n">
        <v>20000</v>
      </c>
      <c r="AH202" s="51" t="n">
        <v>16754.79</v>
      </c>
      <c r="AI202" s="51" t="n">
        <v>20000</v>
      </c>
      <c r="AJ202" s="47" t="n">
        <v>7051</v>
      </c>
      <c r="AK202" s="51" t="n">
        <v>10000</v>
      </c>
      <c r="AL202" s="51"/>
      <c r="AM202" s="51"/>
      <c r="AN202" s="47" t="n">
        <f aca="false">SUM(AK202+AL202-AM202)</f>
        <v>10000</v>
      </c>
      <c r="AO202" s="39" t="n">
        <f aca="false">SUM(AN202/$AN$4)</f>
        <v>1327.22808414626</v>
      </c>
      <c r="AP202" s="47" t="n">
        <v>10000</v>
      </c>
      <c r="AQ202" s="47"/>
      <c r="AR202" s="39" t="n">
        <f aca="false">SUM(AP202/$AN$4)</f>
        <v>1327.22808414626</v>
      </c>
      <c r="AS202" s="39" t="n">
        <v>1363.61</v>
      </c>
      <c r="AT202" s="39" t="n">
        <v>1363.61</v>
      </c>
      <c r="AU202" s="39"/>
      <c r="AV202" s="39"/>
      <c r="AW202" s="39" t="n">
        <f aca="false">SUM(AR202+AU202-AV202)</f>
        <v>1327.22808414626</v>
      </c>
      <c r="AX202" s="47" t="n">
        <v>4509.97</v>
      </c>
      <c r="AY202" s="47" t="n">
        <v>3500</v>
      </c>
      <c r="AZ202" s="47"/>
      <c r="BA202" s="47" t="n">
        <f aca="false">SUM(AW202+AY202-AZ202)</f>
        <v>4827.22808414626</v>
      </c>
      <c r="BB202" s="47" t="n">
        <v>4509.97</v>
      </c>
      <c r="BC202" s="48" t="n">
        <f aca="false">SUM(BB202/BA202*100)</f>
        <v>93.4277378525326</v>
      </c>
      <c r="BL202" s="2"/>
    </row>
    <row r="203" customFormat="false" ht="12.75" hidden="true" customHeight="false" outlineLevel="0" collapsed="false">
      <c r="A203" s="41"/>
      <c r="B203" s="36"/>
      <c r="C203" s="36"/>
      <c r="D203" s="36"/>
      <c r="E203" s="36"/>
      <c r="F203" s="36"/>
      <c r="G203" s="36"/>
      <c r="H203" s="36"/>
      <c r="I203" s="49" t="n">
        <v>36611</v>
      </c>
      <c r="J203" s="50" t="s">
        <v>225</v>
      </c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39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3"/>
      <c r="AH203" s="51"/>
      <c r="AI203" s="51"/>
      <c r="AJ203" s="47"/>
      <c r="AK203" s="51" t="n">
        <v>28000</v>
      </c>
      <c r="AL203" s="51" t="n">
        <v>7000</v>
      </c>
      <c r="AM203" s="51"/>
      <c r="AN203" s="47" t="n">
        <f aca="false">SUM(AK203+AL203-AM203)</f>
        <v>35000</v>
      </c>
      <c r="AO203" s="39" t="n">
        <f aca="false">SUM(AN203/$AN$4)</f>
        <v>4645.29829451191</v>
      </c>
      <c r="AP203" s="47" t="n">
        <v>30000</v>
      </c>
      <c r="AQ203" s="47"/>
      <c r="AR203" s="39" t="n">
        <f aca="false">SUM(AP203/$AN$4)</f>
        <v>3981.68425243878</v>
      </c>
      <c r="AS203" s="39" t="n">
        <v>536.86</v>
      </c>
      <c r="AT203" s="39" t="n">
        <v>536.86</v>
      </c>
      <c r="AU203" s="39"/>
      <c r="AV203" s="39"/>
      <c r="AW203" s="39" t="n">
        <f aca="false">SUM(AR203+AU203-AV203)</f>
        <v>3981.68425243878</v>
      </c>
      <c r="AX203" s="47" t="n">
        <v>536.86</v>
      </c>
      <c r="AY203" s="47" t="n">
        <v>0</v>
      </c>
      <c r="AZ203" s="47" t="n">
        <v>3000</v>
      </c>
      <c r="BA203" s="47" t="n">
        <f aca="false">SUM(AW203+AY203-AZ203)</f>
        <v>981.684252438781</v>
      </c>
      <c r="BB203" s="47" t="n">
        <v>536.86</v>
      </c>
      <c r="BC203" s="48" t="n">
        <f aca="false">SUM(BB203/BA203*100)</f>
        <v>54.6876451024133</v>
      </c>
      <c r="BL203" s="2"/>
    </row>
    <row r="204" customFormat="false" ht="12.75" hidden="true" customHeight="false" outlineLevel="0" collapsed="false">
      <c r="A204" s="41"/>
      <c r="B204" s="36"/>
      <c r="C204" s="36"/>
      <c r="D204" s="36"/>
      <c r="E204" s="36"/>
      <c r="F204" s="36"/>
      <c r="G204" s="36"/>
      <c r="H204" s="36"/>
      <c r="I204" s="49" t="n">
        <v>36611</v>
      </c>
      <c r="J204" s="50" t="s">
        <v>226</v>
      </c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39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3"/>
      <c r="AH204" s="51"/>
      <c r="AI204" s="51"/>
      <c r="AJ204" s="47"/>
      <c r="AK204" s="51"/>
      <c r="AL204" s="51"/>
      <c r="AM204" s="51"/>
      <c r="AN204" s="47"/>
      <c r="AO204" s="39" t="n">
        <f aca="false">SUM(AN204/$AN$4)</f>
        <v>0</v>
      </c>
      <c r="AP204" s="47" t="n">
        <v>10000</v>
      </c>
      <c r="AQ204" s="47"/>
      <c r="AR204" s="39" t="n">
        <f aca="false">SUM(AP204/$AN$4)</f>
        <v>1327.22808414626</v>
      </c>
      <c r="AS204" s="39"/>
      <c r="AT204" s="39"/>
      <c r="AU204" s="39"/>
      <c r="AV204" s="39"/>
      <c r="AW204" s="39" t="n">
        <f aca="false">SUM(AR204+AU204-AV204)</f>
        <v>1327.22808414626</v>
      </c>
      <c r="AX204" s="47"/>
      <c r="AY204" s="47" t="n">
        <v>0</v>
      </c>
      <c r="AZ204" s="47" t="n">
        <v>1327.23</v>
      </c>
      <c r="BA204" s="47" t="n">
        <f aca="false">SUM(AW204+AY204-AZ204)</f>
        <v>-0.00191585373954695</v>
      </c>
      <c r="BB204" s="47"/>
      <c r="BC204" s="48" t="n">
        <f aca="false">SUM(BB204/BA204*100)</f>
        <v>0</v>
      </c>
      <c r="BL204" s="2"/>
    </row>
    <row r="205" customFormat="false" ht="12.75" hidden="true" customHeight="false" outlineLevel="0" collapsed="false">
      <c r="A205" s="41"/>
      <c r="B205" s="36"/>
      <c r="C205" s="36"/>
      <c r="D205" s="36"/>
      <c r="E205" s="36"/>
      <c r="F205" s="36"/>
      <c r="G205" s="36"/>
      <c r="H205" s="36"/>
      <c r="I205" s="49" t="n">
        <v>36611</v>
      </c>
      <c r="J205" s="50" t="s">
        <v>227</v>
      </c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39"/>
      <c r="W205" s="51"/>
      <c r="X205" s="51" t="n">
        <v>30000</v>
      </c>
      <c r="Y205" s="51" t="n">
        <v>14000</v>
      </c>
      <c r="Z205" s="51" t="n">
        <v>29000</v>
      </c>
      <c r="AA205" s="51" t="n">
        <v>28000</v>
      </c>
      <c r="AB205" s="51" t="n">
        <v>21225</v>
      </c>
      <c r="AC205" s="51" t="n">
        <v>28000</v>
      </c>
      <c r="AD205" s="51" t="n">
        <v>16000</v>
      </c>
      <c r="AE205" s="51"/>
      <c r="AF205" s="51"/>
      <c r="AG205" s="53" t="n">
        <f aca="false">SUM(AD205+AE205-AF205)</f>
        <v>16000</v>
      </c>
      <c r="AH205" s="51"/>
      <c r="AI205" s="51" t="n">
        <v>16000</v>
      </c>
      <c r="AJ205" s="47" t="n">
        <v>1000</v>
      </c>
      <c r="AK205" s="51" t="n">
        <v>32000</v>
      </c>
      <c r="AL205" s="51" t="n">
        <v>13000</v>
      </c>
      <c r="AM205" s="51"/>
      <c r="AN205" s="47" t="n">
        <f aca="false">SUM(AK205+AL205-AM205)</f>
        <v>45000</v>
      </c>
      <c r="AO205" s="39" t="n">
        <f aca="false">SUM(AN205/$AN$4)</f>
        <v>5972.52637865817</v>
      </c>
      <c r="AP205" s="47" t="n">
        <v>40000</v>
      </c>
      <c r="AQ205" s="47"/>
      <c r="AR205" s="39" t="n">
        <f aca="false">SUM(AP205/$AN$4)</f>
        <v>5308.91233658504</v>
      </c>
      <c r="AS205" s="39" t="n">
        <v>6675</v>
      </c>
      <c r="AT205" s="39" t="n">
        <v>6675</v>
      </c>
      <c r="AU205" s="39" t="n">
        <v>1500</v>
      </c>
      <c r="AV205" s="39"/>
      <c r="AW205" s="39" t="n">
        <f aca="false">SUM(AR205+AU205-AV205)</f>
        <v>6808.91233658504</v>
      </c>
      <c r="AX205" s="47" t="n">
        <v>6675</v>
      </c>
      <c r="AY205" s="47"/>
      <c r="AZ205" s="47"/>
      <c r="BA205" s="47" t="n">
        <f aca="false">SUM(AW205+AY205-AZ205)</f>
        <v>6808.91233658504</v>
      </c>
      <c r="BB205" s="47" t="n">
        <v>6675</v>
      </c>
      <c r="BC205" s="48" t="n">
        <f aca="false">SUM(BB205/BA205*100)</f>
        <v>98.0332785918609</v>
      </c>
      <c r="BL205" s="2"/>
    </row>
    <row r="206" customFormat="false" ht="12.75" hidden="true" customHeight="false" outlineLevel="0" collapsed="false">
      <c r="A206" s="46"/>
      <c r="B206" s="52" t="s">
        <v>228</v>
      </c>
      <c r="C206" s="52"/>
      <c r="D206" s="52"/>
      <c r="E206" s="52"/>
      <c r="F206" s="52"/>
      <c r="G206" s="52"/>
      <c r="H206" s="52"/>
      <c r="I206" s="37" t="n">
        <v>37</v>
      </c>
      <c r="J206" s="38" t="s">
        <v>218</v>
      </c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 t="n">
        <f aca="false">SUM(X207)</f>
        <v>30000</v>
      </c>
      <c r="Y206" s="39" t="n">
        <f aca="false">SUM(Y207)</f>
        <v>35500</v>
      </c>
      <c r="Z206" s="39" t="n">
        <f aca="false">SUM(Z207)</f>
        <v>20500</v>
      </c>
      <c r="AA206" s="39" t="n">
        <f aca="false">SUM(AA207)</f>
        <v>21000</v>
      </c>
      <c r="AB206" s="39" t="n">
        <f aca="false">SUM(AB207)</f>
        <v>0</v>
      </c>
      <c r="AC206" s="39" t="n">
        <f aca="false">SUM(AC207)</f>
        <v>21000</v>
      </c>
      <c r="AD206" s="39" t="n">
        <f aca="false">SUM(AD207)</f>
        <v>21000</v>
      </c>
      <c r="AE206" s="39" t="n">
        <f aca="false">SUM(AE207)</f>
        <v>0</v>
      </c>
      <c r="AF206" s="39" t="n">
        <f aca="false">SUM(AF207)</f>
        <v>0</v>
      </c>
      <c r="AG206" s="39" t="n">
        <f aca="false">SUM(AG207)</f>
        <v>37000</v>
      </c>
      <c r="AH206" s="39" t="n">
        <f aca="false">SUM(AH207)</f>
        <v>32468.11</v>
      </c>
      <c r="AI206" s="39" t="n">
        <f aca="false">SUM(AI207)</f>
        <v>36000</v>
      </c>
      <c r="AJ206" s="39" t="n">
        <f aca="false">SUM(AJ207)</f>
        <v>0</v>
      </c>
      <c r="AK206" s="39" t="n">
        <f aca="false">SUM(AK207)</f>
        <v>30000</v>
      </c>
      <c r="AL206" s="39" t="n">
        <f aca="false">SUM(AL207)</f>
        <v>8500</v>
      </c>
      <c r="AM206" s="39" t="n">
        <f aca="false">SUM(AM207)</f>
        <v>0</v>
      </c>
      <c r="AN206" s="39" t="n">
        <f aca="false">SUM(AN207)</f>
        <v>38500</v>
      </c>
      <c r="AO206" s="39" t="n">
        <f aca="false">SUM(AN206/$AN$4)</f>
        <v>5109.8281239631</v>
      </c>
      <c r="AP206" s="39" t="n">
        <f aca="false">SUM(AP207)</f>
        <v>43500</v>
      </c>
      <c r="AQ206" s="39"/>
      <c r="AR206" s="39" t="n">
        <f aca="false">SUM(AP206/$AN$4)</f>
        <v>5773.44216603623</v>
      </c>
      <c r="AS206" s="39"/>
      <c r="AT206" s="39" t="n">
        <f aca="false">SUM(AT207)</f>
        <v>281.97</v>
      </c>
      <c r="AU206" s="39" t="n">
        <f aca="false">SUM(AU207)</f>
        <v>500</v>
      </c>
      <c r="AV206" s="39" t="n">
        <f aca="false">SUM(AV207)</f>
        <v>0</v>
      </c>
      <c r="AW206" s="39" t="n">
        <f aca="false">SUM(AR206+AU206-AV206)</f>
        <v>6273.44216603623</v>
      </c>
      <c r="AX206" s="47" t="n">
        <f aca="false">SUM(AX207)</f>
        <v>4601.97</v>
      </c>
      <c r="AY206" s="47" t="n">
        <f aca="false">SUM(AY207)</f>
        <v>1600</v>
      </c>
      <c r="AZ206" s="47" t="n">
        <f aca="false">SUM(AZ207)</f>
        <v>2928.14</v>
      </c>
      <c r="BA206" s="47" t="n">
        <f aca="false">SUM(BA207)</f>
        <v>4945.30216603623</v>
      </c>
      <c r="BB206" s="47" t="n">
        <f aca="false">SUM(BB207)</f>
        <v>4601.97</v>
      </c>
      <c r="BC206" s="48" t="n">
        <f aca="false">SUM(BB206/BA206*100)</f>
        <v>93.0574077273943</v>
      </c>
      <c r="BE206" s="2" t="n">
        <v>4601.97</v>
      </c>
      <c r="BL206" s="2"/>
    </row>
    <row r="207" customFormat="false" ht="12.75" hidden="true" customHeight="false" outlineLevel="0" collapsed="false">
      <c r="A207" s="41"/>
      <c r="B207" s="36"/>
      <c r="C207" s="36"/>
      <c r="D207" s="36"/>
      <c r="E207" s="36"/>
      <c r="F207" s="36"/>
      <c r="G207" s="36"/>
      <c r="H207" s="36"/>
      <c r="I207" s="49" t="n">
        <v>372</v>
      </c>
      <c r="J207" s="50" t="s">
        <v>219</v>
      </c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39"/>
      <c r="W207" s="51"/>
      <c r="X207" s="51" t="n">
        <f aca="false">SUM(X208:X209)</f>
        <v>30000</v>
      </c>
      <c r="Y207" s="51" t="n">
        <f aca="false">SUM(Y208:Y209)</f>
        <v>35500</v>
      </c>
      <c r="Z207" s="51" t="n">
        <f aca="false">SUM(Z208:Z209)</f>
        <v>20500</v>
      </c>
      <c r="AA207" s="51" t="n">
        <f aca="false">SUM(AA208:AA209)</f>
        <v>21000</v>
      </c>
      <c r="AB207" s="51" t="n">
        <f aca="false">SUM(AB208:AB209)</f>
        <v>0</v>
      </c>
      <c r="AC207" s="51" t="n">
        <f aca="false">SUM(AC208:AC209)</f>
        <v>21000</v>
      </c>
      <c r="AD207" s="51" t="n">
        <f aca="false">SUM(AD208:AD209)</f>
        <v>21000</v>
      </c>
      <c r="AE207" s="51"/>
      <c r="AF207" s="51"/>
      <c r="AG207" s="53" t="n">
        <f aca="false">SUM(AG208:AG211)</f>
        <v>37000</v>
      </c>
      <c r="AH207" s="53" t="n">
        <f aca="false">SUM(AH208:AH211)</f>
        <v>32468.11</v>
      </c>
      <c r="AI207" s="53" t="n">
        <f aca="false">SUM(AI208:AI211)</f>
        <v>36000</v>
      </c>
      <c r="AJ207" s="53" t="n">
        <f aca="false">SUM(AJ208:AJ211)</f>
        <v>0</v>
      </c>
      <c r="AK207" s="53" t="n">
        <v>30000</v>
      </c>
      <c r="AL207" s="53" t="n">
        <f aca="false">SUM(AL208:AL211)</f>
        <v>8500</v>
      </c>
      <c r="AM207" s="53" t="n">
        <f aca="false">SUM(AM208:AM211)</f>
        <v>0</v>
      </c>
      <c r="AN207" s="53" t="n">
        <f aca="false">SUM(AN208:AN211)</f>
        <v>38500</v>
      </c>
      <c r="AO207" s="39" t="n">
        <f aca="false">SUM(AN207/$AN$4)</f>
        <v>5109.8281239631</v>
      </c>
      <c r="AP207" s="53" t="n">
        <f aca="false">SUM(AP208:AP211)</f>
        <v>43500</v>
      </c>
      <c r="AQ207" s="53"/>
      <c r="AR207" s="39" t="n">
        <f aca="false">SUM(AP207/$AN$4)</f>
        <v>5773.44216603623</v>
      </c>
      <c r="AS207" s="39"/>
      <c r="AT207" s="39" t="n">
        <f aca="false">SUM(AT208:AT211)</f>
        <v>281.97</v>
      </c>
      <c r="AU207" s="39" t="n">
        <f aca="false">SUM(AU208:AU211)</f>
        <v>500</v>
      </c>
      <c r="AV207" s="39" t="n">
        <f aca="false">SUM(AV208:AV211)</f>
        <v>0</v>
      </c>
      <c r="AW207" s="39" t="n">
        <f aca="false">SUM(AR207+AU207-AV207)</f>
        <v>6273.44216603623</v>
      </c>
      <c r="AX207" s="47" t="n">
        <f aca="false">SUM(AX208:AX211)</f>
        <v>4601.97</v>
      </c>
      <c r="AY207" s="47" t="n">
        <f aca="false">SUM(AY208:AY211)</f>
        <v>1600</v>
      </c>
      <c r="AZ207" s="47" t="n">
        <f aca="false">SUM(AZ208:AZ211)</f>
        <v>2928.14</v>
      </c>
      <c r="BA207" s="47" t="n">
        <f aca="false">SUM(BA208:BA211)</f>
        <v>4945.30216603623</v>
      </c>
      <c r="BB207" s="47" t="n">
        <f aca="false">SUM(BB208:BB211)</f>
        <v>4601.97</v>
      </c>
      <c r="BC207" s="48" t="n">
        <f aca="false">SUM(BB207/BA207*100)</f>
        <v>93.0574077273943</v>
      </c>
      <c r="BL207" s="2"/>
    </row>
    <row r="208" customFormat="false" ht="12.75" hidden="true" customHeight="false" outlineLevel="0" collapsed="false">
      <c r="A208" s="41"/>
      <c r="B208" s="36"/>
      <c r="C208" s="36"/>
      <c r="D208" s="36"/>
      <c r="E208" s="36"/>
      <c r="F208" s="36"/>
      <c r="G208" s="36"/>
      <c r="H208" s="36"/>
      <c r="I208" s="49" t="n">
        <v>37221</v>
      </c>
      <c r="J208" s="50" t="s">
        <v>229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 t="n">
        <v>10000</v>
      </c>
      <c r="X208" s="51" t="n">
        <v>25000</v>
      </c>
      <c r="Y208" s="51" t="n">
        <v>30000</v>
      </c>
      <c r="Z208" s="51" t="n">
        <v>15000</v>
      </c>
      <c r="AA208" s="51" t="n">
        <v>15000</v>
      </c>
      <c r="AB208" s="51"/>
      <c r="AC208" s="51" t="n">
        <v>15000</v>
      </c>
      <c r="AD208" s="51" t="n">
        <v>15000</v>
      </c>
      <c r="AE208" s="51"/>
      <c r="AF208" s="51"/>
      <c r="AG208" s="53" t="n">
        <f aca="false">SUM(AD208+AE208-AF208)</f>
        <v>15000</v>
      </c>
      <c r="AH208" s="51" t="n">
        <v>16468.11</v>
      </c>
      <c r="AI208" s="51" t="n">
        <v>14000</v>
      </c>
      <c r="AJ208" s="47" t="n">
        <v>0</v>
      </c>
      <c r="AK208" s="51" t="n">
        <v>14000</v>
      </c>
      <c r="AL208" s="51"/>
      <c r="AM208" s="51"/>
      <c r="AN208" s="47" t="n">
        <f aca="false">SUM(AK208+AL208-AM208)</f>
        <v>14000</v>
      </c>
      <c r="AO208" s="39" t="n">
        <f aca="false">SUM(AN208/$AN$4)</f>
        <v>1858.11931780476</v>
      </c>
      <c r="AP208" s="47" t="n">
        <v>15000</v>
      </c>
      <c r="AQ208" s="47"/>
      <c r="AR208" s="39" t="n">
        <f aca="false">SUM(AP208/$AN$4)</f>
        <v>1990.84212621939</v>
      </c>
      <c r="AS208" s="39" t="n">
        <v>50.97</v>
      </c>
      <c r="AT208" s="39" t="n">
        <v>50.97</v>
      </c>
      <c r="AU208" s="39"/>
      <c r="AV208" s="39"/>
      <c r="AW208" s="39" t="n">
        <f aca="false">SUM(AR208+AU208-AV208)</f>
        <v>1990.84212621939</v>
      </c>
      <c r="AX208" s="47" t="n">
        <v>50.97</v>
      </c>
      <c r="AY208" s="47" t="n">
        <v>0</v>
      </c>
      <c r="AZ208" s="47" t="n">
        <v>1800</v>
      </c>
      <c r="BA208" s="47" t="n">
        <f aca="false">SUM(AW208+AY208-AZ208)</f>
        <v>190.842126219391</v>
      </c>
      <c r="BB208" s="47" t="n">
        <v>50.97</v>
      </c>
      <c r="BC208" s="48" t="n">
        <f aca="false">SUM(BB208/BA208*100)</f>
        <v>26.7079397037346</v>
      </c>
      <c r="BL208" s="2"/>
    </row>
    <row r="209" customFormat="false" ht="12.75" hidden="true" customHeight="false" outlineLevel="0" collapsed="false">
      <c r="A209" s="41"/>
      <c r="B209" s="36"/>
      <c r="C209" s="36"/>
      <c r="D209" s="36"/>
      <c r="E209" s="36"/>
      <c r="F209" s="36"/>
      <c r="G209" s="36"/>
      <c r="H209" s="36"/>
      <c r="I209" s="49" t="n">
        <v>37221</v>
      </c>
      <c r="J209" s="50" t="s">
        <v>230</v>
      </c>
      <c r="K209" s="51" t="n">
        <v>8000</v>
      </c>
      <c r="L209" s="51" t="n">
        <v>10000</v>
      </c>
      <c r="M209" s="51" t="n">
        <v>10000</v>
      </c>
      <c r="N209" s="51" t="n">
        <v>82000</v>
      </c>
      <c r="O209" s="51" t="n">
        <v>82000</v>
      </c>
      <c r="P209" s="51" t="n">
        <v>82000</v>
      </c>
      <c r="Q209" s="51" t="n">
        <v>82000</v>
      </c>
      <c r="R209" s="51" t="n">
        <v>37145.75</v>
      </c>
      <c r="S209" s="51"/>
      <c r="T209" s="51"/>
      <c r="U209" s="51"/>
      <c r="V209" s="39" t="n">
        <f aca="false">S209/P209*100</f>
        <v>0</v>
      </c>
      <c r="W209" s="51" t="n">
        <v>5000</v>
      </c>
      <c r="X209" s="51" t="n">
        <v>5000</v>
      </c>
      <c r="Y209" s="51" t="n">
        <v>5500</v>
      </c>
      <c r="Z209" s="51" t="n">
        <v>5500</v>
      </c>
      <c r="AA209" s="51" t="n">
        <v>6000</v>
      </c>
      <c r="AB209" s="51"/>
      <c r="AC209" s="51" t="n">
        <v>6000</v>
      </c>
      <c r="AD209" s="51" t="n">
        <v>6000</v>
      </c>
      <c r="AE209" s="51"/>
      <c r="AF209" s="51"/>
      <c r="AG209" s="53" t="n">
        <f aca="false">SUM(AD209+AE209-AF209)</f>
        <v>6000</v>
      </c>
      <c r="AH209" s="51" t="n">
        <v>0</v>
      </c>
      <c r="AI209" s="51" t="n">
        <v>6000</v>
      </c>
      <c r="AJ209" s="47" t="n">
        <v>0</v>
      </c>
      <c r="AK209" s="51" t="n">
        <v>0</v>
      </c>
      <c r="AL209" s="51" t="n">
        <v>8500</v>
      </c>
      <c r="AM209" s="51"/>
      <c r="AN209" s="47" t="n">
        <f aca="false">SUM(AK209+AL209-AM209)</f>
        <v>8500</v>
      </c>
      <c r="AO209" s="39" t="n">
        <f aca="false">SUM(AN209/$AN$4)</f>
        <v>1128.14387152432</v>
      </c>
      <c r="AP209" s="47" t="n">
        <v>8500</v>
      </c>
      <c r="AQ209" s="47"/>
      <c r="AR209" s="39" t="n">
        <f aca="false">SUM(AP209/$AN$4)</f>
        <v>1128.14387152432</v>
      </c>
      <c r="AS209" s="39"/>
      <c r="AT209" s="39"/>
      <c r="AU209" s="39"/>
      <c r="AV209" s="39"/>
      <c r="AW209" s="39" t="n">
        <f aca="false">SUM(AR209+AU209-AV209)</f>
        <v>1128.14387152432</v>
      </c>
      <c r="AX209" s="47"/>
      <c r="AY209" s="47"/>
      <c r="AZ209" s="47" t="n">
        <v>1128.14</v>
      </c>
      <c r="BA209" s="47" t="n">
        <f aca="false">SUM(AW209+AY209-AZ209)</f>
        <v>0.00387152432131188</v>
      </c>
      <c r="BB209" s="47"/>
      <c r="BC209" s="48" t="n">
        <f aca="false">SUM(BB209/BA209*100)</f>
        <v>0</v>
      </c>
      <c r="BL209" s="2"/>
    </row>
    <row r="210" customFormat="false" ht="12.75" hidden="true" customHeight="false" outlineLevel="0" collapsed="false">
      <c r="A210" s="41"/>
      <c r="B210" s="36"/>
      <c r="C210" s="36"/>
      <c r="D210" s="36"/>
      <c r="E210" s="36"/>
      <c r="F210" s="36"/>
      <c r="G210" s="36"/>
      <c r="H210" s="36"/>
      <c r="I210" s="49" t="n">
        <v>37229</v>
      </c>
      <c r="J210" s="50" t="s">
        <v>231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39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3"/>
      <c r="AH210" s="51"/>
      <c r="AI210" s="51"/>
      <c r="AJ210" s="47"/>
      <c r="AK210" s="51"/>
      <c r="AL210" s="51"/>
      <c r="AM210" s="51"/>
      <c r="AN210" s="47"/>
      <c r="AO210" s="39"/>
      <c r="AP210" s="47"/>
      <c r="AQ210" s="47"/>
      <c r="AR210" s="39"/>
      <c r="AS210" s="39" t="n">
        <v>231</v>
      </c>
      <c r="AT210" s="39" t="n">
        <v>231</v>
      </c>
      <c r="AU210" s="39" t="n">
        <v>500</v>
      </c>
      <c r="AV210" s="39"/>
      <c r="AW210" s="39" t="n">
        <f aca="false">SUM(AR210+AU210-AV210)</f>
        <v>500</v>
      </c>
      <c r="AX210" s="47" t="n">
        <v>1821</v>
      </c>
      <c r="AY210" s="47" t="n">
        <v>1500</v>
      </c>
      <c r="AZ210" s="47"/>
      <c r="BA210" s="47" t="n">
        <f aca="false">SUM(AW210+AY210-AZ210)</f>
        <v>2000</v>
      </c>
      <c r="BB210" s="47" t="n">
        <v>1821</v>
      </c>
      <c r="BC210" s="48" t="n">
        <f aca="false">SUM(BB210/BA210*100)</f>
        <v>91.05</v>
      </c>
      <c r="BL210" s="2"/>
    </row>
    <row r="211" customFormat="false" ht="12.75" hidden="true" customHeight="false" outlineLevel="0" collapsed="false">
      <c r="A211" s="41"/>
      <c r="B211" s="36"/>
      <c r="C211" s="36"/>
      <c r="D211" s="36"/>
      <c r="E211" s="36"/>
      <c r="F211" s="36"/>
      <c r="G211" s="36"/>
      <c r="H211" s="36"/>
      <c r="I211" s="49" t="n">
        <v>37229</v>
      </c>
      <c r="J211" s="50" t="s">
        <v>232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39"/>
      <c r="W211" s="51"/>
      <c r="X211" s="51"/>
      <c r="Y211" s="51"/>
      <c r="Z211" s="51"/>
      <c r="AA211" s="51"/>
      <c r="AB211" s="51"/>
      <c r="AC211" s="51"/>
      <c r="AD211" s="51" t="n">
        <v>16000</v>
      </c>
      <c r="AE211" s="51"/>
      <c r="AF211" s="51"/>
      <c r="AG211" s="53" t="n">
        <f aca="false">SUM(AD211+AE211-AF211)</f>
        <v>16000</v>
      </c>
      <c r="AH211" s="51" t="n">
        <v>16000</v>
      </c>
      <c r="AI211" s="51" t="n">
        <v>16000</v>
      </c>
      <c r="AJ211" s="47" t="n">
        <v>0</v>
      </c>
      <c r="AK211" s="51" t="n">
        <v>16000</v>
      </c>
      <c r="AL211" s="51"/>
      <c r="AM211" s="51"/>
      <c r="AN211" s="47" t="n">
        <f aca="false">SUM(AK211+AL211-AM211)</f>
        <v>16000</v>
      </c>
      <c r="AO211" s="39" t="n">
        <f aca="false">SUM(AN211/$AN$4)</f>
        <v>2123.56493463402</v>
      </c>
      <c r="AP211" s="47" t="n">
        <v>20000</v>
      </c>
      <c r="AQ211" s="47"/>
      <c r="AR211" s="39" t="n">
        <f aca="false">SUM(AP211/$AN$4)</f>
        <v>2654.45616829252</v>
      </c>
      <c r="AS211" s="39"/>
      <c r="AT211" s="39"/>
      <c r="AU211" s="39"/>
      <c r="AV211" s="39"/>
      <c r="AW211" s="39" t="n">
        <f aca="false">SUM(AR211+AU211-AV211)</f>
        <v>2654.45616829252</v>
      </c>
      <c r="AX211" s="47" t="n">
        <v>2730</v>
      </c>
      <c r="AY211" s="47" t="n">
        <v>100</v>
      </c>
      <c r="AZ211" s="47"/>
      <c r="BA211" s="47" t="n">
        <f aca="false">SUM(AW211+AY211-AZ211)</f>
        <v>2754.45616829252</v>
      </c>
      <c r="BB211" s="47" t="n">
        <v>2730</v>
      </c>
      <c r="BC211" s="48" t="n">
        <f aca="false">SUM(BB211/BA211*100)</f>
        <v>99.1121235264498</v>
      </c>
      <c r="BL211" s="2"/>
    </row>
    <row r="212" customFormat="false" ht="12.75" hidden="true" customHeight="false" outlineLevel="0" collapsed="false">
      <c r="A212" s="46" t="s">
        <v>233</v>
      </c>
      <c r="B212" s="52"/>
      <c r="C212" s="52"/>
      <c r="D212" s="52"/>
      <c r="E212" s="52"/>
      <c r="F212" s="52"/>
      <c r="G212" s="52"/>
      <c r="H212" s="52"/>
      <c r="I212" s="37" t="s">
        <v>234</v>
      </c>
      <c r="J212" s="38" t="s">
        <v>235</v>
      </c>
      <c r="K212" s="39" t="e">
        <f aca="false">SUM(K213+K242+#REF!)</f>
        <v>#REF!</v>
      </c>
      <c r="L212" s="39" t="e">
        <f aca="false">SUM(L213+L242+#REF!)</f>
        <v>#REF!</v>
      </c>
      <c r="M212" s="39" t="e">
        <f aca="false">SUM(M213+M242+#REF!)</f>
        <v>#REF!</v>
      </c>
      <c r="N212" s="39" t="e">
        <f aca="false">SUM(N213+N242+N232)</f>
        <v>#REF!</v>
      </c>
      <c r="O212" s="39" t="e">
        <f aca="false">SUM(O213+O242+O232)</f>
        <v>#REF!</v>
      </c>
      <c r="P212" s="39" t="e">
        <f aca="false">SUM(P213+P242+P232)</f>
        <v>#REF!</v>
      </c>
      <c r="Q212" s="39" t="e">
        <f aca="false">SUM(Q213+Q242+Q232)</f>
        <v>#REF!</v>
      </c>
      <c r="R212" s="39" t="e">
        <f aca="false">SUM(R213+R242+R232)</f>
        <v>#REF!</v>
      </c>
      <c r="S212" s="39" t="e">
        <f aca="false">SUM(S213+S242+S232)</f>
        <v>#REF!</v>
      </c>
      <c r="T212" s="39" t="e">
        <f aca="false">SUM(T213+T242+T232)</f>
        <v>#REF!</v>
      </c>
      <c r="U212" s="39" t="e">
        <f aca="false">SUM(U213+U242+U232)</f>
        <v>#REF!</v>
      </c>
      <c r="V212" s="39" t="e">
        <f aca="false">SUM(V213+V242+V232)</f>
        <v>#REF!</v>
      </c>
      <c r="W212" s="39" t="n">
        <f aca="false">SUM(W213+W242+W232)</f>
        <v>115000</v>
      </c>
      <c r="X212" s="39" t="n">
        <f aca="false">SUM(X213+X242+X232)</f>
        <v>150000</v>
      </c>
      <c r="Y212" s="39" t="e">
        <f aca="false">SUM(Y213+Y242+Y232)</f>
        <v>#REF!</v>
      </c>
      <c r="Z212" s="39" t="e">
        <f aca="false">SUM(Z213+Z242+Z232)</f>
        <v>#REF!</v>
      </c>
      <c r="AA212" s="39" t="n">
        <f aca="false">SUM(AA213+AA242+AA232)</f>
        <v>950000</v>
      </c>
      <c r="AB212" s="39" t="e">
        <f aca="false">SUM(AB213+AB242+AB232)</f>
        <v>#REF!</v>
      </c>
      <c r="AC212" s="39" t="n">
        <f aca="false">SUM(AC213+AC242+AC232)</f>
        <v>1788000</v>
      </c>
      <c r="AD212" s="39" t="n">
        <f aca="false">SUM(AD213+AD242+AD232)</f>
        <v>1998000</v>
      </c>
      <c r="AE212" s="39" t="n">
        <f aca="false">SUM(AE213+AE242+AE232)</f>
        <v>0</v>
      </c>
      <c r="AF212" s="39" t="n">
        <f aca="false">SUM(AF213+AF242+AF232)</f>
        <v>0</v>
      </c>
      <c r="AG212" s="39" t="n">
        <f aca="false">SUM(AG213+AG242+AG232)</f>
        <v>1998000</v>
      </c>
      <c r="AH212" s="39" t="n">
        <f aca="false">SUM(AH213+AH242+AH232)</f>
        <v>610261.41</v>
      </c>
      <c r="AI212" s="39" t="n">
        <f aca="false">SUM(AI213+AI242+AI232)</f>
        <v>1850000</v>
      </c>
      <c r="AJ212" s="39" t="n">
        <f aca="false">SUM(AJ213+AJ242+AJ232)</f>
        <v>281229.98</v>
      </c>
      <c r="AK212" s="39" t="n">
        <f aca="false">SUM(AK213+AK242+AK232)</f>
        <v>2030000</v>
      </c>
      <c r="AL212" s="39" t="n">
        <f aca="false">SUM(AL213+AL242+AL232)</f>
        <v>320000</v>
      </c>
      <c r="AM212" s="39" t="n">
        <f aca="false">SUM(AM213+AM242+AM232)</f>
        <v>200000</v>
      </c>
      <c r="AN212" s="39" t="n">
        <f aca="false">SUM(AN213+AN242+AN232)</f>
        <v>2150000</v>
      </c>
      <c r="AO212" s="39" t="n">
        <f aca="false">SUM(AN212/$AN$4)</f>
        <v>285354.038091446</v>
      </c>
      <c r="AP212" s="39" t="n">
        <f aca="false">SUM(AP213+AP242+AP232)</f>
        <v>1600000</v>
      </c>
      <c r="AQ212" s="39" t="n">
        <f aca="false">SUM(AQ213+AQ242+AQ232)</f>
        <v>0</v>
      </c>
      <c r="AR212" s="39" t="n">
        <f aca="false">SUM(AP212/$AN$4)</f>
        <v>212356.493463402</v>
      </c>
      <c r="AS212" s="39"/>
      <c r="AT212" s="39" t="n">
        <f aca="false">SUM(AT213+AT242+AT232)</f>
        <v>58314.48</v>
      </c>
      <c r="AU212" s="39" t="n">
        <f aca="false">SUM(AU213+AU242+AU232)</f>
        <v>134463.16</v>
      </c>
      <c r="AV212" s="39" t="n">
        <f aca="false">SUM(AV213+AV242+AV232)</f>
        <v>30466.48</v>
      </c>
      <c r="AW212" s="39" t="n">
        <f aca="false">SUM(AR212+AU212-AV212)</f>
        <v>316353.173463402</v>
      </c>
      <c r="AX212" s="47" t="n">
        <f aca="false">SUM(AX213+AX232+AX242)</f>
        <v>98139.52</v>
      </c>
      <c r="AY212" s="47" t="n">
        <f aca="false">SUM(AY213+AY232+AY242)</f>
        <v>20000</v>
      </c>
      <c r="AZ212" s="47" t="n">
        <f aca="false">SUM(AZ213+AZ232+AZ242)</f>
        <v>125201.86</v>
      </c>
      <c r="BA212" s="47" t="n">
        <f aca="false">SUM(BA213+BA232+BA242)</f>
        <v>211151.313463402</v>
      </c>
      <c r="BB212" s="47" t="n">
        <f aca="false">SUM(BB213+BB232+BB242)</f>
        <v>97729.52</v>
      </c>
      <c r="BC212" s="48" t="n">
        <f aca="false">SUM(BB212/BA212*100)</f>
        <v>46.2841165404066</v>
      </c>
      <c r="BL212" s="2"/>
    </row>
    <row r="213" customFormat="false" ht="12.75" hidden="true" customHeight="false" outlineLevel="0" collapsed="false">
      <c r="A213" s="41" t="s">
        <v>236</v>
      </c>
      <c r="B213" s="36"/>
      <c r="C213" s="36"/>
      <c r="D213" s="36"/>
      <c r="E213" s="36"/>
      <c r="F213" s="36"/>
      <c r="G213" s="36"/>
      <c r="H213" s="36"/>
      <c r="I213" s="49" t="s">
        <v>48</v>
      </c>
      <c r="J213" s="50" t="s">
        <v>237</v>
      </c>
      <c r="K213" s="51" t="e">
        <f aca="false">SUM(K214)</f>
        <v>#REF!</v>
      </c>
      <c r="L213" s="51" t="e">
        <f aca="false">SUM(L214)</f>
        <v>#REF!</v>
      </c>
      <c r="M213" s="51" t="e">
        <f aca="false">SUM(M214)</f>
        <v>#REF!</v>
      </c>
      <c r="N213" s="51" t="e">
        <f aca="false">SUM(N214)</f>
        <v>#REF!</v>
      </c>
      <c r="O213" s="51" t="e">
        <f aca="false">SUM(O214)</f>
        <v>#REF!</v>
      </c>
      <c r="P213" s="51" t="e">
        <f aca="false">SUM(P214)</f>
        <v>#REF!</v>
      </c>
      <c r="Q213" s="51" t="e">
        <f aca="false">SUM(Q214)</f>
        <v>#REF!</v>
      </c>
      <c r="R213" s="51" t="e">
        <f aca="false">SUM(R214)</f>
        <v>#REF!</v>
      </c>
      <c r="S213" s="51" t="e">
        <f aca="false">SUM(S214)</f>
        <v>#REF!</v>
      </c>
      <c r="T213" s="51" t="e">
        <f aca="false">SUM(T214)</f>
        <v>#REF!</v>
      </c>
      <c r="U213" s="51" t="e">
        <f aca="false">SUM(U214)</f>
        <v>#REF!</v>
      </c>
      <c r="V213" s="51" t="e">
        <f aca="false">SUM(V214)</f>
        <v>#REF!</v>
      </c>
      <c r="W213" s="51" t="n">
        <f aca="false">SUM(W214)</f>
        <v>0</v>
      </c>
      <c r="X213" s="51" t="n">
        <f aca="false">SUM(X214)</f>
        <v>0</v>
      </c>
      <c r="Y213" s="51" t="n">
        <f aca="false">SUM(Y214)</f>
        <v>400000</v>
      </c>
      <c r="Z213" s="51" t="n">
        <f aca="false">SUM(Z214)</f>
        <v>650000</v>
      </c>
      <c r="AA213" s="51" t="n">
        <f aca="false">SUM(AA214)</f>
        <v>400000</v>
      </c>
      <c r="AB213" s="51" t="n">
        <f aca="false">SUM(AB214)</f>
        <v>75137.46</v>
      </c>
      <c r="AC213" s="51" t="n">
        <f aca="false">SUM(AC214)</f>
        <v>1238000</v>
      </c>
      <c r="AD213" s="51" t="n">
        <f aca="false">SUM(AD214)</f>
        <v>1498000</v>
      </c>
      <c r="AE213" s="51" t="n">
        <f aca="false">SUM(AE214)</f>
        <v>0</v>
      </c>
      <c r="AF213" s="51" t="n">
        <f aca="false">SUM(AF214)</f>
        <v>0</v>
      </c>
      <c r="AG213" s="51" t="n">
        <f aca="false">SUM(AG214)</f>
        <v>1498000</v>
      </c>
      <c r="AH213" s="51" t="n">
        <f aca="false">SUM(AH214)</f>
        <v>601936.41</v>
      </c>
      <c r="AI213" s="51" t="n">
        <f aca="false">SUM(AI214)</f>
        <v>1250000</v>
      </c>
      <c r="AJ213" s="51" t="n">
        <f aca="false">SUM(AJ214)</f>
        <v>278452.08</v>
      </c>
      <c r="AK213" s="51" t="n">
        <f aca="false">SUM(AK214)</f>
        <v>1650000</v>
      </c>
      <c r="AL213" s="51" t="n">
        <f aca="false">SUM(AL214)</f>
        <v>320000</v>
      </c>
      <c r="AM213" s="51" t="n">
        <f aca="false">SUM(AM214)</f>
        <v>200000</v>
      </c>
      <c r="AN213" s="51" t="n">
        <f aca="false">SUM(AN214)</f>
        <v>1770000</v>
      </c>
      <c r="AO213" s="39" t="n">
        <f aca="false">SUM(AN213/$AN$4)</f>
        <v>234919.370893888</v>
      </c>
      <c r="AP213" s="51" t="n">
        <f aca="false">SUM(AP214)</f>
        <v>1170000</v>
      </c>
      <c r="AQ213" s="51" t="n">
        <f aca="false">SUM(AQ214)</f>
        <v>0</v>
      </c>
      <c r="AR213" s="39" t="n">
        <f aca="false">SUM(AP213/$AN$4)</f>
        <v>155285.685845113</v>
      </c>
      <c r="AS213" s="39"/>
      <c r="AT213" s="39" t="n">
        <f aca="false">SUM(AT214)</f>
        <v>41557.96</v>
      </c>
      <c r="AU213" s="39" t="n">
        <f aca="false">SUM(AU214)</f>
        <v>100000</v>
      </c>
      <c r="AV213" s="39" t="n">
        <f aca="false">SUM(AV214)</f>
        <v>30466.48</v>
      </c>
      <c r="AW213" s="39" t="n">
        <f aca="false">SUM(AR213+AU213-AV213)</f>
        <v>224819.205845112</v>
      </c>
      <c r="AX213" s="47" t="n">
        <f aca="false">SUM(AX223+AX219)</f>
        <v>53914.22</v>
      </c>
      <c r="AY213" s="47" t="n">
        <f aca="false">SUM(AY223+AY219)</f>
        <v>20000</v>
      </c>
      <c r="AZ213" s="47" t="n">
        <f aca="false">SUM(AZ223+AZ219)</f>
        <v>79347.9</v>
      </c>
      <c r="BA213" s="47" t="n">
        <f aca="false">SUM(BA223+BA219)</f>
        <v>165471.305845112</v>
      </c>
      <c r="BB213" s="47" t="n">
        <f aca="false">SUM(BB223+BB219)</f>
        <v>53914.22</v>
      </c>
      <c r="BC213" s="48" t="n">
        <f aca="false">SUM(BB213/BA213*100)</f>
        <v>32.5822170343333</v>
      </c>
      <c r="BL213" s="2"/>
    </row>
    <row r="214" customFormat="false" ht="12.75" hidden="true" customHeight="false" outlineLevel="0" collapsed="false">
      <c r="A214" s="41"/>
      <c r="B214" s="36"/>
      <c r="C214" s="36"/>
      <c r="D214" s="36"/>
      <c r="E214" s="36"/>
      <c r="F214" s="36"/>
      <c r="G214" s="36"/>
      <c r="H214" s="36"/>
      <c r="I214" s="49" t="s">
        <v>238</v>
      </c>
      <c r="J214" s="50"/>
      <c r="K214" s="51" t="e">
        <f aca="false">SUM(K223)</f>
        <v>#REF!</v>
      </c>
      <c r="L214" s="51" t="e">
        <f aca="false">SUM(L223)</f>
        <v>#REF!</v>
      </c>
      <c r="M214" s="51" t="e">
        <f aca="false">SUM(M223)</f>
        <v>#REF!</v>
      </c>
      <c r="N214" s="51" t="e">
        <f aca="false">SUM(N223)</f>
        <v>#REF!</v>
      </c>
      <c r="O214" s="51" t="e">
        <f aca="false">SUM(O223)</f>
        <v>#REF!</v>
      </c>
      <c r="P214" s="51" t="e">
        <f aca="false">SUM(P223)</f>
        <v>#REF!</v>
      </c>
      <c r="Q214" s="51" t="e">
        <f aca="false">SUM(Q223)</f>
        <v>#REF!</v>
      </c>
      <c r="R214" s="51" t="e">
        <f aca="false">SUM(R223)</f>
        <v>#REF!</v>
      </c>
      <c r="S214" s="51" t="e">
        <f aca="false">SUM(S223)</f>
        <v>#REF!</v>
      </c>
      <c r="T214" s="51" t="e">
        <f aca="false">SUM(T223)</f>
        <v>#REF!</v>
      </c>
      <c r="U214" s="51" t="e">
        <f aca="false">SUM(U223)</f>
        <v>#REF!</v>
      </c>
      <c r="V214" s="51" t="e">
        <f aca="false">SUM(V223)</f>
        <v>#REF!</v>
      </c>
      <c r="W214" s="51" t="n">
        <f aca="false">SUM(W223)</f>
        <v>0</v>
      </c>
      <c r="X214" s="51" t="n">
        <f aca="false">SUM(X223)</f>
        <v>0</v>
      </c>
      <c r="Y214" s="51" t="n">
        <f aca="false">SUM(Y223)</f>
        <v>400000</v>
      </c>
      <c r="Z214" s="51" t="n">
        <f aca="false">SUM(Z223)</f>
        <v>650000</v>
      </c>
      <c r="AA214" s="51" t="n">
        <f aca="false">SUM(AA223)</f>
        <v>400000</v>
      </c>
      <c r="AB214" s="51" t="n">
        <f aca="false">SUM(AB223)</f>
        <v>75137.46</v>
      </c>
      <c r="AC214" s="51" t="n">
        <f aca="false">SUM(AC223)</f>
        <v>1238000</v>
      </c>
      <c r="AD214" s="51" t="n">
        <f aca="false">SUM(AD223)</f>
        <v>1498000</v>
      </c>
      <c r="AE214" s="51" t="n">
        <f aca="false">SUM(AE223)</f>
        <v>0</v>
      </c>
      <c r="AF214" s="51" t="n">
        <f aca="false">SUM(AF223)</f>
        <v>0</v>
      </c>
      <c r="AG214" s="51" t="n">
        <f aca="false">SUM(AG223)</f>
        <v>1498000</v>
      </c>
      <c r="AH214" s="51" t="n">
        <f aca="false">SUM(AH223)</f>
        <v>601936.41</v>
      </c>
      <c r="AI214" s="51" t="n">
        <f aca="false">SUM(AI223)</f>
        <v>1250000</v>
      </c>
      <c r="AJ214" s="51" t="n">
        <f aca="false">SUM(AJ223)</f>
        <v>278452.08</v>
      </c>
      <c r="AK214" s="51" t="n">
        <f aca="false">SUM(AK223)</f>
        <v>1650000</v>
      </c>
      <c r="AL214" s="51" t="n">
        <f aca="false">SUM(AL223)</f>
        <v>320000</v>
      </c>
      <c r="AM214" s="51" t="n">
        <f aca="false">SUM(AM223)</f>
        <v>200000</v>
      </c>
      <c r="AN214" s="51" t="n">
        <f aca="false">SUM(AN223)</f>
        <v>1770000</v>
      </c>
      <c r="AO214" s="39" t="n">
        <f aca="false">SUM(AN214/$AN$4)</f>
        <v>234919.370893888</v>
      </c>
      <c r="AP214" s="51" t="n">
        <f aca="false">SUM(AP223)</f>
        <v>1170000</v>
      </c>
      <c r="AQ214" s="51" t="n">
        <f aca="false">SUM(AQ223)</f>
        <v>0</v>
      </c>
      <c r="AR214" s="39" t="n">
        <f aca="false">SUM(AP214/$AN$4)</f>
        <v>155285.685845113</v>
      </c>
      <c r="AS214" s="39"/>
      <c r="AT214" s="39" t="n">
        <f aca="false">SUM(AT223)</f>
        <v>41557.96</v>
      </c>
      <c r="AU214" s="39" t="n">
        <f aca="false">SUM(AU223)</f>
        <v>100000</v>
      </c>
      <c r="AV214" s="39" t="n">
        <f aca="false">SUM(AV223)</f>
        <v>30466.48</v>
      </c>
      <c r="AW214" s="39" t="n">
        <f aca="false">SUM(AR214+AU214-AV214)</f>
        <v>224819.205845112</v>
      </c>
      <c r="AX214" s="47"/>
      <c r="AY214" s="47"/>
      <c r="AZ214" s="47"/>
      <c r="BA214" s="47" t="n">
        <v>165471.31</v>
      </c>
      <c r="BB214" s="47" t="n">
        <f aca="false">SUM(BB213)</f>
        <v>53914.22</v>
      </c>
      <c r="BC214" s="48" t="n">
        <f aca="false">SUM(BB214/BA214*100)</f>
        <v>32.582216216213</v>
      </c>
      <c r="BL214" s="2"/>
    </row>
    <row r="215" customFormat="false" ht="12.75" hidden="true" customHeight="false" outlineLevel="0" collapsed="false">
      <c r="A215" s="41"/>
      <c r="B215" s="36" t="s">
        <v>73</v>
      </c>
      <c r="C215" s="36"/>
      <c r="D215" s="36"/>
      <c r="E215" s="36"/>
      <c r="F215" s="36"/>
      <c r="G215" s="36"/>
      <c r="H215" s="36"/>
      <c r="I215" s="49" t="s">
        <v>52</v>
      </c>
      <c r="J215" s="50" t="s">
        <v>53</v>
      </c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39" t="n">
        <f aca="false">SUM(AN215/$AN$4)</f>
        <v>0</v>
      </c>
      <c r="AP215" s="51" t="n">
        <v>500000</v>
      </c>
      <c r="AQ215" s="51"/>
      <c r="AR215" s="39" t="n">
        <f aca="false">SUM(AP215/$AN$4)</f>
        <v>66361.404207313</v>
      </c>
      <c r="AS215" s="39"/>
      <c r="AT215" s="39" t="n">
        <v>500000</v>
      </c>
      <c r="AU215" s="39"/>
      <c r="AV215" s="39"/>
      <c r="AW215" s="39" t="n">
        <v>33180.7</v>
      </c>
      <c r="AX215" s="47"/>
      <c r="AY215" s="47"/>
      <c r="AZ215" s="47"/>
      <c r="BA215" s="47" t="n">
        <v>165471.31</v>
      </c>
      <c r="BB215" s="47"/>
      <c r="BC215" s="48" t="n">
        <f aca="false">SUM(BB215/BA215*100)</f>
        <v>0</v>
      </c>
      <c r="BL215" s="2"/>
    </row>
    <row r="216" customFormat="false" ht="12.75" hidden="true" customHeight="false" outlineLevel="0" collapsed="false">
      <c r="A216" s="41"/>
      <c r="B216" s="36" t="s">
        <v>73</v>
      </c>
      <c r="C216" s="36"/>
      <c r="D216" s="36"/>
      <c r="E216" s="36"/>
      <c r="F216" s="36"/>
      <c r="G216" s="36"/>
      <c r="H216" s="36"/>
      <c r="I216" s="49" t="s">
        <v>78</v>
      </c>
      <c r="J216" s="50" t="s">
        <v>79</v>
      </c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39"/>
      <c r="AP216" s="51"/>
      <c r="AQ216" s="51"/>
      <c r="AR216" s="39"/>
      <c r="AS216" s="39"/>
      <c r="AT216" s="39"/>
      <c r="AU216" s="39"/>
      <c r="AV216" s="39"/>
      <c r="AW216" s="39" t="n">
        <v>9350.36</v>
      </c>
      <c r="AX216" s="47"/>
      <c r="AY216" s="47"/>
      <c r="AZ216" s="47"/>
      <c r="BA216" s="47" t="n">
        <v>165471.31</v>
      </c>
      <c r="BB216" s="47"/>
      <c r="BC216" s="48" t="n">
        <f aca="false">SUM(BB216/BA216*100)</f>
        <v>0</v>
      </c>
      <c r="BL216" s="2"/>
    </row>
    <row r="217" customFormat="false" ht="12.75" hidden="true" customHeight="false" outlineLevel="0" collapsed="false">
      <c r="A217" s="41"/>
      <c r="B217" s="36" t="s">
        <v>73</v>
      </c>
      <c r="C217" s="36"/>
      <c r="D217" s="36"/>
      <c r="E217" s="36"/>
      <c r="F217" s="36"/>
      <c r="G217" s="36"/>
      <c r="H217" s="36"/>
      <c r="I217" s="57" t="s">
        <v>74</v>
      </c>
      <c r="J217" s="50" t="s">
        <v>75</v>
      </c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39"/>
      <c r="AP217" s="51"/>
      <c r="AQ217" s="51"/>
      <c r="AR217" s="39"/>
      <c r="AS217" s="39"/>
      <c r="AT217" s="39"/>
      <c r="AU217" s="39"/>
      <c r="AV217" s="39"/>
      <c r="AW217" s="39" t="n">
        <v>67471.3</v>
      </c>
      <c r="AX217" s="47"/>
      <c r="AY217" s="47"/>
      <c r="AZ217" s="47"/>
      <c r="BA217" s="47" t="n">
        <v>165471.31</v>
      </c>
      <c r="BB217" s="47"/>
      <c r="BC217" s="48" t="n">
        <f aca="false">SUM(BB217/BA217*100)</f>
        <v>0</v>
      </c>
      <c r="BL217" s="2"/>
    </row>
    <row r="218" customFormat="false" ht="12.75" hidden="true" customHeight="false" outlineLevel="0" collapsed="false">
      <c r="A218" s="41"/>
      <c r="B218" s="36" t="s">
        <v>73</v>
      </c>
      <c r="C218" s="36"/>
      <c r="D218" s="36"/>
      <c r="E218" s="36"/>
      <c r="F218" s="36"/>
      <c r="G218" s="36"/>
      <c r="H218" s="36"/>
      <c r="I218" s="49" t="s">
        <v>80</v>
      </c>
      <c r="J218" s="50" t="s">
        <v>81</v>
      </c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39" t="n">
        <f aca="false">SUM(AN218/$AN$4)</f>
        <v>0</v>
      </c>
      <c r="AP218" s="51" t="n">
        <v>670000</v>
      </c>
      <c r="AQ218" s="51"/>
      <c r="AR218" s="39" t="n">
        <f aca="false">SUM(AP218/$AN$4)</f>
        <v>88924.2816377995</v>
      </c>
      <c r="AS218" s="39"/>
      <c r="AT218" s="39" t="n">
        <v>670000</v>
      </c>
      <c r="AU218" s="39" t="n">
        <v>670000</v>
      </c>
      <c r="AV218" s="39" t="n">
        <v>670000</v>
      </c>
      <c r="AW218" s="39" t="n">
        <v>96816.97</v>
      </c>
      <c r="AX218" s="47"/>
      <c r="AY218" s="47"/>
      <c r="AZ218" s="47"/>
      <c r="BA218" s="47" t="n">
        <v>165471.31</v>
      </c>
      <c r="BB218" s="47"/>
      <c r="BC218" s="48" t="n">
        <f aca="false">SUM(BB218/BA218*100)</f>
        <v>0</v>
      </c>
      <c r="BL218" s="2"/>
    </row>
    <row r="219" customFormat="false" ht="12.75" hidden="true" customHeight="false" outlineLevel="0" collapsed="false">
      <c r="A219" s="41"/>
      <c r="B219" s="36"/>
      <c r="C219" s="36"/>
      <c r="D219" s="36"/>
      <c r="E219" s="36"/>
      <c r="F219" s="36"/>
      <c r="G219" s="36"/>
      <c r="H219" s="36"/>
      <c r="I219" s="37" t="n">
        <v>3</v>
      </c>
      <c r="J219" s="38" t="s">
        <v>54</v>
      </c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39"/>
      <c r="AP219" s="51"/>
      <c r="AQ219" s="51"/>
      <c r="AR219" s="39"/>
      <c r="AS219" s="39"/>
      <c r="AT219" s="39"/>
      <c r="AU219" s="39"/>
      <c r="AV219" s="39"/>
      <c r="AW219" s="39"/>
      <c r="AX219" s="47" t="n">
        <f aca="false">SUM(AX220)</f>
        <v>19969.11</v>
      </c>
      <c r="AY219" s="47" t="n">
        <f aca="false">SUM(AY220)</f>
        <v>20000</v>
      </c>
      <c r="AZ219" s="47" t="n">
        <f aca="false">SUM(AZ220)</f>
        <v>0</v>
      </c>
      <c r="BA219" s="47" t="n">
        <f aca="false">SUM(BA220)</f>
        <v>20000</v>
      </c>
      <c r="BB219" s="47" t="n">
        <f aca="false">SUM(BB220)</f>
        <v>19969.11</v>
      </c>
      <c r="BC219" s="48" t="n">
        <f aca="false">SUM(BB219/BA219*100)</f>
        <v>99.84555</v>
      </c>
      <c r="BL219" s="2"/>
    </row>
    <row r="220" customFormat="false" ht="12.75" hidden="true" customHeight="false" outlineLevel="0" collapsed="false">
      <c r="A220" s="41"/>
      <c r="B220" s="36"/>
      <c r="C220" s="36"/>
      <c r="D220" s="36"/>
      <c r="E220" s="36"/>
      <c r="F220" s="36"/>
      <c r="G220" s="36"/>
      <c r="H220" s="36"/>
      <c r="I220" s="37" t="n">
        <v>32</v>
      </c>
      <c r="J220" s="38" t="s">
        <v>55</v>
      </c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39"/>
      <c r="AP220" s="51"/>
      <c r="AQ220" s="51"/>
      <c r="AR220" s="39"/>
      <c r="AS220" s="39"/>
      <c r="AT220" s="39"/>
      <c r="AU220" s="39"/>
      <c r="AV220" s="39"/>
      <c r="AW220" s="39"/>
      <c r="AX220" s="47" t="n">
        <f aca="false">SUM(AX221)</f>
        <v>19969.11</v>
      </c>
      <c r="AY220" s="47" t="n">
        <f aca="false">SUM(AY221)</f>
        <v>20000</v>
      </c>
      <c r="AZ220" s="47" t="n">
        <f aca="false">SUM(AZ221)</f>
        <v>0</v>
      </c>
      <c r="BA220" s="47" t="n">
        <f aca="false">SUM(BA221)</f>
        <v>20000</v>
      </c>
      <c r="BB220" s="47" t="n">
        <f aca="false">SUM(BB221)</f>
        <v>19969.11</v>
      </c>
      <c r="BC220" s="48" t="n">
        <f aca="false">SUM(BB220/BA220*100)</f>
        <v>99.84555</v>
      </c>
      <c r="BL220" s="2"/>
    </row>
    <row r="221" customFormat="false" ht="12.75" hidden="true" customHeight="false" outlineLevel="0" collapsed="false">
      <c r="A221" s="41"/>
      <c r="B221" s="36"/>
      <c r="C221" s="36"/>
      <c r="D221" s="36"/>
      <c r="E221" s="36"/>
      <c r="F221" s="36"/>
      <c r="G221" s="36"/>
      <c r="H221" s="36"/>
      <c r="I221" s="49" t="n">
        <v>323</v>
      </c>
      <c r="J221" s="50" t="s">
        <v>114</v>
      </c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39"/>
      <c r="AP221" s="51"/>
      <c r="AQ221" s="51"/>
      <c r="AR221" s="39"/>
      <c r="AS221" s="39"/>
      <c r="AT221" s="39"/>
      <c r="AU221" s="39"/>
      <c r="AV221" s="39"/>
      <c r="AW221" s="39"/>
      <c r="AX221" s="47" t="n">
        <f aca="false">SUM(AX222)</f>
        <v>19969.11</v>
      </c>
      <c r="AY221" s="47" t="n">
        <f aca="false">SUM(AY222)</f>
        <v>20000</v>
      </c>
      <c r="AZ221" s="47" t="n">
        <f aca="false">SUM(AZ222)</f>
        <v>0</v>
      </c>
      <c r="BA221" s="47" t="n">
        <f aca="false">SUM(BA222)</f>
        <v>20000</v>
      </c>
      <c r="BB221" s="47" t="n">
        <f aca="false">SUM(BB222)</f>
        <v>19969.11</v>
      </c>
      <c r="BC221" s="48" t="n">
        <f aca="false">SUM(BB221/BA221*100)</f>
        <v>99.84555</v>
      </c>
      <c r="BL221" s="2"/>
    </row>
    <row r="222" customFormat="false" ht="12.75" hidden="true" customHeight="false" outlineLevel="0" collapsed="false">
      <c r="A222" s="41"/>
      <c r="B222" s="36"/>
      <c r="C222" s="36"/>
      <c r="D222" s="36"/>
      <c r="E222" s="36"/>
      <c r="F222" s="36"/>
      <c r="G222" s="36"/>
      <c r="H222" s="36"/>
      <c r="I222" s="49" t="n">
        <v>32323</v>
      </c>
      <c r="J222" s="50" t="s">
        <v>239</v>
      </c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39"/>
      <c r="AP222" s="51"/>
      <c r="AQ222" s="51"/>
      <c r="AR222" s="39"/>
      <c r="AS222" s="39"/>
      <c r="AT222" s="39"/>
      <c r="AU222" s="39"/>
      <c r="AV222" s="39"/>
      <c r="AW222" s="39"/>
      <c r="AX222" s="47" t="n">
        <v>19969.11</v>
      </c>
      <c r="AY222" s="47" t="n">
        <v>20000</v>
      </c>
      <c r="AZ222" s="47"/>
      <c r="BA222" s="47" t="n">
        <f aca="false">SUM(AW222+AY222-AZ222)</f>
        <v>20000</v>
      </c>
      <c r="BB222" s="47" t="n">
        <v>19969.11</v>
      </c>
      <c r="BC222" s="48" t="n">
        <f aca="false">SUM(BB222/BA222*100)</f>
        <v>99.84555</v>
      </c>
      <c r="BE222" s="2" t="n">
        <v>15000</v>
      </c>
      <c r="BF222" s="2" t="n">
        <v>4969.11</v>
      </c>
      <c r="BL222" s="2"/>
    </row>
    <row r="223" customFormat="false" ht="12.75" hidden="true" customHeight="false" outlineLevel="0" collapsed="false">
      <c r="A223" s="46"/>
      <c r="B223" s="52"/>
      <c r="C223" s="52"/>
      <c r="D223" s="52"/>
      <c r="E223" s="52"/>
      <c r="F223" s="52"/>
      <c r="G223" s="52"/>
      <c r="H223" s="52"/>
      <c r="I223" s="37" t="n">
        <v>4</v>
      </c>
      <c r="J223" s="38" t="s">
        <v>171</v>
      </c>
      <c r="K223" s="39" t="e">
        <f aca="false">SUM(K224)</f>
        <v>#REF!</v>
      </c>
      <c r="L223" s="39" t="e">
        <f aca="false">SUM(L224)</f>
        <v>#REF!</v>
      </c>
      <c r="M223" s="39" t="e">
        <f aca="false">SUM(M224)</f>
        <v>#REF!</v>
      </c>
      <c r="N223" s="39" t="e">
        <f aca="false">SUM(N224)</f>
        <v>#REF!</v>
      </c>
      <c r="O223" s="39" t="e">
        <f aca="false">SUM(O224)</f>
        <v>#REF!</v>
      </c>
      <c r="P223" s="39" t="e">
        <f aca="false">SUM(P224)</f>
        <v>#REF!</v>
      </c>
      <c r="Q223" s="39" t="e">
        <f aca="false">SUM(Q224)</f>
        <v>#REF!</v>
      </c>
      <c r="R223" s="39" t="e">
        <f aca="false">SUM(R224)</f>
        <v>#REF!</v>
      </c>
      <c r="S223" s="39" t="e">
        <f aca="false">SUM(S224)</f>
        <v>#REF!</v>
      </c>
      <c r="T223" s="39" t="e">
        <f aca="false">SUM(T224)</f>
        <v>#REF!</v>
      </c>
      <c r="U223" s="39" t="e">
        <f aca="false">SUM(U224)</f>
        <v>#REF!</v>
      </c>
      <c r="V223" s="39" t="e">
        <f aca="false">SUM(V224)</f>
        <v>#REF!</v>
      </c>
      <c r="W223" s="39" t="n">
        <f aca="false">SUM(W224)</f>
        <v>0</v>
      </c>
      <c r="X223" s="39" t="n">
        <f aca="false">SUM(X224)</f>
        <v>0</v>
      </c>
      <c r="Y223" s="39" t="n">
        <f aca="false">SUM(Y224)</f>
        <v>400000</v>
      </c>
      <c r="Z223" s="39" t="n">
        <f aca="false">SUM(Z224)</f>
        <v>650000</v>
      </c>
      <c r="AA223" s="39" t="n">
        <f aca="false">SUM(AA224)</f>
        <v>400000</v>
      </c>
      <c r="AB223" s="39" t="n">
        <f aca="false">SUM(AB224)</f>
        <v>75137.46</v>
      </c>
      <c r="AC223" s="39" t="n">
        <f aca="false">SUM(AC224)</f>
        <v>1238000</v>
      </c>
      <c r="AD223" s="39" t="n">
        <f aca="false">SUM(AD224)</f>
        <v>1498000</v>
      </c>
      <c r="AE223" s="39" t="n">
        <f aca="false">SUM(AE224)</f>
        <v>0</v>
      </c>
      <c r="AF223" s="39" t="n">
        <f aca="false">SUM(AF224)</f>
        <v>0</v>
      </c>
      <c r="AG223" s="39" t="n">
        <f aca="false">SUM(AG224)</f>
        <v>1498000</v>
      </c>
      <c r="AH223" s="39" t="n">
        <f aca="false">SUM(AH224)</f>
        <v>601936.41</v>
      </c>
      <c r="AI223" s="39" t="n">
        <f aca="false">SUM(AI224)</f>
        <v>1250000</v>
      </c>
      <c r="AJ223" s="39" t="n">
        <f aca="false">SUM(AJ224)</f>
        <v>278452.08</v>
      </c>
      <c r="AK223" s="39" t="n">
        <f aca="false">SUM(AK224)</f>
        <v>1650000</v>
      </c>
      <c r="AL223" s="39" t="n">
        <f aca="false">SUM(AL224)</f>
        <v>320000</v>
      </c>
      <c r="AM223" s="39" t="n">
        <f aca="false">SUM(AM224)</f>
        <v>200000</v>
      </c>
      <c r="AN223" s="39" t="n">
        <f aca="false">SUM(AN224)</f>
        <v>1770000</v>
      </c>
      <c r="AO223" s="39" t="n">
        <f aca="false">SUM(AN223/$AN$4)</f>
        <v>234919.370893888</v>
      </c>
      <c r="AP223" s="39" t="n">
        <f aca="false">SUM(AP224)</f>
        <v>1170000</v>
      </c>
      <c r="AQ223" s="39" t="n">
        <f aca="false">SUM(AQ224)</f>
        <v>0</v>
      </c>
      <c r="AR223" s="39" t="n">
        <f aca="false">SUM(AP223/$AN$4)</f>
        <v>155285.685845113</v>
      </c>
      <c r="AS223" s="39"/>
      <c r="AT223" s="39" t="n">
        <f aca="false">SUM(AT224)</f>
        <v>41557.96</v>
      </c>
      <c r="AU223" s="39" t="n">
        <f aca="false">SUM(AU224)</f>
        <v>100000</v>
      </c>
      <c r="AV223" s="39" t="n">
        <f aca="false">SUM(AV224)</f>
        <v>30466.48</v>
      </c>
      <c r="AW223" s="39" t="n">
        <f aca="false">SUM(AR223+AU223-AV223)</f>
        <v>224819.205845112</v>
      </c>
      <c r="AX223" s="47" t="n">
        <f aca="false">SUM(AX224)</f>
        <v>33945.11</v>
      </c>
      <c r="AY223" s="47" t="n">
        <f aca="false">SUM(AY224)</f>
        <v>0</v>
      </c>
      <c r="AZ223" s="47" t="n">
        <f aca="false">SUM(AZ224)</f>
        <v>79347.9</v>
      </c>
      <c r="BA223" s="47" t="n">
        <f aca="false">SUM(BA224)</f>
        <v>145471.305845112</v>
      </c>
      <c r="BB223" s="47" t="n">
        <f aca="false">SUM(BB224)</f>
        <v>33945.11</v>
      </c>
      <c r="BC223" s="48" t="n">
        <f aca="false">SUM(BB223/BA223*100)</f>
        <v>23.3345743360153</v>
      </c>
      <c r="BL223" s="2"/>
    </row>
    <row r="224" customFormat="false" ht="12.75" hidden="true" customHeight="false" outlineLevel="0" collapsed="false">
      <c r="A224" s="46"/>
      <c r="B224" s="52" t="s">
        <v>240</v>
      </c>
      <c r="C224" s="52"/>
      <c r="D224" s="52"/>
      <c r="E224" s="52"/>
      <c r="F224" s="52"/>
      <c r="G224" s="52"/>
      <c r="H224" s="52"/>
      <c r="I224" s="37" t="n">
        <v>45</v>
      </c>
      <c r="J224" s="38" t="s">
        <v>241</v>
      </c>
      <c r="K224" s="39" t="e">
        <f aca="false">SUM(K225)</f>
        <v>#REF!</v>
      </c>
      <c r="L224" s="39" t="e">
        <f aca="false">SUM(L225)</f>
        <v>#REF!</v>
      </c>
      <c r="M224" s="39" t="e">
        <f aca="false">SUM(M225)</f>
        <v>#REF!</v>
      </c>
      <c r="N224" s="39" t="e">
        <f aca="false">SUM(N225)</f>
        <v>#REF!</v>
      </c>
      <c r="O224" s="39" t="e">
        <f aca="false">SUM(O225)</f>
        <v>#REF!</v>
      </c>
      <c r="P224" s="39" t="e">
        <f aca="false">SUM(P225)</f>
        <v>#REF!</v>
      </c>
      <c r="Q224" s="39" t="e">
        <f aca="false">SUM(Q225)</f>
        <v>#REF!</v>
      </c>
      <c r="R224" s="39" t="e">
        <f aca="false">SUM(R225)</f>
        <v>#REF!</v>
      </c>
      <c r="S224" s="39" t="e">
        <f aca="false">SUM(S225)</f>
        <v>#REF!</v>
      </c>
      <c r="T224" s="39" t="e">
        <f aca="false">SUM(T225)</f>
        <v>#REF!</v>
      </c>
      <c r="U224" s="39" t="e">
        <f aca="false">SUM(U225)</f>
        <v>#REF!</v>
      </c>
      <c r="V224" s="39" t="e">
        <f aca="false">SUM(V225)</f>
        <v>#REF!</v>
      </c>
      <c r="W224" s="39" t="n">
        <f aca="false">SUM(W225)</f>
        <v>0</v>
      </c>
      <c r="X224" s="39" t="n">
        <f aca="false">SUM(X225)</f>
        <v>0</v>
      </c>
      <c r="Y224" s="39" t="n">
        <f aca="false">SUM(Y225)</f>
        <v>400000</v>
      </c>
      <c r="Z224" s="39" t="n">
        <f aca="false">SUM(Z225)</f>
        <v>650000</v>
      </c>
      <c r="AA224" s="39" t="n">
        <f aca="false">SUM(AA225)</f>
        <v>400000</v>
      </c>
      <c r="AB224" s="39" t="n">
        <f aca="false">SUM(AB225)</f>
        <v>75137.46</v>
      </c>
      <c r="AC224" s="39" t="n">
        <f aca="false">SUM(AC225)</f>
        <v>1238000</v>
      </c>
      <c r="AD224" s="39" t="n">
        <f aca="false">SUM(AD225)</f>
        <v>1498000</v>
      </c>
      <c r="AE224" s="39" t="n">
        <f aca="false">SUM(AE225)</f>
        <v>0</v>
      </c>
      <c r="AF224" s="39" t="n">
        <f aca="false">SUM(AF225)</f>
        <v>0</v>
      </c>
      <c r="AG224" s="39" t="n">
        <f aca="false">SUM(AG225)</f>
        <v>1498000</v>
      </c>
      <c r="AH224" s="39" t="n">
        <f aca="false">SUM(AH225)</f>
        <v>601936.41</v>
      </c>
      <c r="AI224" s="39" t="n">
        <f aca="false">SUM(AI225)</f>
        <v>1250000</v>
      </c>
      <c r="AJ224" s="39" t="n">
        <f aca="false">SUM(AJ225)</f>
        <v>278452.08</v>
      </c>
      <c r="AK224" s="39" t="n">
        <f aca="false">SUM(AK225)</f>
        <v>1650000</v>
      </c>
      <c r="AL224" s="39" t="n">
        <f aca="false">SUM(AL225)</f>
        <v>320000</v>
      </c>
      <c r="AM224" s="39" t="n">
        <f aca="false">SUM(AM225)</f>
        <v>200000</v>
      </c>
      <c r="AN224" s="39" t="n">
        <f aca="false">SUM(AN225)</f>
        <v>1770000</v>
      </c>
      <c r="AO224" s="39" t="n">
        <f aca="false">SUM(AN224/$AN$4)</f>
        <v>234919.370893888</v>
      </c>
      <c r="AP224" s="39" t="n">
        <f aca="false">SUM(AP225)</f>
        <v>1170000</v>
      </c>
      <c r="AQ224" s="39"/>
      <c r="AR224" s="39" t="n">
        <f aca="false">SUM(AP224/$AN$4)</f>
        <v>155285.685845113</v>
      </c>
      <c r="AS224" s="39"/>
      <c r="AT224" s="39" t="n">
        <f aca="false">SUM(AT225)</f>
        <v>41557.96</v>
      </c>
      <c r="AU224" s="39" t="n">
        <f aca="false">SUM(AU225)</f>
        <v>100000</v>
      </c>
      <c r="AV224" s="39" t="n">
        <f aca="false">SUM(AV225)</f>
        <v>30466.48</v>
      </c>
      <c r="AW224" s="39" t="n">
        <f aca="false">SUM(AR224+AU224-AV224)</f>
        <v>224819.205845112</v>
      </c>
      <c r="AX224" s="47" t="n">
        <f aca="false">SUM(AX225)</f>
        <v>33945.11</v>
      </c>
      <c r="AY224" s="47" t="n">
        <f aca="false">SUM(AY225)</f>
        <v>0</v>
      </c>
      <c r="AZ224" s="47" t="n">
        <f aca="false">SUM(AZ225)</f>
        <v>79347.9</v>
      </c>
      <c r="BA224" s="47" t="n">
        <f aca="false">SUM(BA225)</f>
        <v>145471.305845112</v>
      </c>
      <c r="BB224" s="47" t="n">
        <f aca="false">SUM(BB225)</f>
        <v>33945.11</v>
      </c>
      <c r="BC224" s="48" t="n">
        <f aca="false">SUM(BB224/BA224*100)</f>
        <v>23.3345743360153</v>
      </c>
      <c r="BL224" s="2"/>
    </row>
    <row r="225" customFormat="false" ht="12.75" hidden="true" customHeight="false" outlineLevel="0" collapsed="false">
      <c r="A225" s="41"/>
      <c r="B225" s="36"/>
      <c r="C225" s="36"/>
      <c r="D225" s="36"/>
      <c r="E225" s="36"/>
      <c r="F225" s="36"/>
      <c r="G225" s="36"/>
      <c r="H225" s="36"/>
      <c r="I225" s="49" t="n">
        <v>451</v>
      </c>
      <c r="J225" s="50" t="s">
        <v>242</v>
      </c>
      <c r="K225" s="51" t="e">
        <f aca="false">SUM(#REF!)</f>
        <v>#REF!</v>
      </c>
      <c r="L225" s="51" t="e">
        <f aca="false">SUM(#REF!)</f>
        <v>#REF!</v>
      </c>
      <c r="M225" s="51" t="e">
        <f aca="false">SUM(#REF!)</f>
        <v>#REF!</v>
      </c>
      <c r="N225" s="51" t="e">
        <f aca="false">SUM(#REF!)</f>
        <v>#REF!</v>
      </c>
      <c r="O225" s="51" t="e">
        <f aca="false">SUM(#REF!)</f>
        <v>#REF!</v>
      </c>
      <c r="P225" s="51" t="e">
        <f aca="false">SUM(#REF!)</f>
        <v>#REF!</v>
      </c>
      <c r="Q225" s="51" t="e">
        <f aca="false">SUM(#REF!)</f>
        <v>#REF!</v>
      </c>
      <c r="R225" s="51" t="e">
        <f aca="false">SUM(#REF!)</f>
        <v>#REF!</v>
      </c>
      <c r="S225" s="51" t="e">
        <f aca="false">SUM(#REF!)</f>
        <v>#REF!</v>
      </c>
      <c r="T225" s="51" t="e">
        <f aca="false">SUM(#REF!)</f>
        <v>#REF!</v>
      </c>
      <c r="U225" s="51" t="e">
        <f aca="false">SUM(#REF!)</f>
        <v>#REF!</v>
      </c>
      <c r="V225" s="51" t="e">
        <f aca="false">SUM(#REF!)</f>
        <v>#REF!</v>
      </c>
      <c r="W225" s="51" t="n">
        <f aca="false">SUM(W227:W227)</f>
        <v>0</v>
      </c>
      <c r="X225" s="51" t="n">
        <f aca="false">SUM(X227:X227)</f>
        <v>0</v>
      </c>
      <c r="Y225" s="51" t="n">
        <f aca="false">SUM(Y227:Y231)</f>
        <v>400000</v>
      </c>
      <c r="Z225" s="51" t="n">
        <f aca="false">SUM(Z227:Z231)</f>
        <v>650000</v>
      </c>
      <c r="AA225" s="51" t="n">
        <f aca="false">SUM(AA227:AA231)</f>
        <v>400000</v>
      </c>
      <c r="AB225" s="51" t="n">
        <f aca="false">SUM(AB227:AB231)</f>
        <v>75137.46</v>
      </c>
      <c r="AC225" s="51" t="n">
        <f aca="false">SUM(AC227:AC231)</f>
        <v>1238000</v>
      </c>
      <c r="AD225" s="51" t="n">
        <f aca="false">SUM(AD227:AD231)</f>
        <v>1498000</v>
      </c>
      <c r="AE225" s="51" t="n">
        <f aca="false">SUM(AE227:AE231)</f>
        <v>0</v>
      </c>
      <c r="AF225" s="51" t="n">
        <f aca="false">SUM(AF227:AF231)</f>
        <v>0</v>
      </c>
      <c r="AG225" s="51" t="n">
        <f aca="false">SUM(AG227:AG231)</f>
        <v>1498000</v>
      </c>
      <c r="AH225" s="51" t="n">
        <f aca="false">SUM(AH227:AH231)</f>
        <v>601936.41</v>
      </c>
      <c r="AI225" s="51" t="n">
        <f aca="false">SUM(AI227:AI231)</f>
        <v>1250000</v>
      </c>
      <c r="AJ225" s="51" t="n">
        <f aca="false">SUM(AJ227:AJ231)</f>
        <v>278452.08</v>
      </c>
      <c r="AK225" s="51" t="n">
        <f aca="false">SUM(AK227:AK231)</f>
        <v>1650000</v>
      </c>
      <c r="AL225" s="51" t="n">
        <f aca="false">SUM(AL227:AL231)</f>
        <v>320000</v>
      </c>
      <c r="AM225" s="51" t="n">
        <f aca="false">SUM(AM227:AM231)</f>
        <v>200000</v>
      </c>
      <c r="AN225" s="51" t="n">
        <f aca="false">SUM(AN227:AN231)</f>
        <v>1770000</v>
      </c>
      <c r="AO225" s="39" t="n">
        <f aca="false">SUM(AN225/$AN$4)</f>
        <v>234919.370893888</v>
      </c>
      <c r="AP225" s="51" t="n">
        <f aca="false">SUM(AP227:AP231)</f>
        <v>1170000</v>
      </c>
      <c r="AQ225" s="51"/>
      <c r="AR225" s="39" t="n">
        <f aca="false">SUM(AP225/$AN$4)</f>
        <v>155285.685845113</v>
      </c>
      <c r="AS225" s="39"/>
      <c r="AT225" s="39" t="n">
        <f aca="false">SUM(AT226:AT231)</f>
        <v>41557.96</v>
      </c>
      <c r="AU225" s="39" t="n">
        <f aca="false">SUM(AU226:AU231)</f>
        <v>100000</v>
      </c>
      <c r="AV225" s="39" t="n">
        <f aca="false">SUM(AV226:AV231)</f>
        <v>30466.48</v>
      </c>
      <c r="AW225" s="39" t="n">
        <f aca="false">SUM(AR225+AU225-AV225)</f>
        <v>224819.205845112</v>
      </c>
      <c r="AX225" s="47" t="n">
        <f aca="false">SUM(AX226:AX231)</f>
        <v>33945.11</v>
      </c>
      <c r="AY225" s="47" t="n">
        <f aca="false">SUM(AY226:AY231)</f>
        <v>0</v>
      </c>
      <c r="AZ225" s="47" t="n">
        <f aca="false">SUM(AZ226:AZ231)</f>
        <v>79347.9</v>
      </c>
      <c r="BA225" s="47" t="n">
        <f aca="false">SUM(BA226:BA231)</f>
        <v>145471.305845112</v>
      </c>
      <c r="BB225" s="47" t="n">
        <f aca="false">SUM(BB226:BB231)</f>
        <v>33945.11</v>
      </c>
      <c r="BC225" s="48" t="n">
        <f aca="false">SUM(BB225/BA225*100)</f>
        <v>23.3345743360153</v>
      </c>
      <c r="BL225" s="2"/>
    </row>
    <row r="226" customFormat="false" ht="12.75" hidden="true" customHeight="false" outlineLevel="0" collapsed="false">
      <c r="A226" s="41"/>
      <c r="B226" s="36"/>
      <c r="C226" s="36"/>
      <c r="D226" s="36"/>
      <c r="E226" s="36"/>
      <c r="F226" s="36"/>
      <c r="G226" s="36"/>
      <c r="H226" s="36"/>
      <c r="I226" s="49" t="n">
        <v>45111</v>
      </c>
      <c r="J226" s="50" t="s">
        <v>243</v>
      </c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39"/>
      <c r="AP226" s="51"/>
      <c r="AQ226" s="51"/>
      <c r="AR226" s="39"/>
      <c r="AS226" s="39"/>
      <c r="AT226" s="39"/>
      <c r="AU226" s="39" t="n">
        <v>25000</v>
      </c>
      <c r="AV226" s="39"/>
      <c r="AW226" s="39" t="n">
        <f aca="false">SUM(AR226+AU226-AV226)</f>
        <v>25000</v>
      </c>
      <c r="AX226" s="47" t="n">
        <v>25000</v>
      </c>
      <c r="AY226" s="47"/>
      <c r="AZ226" s="47"/>
      <c r="BA226" s="47" t="n">
        <f aca="false">SUM(AW226+AY226-AZ226)</f>
        <v>25000</v>
      </c>
      <c r="BB226" s="47" t="n">
        <v>25000</v>
      </c>
      <c r="BC226" s="48" t="n">
        <f aca="false">SUM(BB226/BA226*100)</f>
        <v>100</v>
      </c>
      <c r="BI226" s="2" t="n">
        <v>25000</v>
      </c>
      <c r="BL226" s="2"/>
    </row>
    <row r="227" customFormat="false" ht="12.75" hidden="true" customHeight="false" outlineLevel="0" collapsed="false">
      <c r="A227" s="41"/>
      <c r="B227" s="36"/>
      <c r="C227" s="36"/>
      <c r="D227" s="36"/>
      <c r="E227" s="36"/>
      <c r="F227" s="36"/>
      <c r="G227" s="36"/>
      <c r="H227" s="36"/>
      <c r="I227" s="49" t="n">
        <v>45111</v>
      </c>
      <c r="J227" s="50" t="s">
        <v>244</v>
      </c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39"/>
      <c r="W227" s="51"/>
      <c r="X227" s="51"/>
      <c r="Y227" s="51" t="n">
        <v>400000</v>
      </c>
      <c r="Z227" s="51" t="n">
        <v>500000</v>
      </c>
      <c r="AA227" s="51" t="n">
        <v>400000</v>
      </c>
      <c r="AB227" s="51"/>
      <c r="AC227" s="51" t="n">
        <v>200000</v>
      </c>
      <c r="AD227" s="51" t="n">
        <v>550000</v>
      </c>
      <c r="AE227" s="51"/>
      <c r="AF227" s="51"/>
      <c r="AG227" s="53" t="n">
        <f aca="false">SUM(AD227+AE227-AF227)</f>
        <v>550000</v>
      </c>
      <c r="AH227" s="51"/>
      <c r="AI227" s="51" t="n">
        <v>600000</v>
      </c>
      <c r="AJ227" s="47" t="n">
        <v>278452.08</v>
      </c>
      <c r="AK227" s="51" t="n">
        <v>600000</v>
      </c>
      <c r="AL227" s="51"/>
      <c r="AM227" s="51" t="n">
        <v>200000</v>
      </c>
      <c r="AN227" s="47" t="n">
        <f aca="false">SUM(AK227+AL227-AM227)</f>
        <v>400000</v>
      </c>
      <c r="AO227" s="39" t="n">
        <f aca="false">SUM(AN227/$AN$4)</f>
        <v>53089.1233658504</v>
      </c>
      <c r="AP227" s="47" t="n">
        <v>300000</v>
      </c>
      <c r="AQ227" s="47"/>
      <c r="AR227" s="39" t="n">
        <f aca="false">SUM(AP227/$AN$4)</f>
        <v>39816.8425243878</v>
      </c>
      <c r="AS227" s="39"/>
      <c r="AT227" s="39"/>
      <c r="AU227" s="39"/>
      <c r="AV227" s="39" t="n">
        <v>30466.48</v>
      </c>
      <c r="AW227" s="39" t="n">
        <f aca="false">SUM(AR227+AU227-AV227)</f>
        <v>9350.36252438782</v>
      </c>
      <c r="AX227" s="47"/>
      <c r="AY227" s="47"/>
      <c r="AZ227" s="47" t="n">
        <v>9350.36</v>
      </c>
      <c r="BA227" s="47" t="n">
        <f aca="false">SUM(AW227+AY227-AZ227)</f>
        <v>0.00252438781535602</v>
      </c>
      <c r="BB227" s="47"/>
      <c r="BC227" s="48" t="n">
        <f aca="false">SUM(BB227/BA227*100)</f>
        <v>0</v>
      </c>
      <c r="BL227" s="2"/>
    </row>
    <row r="228" customFormat="false" ht="12.75" hidden="true" customHeight="false" outlineLevel="0" collapsed="false">
      <c r="A228" s="41"/>
      <c r="B228" s="36"/>
      <c r="C228" s="36"/>
      <c r="D228" s="36"/>
      <c r="E228" s="36"/>
      <c r="F228" s="36"/>
      <c r="G228" s="36"/>
      <c r="H228" s="36"/>
      <c r="I228" s="49" t="n">
        <v>45111</v>
      </c>
      <c r="J228" s="50" t="s">
        <v>245</v>
      </c>
      <c r="K228" s="51"/>
      <c r="L228" s="51"/>
      <c r="M228" s="51"/>
      <c r="N228" s="51"/>
      <c r="O228" s="51"/>
      <c r="P228" s="51"/>
      <c r="Q228" s="51"/>
      <c r="R228" s="51"/>
      <c r="S228" s="51" t="n">
        <v>50000</v>
      </c>
      <c r="T228" s="51"/>
      <c r="U228" s="51"/>
      <c r="V228" s="39" t="e">
        <f aca="false">S228/P228*100</f>
        <v>#DIV/0!</v>
      </c>
      <c r="W228" s="51" t="n">
        <v>50000</v>
      </c>
      <c r="X228" s="51" t="n">
        <v>50000</v>
      </c>
      <c r="Y228" s="51"/>
      <c r="Z228" s="51" t="n">
        <v>50000</v>
      </c>
      <c r="AA228" s="51" t="n">
        <v>0</v>
      </c>
      <c r="AB228" s="51" t="n">
        <v>75137.46</v>
      </c>
      <c r="AC228" s="51" t="n">
        <v>200000</v>
      </c>
      <c r="AD228" s="51" t="n">
        <v>200000</v>
      </c>
      <c r="AE228" s="51"/>
      <c r="AF228" s="51"/>
      <c r="AG228" s="53" t="n">
        <f aca="false">SUM(AD228+AE228-AF228)</f>
        <v>200000</v>
      </c>
      <c r="AH228" s="51"/>
      <c r="AI228" s="51" t="n">
        <v>0</v>
      </c>
      <c r="AJ228" s="47" t="n">
        <v>0</v>
      </c>
      <c r="AK228" s="51" t="n">
        <v>0</v>
      </c>
      <c r="AL228" s="51"/>
      <c r="AM228" s="51"/>
      <c r="AN228" s="47" t="n">
        <f aca="false">SUM(AK228+AL228-AM228)</f>
        <v>0</v>
      </c>
      <c r="AO228" s="39" t="n">
        <f aca="false">SUM(AN228/$AN$4)</f>
        <v>0</v>
      </c>
      <c r="AP228" s="47"/>
      <c r="AQ228" s="47"/>
      <c r="AR228" s="39" t="n">
        <f aca="false">SUM(AP228/$AN$4)</f>
        <v>0</v>
      </c>
      <c r="AS228" s="39"/>
      <c r="AT228" s="39"/>
      <c r="AU228" s="39" t="n">
        <v>75000</v>
      </c>
      <c r="AV228" s="39"/>
      <c r="AW228" s="39" t="n">
        <f aca="false">SUM(AR228+AU228-AV228)</f>
        <v>75000</v>
      </c>
      <c r="AX228" s="47"/>
      <c r="AY228" s="47"/>
      <c r="AZ228" s="47"/>
      <c r="BA228" s="47" t="n">
        <f aca="false">SUM(AW228+AY228-AZ228)</f>
        <v>75000</v>
      </c>
      <c r="BB228" s="47"/>
      <c r="BC228" s="48" t="n">
        <f aca="false">SUM(BB228/BA228*100)</f>
        <v>0</v>
      </c>
      <c r="BL228" s="2"/>
    </row>
    <row r="229" customFormat="false" ht="12.75" hidden="true" customHeight="false" outlineLevel="0" collapsed="false">
      <c r="A229" s="41"/>
      <c r="B229" s="36"/>
      <c r="C229" s="36"/>
      <c r="D229" s="36"/>
      <c r="E229" s="36"/>
      <c r="F229" s="36"/>
      <c r="G229" s="36"/>
      <c r="H229" s="36"/>
      <c r="I229" s="49" t="n">
        <v>45111</v>
      </c>
      <c r="J229" s="50" t="s">
        <v>246</v>
      </c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39"/>
      <c r="W229" s="51"/>
      <c r="X229" s="51"/>
      <c r="Y229" s="51"/>
      <c r="Z229" s="51" t="n">
        <v>100000</v>
      </c>
      <c r="AA229" s="51" t="n">
        <v>0</v>
      </c>
      <c r="AB229" s="51"/>
      <c r="AC229" s="51" t="n">
        <v>238000</v>
      </c>
      <c r="AD229" s="51" t="n">
        <v>238000</v>
      </c>
      <c r="AE229" s="51"/>
      <c r="AF229" s="51"/>
      <c r="AG229" s="53" t="n">
        <f aca="false">SUM(AD229+AE229-AF229)</f>
        <v>238000</v>
      </c>
      <c r="AH229" s="51" t="n">
        <v>100883.76</v>
      </c>
      <c r="AI229" s="51" t="n">
        <v>200000</v>
      </c>
      <c r="AJ229" s="47" t="n">
        <v>0</v>
      </c>
      <c r="AK229" s="51" t="n">
        <v>600000</v>
      </c>
      <c r="AL229" s="51"/>
      <c r="AM229" s="51"/>
      <c r="AN229" s="47" t="n">
        <f aca="false">SUM(AK229+AL229-AM229)</f>
        <v>600000</v>
      </c>
      <c r="AO229" s="39" t="n">
        <f aca="false">SUM(AN229/$AN$4)</f>
        <v>79633.6850487756</v>
      </c>
      <c r="AP229" s="47" t="n">
        <v>300000</v>
      </c>
      <c r="AQ229" s="47"/>
      <c r="AR229" s="39" t="n">
        <f aca="false">SUM(AP229/$AN$4)</f>
        <v>39816.8425243878</v>
      </c>
      <c r="AS229" s="39"/>
      <c r="AT229" s="39" t="n">
        <v>8594.48</v>
      </c>
      <c r="AU229" s="39"/>
      <c r="AV229" s="39"/>
      <c r="AW229" s="39" t="n">
        <f aca="false">SUM(AR229+AU229-AV229)</f>
        <v>39816.8425243878</v>
      </c>
      <c r="AX229" s="47"/>
      <c r="AY229" s="47"/>
      <c r="AZ229" s="47" t="n">
        <v>39816.84</v>
      </c>
      <c r="BA229" s="47" t="n">
        <f aca="false">SUM(AW229+AY229-AZ229)</f>
        <v>0.002524387818994</v>
      </c>
      <c r="BB229" s="47"/>
      <c r="BC229" s="48" t="n">
        <f aca="false">SUM(BB229/BA229*100)</f>
        <v>0</v>
      </c>
      <c r="BL229" s="2"/>
    </row>
    <row r="230" customFormat="false" ht="12.75" hidden="true" customHeight="false" outlineLevel="0" collapsed="false">
      <c r="A230" s="41"/>
      <c r="B230" s="36"/>
      <c r="C230" s="36"/>
      <c r="D230" s="36"/>
      <c r="E230" s="36"/>
      <c r="F230" s="36"/>
      <c r="G230" s="36"/>
      <c r="H230" s="36"/>
      <c r="I230" s="49" t="n">
        <v>45111</v>
      </c>
      <c r="J230" s="50" t="s">
        <v>247</v>
      </c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39"/>
      <c r="W230" s="51"/>
      <c r="X230" s="51"/>
      <c r="Y230" s="51"/>
      <c r="Z230" s="51"/>
      <c r="AA230" s="51"/>
      <c r="AB230" s="51"/>
      <c r="AC230" s="51" t="n">
        <v>450000</v>
      </c>
      <c r="AD230" s="51" t="n">
        <v>390000</v>
      </c>
      <c r="AE230" s="51"/>
      <c r="AF230" s="51"/>
      <c r="AG230" s="53" t="n">
        <f aca="false">SUM(AD230+AE230-AF230)</f>
        <v>390000</v>
      </c>
      <c r="AH230" s="51" t="n">
        <v>382437.65</v>
      </c>
      <c r="AI230" s="51" t="n">
        <v>0</v>
      </c>
      <c r="AJ230" s="47" t="n">
        <v>0</v>
      </c>
      <c r="AK230" s="51" t="n">
        <v>0</v>
      </c>
      <c r="AL230" s="51" t="n">
        <v>320000</v>
      </c>
      <c r="AM230" s="51"/>
      <c r="AN230" s="47" t="n">
        <f aca="false">SUM(AK230+AL230-AM230)</f>
        <v>320000</v>
      </c>
      <c r="AO230" s="39" t="n">
        <f aca="false">SUM(AN230/$AN$4)</f>
        <v>42471.2986926803</v>
      </c>
      <c r="AP230" s="47" t="n">
        <v>320000</v>
      </c>
      <c r="AQ230" s="47"/>
      <c r="AR230" s="39" t="n">
        <f aca="false">SUM(AP230/$AN$4)</f>
        <v>42471.2986926803</v>
      </c>
      <c r="AS230" s="39"/>
      <c r="AT230" s="39" t="n">
        <v>32963.48</v>
      </c>
      <c r="AU230" s="39"/>
      <c r="AV230" s="39"/>
      <c r="AW230" s="39" t="n">
        <f aca="false">SUM(AR230+AU230-AV230)</f>
        <v>42471.2986926803</v>
      </c>
      <c r="AX230" s="47" t="n">
        <v>8266.56</v>
      </c>
      <c r="AY230" s="47"/>
      <c r="AZ230" s="47"/>
      <c r="BA230" s="47" t="n">
        <f aca="false">SUM(AW230+AY230-AZ230)</f>
        <v>42471.2986926803</v>
      </c>
      <c r="BB230" s="47" t="n">
        <v>8266.56</v>
      </c>
      <c r="BC230" s="48" t="n">
        <f aca="false">SUM(BB230/BA230*100)</f>
        <v>19.46387385</v>
      </c>
      <c r="BI230" s="2" t="n">
        <v>8266.56</v>
      </c>
      <c r="BL230" s="2"/>
    </row>
    <row r="231" customFormat="false" ht="12.75" hidden="true" customHeight="false" outlineLevel="0" collapsed="false">
      <c r="A231" s="41"/>
      <c r="B231" s="36"/>
      <c r="C231" s="36"/>
      <c r="D231" s="36"/>
      <c r="E231" s="36"/>
      <c r="F231" s="36"/>
      <c r="G231" s="36"/>
      <c r="H231" s="36"/>
      <c r="I231" s="49" t="n">
        <v>45111</v>
      </c>
      <c r="J231" s="50" t="s">
        <v>248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39"/>
      <c r="W231" s="51"/>
      <c r="X231" s="51"/>
      <c r="Y231" s="51"/>
      <c r="Z231" s="51"/>
      <c r="AA231" s="51"/>
      <c r="AB231" s="51"/>
      <c r="AC231" s="51" t="n">
        <v>150000</v>
      </c>
      <c r="AD231" s="51" t="n">
        <v>120000</v>
      </c>
      <c r="AE231" s="51"/>
      <c r="AF231" s="51"/>
      <c r="AG231" s="53" t="n">
        <f aca="false">SUM(AD231+AE231-AF231)</f>
        <v>120000</v>
      </c>
      <c r="AH231" s="51" t="n">
        <v>118615</v>
      </c>
      <c r="AI231" s="51" t="n">
        <v>450000</v>
      </c>
      <c r="AJ231" s="47" t="n">
        <v>0</v>
      </c>
      <c r="AK231" s="51" t="n">
        <v>450000</v>
      </c>
      <c r="AL231" s="51"/>
      <c r="AM231" s="51"/>
      <c r="AN231" s="47" t="n">
        <f aca="false">SUM(AK231+AL231-AM231)</f>
        <v>450000</v>
      </c>
      <c r="AO231" s="39" t="n">
        <f aca="false">SUM(AN231/$AN$4)</f>
        <v>59725.2637865817</v>
      </c>
      <c r="AP231" s="47" t="n">
        <v>250000</v>
      </c>
      <c r="AQ231" s="47"/>
      <c r="AR231" s="39" t="n">
        <f aca="false">SUM(AP231/$AN$4)</f>
        <v>33180.7021036565</v>
      </c>
      <c r="AS231" s="39"/>
      <c r="AT231" s="39"/>
      <c r="AU231" s="39"/>
      <c r="AV231" s="39"/>
      <c r="AW231" s="39" t="n">
        <f aca="false">SUM(AR231+AU231-AV231)</f>
        <v>33180.7021036565</v>
      </c>
      <c r="AX231" s="47" t="n">
        <v>678.55</v>
      </c>
      <c r="AY231" s="47"/>
      <c r="AZ231" s="47" t="n">
        <v>30180.7</v>
      </c>
      <c r="BA231" s="47" t="n">
        <f aca="false">SUM(AW231+AY231-AZ231)</f>
        <v>3000.00210365651</v>
      </c>
      <c r="BB231" s="47" t="n">
        <v>678.55</v>
      </c>
      <c r="BC231" s="48" t="n">
        <f aca="false">SUM(BB231/BA231*100)</f>
        <v>22.6183174729431</v>
      </c>
      <c r="BG231" s="2" t="n">
        <v>678.55</v>
      </c>
      <c r="BL231" s="2"/>
    </row>
    <row r="232" customFormat="false" ht="12.75" hidden="true" customHeight="false" outlineLevel="0" collapsed="false">
      <c r="A232" s="41" t="s">
        <v>249</v>
      </c>
      <c r="B232" s="36"/>
      <c r="C232" s="36"/>
      <c r="D232" s="36"/>
      <c r="E232" s="36"/>
      <c r="F232" s="36"/>
      <c r="G232" s="36"/>
      <c r="H232" s="36"/>
      <c r="I232" s="49" t="s">
        <v>250</v>
      </c>
      <c r="J232" s="50"/>
      <c r="K232" s="51"/>
      <c r="L232" s="51"/>
      <c r="M232" s="51"/>
      <c r="N232" s="51" t="n">
        <f aca="false">SUM(N233)</f>
        <v>50000</v>
      </c>
      <c r="O232" s="51" t="n">
        <f aca="false">SUM(O233)</f>
        <v>50000</v>
      </c>
      <c r="P232" s="51" t="n">
        <f aca="false">SUM(P233)</f>
        <v>50000</v>
      </c>
      <c r="Q232" s="51" t="n">
        <f aca="false">SUM(Q233)</f>
        <v>50000</v>
      </c>
      <c r="R232" s="51" t="n">
        <f aca="false">SUM(R233)</f>
        <v>0</v>
      </c>
      <c r="S232" s="51" t="n">
        <f aca="false">SUM(S233)</f>
        <v>100000</v>
      </c>
      <c r="T232" s="51" t="n">
        <f aca="false">SUM(T233)</f>
        <v>0</v>
      </c>
      <c r="U232" s="51" t="n">
        <f aca="false">SUM(U233)</f>
        <v>0</v>
      </c>
      <c r="V232" s="51" t="e">
        <f aca="false">SUM(V233)</f>
        <v>#DIV/0!</v>
      </c>
      <c r="W232" s="51" t="n">
        <f aca="false">SUM(W233)</f>
        <v>100000</v>
      </c>
      <c r="X232" s="51" t="n">
        <f aca="false">SUM(X233)</f>
        <v>100000</v>
      </c>
      <c r="Y232" s="51" t="n">
        <f aca="false">SUM(Y233)</f>
        <v>500000</v>
      </c>
      <c r="Z232" s="51" t="n">
        <f aca="false">SUM(Z233)</f>
        <v>500000</v>
      </c>
      <c r="AA232" s="51" t="n">
        <f aca="false">SUM(AA233)</f>
        <v>500000</v>
      </c>
      <c r="AB232" s="51" t="n">
        <f aca="false">SUM(AB233)</f>
        <v>0</v>
      </c>
      <c r="AC232" s="51" t="n">
        <f aca="false">SUM(AC233)</f>
        <v>500000</v>
      </c>
      <c r="AD232" s="51" t="n">
        <f aca="false">SUM(AD233)</f>
        <v>450000</v>
      </c>
      <c r="AE232" s="51" t="n">
        <f aca="false">SUM(AE233)</f>
        <v>0</v>
      </c>
      <c r="AF232" s="51" t="n">
        <f aca="false">SUM(AF233)</f>
        <v>0</v>
      </c>
      <c r="AG232" s="51" t="n">
        <f aca="false">SUM(AG233)</f>
        <v>450000</v>
      </c>
      <c r="AH232" s="51" t="n">
        <f aca="false">SUM(AH233)</f>
        <v>0</v>
      </c>
      <c r="AI232" s="51" t="n">
        <f aca="false">SUM(AI233)</f>
        <v>550000</v>
      </c>
      <c r="AJ232" s="51" t="n">
        <f aca="false">SUM(AJ233)</f>
        <v>2777.9</v>
      </c>
      <c r="AK232" s="51" t="n">
        <f aca="false">SUM(AK233)</f>
        <v>330000</v>
      </c>
      <c r="AL232" s="51" t="n">
        <f aca="false">SUM(AL233)</f>
        <v>0</v>
      </c>
      <c r="AM232" s="51" t="n">
        <f aca="false">SUM(AM233)</f>
        <v>0</v>
      </c>
      <c r="AN232" s="51" t="n">
        <f aca="false">SUM(AN233)</f>
        <v>330000</v>
      </c>
      <c r="AO232" s="39" t="n">
        <f aca="false">SUM(AN232/$AN$4)</f>
        <v>43798.5267768266</v>
      </c>
      <c r="AP232" s="51" t="n">
        <f aca="false">SUM(AP233)</f>
        <v>330000</v>
      </c>
      <c r="AQ232" s="51" t="n">
        <f aca="false">SUM(AQ233)</f>
        <v>0</v>
      </c>
      <c r="AR232" s="39" t="n">
        <f aca="false">SUM(AP232/$AN$4)</f>
        <v>43798.5267768266</v>
      </c>
      <c r="AS232" s="39"/>
      <c r="AT232" s="39" t="n">
        <f aca="false">SUM(AT233)</f>
        <v>16603.34</v>
      </c>
      <c r="AU232" s="39" t="n">
        <f aca="false">SUM(AU233)</f>
        <v>34463.16</v>
      </c>
      <c r="AV232" s="39" t="n">
        <f aca="false">SUM(AV233)</f>
        <v>0</v>
      </c>
      <c r="AW232" s="39" t="n">
        <f aca="false">SUM(AR232+AU232-AV232)</f>
        <v>78261.6867768266</v>
      </c>
      <c r="AX232" s="47" t="n">
        <f aca="false">SUM(AX236)</f>
        <v>40665.87</v>
      </c>
      <c r="AY232" s="47" t="n">
        <f aca="false">SUM(AY236)</f>
        <v>0</v>
      </c>
      <c r="AZ232" s="47" t="n">
        <f aca="false">SUM(AZ236)</f>
        <v>37581.68</v>
      </c>
      <c r="BA232" s="47" t="n">
        <f aca="false">SUM(BA236)</f>
        <v>40680.0067768266</v>
      </c>
      <c r="BB232" s="47" t="n">
        <f aca="false">SUM(BB236)</f>
        <v>40255.87</v>
      </c>
      <c r="BC232" s="48" t="n">
        <f aca="false">SUM(BB232/BA232*100)</f>
        <v>98.9573827281951</v>
      </c>
      <c r="BL232" s="2"/>
    </row>
    <row r="233" customFormat="false" ht="12.75" hidden="true" customHeight="false" outlineLevel="0" collapsed="false">
      <c r="A233" s="41"/>
      <c r="B233" s="36"/>
      <c r="C233" s="36"/>
      <c r="D233" s="36"/>
      <c r="E233" s="36"/>
      <c r="F233" s="36"/>
      <c r="G233" s="36"/>
      <c r="H233" s="36"/>
      <c r="I233" s="49" t="s">
        <v>251</v>
      </c>
      <c r="J233" s="50"/>
      <c r="K233" s="51"/>
      <c r="L233" s="51"/>
      <c r="M233" s="51"/>
      <c r="N233" s="51" t="n">
        <f aca="false">SUM(N236)</f>
        <v>50000</v>
      </c>
      <c r="O233" s="51" t="n">
        <f aca="false">SUM(O236)</f>
        <v>50000</v>
      </c>
      <c r="P233" s="51" t="n">
        <f aca="false">SUM(P236)</f>
        <v>50000</v>
      </c>
      <c r="Q233" s="51" t="n">
        <f aca="false">SUM(Q236)</f>
        <v>50000</v>
      </c>
      <c r="R233" s="51" t="n">
        <f aca="false">SUM(R236)</f>
        <v>0</v>
      </c>
      <c r="S233" s="51" t="n">
        <f aca="false">SUM(S236)</f>
        <v>100000</v>
      </c>
      <c r="T233" s="51" t="n">
        <f aca="false">SUM(T236)</f>
        <v>0</v>
      </c>
      <c r="U233" s="51" t="n">
        <f aca="false">SUM(U236)</f>
        <v>0</v>
      </c>
      <c r="V233" s="51" t="e">
        <f aca="false">SUM(V236)</f>
        <v>#DIV/0!</v>
      </c>
      <c r="W233" s="51" t="n">
        <f aca="false">SUM(W236)</f>
        <v>100000</v>
      </c>
      <c r="X233" s="51" t="n">
        <f aca="false">SUM(X236)</f>
        <v>100000</v>
      </c>
      <c r="Y233" s="51" t="n">
        <f aca="false">SUM(Y236)</f>
        <v>500000</v>
      </c>
      <c r="Z233" s="51" t="n">
        <f aca="false">SUM(Z236)</f>
        <v>500000</v>
      </c>
      <c r="AA233" s="51" t="n">
        <f aca="false">SUM(AA236)</f>
        <v>500000</v>
      </c>
      <c r="AB233" s="51" t="n">
        <f aca="false">SUM(AB236)</f>
        <v>0</v>
      </c>
      <c r="AC233" s="51" t="n">
        <f aca="false">SUM(AC236)</f>
        <v>500000</v>
      </c>
      <c r="AD233" s="51" t="n">
        <f aca="false">SUM(AD236)</f>
        <v>450000</v>
      </c>
      <c r="AE233" s="51" t="n">
        <f aca="false">SUM(AE236)</f>
        <v>0</v>
      </c>
      <c r="AF233" s="51" t="n">
        <f aca="false">SUM(AF236)</f>
        <v>0</v>
      </c>
      <c r="AG233" s="51" t="n">
        <f aca="false">SUM(AG236)</f>
        <v>450000</v>
      </c>
      <c r="AH233" s="51" t="n">
        <f aca="false">SUM(AH236)</f>
        <v>0</v>
      </c>
      <c r="AI233" s="51" t="n">
        <f aca="false">SUM(AI236)</f>
        <v>550000</v>
      </c>
      <c r="AJ233" s="51" t="n">
        <f aca="false">SUM(AJ236)</f>
        <v>2777.9</v>
      </c>
      <c r="AK233" s="51" t="n">
        <f aca="false">SUM(AK236)</f>
        <v>330000</v>
      </c>
      <c r="AL233" s="51" t="n">
        <f aca="false">SUM(AL236)</f>
        <v>0</v>
      </c>
      <c r="AM233" s="51" t="n">
        <f aca="false">SUM(AM236)</f>
        <v>0</v>
      </c>
      <c r="AN233" s="51" t="n">
        <f aca="false">SUM(AN236)</f>
        <v>330000</v>
      </c>
      <c r="AO233" s="39" t="n">
        <f aca="false">SUM(AN233/$AN$4)</f>
        <v>43798.5267768266</v>
      </c>
      <c r="AP233" s="51" t="n">
        <f aca="false">SUM(AP236)</f>
        <v>330000</v>
      </c>
      <c r="AQ233" s="51" t="n">
        <f aca="false">SUM(AQ236)</f>
        <v>0</v>
      </c>
      <c r="AR233" s="39" t="n">
        <f aca="false">SUM(AP233/$AN$4)</f>
        <v>43798.5267768266</v>
      </c>
      <c r="AS233" s="39"/>
      <c r="AT233" s="39" t="n">
        <f aca="false">SUM(AT236)</f>
        <v>16603.34</v>
      </c>
      <c r="AU233" s="39" t="n">
        <f aca="false">SUM(AU236)</f>
        <v>34463.16</v>
      </c>
      <c r="AV233" s="39" t="n">
        <f aca="false">SUM(AV236)</f>
        <v>0</v>
      </c>
      <c r="AW233" s="39" t="n">
        <f aca="false">SUM(AR233+AU233-AV233)</f>
        <v>78261.6867768266</v>
      </c>
      <c r="AX233" s="47"/>
      <c r="AY233" s="47" t="n">
        <f aca="false">SUM(AY234)</f>
        <v>0</v>
      </c>
      <c r="AZ233" s="47" t="n">
        <f aca="false">SUM(AZ234)</f>
        <v>0</v>
      </c>
      <c r="BA233" s="47" t="n">
        <f aca="false">SUM(BA232)</f>
        <v>40680.0067768266</v>
      </c>
      <c r="BB233" s="47" t="n">
        <f aca="false">SUM(BB236)</f>
        <v>40255.87</v>
      </c>
      <c r="BC233" s="48" t="n">
        <f aca="false">SUM(BB233/BA233*100)</f>
        <v>98.9573827281951</v>
      </c>
      <c r="BL233" s="2"/>
    </row>
    <row r="234" customFormat="false" ht="18" hidden="true" customHeight="true" outlineLevel="0" collapsed="false">
      <c r="A234" s="41"/>
      <c r="B234" s="36" t="s">
        <v>73</v>
      </c>
      <c r="C234" s="36"/>
      <c r="D234" s="36"/>
      <c r="E234" s="36"/>
      <c r="F234" s="36"/>
      <c r="G234" s="36"/>
      <c r="H234" s="36"/>
      <c r="I234" s="57" t="s">
        <v>74</v>
      </c>
      <c r="J234" s="50" t="s">
        <v>75</v>
      </c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39" t="n">
        <f aca="false">SUM(AN234/$AN$4)</f>
        <v>0</v>
      </c>
      <c r="AP234" s="51" t="n">
        <v>300000</v>
      </c>
      <c r="AQ234" s="51"/>
      <c r="AR234" s="39" t="n">
        <f aca="false">SUM(AP234/$AN$4)</f>
        <v>39816.8425243878</v>
      </c>
      <c r="AS234" s="39"/>
      <c r="AT234" s="39" t="n">
        <v>300000</v>
      </c>
      <c r="AU234" s="39"/>
      <c r="AV234" s="39"/>
      <c r="AW234" s="39" t="n">
        <v>44280</v>
      </c>
      <c r="AX234" s="47"/>
      <c r="AY234" s="47"/>
      <c r="AZ234" s="47"/>
      <c r="BA234" s="47" t="n">
        <v>40680</v>
      </c>
      <c r="BB234" s="47"/>
      <c r="BC234" s="48" t="n">
        <f aca="false">SUM(BB234/BA234*100)</f>
        <v>0</v>
      </c>
      <c r="BL234" s="2"/>
    </row>
    <row r="235" customFormat="false" ht="12.75" hidden="true" customHeight="false" outlineLevel="0" collapsed="false">
      <c r="A235" s="41"/>
      <c r="B235" s="36" t="s">
        <v>73</v>
      </c>
      <c r="C235" s="36"/>
      <c r="D235" s="36"/>
      <c r="E235" s="36"/>
      <c r="F235" s="36"/>
      <c r="G235" s="36"/>
      <c r="H235" s="36"/>
      <c r="I235" s="49" t="s">
        <v>80</v>
      </c>
      <c r="J235" s="50" t="s">
        <v>81</v>
      </c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39" t="n">
        <f aca="false">SUM(AN235/$AN$4)</f>
        <v>0</v>
      </c>
      <c r="AP235" s="51" t="n">
        <v>30000</v>
      </c>
      <c r="AQ235" s="51"/>
      <c r="AR235" s="39" t="n">
        <f aca="false">SUM(AP235/$AN$4)</f>
        <v>3981.68425243878</v>
      </c>
      <c r="AS235" s="39"/>
      <c r="AT235" s="39" t="n">
        <v>30000</v>
      </c>
      <c r="AU235" s="39"/>
      <c r="AV235" s="39"/>
      <c r="AW235" s="39" t="n">
        <v>33981.68</v>
      </c>
      <c r="AX235" s="47"/>
      <c r="AY235" s="47" t="n">
        <v>0</v>
      </c>
      <c r="AZ235" s="47"/>
      <c r="BA235" s="47" t="n">
        <v>0</v>
      </c>
      <c r="BB235" s="47"/>
      <c r="BC235" s="48" t="e">
        <f aca="false">SUM(BB235/BA235*100)</f>
        <v>#DIV/0!</v>
      </c>
      <c r="BL235" s="2"/>
    </row>
    <row r="236" customFormat="false" ht="12.75" hidden="true" customHeight="false" outlineLevel="0" collapsed="false">
      <c r="A236" s="46"/>
      <c r="B236" s="52"/>
      <c r="C236" s="52"/>
      <c r="D236" s="52"/>
      <c r="E236" s="52"/>
      <c r="F236" s="52"/>
      <c r="G236" s="52"/>
      <c r="H236" s="52"/>
      <c r="I236" s="37" t="n">
        <v>4</v>
      </c>
      <c r="J236" s="38" t="s">
        <v>171</v>
      </c>
      <c r="K236" s="39"/>
      <c r="L236" s="39"/>
      <c r="M236" s="39"/>
      <c r="N236" s="39" t="n">
        <f aca="false">SUM(N237)</f>
        <v>50000</v>
      </c>
      <c r="O236" s="39" t="n">
        <f aca="false">SUM(O237)</f>
        <v>50000</v>
      </c>
      <c r="P236" s="39" t="n">
        <f aca="false">SUM(P237)</f>
        <v>50000</v>
      </c>
      <c r="Q236" s="39" t="n">
        <f aca="false">SUM(Q237)</f>
        <v>50000</v>
      </c>
      <c r="R236" s="39" t="n">
        <f aca="false">SUM(R237)</f>
        <v>0</v>
      </c>
      <c r="S236" s="39" t="n">
        <f aca="false">SUM(S237)</f>
        <v>100000</v>
      </c>
      <c r="T236" s="39" t="n">
        <f aca="false">SUM(T237)</f>
        <v>0</v>
      </c>
      <c r="U236" s="39" t="n">
        <f aca="false">SUM(U237)</f>
        <v>0</v>
      </c>
      <c r="V236" s="39" t="e">
        <f aca="false">SUM(V237)</f>
        <v>#DIV/0!</v>
      </c>
      <c r="W236" s="39" t="n">
        <f aca="false">SUM(W237)</f>
        <v>100000</v>
      </c>
      <c r="X236" s="39" t="n">
        <f aca="false">SUM(X237)</f>
        <v>100000</v>
      </c>
      <c r="Y236" s="39" t="n">
        <f aca="false">SUM(Y237)</f>
        <v>500000</v>
      </c>
      <c r="Z236" s="39" t="n">
        <f aca="false">SUM(Z237)</f>
        <v>500000</v>
      </c>
      <c r="AA236" s="39" t="n">
        <f aca="false">SUM(AA237)</f>
        <v>500000</v>
      </c>
      <c r="AB236" s="39" t="n">
        <f aca="false">SUM(AB237)</f>
        <v>0</v>
      </c>
      <c r="AC236" s="39" t="n">
        <f aca="false">SUM(AC237)</f>
        <v>500000</v>
      </c>
      <c r="AD236" s="39" t="n">
        <f aca="false">SUM(AD237)</f>
        <v>450000</v>
      </c>
      <c r="AE236" s="39" t="n">
        <f aca="false">SUM(AE237)</f>
        <v>0</v>
      </c>
      <c r="AF236" s="39" t="n">
        <f aca="false">SUM(AF237)</f>
        <v>0</v>
      </c>
      <c r="AG236" s="39" t="n">
        <f aca="false">SUM(AG237)</f>
        <v>450000</v>
      </c>
      <c r="AH236" s="39" t="n">
        <f aca="false">SUM(AH237)</f>
        <v>0</v>
      </c>
      <c r="AI236" s="39" t="n">
        <f aca="false">SUM(AI237)</f>
        <v>550000</v>
      </c>
      <c r="AJ236" s="39" t="n">
        <f aca="false">SUM(AJ237)</f>
        <v>2777.9</v>
      </c>
      <c r="AK236" s="39" t="n">
        <f aca="false">SUM(AK237)</f>
        <v>330000</v>
      </c>
      <c r="AL236" s="39" t="n">
        <f aca="false">SUM(AL237)</f>
        <v>0</v>
      </c>
      <c r="AM236" s="39" t="n">
        <f aca="false">SUM(AM237)</f>
        <v>0</v>
      </c>
      <c r="AN236" s="39" t="n">
        <f aca="false">SUM(AN237)</f>
        <v>330000</v>
      </c>
      <c r="AO236" s="39" t="n">
        <f aca="false">SUM(AN236/$AN$4)</f>
        <v>43798.5267768266</v>
      </c>
      <c r="AP236" s="39" t="n">
        <f aca="false">SUM(AP237)</f>
        <v>330000</v>
      </c>
      <c r="AQ236" s="39" t="n">
        <f aca="false">SUM(AQ237)</f>
        <v>0</v>
      </c>
      <c r="AR236" s="39" t="n">
        <f aca="false">SUM(AP236/$AN$4)</f>
        <v>43798.5267768266</v>
      </c>
      <c r="AS236" s="39"/>
      <c r="AT236" s="39" t="n">
        <f aca="false">SUM(AT237)</f>
        <v>16603.34</v>
      </c>
      <c r="AU236" s="39" t="n">
        <f aca="false">SUM(AU237)</f>
        <v>34463.16</v>
      </c>
      <c r="AV236" s="39" t="n">
        <f aca="false">SUM(AV237)</f>
        <v>0</v>
      </c>
      <c r="AW236" s="39" t="n">
        <f aca="false">SUM(AR236+AU236-AV236)</f>
        <v>78261.6867768266</v>
      </c>
      <c r="AX236" s="47" t="n">
        <f aca="false">SUM(AX237)</f>
        <v>40665.87</v>
      </c>
      <c r="AY236" s="47" t="n">
        <f aca="false">SUM(AY237)</f>
        <v>0</v>
      </c>
      <c r="AZ236" s="47" t="n">
        <f aca="false">SUM(AZ237)</f>
        <v>37581.68</v>
      </c>
      <c r="BA236" s="47" t="n">
        <f aca="false">SUM(BA237)</f>
        <v>40680.0067768266</v>
      </c>
      <c r="BB236" s="47" t="n">
        <f aca="false">SUM(BB237)</f>
        <v>40255.87</v>
      </c>
      <c r="BC236" s="48" t="n">
        <f aca="false">SUM(BB236/BA236*100)</f>
        <v>98.9573827281951</v>
      </c>
      <c r="BL236" s="2"/>
    </row>
    <row r="237" customFormat="false" ht="12.75" hidden="true" customHeight="false" outlineLevel="0" collapsed="false">
      <c r="A237" s="46"/>
      <c r="B237" s="52" t="s">
        <v>252</v>
      </c>
      <c r="C237" s="52"/>
      <c r="D237" s="52"/>
      <c r="E237" s="52"/>
      <c r="F237" s="52"/>
      <c r="G237" s="52"/>
      <c r="H237" s="52"/>
      <c r="I237" s="37" t="n">
        <v>42</v>
      </c>
      <c r="J237" s="38" t="s">
        <v>253</v>
      </c>
      <c r="K237" s="39"/>
      <c r="L237" s="39"/>
      <c r="M237" s="39"/>
      <c r="N237" s="39" t="n">
        <f aca="false">SUM(N238)</f>
        <v>50000</v>
      </c>
      <c r="O237" s="39" t="n">
        <f aca="false">SUM(O238)</f>
        <v>50000</v>
      </c>
      <c r="P237" s="39" t="n">
        <f aca="false">SUM(P238)</f>
        <v>50000</v>
      </c>
      <c r="Q237" s="39" t="n">
        <f aca="false">SUM(Q238)</f>
        <v>50000</v>
      </c>
      <c r="R237" s="39" t="n">
        <f aca="false">SUM(R238)</f>
        <v>0</v>
      </c>
      <c r="S237" s="39" t="n">
        <f aca="false">SUM(S238)</f>
        <v>100000</v>
      </c>
      <c r="T237" s="39" t="n">
        <f aca="false">SUM(T238)</f>
        <v>0</v>
      </c>
      <c r="U237" s="39" t="n">
        <f aca="false">SUM(U238)</f>
        <v>0</v>
      </c>
      <c r="V237" s="39" t="e">
        <f aca="false">SUM(V238)</f>
        <v>#DIV/0!</v>
      </c>
      <c r="W237" s="39" t="n">
        <f aca="false">SUM(W238)</f>
        <v>100000</v>
      </c>
      <c r="X237" s="39" t="n">
        <f aca="false">SUM(X238)</f>
        <v>100000</v>
      </c>
      <c r="Y237" s="39" t="n">
        <f aca="false">SUM(Y238)</f>
        <v>500000</v>
      </c>
      <c r="Z237" s="39" t="n">
        <f aca="false">SUM(Z238)</f>
        <v>500000</v>
      </c>
      <c r="AA237" s="39" t="n">
        <f aca="false">SUM(AA238)</f>
        <v>500000</v>
      </c>
      <c r="AB237" s="39" t="n">
        <f aca="false">SUM(AB238)</f>
        <v>0</v>
      </c>
      <c r="AC237" s="39" t="n">
        <f aca="false">SUM(AC238)</f>
        <v>500000</v>
      </c>
      <c r="AD237" s="39" t="n">
        <f aca="false">SUM(AD238)</f>
        <v>450000</v>
      </c>
      <c r="AE237" s="39" t="n">
        <f aca="false">SUM(AE238)</f>
        <v>0</v>
      </c>
      <c r="AF237" s="39" t="n">
        <f aca="false">SUM(AF238)</f>
        <v>0</v>
      </c>
      <c r="AG237" s="39" t="n">
        <f aca="false">SUM(AG238)</f>
        <v>450000</v>
      </c>
      <c r="AH237" s="39" t="n">
        <f aca="false">SUM(AH238)</f>
        <v>0</v>
      </c>
      <c r="AI237" s="39" t="n">
        <f aca="false">SUM(AI238)</f>
        <v>550000</v>
      </c>
      <c r="AJ237" s="39" t="n">
        <f aca="false">SUM(AJ238)</f>
        <v>2777.9</v>
      </c>
      <c r="AK237" s="39" t="n">
        <f aca="false">SUM(AK238)</f>
        <v>330000</v>
      </c>
      <c r="AL237" s="39" t="n">
        <f aca="false">SUM(AL238)</f>
        <v>0</v>
      </c>
      <c r="AM237" s="39" t="n">
        <f aca="false">SUM(AM238)</f>
        <v>0</v>
      </c>
      <c r="AN237" s="39" t="n">
        <f aca="false">SUM(AN238)</f>
        <v>330000</v>
      </c>
      <c r="AO237" s="39" t="n">
        <f aca="false">SUM(AN237/$AN$4)</f>
        <v>43798.5267768266</v>
      </c>
      <c r="AP237" s="39" t="n">
        <f aca="false">SUM(AP238)</f>
        <v>330000</v>
      </c>
      <c r="AQ237" s="39"/>
      <c r="AR237" s="39" t="n">
        <f aca="false">SUM(AP237/$AN$4)</f>
        <v>43798.5267768266</v>
      </c>
      <c r="AS237" s="39"/>
      <c r="AT237" s="39" t="n">
        <f aca="false">SUM(AT238)</f>
        <v>16603.34</v>
      </c>
      <c r="AU237" s="39" t="n">
        <f aca="false">SUM(AU238)</f>
        <v>34463.16</v>
      </c>
      <c r="AV237" s="39" t="n">
        <f aca="false">SUM(AV238)</f>
        <v>0</v>
      </c>
      <c r="AW237" s="39" t="n">
        <f aca="false">SUM(AR237+AU237-AV237)</f>
        <v>78261.6867768266</v>
      </c>
      <c r="AX237" s="47" t="n">
        <f aca="false">SUM(AX238)</f>
        <v>40665.87</v>
      </c>
      <c r="AY237" s="47" t="n">
        <f aca="false">SUM(AY238)</f>
        <v>0</v>
      </c>
      <c r="AZ237" s="47" t="n">
        <f aca="false">SUM(AZ238)</f>
        <v>37581.68</v>
      </c>
      <c r="BA237" s="47" t="n">
        <f aca="false">SUM(BA238)</f>
        <v>40680.0067768266</v>
      </c>
      <c r="BB237" s="47" t="n">
        <f aca="false">SUM(BB238)</f>
        <v>40255.87</v>
      </c>
      <c r="BC237" s="48" t="n">
        <f aca="false">SUM(BB237/BA237*100)</f>
        <v>98.9573827281951</v>
      </c>
      <c r="BL237" s="2"/>
    </row>
    <row r="238" customFormat="false" ht="12.75" hidden="true" customHeight="false" outlineLevel="0" collapsed="false">
      <c r="A238" s="41"/>
      <c r="B238" s="36"/>
      <c r="C238" s="36"/>
      <c r="D238" s="36"/>
      <c r="E238" s="36"/>
      <c r="F238" s="36"/>
      <c r="G238" s="36"/>
      <c r="H238" s="36"/>
      <c r="I238" s="49" t="n">
        <v>421</v>
      </c>
      <c r="J238" s="50" t="s">
        <v>254</v>
      </c>
      <c r="K238" s="51"/>
      <c r="L238" s="51"/>
      <c r="M238" s="51"/>
      <c r="N238" s="51" t="n">
        <f aca="false">SUM(N239:N241)</f>
        <v>50000</v>
      </c>
      <c r="O238" s="51" t="n">
        <f aca="false">SUM(O239:O241)</f>
        <v>50000</v>
      </c>
      <c r="P238" s="51" t="n">
        <f aca="false">SUM(P239:P241)</f>
        <v>50000</v>
      </c>
      <c r="Q238" s="51" t="n">
        <f aca="false">SUM(Q239:Q241)</f>
        <v>50000</v>
      </c>
      <c r="R238" s="51" t="n">
        <f aca="false">SUM(R239:R241)</f>
        <v>0</v>
      </c>
      <c r="S238" s="51" t="n">
        <f aca="false">SUM(S239:S241)</f>
        <v>100000</v>
      </c>
      <c r="T238" s="51" t="n">
        <f aca="false">SUM(T239:T241)</f>
        <v>0</v>
      </c>
      <c r="U238" s="51" t="n">
        <f aca="false">SUM(U239:U241)</f>
        <v>0</v>
      </c>
      <c r="V238" s="51" t="e">
        <f aca="false">SUM(V239:V241)</f>
        <v>#DIV/0!</v>
      </c>
      <c r="W238" s="51" t="n">
        <f aca="false">SUM(W239:W241)</f>
        <v>100000</v>
      </c>
      <c r="X238" s="51" t="n">
        <f aca="false">SUM(X239:X241)</f>
        <v>100000</v>
      </c>
      <c r="Y238" s="51" t="n">
        <f aca="false">SUM(Y239:Y241)</f>
        <v>500000</v>
      </c>
      <c r="Z238" s="51" t="n">
        <f aca="false">SUM(Z239:Z241)</f>
        <v>500000</v>
      </c>
      <c r="AA238" s="51" t="n">
        <f aca="false">SUM(AA239:AA241)</f>
        <v>500000</v>
      </c>
      <c r="AB238" s="51" t="n">
        <f aca="false">SUM(AB239:AB241)</f>
        <v>0</v>
      </c>
      <c r="AC238" s="51" t="n">
        <f aca="false">SUM(AC239:AC241)</f>
        <v>500000</v>
      </c>
      <c r="AD238" s="51" t="n">
        <f aca="false">SUM(AD239:AD241)</f>
        <v>450000</v>
      </c>
      <c r="AE238" s="51" t="n">
        <f aca="false">SUM(AE239:AE241)</f>
        <v>0</v>
      </c>
      <c r="AF238" s="51" t="n">
        <f aca="false">SUM(AF239:AF241)</f>
        <v>0</v>
      </c>
      <c r="AG238" s="51" t="n">
        <f aca="false">SUM(AG239:AG241)</f>
        <v>450000</v>
      </c>
      <c r="AH238" s="51" t="n">
        <f aca="false">SUM(AH239:AH241)</f>
        <v>0</v>
      </c>
      <c r="AI238" s="51" t="n">
        <f aca="false">SUM(AI239:AI241)</f>
        <v>550000</v>
      </c>
      <c r="AJ238" s="51" t="n">
        <f aca="false">SUM(AJ239:AJ241)</f>
        <v>2777.9</v>
      </c>
      <c r="AK238" s="51" t="n">
        <f aca="false">SUM(AK239:AK241)</f>
        <v>330000</v>
      </c>
      <c r="AL238" s="51" t="n">
        <f aca="false">SUM(AL239:AL241)</f>
        <v>0</v>
      </c>
      <c r="AM238" s="51" t="n">
        <f aca="false">SUM(AM239:AM241)</f>
        <v>0</v>
      </c>
      <c r="AN238" s="51" t="n">
        <f aca="false">SUM(AN239:AN241)</f>
        <v>330000</v>
      </c>
      <c r="AO238" s="39" t="n">
        <f aca="false">SUM(AN238/$AN$4)</f>
        <v>43798.5267768266</v>
      </c>
      <c r="AP238" s="51" t="n">
        <f aca="false">SUM(AP239:AP241)</f>
        <v>330000</v>
      </c>
      <c r="AQ238" s="51"/>
      <c r="AR238" s="39" t="n">
        <f aca="false">SUM(AP238/$AN$4)</f>
        <v>43798.5267768266</v>
      </c>
      <c r="AS238" s="39"/>
      <c r="AT238" s="39" t="n">
        <f aca="false">SUM(AT239:AT241)</f>
        <v>16603.34</v>
      </c>
      <c r="AU238" s="39" t="n">
        <f aca="false">SUM(AU239:AU241)</f>
        <v>34463.16</v>
      </c>
      <c r="AV238" s="39" t="n">
        <f aca="false">SUM(AV239:AV241)</f>
        <v>0</v>
      </c>
      <c r="AW238" s="39" t="n">
        <f aca="false">SUM(AR238+AU238-AV238)</f>
        <v>78261.6867768266</v>
      </c>
      <c r="AX238" s="47" t="n">
        <f aca="false">SUM(AX239:AX241)</f>
        <v>40665.87</v>
      </c>
      <c r="AY238" s="47" t="n">
        <f aca="false">SUM(AY239:AY241)</f>
        <v>0</v>
      </c>
      <c r="AZ238" s="47" t="n">
        <f aca="false">SUM(AZ239:AZ241)</f>
        <v>37581.68</v>
      </c>
      <c r="BA238" s="47" t="n">
        <f aca="false">SUM(BA239:BA241)</f>
        <v>40680.0067768266</v>
      </c>
      <c r="BB238" s="47" t="n">
        <f aca="false">SUM(BB239:BB241)</f>
        <v>40255.87</v>
      </c>
      <c r="BC238" s="48" t="n">
        <f aca="false">SUM(BB238/BA238*100)</f>
        <v>98.9573827281951</v>
      </c>
      <c r="BL238" s="2"/>
    </row>
    <row r="239" customFormat="false" ht="12.75" hidden="true" customHeight="false" outlineLevel="0" collapsed="false">
      <c r="A239" s="41"/>
      <c r="B239" s="36"/>
      <c r="C239" s="36"/>
      <c r="D239" s="36"/>
      <c r="E239" s="36"/>
      <c r="F239" s="36"/>
      <c r="G239" s="36"/>
      <c r="H239" s="36"/>
      <c r="I239" s="49" t="n">
        <v>42149</v>
      </c>
      <c r="J239" s="50" t="s">
        <v>255</v>
      </c>
      <c r="K239" s="51"/>
      <c r="L239" s="51"/>
      <c r="M239" s="51"/>
      <c r="N239" s="51" t="n">
        <v>50000</v>
      </c>
      <c r="O239" s="51" t="n">
        <v>50000</v>
      </c>
      <c r="P239" s="51" t="n">
        <v>50000</v>
      </c>
      <c r="Q239" s="51" t="n">
        <v>50000</v>
      </c>
      <c r="R239" s="51"/>
      <c r="S239" s="51" t="n">
        <v>50000</v>
      </c>
      <c r="T239" s="51"/>
      <c r="U239" s="51"/>
      <c r="V239" s="39" t="n">
        <f aca="false">S239/P239*100</f>
        <v>100</v>
      </c>
      <c r="W239" s="51" t="n">
        <v>50000</v>
      </c>
      <c r="X239" s="51" t="n">
        <v>50000</v>
      </c>
      <c r="Y239" s="51" t="n">
        <v>450000</v>
      </c>
      <c r="Z239" s="51" t="n">
        <v>450000</v>
      </c>
      <c r="AA239" s="51" t="n">
        <v>500000</v>
      </c>
      <c r="AB239" s="51"/>
      <c r="AC239" s="51" t="n">
        <v>500000</v>
      </c>
      <c r="AD239" s="51" t="n">
        <v>450000</v>
      </c>
      <c r="AE239" s="51"/>
      <c r="AF239" s="51"/>
      <c r="AG239" s="53" t="n">
        <f aca="false">SUM(AD239+AE239-AF239)</f>
        <v>450000</v>
      </c>
      <c r="AH239" s="51"/>
      <c r="AI239" s="51" t="n">
        <v>550000</v>
      </c>
      <c r="AJ239" s="47" t="n">
        <v>2777.9</v>
      </c>
      <c r="AK239" s="51" t="n">
        <v>300000</v>
      </c>
      <c r="AL239" s="51"/>
      <c r="AM239" s="51"/>
      <c r="AN239" s="47" t="n">
        <f aca="false">SUM(AK239+AL239-AM239)</f>
        <v>300000</v>
      </c>
      <c r="AO239" s="39" t="n">
        <f aca="false">SUM(AN239/$AN$4)</f>
        <v>39816.8425243878</v>
      </c>
      <c r="AP239" s="47" t="n">
        <v>300000</v>
      </c>
      <c r="AQ239" s="47"/>
      <c r="AR239" s="39" t="n">
        <f aca="false">SUM(AP239/$AN$4)</f>
        <v>39816.8425243878</v>
      </c>
      <c r="AS239" s="39" t="n">
        <v>16603.34</v>
      </c>
      <c r="AT239" s="39" t="n">
        <v>16603.34</v>
      </c>
      <c r="AU239" s="39" t="n">
        <v>4463.16</v>
      </c>
      <c r="AV239" s="39"/>
      <c r="AW239" s="39" t="n">
        <f aca="false">SUM(AR239+AU239-AV239)</f>
        <v>44280.0025243878</v>
      </c>
      <c r="AX239" s="47" t="n">
        <v>40665.87</v>
      </c>
      <c r="AY239" s="47"/>
      <c r="AZ239" s="47" t="n">
        <v>3600</v>
      </c>
      <c r="BA239" s="47" t="n">
        <f aca="false">SUM(AW239+AY239-AZ239)</f>
        <v>40680.0025243878</v>
      </c>
      <c r="BB239" s="47" t="n">
        <v>40255.87</v>
      </c>
      <c r="BC239" s="48" t="n">
        <f aca="false">SUM(BB239/BA239*100)</f>
        <v>98.9573930725949</v>
      </c>
      <c r="BG239" s="2" t="n">
        <v>40255.87</v>
      </c>
      <c r="BL239" s="2"/>
    </row>
    <row r="240" customFormat="false" ht="12.75" hidden="true" customHeight="false" outlineLevel="0" collapsed="false">
      <c r="A240" s="41"/>
      <c r="B240" s="36"/>
      <c r="C240" s="36"/>
      <c r="D240" s="36"/>
      <c r="E240" s="36"/>
      <c r="F240" s="36"/>
      <c r="G240" s="36"/>
      <c r="H240" s="36"/>
      <c r="I240" s="49" t="n">
        <v>42149</v>
      </c>
      <c r="J240" s="50" t="s">
        <v>256</v>
      </c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39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3"/>
      <c r="AH240" s="51"/>
      <c r="AI240" s="51"/>
      <c r="AJ240" s="47"/>
      <c r="AK240" s="51"/>
      <c r="AL240" s="51"/>
      <c r="AM240" s="51"/>
      <c r="AN240" s="47"/>
      <c r="AO240" s="39"/>
      <c r="AP240" s="47"/>
      <c r="AQ240" s="47"/>
      <c r="AR240" s="39"/>
      <c r="AS240" s="39"/>
      <c r="AT240" s="39"/>
      <c r="AU240" s="39" t="n">
        <v>30000</v>
      </c>
      <c r="AV240" s="39"/>
      <c r="AW240" s="39" t="n">
        <f aca="false">SUM(AR240+AU240-AV240)</f>
        <v>30000</v>
      </c>
      <c r="AX240" s="47"/>
      <c r="AY240" s="47"/>
      <c r="AZ240" s="47" t="n">
        <v>30000</v>
      </c>
      <c r="BA240" s="47" t="n">
        <f aca="false">SUM(AW240+AY240-AZ240)</f>
        <v>0</v>
      </c>
      <c r="BB240" s="47"/>
      <c r="BC240" s="48" t="e">
        <f aca="false">SUM(BB240/BA240*100)</f>
        <v>#DIV/0!</v>
      </c>
      <c r="BL240" s="2"/>
    </row>
    <row r="241" customFormat="false" ht="12.75" hidden="true" customHeight="false" outlineLevel="0" collapsed="false">
      <c r="A241" s="41"/>
      <c r="B241" s="36"/>
      <c r="C241" s="36"/>
      <c r="D241" s="36"/>
      <c r="E241" s="36"/>
      <c r="F241" s="36"/>
      <c r="G241" s="36"/>
      <c r="H241" s="36"/>
      <c r="I241" s="49" t="n">
        <v>42141</v>
      </c>
      <c r="J241" s="50" t="s">
        <v>257</v>
      </c>
      <c r="K241" s="51"/>
      <c r="L241" s="51"/>
      <c r="M241" s="51"/>
      <c r="N241" s="51"/>
      <c r="O241" s="51"/>
      <c r="P241" s="51"/>
      <c r="Q241" s="51"/>
      <c r="R241" s="51"/>
      <c r="S241" s="51" t="n">
        <v>50000</v>
      </c>
      <c r="T241" s="51"/>
      <c r="U241" s="51"/>
      <c r="V241" s="39" t="e">
        <f aca="false">S241/P241*100</f>
        <v>#DIV/0!</v>
      </c>
      <c r="W241" s="51" t="n">
        <v>50000</v>
      </c>
      <c r="X241" s="51" t="n">
        <v>50000</v>
      </c>
      <c r="Y241" s="51" t="n">
        <v>50000</v>
      </c>
      <c r="Z241" s="51" t="n">
        <v>50000</v>
      </c>
      <c r="AA241" s="51" t="n">
        <v>0</v>
      </c>
      <c r="AB241" s="51"/>
      <c r="AC241" s="51" t="n">
        <v>0</v>
      </c>
      <c r="AD241" s="51"/>
      <c r="AE241" s="51"/>
      <c r="AF241" s="51"/>
      <c r="AG241" s="53" t="n">
        <f aca="false">SUM(AC241+AE241-AF241)</f>
        <v>0</v>
      </c>
      <c r="AH241" s="51"/>
      <c r="AI241" s="51" t="n">
        <v>0</v>
      </c>
      <c r="AJ241" s="47" t="n">
        <v>0</v>
      </c>
      <c r="AK241" s="51" t="n">
        <v>30000</v>
      </c>
      <c r="AL241" s="51"/>
      <c r="AM241" s="51"/>
      <c r="AN241" s="47" t="n">
        <f aca="false">SUM(AK241+AL241-AM241)</f>
        <v>30000</v>
      </c>
      <c r="AO241" s="39" t="n">
        <f aca="false">SUM(AN241/$AN$4)</f>
        <v>3981.68425243878</v>
      </c>
      <c r="AP241" s="47" t="n">
        <v>30000</v>
      </c>
      <c r="AQ241" s="47"/>
      <c r="AR241" s="39" t="n">
        <f aca="false">SUM(AP241/$AN$4)</f>
        <v>3981.68425243878</v>
      </c>
      <c r="AS241" s="39"/>
      <c r="AT241" s="39"/>
      <c r="AU241" s="39"/>
      <c r="AV241" s="39"/>
      <c r="AW241" s="39" t="n">
        <f aca="false">SUM(AR241+AU241-AV241)</f>
        <v>3981.68425243878</v>
      </c>
      <c r="AX241" s="47"/>
      <c r="AY241" s="47" t="n">
        <v>0</v>
      </c>
      <c r="AZ241" s="47" t="n">
        <v>3981.68</v>
      </c>
      <c r="BA241" s="47" t="n">
        <f aca="false">SUM(AW241+AY241-AZ241)</f>
        <v>0.00425243878135007</v>
      </c>
      <c r="BB241" s="47"/>
      <c r="BC241" s="48" t="n">
        <f aca="false">SUM(BB241/BA241*100)</f>
        <v>0</v>
      </c>
      <c r="BL241" s="2"/>
    </row>
    <row r="242" customFormat="false" ht="12.75" hidden="true" customHeight="false" outlineLevel="0" collapsed="false">
      <c r="A242" s="41" t="s">
        <v>258</v>
      </c>
      <c r="B242" s="36"/>
      <c r="C242" s="36"/>
      <c r="D242" s="36"/>
      <c r="E242" s="36"/>
      <c r="F242" s="36"/>
      <c r="G242" s="36"/>
      <c r="H242" s="36"/>
      <c r="I242" s="49" t="s">
        <v>48</v>
      </c>
      <c r="J242" s="50" t="s">
        <v>259</v>
      </c>
      <c r="K242" s="51" t="n">
        <f aca="false">SUM(K243)</f>
        <v>170587.68</v>
      </c>
      <c r="L242" s="51" t="n">
        <f aca="false">SUM(L243)</f>
        <v>30000</v>
      </c>
      <c r="M242" s="51" t="n">
        <f aca="false">SUM(M243)</f>
        <v>30000</v>
      </c>
      <c r="N242" s="51" t="n">
        <f aca="false">SUM(N243)</f>
        <v>15000</v>
      </c>
      <c r="O242" s="51" t="n">
        <f aca="false">SUM(O243)</f>
        <v>15000</v>
      </c>
      <c r="P242" s="51" t="n">
        <f aca="false">SUM(P243)</f>
        <v>13000</v>
      </c>
      <c r="Q242" s="51" t="n">
        <f aca="false">SUM(Q243)</f>
        <v>13000</v>
      </c>
      <c r="R242" s="51" t="n">
        <f aca="false">SUM(R243)</f>
        <v>0</v>
      </c>
      <c r="S242" s="51" t="n">
        <f aca="false">SUM(S243)</f>
        <v>13000</v>
      </c>
      <c r="T242" s="51" t="n">
        <f aca="false">SUM(T243)</f>
        <v>0</v>
      </c>
      <c r="U242" s="51" t="n">
        <f aca="false">SUM(U243)</f>
        <v>0</v>
      </c>
      <c r="V242" s="51" t="n">
        <f aca="false">SUM(V243)</f>
        <v>100</v>
      </c>
      <c r="W242" s="51" t="n">
        <f aca="false">SUM(W243)</f>
        <v>15000</v>
      </c>
      <c r="X242" s="51" t="n">
        <f aca="false">SUM(X243)</f>
        <v>50000</v>
      </c>
      <c r="Y242" s="51" t="e">
        <f aca="false">SUM(Y243)</f>
        <v>#REF!</v>
      </c>
      <c r="Z242" s="51" t="e">
        <f aca="false">SUM(Z243)</f>
        <v>#REF!</v>
      </c>
      <c r="AA242" s="51" t="n">
        <f aca="false">SUM(AA243)</f>
        <v>50000</v>
      </c>
      <c r="AB242" s="51" t="e">
        <f aca="false">SUM(AB243)</f>
        <v>#REF!</v>
      </c>
      <c r="AC242" s="51" t="n">
        <f aca="false">SUM(AC243)</f>
        <v>50000</v>
      </c>
      <c r="AD242" s="51" t="n">
        <f aca="false">SUM(AD243)</f>
        <v>50000</v>
      </c>
      <c r="AE242" s="51" t="n">
        <f aca="false">SUM(AE243)</f>
        <v>0</v>
      </c>
      <c r="AF242" s="51" t="n">
        <f aca="false">SUM(AF243)</f>
        <v>0</v>
      </c>
      <c r="AG242" s="51" t="n">
        <f aca="false">SUM(AG243)</f>
        <v>50000</v>
      </c>
      <c r="AH242" s="51" t="n">
        <f aca="false">SUM(AH243)</f>
        <v>8325</v>
      </c>
      <c r="AI242" s="51" t="n">
        <f aca="false">SUM(AI243)</f>
        <v>50000</v>
      </c>
      <c r="AJ242" s="51" t="n">
        <f aca="false">SUM(AJ243)</f>
        <v>0</v>
      </c>
      <c r="AK242" s="51" t="n">
        <f aca="false">SUM(AK243)</f>
        <v>50000</v>
      </c>
      <c r="AL242" s="51" t="n">
        <f aca="false">SUM(AL243)</f>
        <v>0</v>
      </c>
      <c r="AM242" s="51" t="n">
        <f aca="false">SUM(AM243)</f>
        <v>0</v>
      </c>
      <c r="AN242" s="51" t="n">
        <f aca="false">SUM(AN243)</f>
        <v>50000</v>
      </c>
      <c r="AO242" s="39" t="n">
        <f aca="false">SUM(AN242/$AN$4)</f>
        <v>6636.1404207313</v>
      </c>
      <c r="AP242" s="51" t="n">
        <f aca="false">SUM(AP243)</f>
        <v>100000</v>
      </c>
      <c r="AQ242" s="51" t="n">
        <f aca="false">SUM(AQ243)</f>
        <v>0</v>
      </c>
      <c r="AR242" s="39" t="n">
        <f aca="false">SUM(AP242/$AN$4)</f>
        <v>13272.2808414626</v>
      </c>
      <c r="AS242" s="39"/>
      <c r="AT242" s="39" t="n">
        <f aca="false">SUM(AT243)</f>
        <v>153.18</v>
      </c>
      <c r="AU242" s="39" t="n">
        <f aca="false">SUM(AU243)</f>
        <v>0</v>
      </c>
      <c r="AV242" s="39" t="n">
        <f aca="false">SUM(AV243)</f>
        <v>0</v>
      </c>
      <c r="AW242" s="39" t="n">
        <f aca="false">SUM(AR242+AU242-AV242)</f>
        <v>13272.2808414626</v>
      </c>
      <c r="AX242" s="47" t="n">
        <f aca="false">SUM(AX247)</f>
        <v>3559.43</v>
      </c>
      <c r="AY242" s="47" t="n">
        <f aca="false">SUM(AY247)</f>
        <v>0</v>
      </c>
      <c r="AZ242" s="47" t="n">
        <f aca="false">SUM(AZ247)</f>
        <v>8272.28</v>
      </c>
      <c r="BA242" s="47" t="n">
        <f aca="false">SUM(BA247)</f>
        <v>5000.0008414626</v>
      </c>
      <c r="BB242" s="47" t="n">
        <f aca="false">SUM(BB247)</f>
        <v>3559.43</v>
      </c>
      <c r="BC242" s="48" t="n">
        <f aca="false">SUM(BB242/BA242*100)</f>
        <v>71.1885880194931</v>
      </c>
      <c r="BL242" s="2"/>
    </row>
    <row r="243" customFormat="false" ht="12.75" hidden="true" customHeight="false" outlineLevel="0" collapsed="false">
      <c r="A243" s="41"/>
      <c r="B243" s="36"/>
      <c r="C243" s="36"/>
      <c r="D243" s="36"/>
      <c r="E243" s="36"/>
      <c r="F243" s="36"/>
      <c r="G243" s="36"/>
      <c r="H243" s="36"/>
      <c r="I243" s="49" t="s">
        <v>260</v>
      </c>
      <c r="J243" s="50"/>
      <c r="K243" s="51" t="n">
        <f aca="false">SUM(K247)</f>
        <v>170587.68</v>
      </c>
      <c r="L243" s="51" t="n">
        <f aca="false">SUM(L247)</f>
        <v>30000</v>
      </c>
      <c r="M243" s="51" t="n">
        <f aca="false">SUM(M247)</f>
        <v>30000</v>
      </c>
      <c r="N243" s="51" t="n">
        <f aca="false">SUM(N247)</f>
        <v>15000</v>
      </c>
      <c r="O243" s="51" t="n">
        <f aca="false">SUM(O247)</f>
        <v>15000</v>
      </c>
      <c r="P243" s="51" t="n">
        <f aca="false">SUM(P247)</f>
        <v>13000</v>
      </c>
      <c r="Q243" s="51" t="n">
        <f aca="false">SUM(Q247)</f>
        <v>13000</v>
      </c>
      <c r="R243" s="51" t="n">
        <f aca="false">SUM(R247)</f>
        <v>0</v>
      </c>
      <c r="S243" s="51" t="n">
        <f aca="false">SUM(S247)</f>
        <v>13000</v>
      </c>
      <c r="T243" s="51" t="n">
        <f aca="false">SUM(T247)</f>
        <v>0</v>
      </c>
      <c r="U243" s="51" t="n">
        <f aca="false">SUM(U247)</f>
        <v>0</v>
      </c>
      <c r="V243" s="51" t="n">
        <f aca="false">SUM(V247)</f>
        <v>100</v>
      </c>
      <c r="W243" s="51" t="n">
        <f aca="false">SUM(W247)</f>
        <v>15000</v>
      </c>
      <c r="X243" s="51" t="n">
        <f aca="false">SUM(X247)</f>
        <v>50000</v>
      </c>
      <c r="Y243" s="51" t="e">
        <f aca="false">SUM(Y247)</f>
        <v>#REF!</v>
      </c>
      <c r="Z243" s="51" t="e">
        <f aca="false">SUM(Z247)</f>
        <v>#REF!</v>
      </c>
      <c r="AA243" s="51" t="n">
        <f aca="false">SUM(AA247)</f>
        <v>50000</v>
      </c>
      <c r="AB243" s="51" t="e">
        <f aca="false">SUM(AB247)</f>
        <v>#REF!</v>
      </c>
      <c r="AC243" s="51" t="n">
        <f aca="false">SUM(AC247)</f>
        <v>50000</v>
      </c>
      <c r="AD243" s="51" t="n">
        <f aca="false">SUM(AD247)</f>
        <v>50000</v>
      </c>
      <c r="AE243" s="51" t="n">
        <f aca="false">SUM(AE247)</f>
        <v>0</v>
      </c>
      <c r="AF243" s="51" t="n">
        <f aca="false">SUM(AF247)</f>
        <v>0</v>
      </c>
      <c r="AG243" s="51" t="n">
        <f aca="false">SUM(AG247)</f>
        <v>50000</v>
      </c>
      <c r="AH243" s="51" t="n">
        <f aca="false">SUM(AH247)</f>
        <v>8325</v>
      </c>
      <c r="AI243" s="51" t="n">
        <f aca="false">SUM(AI247)</f>
        <v>50000</v>
      </c>
      <c r="AJ243" s="51" t="n">
        <f aca="false">SUM(AJ247)</f>
        <v>0</v>
      </c>
      <c r="AK243" s="51" t="n">
        <f aca="false">SUM(AK247)</f>
        <v>50000</v>
      </c>
      <c r="AL243" s="51" t="n">
        <f aca="false">SUM(AL247)</f>
        <v>0</v>
      </c>
      <c r="AM243" s="51" t="n">
        <f aca="false">SUM(AM247)</f>
        <v>0</v>
      </c>
      <c r="AN243" s="51" t="n">
        <f aca="false">SUM(AN247)</f>
        <v>50000</v>
      </c>
      <c r="AO243" s="39" t="n">
        <f aca="false">SUM(AN243/$AN$4)</f>
        <v>6636.1404207313</v>
      </c>
      <c r="AP243" s="51" t="n">
        <f aca="false">SUM(AP247)</f>
        <v>100000</v>
      </c>
      <c r="AQ243" s="51" t="n">
        <f aca="false">SUM(AQ247)</f>
        <v>0</v>
      </c>
      <c r="AR243" s="39" t="n">
        <f aca="false">SUM(AP243/$AN$4)</f>
        <v>13272.2808414626</v>
      </c>
      <c r="AS243" s="39"/>
      <c r="AT243" s="39" t="n">
        <f aca="false">SUM(AT247)</f>
        <v>153.18</v>
      </c>
      <c r="AU243" s="39" t="n">
        <f aca="false">SUM(AU247)</f>
        <v>0</v>
      </c>
      <c r="AV243" s="39" t="n">
        <f aca="false">SUM(AV247)</f>
        <v>0</v>
      </c>
      <c r="AW243" s="39" t="n">
        <f aca="false">SUM(AR243+AU243-AV243)</f>
        <v>13272.2808414626</v>
      </c>
      <c r="AX243" s="47"/>
      <c r="AY243" s="47"/>
      <c r="AZ243" s="47"/>
      <c r="BA243" s="47" t="n">
        <v>5000</v>
      </c>
      <c r="BB243" s="47" t="n">
        <f aca="false">SUM(BB247)</f>
        <v>3559.43</v>
      </c>
      <c r="BC243" s="48" t="n">
        <f aca="false">SUM(BB243/BA243*100)</f>
        <v>71.1886</v>
      </c>
      <c r="BL243" s="2"/>
    </row>
    <row r="244" customFormat="false" ht="12.75" hidden="true" customHeight="false" outlineLevel="0" collapsed="false">
      <c r="A244" s="41"/>
      <c r="B244" s="36" t="s">
        <v>73</v>
      </c>
      <c r="C244" s="36"/>
      <c r="D244" s="36"/>
      <c r="E244" s="36"/>
      <c r="F244" s="36"/>
      <c r="G244" s="36"/>
      <c r="H244" s="36"/>
      <c r="I244" s="57" t="s">
        <v>52</v>
      </c>
      <c r="J244" s="50" t="s">
        <v>53</v>
      </c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39"/>
      <c r="AP244" s="51"/>
      <c r="AQ244" s="51"/>
      <c r="AR244" s="39"/>
      <c r="AS244" s="39"/>
      <c r="AT244" s="39"/>
      <c r="AU244" s="39"/>
      <c r="AV244" s="39"/>
      <c r="AW244" s="39" t="n">
        <v>985.66</v>
      </c>
      <c r="AX244" s="47"/>
      <c r="AY244" s="47" t="n">
        <v>0</v>
      </c>
      <c r="AZ244" s="47"/>
      <c r="BA244" s="47" t="n">
        <v>3828.38</v>
      </c>
      <c r="BB244" s="47"/>
      <c r="BC244" s="48" t="n">
        <f aca="false">SUM(BB244/BA244*100)</f>
        <v>0</v>
      </c>
      <c r="BL244" s="2"/>
    </row>
    <row r="245" customFormat="false" ht="12.75" hidden="true" customHeight="false" outlineLevel="0" collapsed="false">
      <c r="A245" s="41"/>
      <c r="B245" s="36" t="s">
        <v>73</v>
      </c>
      <c r="C245" s="36"/>
      <c r="D245" s="36"/>
      <c r="E245" s="36"/>
      <c r="F245" s="36"/>
      <c r="G245" s="36"/>
      <c r="H245" s="36"/>
      <c r="I245" s="57" t="s">
        <v>170</v>
      </c>
      <c r="J245" s="50" t="s">
        <v>82</v>
      </c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39"/>
      <c r="AP245" s="51"/>
      <c r="AQ245" s="51"/>
      <c r="AR245" s="39"/>
      <c r="AS245" s="39"/>
      <c r="AT245" s="39"/>
      <c r="AU245" s="39"/>
      <c r="AV245" s="39"/>
      <c r="AW245" s="39" t="n">
        <v>12286.62</v>
      </c>
      <c r="AX245" s="47"/>
      <c r="AY245" s="47" t="n">
        <v>0</v>
      </c>
      <c r="AZ245" s="47"/>
      <c r="BA245" s="47" t="n">
        <v>0</v>
      </c>
      <c r="BB245" s="47"/>
      <c r="BC245" s="48" t="e">
        <f aca="false">SUM(BB245/BA245*100)</f>
        <v>#DIV/0!</v>
      </c>
      <c r="BL245" s="2"/>
    </row>
    <row r="246" customFormat="false" ht="12.75" hidden="true" customHeight="false" outlineLevel="0" collapsed="false">
      <c r="A246" s="41"/>
      <c r="B246" s="36" t="s">
        <v>73</v>
      </c>
      <c r="C246" s="36"/>
      <c r="D246" s="36"/>
      <c r="E246" s="36"/>
      <c r="F246" s="36"/>
      <c r="G246" s="36"/>
      <c r="H246" s="36"/>
      <c r="I246" s="57" t="s">
        <v>74</v>
      </c>
      <c r="J246" s="50" t="s">
        <v>75</v>
      </c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39" t="n">
        <f aca="false">SUM(AN246/$AN$4)</f>
        <v>0</v>
      </c>
      <c r="AP246" s="51" t="n">
        <v>100000</v>
      </c>
      <c r="AQ246" s="51"/>
      <c r="AR246" s="39" t="n">
        <f aca="false">SUM(AP246/$AN$4)</f>
        <v>13272.2808414626</v>
      </c>
      <c r="AS246" s="39"/>
      <c r="AT246" s="39" t="n">
        <v>100000</v>
      </c>
      <c r="AU246" s="39" t="n">
        <v>100000</v>
      </c>
      <c r="AV246" s="39" t="n">
        <v>100000</v>
      </c>
      <c r="AW246" s="39" t="n">
        <f aca="false">SUM(AR246+AU246-AV246)</f>
        <v>13272.2808414626</v>
      </c>
      <c r="AX246" s="47"/>
      <c r="AY246" s="47"/>
      <c r="AZ246" s="47"/>
      <c r="BA246" s="47" t="n">
        <v>1171.62</v>
      </c>
      <c r="BB246" s="47"/>
      <c r="BC246" s="48" t="n">
        <f aca="false">SUM(BB246/BA246*100)</f>
        <v>0</v>
      </c>
      <c r="BL246" s="2"/>
    </row>
    <row r="247" customFormat="false" ht="12.75" hidden="true" customHeight="false" outlineLevel="0" collapsed="false">
      <c r="A247" s="46"/>
      <c r="B247" s="52"/>
      <c r="C247" s="52"/>
      <c r="D247" s="52"/>
      <c r="E247" s="52"/>
      <c r="F247" s="52"/>
      <c r="G247" s="52"/>
      <c r="H247" s="52"/>
      <c r="I247" s="37" t="n">
        <v>3</v>
      </c>
      <c r="J247" s="38" t="s">
        <v>54</v>
      </c>
      <c r="K247" s="39" t="n">
        <f aca="false">SUM(K248)</f>
        <v>170587.68</v>
      </c>
      <c r="L247" s="39" t="n">
        <f aca="false">SUM(L248)</f>
        <v>30000</v>
      </c>
      <c r="M247" s="39" t="n">
        <f aca="false">SUM(M248)</f>
        <v>30000</v>
      </c>
      <c r="N247" s="39" t="n">
        <f aca="false">SUM(N248)</f>
        <v>15000</v>
      </c>
      <c r="O247" s="39" t="n">
        <f aca="false">SUM(O248)</f>
        <v>15000</v>
      </c>
      <c r="P247" s="39" t="n">
        <f aca="false">SUM(P248)</f>
        <v>13000</v>
      </c>
      <c r="Q247" s="39" t="n">
        <f aca="false">SUM(Q248)</f>
        <v>13000</v>
      </c>
      <c r="R247" s="39" t="n">
        <f aca="false">SUM(R248)</f>
        <v>0</v>
      </c>
      <c r="S247" s="39" t="n">
        <f aca="false">SUM(S248)</f>
        <v>13000</v>
      </c>
      <c r="T247" s="39" t="n">
        <f aca="false">SUM(T248)</f>
        <v>0</v>
      </c>
      <c r="U247" s="39" t="n">
        <f aca="false">SUM(U248)</f>
        <v>0</v>
      </c>
      <c r="V247" s="39" t="n">
        <f aca="false">SUM(V248)</f>
        <v>100</v>
      </c>
      <c r="W247" s="39" t="n">
        <f aca="false">SUM(W248)</f>
        <v>15000</v>
      </c>
      <c r="X247" s="39" t="n">
        <f aca="false">SUM(X248)</f>
        <v>50000</v>
      </c>
      <c r="Y247" s="39" t="e">
        <f aca="false">SUM(Y248)</f>
        <v>#REF!</v>
      </c>
      <c r="Z247" s="39" t="e">
        <f aca="false">SUM(Z248)</f>
        <v>#REF!</v>
      </c>
      <c r="AA247" s="39" t="n">
        <f aca="false">SUM(AA248)</f>
        <v>50000</v>
      </c>
      <c r="AB247" s="39" t="e">
        <f aca="false">SUM(AB248)</f>
        <v>#REF!</v>
      </c>
      <c r="AC247" s="39" t="n">
        <f aca="false">SUM(AC248)</f>
        <v>50000</v>
      </c>
      <c r="AD247" s="39" t="n">
        <f aca="false">SUM(AD248)</f>
        <v>50000</v>
      </c>
      <c r="AE247" s="39" t="n">
        <f aca="false">SUM(AE248)</f>
        <v>0</v>
      </c>
      <c r="AF247" s="39" t="n">
        <f aca="false">SUM(AF248)</f>
        <v>0</v>
      </c>
      <c r="AG247" s="39" t="n">
        <f aca="false">SUM(AG248)</f>
        <v>50000</v>
      </c>
      <c r="AH247" s="39" t="n">
        <f aca="false">SUM(AH248)</f>
        <v>8325</v>
      </c>
      <c r="AI247" s="39" t="n">
        <f aca="false">SUM(AI248)</f>
        <v>50000</v>
      </c>
      <c r="AJ247" s="39" t="n">
        <f aca="false">SUM(AJ248)</f>
        <v>0</v>
      </c>
      <c r="AK247" s="39" t="n">
        <f aca="false">SUM(AK248)</f>
        <v>50000</v>
      </c>
      <c r="AL247" s="39" t="n">
        <f aca="false">SUM(AL248)</f>
        <v>0</v>
      </c>
      <c r="AM247" s="39" t="n">
        <f aca="false">SUM(AM248)</f>
        <v>0</v>
      </c>
      <c r="AN247" s="39" t="n">
        <f aca="false">SUM(AN248)</f>
        <v>50000</v>
      </c>
      <c r="AO247" s="39" t="n">
        <f aca="false">SUM(AN247/$AN$4)</f>
        <v>6636.1404207313</v>
      </c>
      <c r="AP247" s="39" t="n">
        <f aca="false">SUM(AP248)</f>
        <v>100000</v>
      </c>
      <c r="AQ247" s="39" t="n">
        <f aca="false">SUM(AQ248)</f>
        <v>0</v>
      </c>
      <c r="AR247" s="39" t="n">
        <f aca="false">SUM(AP247/$AN$4)</f>
        <v>13272.2808414626</v>
      </c>
      <c r="AS247" s="39"/>
      <c r="AT247" s="39" t="n">
        <f aca="false">SUM(AT248)</f>
        <v>153.18</v>
      </c>
      <c r="AU247" s="39" t="n">
        <f aca="false">SUM(AU248)</f>
        <v>0</v>
      </c>
      <c r="AV247" s="39" t="n">
        <f aca="false">SUM(AV248)</f>
        <v>0</v>
      </c>
      <c r="AW247" s="39" t="n">
        <f aca="false">SUM(AR247+AU247-AV247)</f>
        <v>13272.2808414626</v>
      </c>
      <c r="AX247" s="47" t="n">
        <f aca="false">SUM(AX248)</f>
        <v>3559.43</v>
      </c>
      <c r="AY247" s="47" t="n">
        <f aca="false">SUM(AY248)</f>
        <v>0</v>
      </c>
      <c r="AZ247" s="47" t="n">
        <f aca="false">SUM(AZ248)</f>
        <v>8272.28</v>
      </c>
      <c r="BA247" s="47" t="n">
        <f aca="false">SUM(BA248)</f>
        <v>5000.0008414626</v>
      </c>
      <c r="BB247" s="47" t="n">
        <f aca="false">SUM(BB248)</f>
        <v>3559.43</v>
      </c>
      <c r="BC247" s="48" t="n">
        <f aca="false">SUM(BB247/BA247*100)</f>
        <v>71.1885880194931</v>
      </c>
      <c r="BL247" s="2"/>
    </row>
    <row r="248" customFormat="false" ht="12.75" hidden="true" customHeight="false" outlineLevel="0" collapsed="false">
      <c r="A248" s="46"/>
      <c r="B248" s="52" t="s">
        <v>261</v>
      </c>
      <c r="C248" s="52"/>
      <c r="D248" s="52"/>
      <c r="E248" s="52"/>
      <c r="F248" s="52"/>
      <c r="G248" s="52"/>
      <c r="H248" s="52"/>
      <c r="I248" s="37" t="n">
        <v>32</v>
      </c>
      <c r="J248" s="38" t="s">
        <v>55</v>
      </c>
      <c r="K248" s="39" t="n">
        <f aca="false">SUM(K249)</f>
        <v>170587.68</v>
      </c>
      <c r="L248" s="39" t="n">
        <f aca="false">SUM(L249)</f>
        <v>30000</v>
      </c>
      <c r="M248" s="39" t="n">
        <f aca="false">SUM(M249)</f>
        <v>30000</v>
      </c>
      <c r="N248" s="39" t="n">
        <f aca="false">SUM(N249)</f>
        <v>15000</v>
      </c>
      <c r="O248" s="39" t="n">
        <f aca="false">SUM(O249)</f>
        <v>15000</v>
      </c>
      <c r="P248" s="39" t="n">
        <f aca="false">SUM(P249)</f>
        <v>13000</v>
      </c>
      <c r="Q248" s="39" t="n">
        <f aca="false">SUM(Q249)</f>
        <v>13000</v>
      </c>
      <c r="R248" s="39" t="n">
        <f aca="false">SUM(R249)</f>
        <v>0</v>
      </c>
      <c r="S248" s="39" t="n">
        <f aca="false">SUM(S249)</f>
        <v>13000</v>
      </c>
      <c r="T248" s="39" t="n">
        <f aca="false">SUM(T249)</f>
        <v>0</v>
      </c>
      <c r="U248" s="39" t="n">
        <f aca="false">SUM(U249)</f>
        <v>0</v>
      </c>
      <c r="V248" s="39" t="n">
        <f aca="false">SUM(V249)</f>
        <v>100</v>
      </c>
      <c r="W248" s="39" t="n">
        <f aca="false">SUM(W249)</f>
        <v>15000</v>
      </c>
      <c r="X248" s="39" t="n">
        <f aca="false">SUM(X249)</f>
        <v>50000</v>
      </c>
      <c r="Y248" s="39" t="e">
        <f aca="false">SUM(Y249+Y250)</f>
        <v>#REF!</v>
      </c>
      <c r="Z248" s="39" t="e">
        <f aca="false">SUM(Z249+Z250)</f>
        <v>#REF!</v>
      </c>
      <c r="AA248" s="39" t="n">
        <f aca="false">SUM(AA249+AA250)</f>
        <v>50000</v>
      </c>
      <c r="AB248" s="39" t="e">
        <f aca="false">SUM(AB249+AB250)</f>
        <v>#REF!</v>
      </c>
      <c r="AC248" s="39" t="n">
        <f aca="false">SUM(AC249+AC250)</f>
        <v>50000</v>
      </c>
      <c r="AD248" s="39" t="n">
        <f aca="false">SUM(AD249+AD250)</f>
        <v>50000</v>
      </c>
      <c r="AE248" s="39" t="n">
        <f aca="false">SUM(AE249+AE250)</f>
        <v>0</v>
      </c>
      <c r="AF248" s="39" t="n">
        <f aca="false">SUM(AF249+AF250)</f>
        <v>0</v>
      </c>
      <c r="AG248" s="39" t="n">
        <f aca="false">SUM(AG249+AG250)</f>
        <v>50000</v>
      </c>
      <c r="AH248" s="39" t="n">
        <f aca="false">SUM(AH249+AH250)</f>
        <v>8325</v>
      </c>
      <c r="AI248" s="39" t="n">
        <f aca="false">SUM(AI249+AI250)</f>
        <v>50000</v>
      </c>
      <c r="AJ248" s="39" t="n">
        <f aca="false">SUM(AJ249+AJ250)</f>
        <v>0</v>
      </c>
      <c r="AK248" s="39" t="n">
        <f aca="false">SUM(AK249+AK250)</f>
        <v>50000</v>
      </c>
      <c r="AL248" s="39" t="n">
        <f aca="false">SUM(AL249+AL250)</f>
        <v>0</v>
      </c>
      <c r="AM248" s="39" t="n">
        <f aca="false">SUM(AM249+AM250)</f>
        <v>0</v>
      </c>
      <c r="AN248" s="39" t="n">
        <f aca="false">SUM(AN249+AN250)</f>
        <v>50000</v>
      </c>
      <c r="AO248" s="39" t="n">
        <f aca="false">SUM(AN248/$AN$4)</f>
        <v>6636.1404207313</v>
      </c>
      <c r="AP248" s="39" t="n">
        <f aca="false">SUM(AP249+AP250)</f>
        <v>100000</v>
      </c>
      <c r="AQ248" s="39"/>
      <c r="AR248" s="39" t="n">
        <f aca="false">SUM(AP248/$AN$4)</f>
        <v>13272.2808414626</v>
      </c>
      <c r="AS248" s="39"/>
      <c r="AT248" s="39" t="n">
        <f aca="false">SUM(AT249+AT250)</f>
        <v>153.18</v>
      </c>
      <c r="AU248" s="39" t="n">
        <f aca="false">SUM(AU249+AU250)</f>
        <v>0</v>
      </c>
      <c r="AV248" s="39" t="n">
        <f aca="false">SUM(AV249+AV250)</f>
        <v>0</v>
      </c>
      <c r="AW248" s="39" t="n">
        <f aca="false">SUM(AR248+AU248-AV248)</f>
        <v>13272.2808414626</v>
      </c>
      <c r="AX248" s="47" t="n">
        <f aca="false">SUM(AX250)</f>
        <v>3559.43</v>
      </c>
      <c r="AY248" s="47" t="n">
        <f aca="false">SUM(AY250)</f>
        <v>0</v>
      </c>
      <c r="AZ248" s="47" t="n">
        <f aca="false">SUM(AZ250)</f>
        <v>8272.28</v>
      </c>
      <c r="BA248" s="47" t="n">
        <f aca="false">SUM(BA250)</f>
        <v>5000.0008414626</v>
      </c>
      <c r="BB248" s="47" t="n">
        <f aca="false">SUM(BB250)</f>
        <v>3559.43</v>
      </c>
      <c r="BC248" s="48" t="n">
        <f aca="false">SUM(BB248/BA248*100)</f>
        <v>71.1885880194931</v>
      </c>
      <c r="BL248" s="2"/>
    </row>
    <row r="249" customFormat="false" ht="12.75" hidden="true" customHeight="false" outlineLevel="0" collapsed="false">
      <c r="A249" s="41"/>
      <c r="B249" s="36"/>
      <c r="C249" s="36"/>
      <c r="D249" s="36"/>
      <c r="E249" s="36"/>
      <c r="F249" s="36"/>
      <c r="G249" s="36"/>
      <c r="H249" s="36"/>
      <c r="I249" s="49" t="n">
        <v>322</v>
      </c>
      <c r="J249" s="50" t="s">
        <v>262</v>
      </c>
      <c r="K249" s="51" t="n">
        <f aca="false">SUM(K251)</f>
        <v>170587.68</v>
      </c>
      <c r="L249" s="51" t="n">
        <f aca="false">SUM(L251)</f>
        <v>30000</v>
      </c>
      <c r="M249" s="51" t="n">
        <f aca="false">SUM(M251)</f>
        <v>30000</v>
      </c>
      <c r="N249" s="51" t="n">
        <f aca="false">SUM(N251)</f>
        <v>15000</v>
      </c>
      <c r="O249" s="51" t="n">
        <f aca="false">SUM(O251)</f>
        <v>15000</v>
      </c>
      <c r="P249" s="51" t="n">
        <f aca="false">SUM(P251)</f>
        <v>13000</v>
      </c>
      <c r="Q249" s="51" t="n">
        <f aca="false">SUM(Q251)</f>
        <v>13000</v>
      </c>
      <c r="R249" s="51" t="n">
        <f aca="false">SUM(R251)</f>
        <v>0</v>
      </c>
      <c r="S249" s="51" t="n">
        <f aca="false">SUM(S251)</f>
        <v>13000</v>
      </c>
      <c r="T249" s="51" t="n">
        <f aca="false">SUM(T251)</f>
        <v>0</v>
      </c>
      <c r="U249" s="51" t="n">
        <f aca="false">SUM(U251)</f>
        <v>0</v>
      </c>
      <c r="V249" s="51" t="n">
        <f aca="false">SUM(V251)</f>
        <v>100</v>
      </c>
      <c r="W249" s="51" t="n">
        <f aca="false">SUM(W251)</f>
        <v>15000</v>
      </c>
      <c r="X249" s="51" t="n">
        <f aca="false">SUM(X251)</f>
        <v>50000</v>
      </c>
      <c r="Y249" s="51" t="e">
        <f aca="false">SUM(#REF!)</f>
        <v>#REF!</v>
      </c>
      <c r="Z249" s="51" t="e">
        <f aca="false">SUM(#REF!)</f>
        <v>#REF!</v>
      </c>
      <c r="AA249" s="51" t="n">
        <v>0</v>
      </c>
      <c r="AB249" s="51" t="e">
        <f aca="false">SUM(#REF!)</f>
        <v>#REF!</v>
      </c>
      <c r="AC249" s="51" t="n">
        <v>0</v>
      </c>
      <c r="AD249" s="51"/>
      <c r="AE249" s="51"/>
      <c r="AF249" s="51"/>
      <c r="AG249" s="53" t="n">
        <f aca="false">SUM(AC249+AE249-AF249)</f>
        <v>0</v>
      </c>
      <c r="AH249" s="51"/>
      <c r="AI249" s="51"/>
      <c r="AJ249" s="47"/>
      <c r="AK249" s="51"/>
      <c r="AL249" s="51"/>
      <c r="AM249" s="51"/>
      <c r="AN249" s="47" t="n">
        <f aca="false">SUM(AK249+AL249-AM249)</f>
        <v>0</v>
      </c>
      <c r="AO249" s="39" t="n">
        <f aca="false">SUM(AN249/$AN$4)</f>
        <v>0</v>
      </c>
      <c r="AP249" s="47"/>
      <c r="AQ249" s="47"/>
      <c r="AR249" s="39" t="n">
        <f aca="false">SUM(AP249/$AN$4)</f>
        <v>0</v>
      </c>
      <c r="AS249" s="39"/>
      <c r="AT249" s="39"/>
      <c r="AU249" s="39"/>
      <c r="AV249" s="39"/>
      <c r="AW249" s="39" t="n">
        <f aca="false">SUM(AR249+AU249-AV249)</f>
        <v>0</v>
      </c>
      <c r="AX249" s="47" t="n">
        <f aca="false">SUM(AX251)</f>
        <v>3559.43</v>
      </c>
      <c r="AY249" s="47" t="n">
        <v>0</v>
      </c>
      <c r="AZ249" s="47"/>
      <c r="BA249" s="47" t="n">
        <f aca="false">SUM(AW249+AY249-AZ249)</f>
        <v>0</v>
      </c>
      <c r="BB249" s="47" t="n">
        <f aca="false">SUM(BB251)</f>
        <v>3559.43</v>
      </c>
      <c r="BC249" s="48" t="e">
        <f aca="false">SUM(BB249/BA249*100)</f>
        <v>#DIV/0!</v>
      </c>
      <c r="BL249" s="2"/>
    </row>
    <row r="250" customFormat="false" ht="12.75" hidden="true" customHeight="false" outlineLevel="0" collapsed="false">
      <c r="A250" s="41"/>
      <c r="B250" s="36"/>
      <c r="C250" s="36"/>
      <c r="D250" s="36"/>
      <c r="E250" s="36"/>
      <c r="F250" s="36"/>
      <c r="G250" s="36"/>
      <c r="H250" s="36"/>
      <c r="I250" s="49" t="n">
        <v>323</v>
      </c>
      <c r="J250" s="50" t="s">
        <v>114</v>
      </c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39"/>
      <c r="W250" s="51"/>
      <c r="X250" s="51"/>
      <c r="Y250" s="51" t="n">
        <f aca="false">SUM(Y251)</f>
        <v>50000</v>
      </c>
      <c r="Z250" s="51" t="n">
        <f aca="false">SUM(Z251)</f>
        <v>50000</v>
      </c>
      <c r="AA250" s="51" t="n">
        <f aca="false">SUM(AA251)</f>
        <v>50000</v>
      </c>
      <c r="AB250" s="51" t="n">
        <f aca="false">SUM(AB251)</f>
        <v>3412.5</v>
      </c>
      <c r="AC250" s="51" t="n">
        <f aca="false">SUM(AC251)</f>
        <v>50000</v>
      </c>
      <c r="AD250" s="51" t="n">
        <f aca="false">SUM(AD251)</f>
        <v>50000</v>
      </c>
      <c r="AE250" s="51" t="n">
        <f aca="false">SUM(AE251)</f>
        <v>0</v>
      </c>
      <c r="AF250" s="51" t="n">
        <f aca="false">SUM(AF251)</f>
        <v>0</v>
      </c>
      <c r="AG250" s="51" t="n">
        <f aca="false">SUM(AG251)</f>
        <v>50000</v>
      </c>
      <c r="AH250" s="51" t="n">
        <f aca="false">SUM(AH251)</f>
        <v>8325</v>
      </c>
      <c r="AI250" s="51" t="n">
        <f aca="false">SUM(AI251)</f>
        <v>50000</v>
      </c>
      <c r="AJ250" s="51" t="n">
        <f aca="false">SUM(AJ251)</f>
        <v>0</v>
      </c>
      <c r="AK250" s="51" t="n">
        <f aca="false">SUM(AK251)</f>
        <v>50000</v>
      </c>
      <c r="AL250" s="51" t="n">
        <f aca="false">SUM(AL251)</f>
        <v>0</v>
      </c>
      <c r="AM250" s="51" t="n">
        <f aca="false">SUM(AM251)</f>
        <v>0</v>
      </c>
      <c r="AN250" s="51" t="n">
        <f aca="false">SUM(AN251)</f>
        <v>50000</v>
      </c>
      <c r="AO250" s="39" t="n">
        <f aca="false">SUM(AN250/$AN$4)</f>
        <v>6636.1404207313</v>
      </c>
      <c r="AP250" s="51" t="n">
        <f aca="false">SUM(AP251)</f>
        <v>100000</v>
      </c>
      <c r="AQ250" s="51"/>
      <c r="AR250" s="39" t="n">
        <f aca="false">SUM(AP250/$AN$4)</f>
        <v>13272.2808414626</v>
      </c>
      <c r="AS250" s="39"/>
      <c r="AT250" s="39" t="n">
        <f aca="false">SUM(AT251)</f>
        <v>153.18</v>
      </c>
      <c r="AU250" s="39" t="n">
        <f aca="false">SUM(AU251)</f>
        <v>0</v>
      </c>
      <c r="AV250" s="39" t="n">
        <f aca="false">SUM(AV251)</f>
        <v>0</v>
      </c>
      <c r="AW250" s="39" t="n">
        <f aca="false">SUM(AR250+AU250-AV250)</f>
        <v>13272.2808414626</v>
      </c>
      <c r="AX250" s="47" t="n">
        <f aca="false">SUM(AX251)</f>
        <v>3559.43</v>
      </c>
      <c r="AY250" s="47" t="n">
        <f aca="false">SUM(AY251)</f>
        <v>0</v>
      </c>
      <c r="AZ250" s="47" t="n">
        <f aca="false">SUM(AZ251)</f>
        <v>8272.28</v>
      </c>
      <c r="BA250" s="47" t="n">
        <f aca="false">SUM(BA251)</f>
        <v>5000.0008414626</v>
      </c>
      <c r="BB250" s="47" t="n">
        <f aca="false">SUM(BB251)</f>
        <v>3559.43</v>
      </c>
      <c r="BC250" s="48" t="n">
        <f aca="false">SUM(BB250/BA250*100)</f>
        <v>71.1885880194931</v>
      </c>
      <c r="BL250" s="2"/>
    </row>
    <row r="251" customFormat="false" ht="12.75" hidden="true" customHeight="false" outlineLevel="0" collapsed="false">
      <c r="A251" s="41"/>
      <c r="B251" s="36"/>
      <c r="C251" s="36"/>
      <c r="D251" s="36"/>
      <c r="E251" s="36"/>
      <c r="F251" s="36"/>
      <c r="G251" s="36"/>
      <c r="H251" s="36"/>
      <c r="I251" s="49" t="n">
        <v>32329</v>
      </c>
      <c r="J251" s="50" t="s">
        <v>263</v>
      </c>
      <c r="K251" s="51" t="n">
        <v>170587.68</v>
      </c>
      <c r="L251" s="51" t="n">
        <v>30000</v>
      </c>
      <c r="M251" s="51" t="n">
        <v>30000</v>
      </c>
      <c r="N251" s="51" t="n">
        <v>15000</v>
      </c>
      <c r="O251" s="51" t="n">
        <v>15000</v>
      </c>
      <c r="P251" s="51" t="n">
        <v>13000</v>
      </c>
      <c r="Q251" s="51" t="n">
        <v>13000</v>
      </c>
      <c r="R251" s="51"/>
      <c r="S251" s="51" t="n">
        <v>13000</v>
      </c>
      <c r="T251" s="51"/>
      <c r="U251" s="51"/>
      <c r="V251" s="39" t="n">
        <f aca="false">S251/P251*100</f>
        <v>100</v>
      </c>
      <c r="W251" s="51" t="n">
        <v>15000</v>
      </c>
      <c r="X251" s="51" t="n">
        <v>50000</v>
      </c>
      <c r="Y251" s="51" t="n">
        <v>50000</v>
      </c>
      <c r="Z251" s="51" t="n">
        <v>50000</v>
      </c>
      <c r="AA251" s="51" t="n">
        <v>50000</v>
      </c>
      <c r="AB251" s="51" t="n">
        <v>3412.5</v>
      </c>
      <c r="AC251" s="51" t="n">
        <v>50000</v>
      </c>
      <c r="AD251" s="51" t="n">
        <v>50000</v>
      </c>
      <c r="AE251" s="51"/>
      <c r="AF251" s="51"/>
      <c r="AG251" s="53" t="n">
        <f aca="false">SUM(AD251+AE251-AF251)</f>
        <v>50000</v>
      </c>
      <c r="AH251" s="51" t="n">
        <v>8325</v>
      </c>
      <c r="AI251" s="51" t="n">
        <v>50000</v>
      </c>
      <c r="AJ251" s="47" t="n">
        <v>0</v>
      </c>
      <c r="AK251" s="51" t="n">
        <v>50000</v>
      </c>
      <c r="AL251" s="51"/>
      <c r="AM251" s="51"/>
      <c r="AN251" s="47" t="n">
        <f aca="false">SUM(AK251+AL251-AM251)</f>
        <v>50000</v>
      </c>
      <c r="AO251" s="39" t="n">
        <f aca="false">SUM(AN251/$AN$4)</f>
        <v>6636.1404207313</v>
      </c>
      <c r="AP251" s="47" t="n">
        <v>100000</v>
      </c>
      <c r="AQ251" s="47"/>
      <c r="AR251" s="39" t="n">
        <f aca="false">SUM(AP251/$AN$4)</f>
        <v>13272.2808414626</v>
      </c>
      <c r="AS251" s="39" t="n">
        <v>153.18</v>
      </c>
      <c r="AT251" s="39" t="n">
        <v>153.18</v>
      </c>
      <c r="AU251" s="39"/>
      <c r="AV251" s="39"/>
      <c r="AW251" s="39" t="n">
        <f aca="false">SUM(AR251+AU251-AV251)</f>
        <v>13272.2808414626</v>
      </c>
      <c r="AX251" s="47" t="n">
        <v>3559.43</v>
      </c>
      <c r="AY251" s="47"/>
      <c r="AZ251" s="47" t="n">
        <v>8272.28</v>
      </c>
      <c r="BA251" s="47" t="n">
        <f aca="false">SUM(AW251+AY251-AZ251)</f>
        <v>5000.0008414626</v>
      </c>
      <c r="BB251" s="47" t="n">
        <v>3559.43</v>
      </c>
      <c r="BC251" s="48" t="n">
        <f aca="false">SUM(BB251/BA251*100)</f>
        <v>71.1885880194931</v>
      </c>
      <c r="BE251" s="2" t="n">
        <v>3559.43</v>
      </c>
      <c r="BL251" s="2"/>
    </row>
    <row r="252" customFormat="false" ht="12.75" hidden="true" customHeight="false" outlineLevel="0" collapsed="false">
      <c r="A252" s="46" t="s">
        <v>264</v>
      </c>
      <c r="B252" s="52"/>
      <c r="C252" s="52"/>
      <c r="D252" s="52"/>
      <c r="E252" s="52"/>
      <c r="F252" s="52"/>
      <c r="G252" s="52"/>
      <c r="H252" s="52"/>
      <c r="I252" s="37" t="s">
        <v>265</v>
      </c>
      <c r="J252" s="38" t="s">
        <v>266</v>
      </c>
      <c r="K252" s="39" t="e">
        <f aca="false">SUM(K253+#REF!+#REF!+#REF!+#REF!)</f>
        <v>#REF!</v>
      </c>
      <c r="L252" s="39" t="e">
        <f aca="false">SUM(L253+#REF!+#REF!+#REF!+#REF!)</f>
        <v>#REF!</v>
      </c>
      <c r="M252" s="39" t="e">
        <f aca="false">SUM(M253+#REF!+#REF!+#REF!+#REF!)</f>
        <v>#REF!</v>
      </c>
      <c r="N252" s="39" t="n">
        <f aca="false">SUM(N253)</f>
        <v>400000</v>
      </c>
      <c r="O252" s="39" t="n">
        <f aca="false">SUM(O253)</f>
        <v>400000</v>
      </c>
      <c r="P252" s="39" t="n">
        <f aca="false">SUM(P253)</f>
        <v>500000</v>
      </c>
      <c r="Q252" s="39" t="n">
        <f aca="false">SUM(Q253)</f>
        <v>500000</v>
      </c>
      <c r="R252" s="39" t="n">
        <f aca="false">SUM(R253)</f>
        <v>0</v>
      </c>
      <c r="S252" s="39" t="n">
        <f aca="false">SUM(S253)</f>
        <v>500000</v>
      </c>
      <c r="T252" s="39" t="n">
        <f aca="false">SUM(T253)</f>
        <v>0</v>
      </c>
      <c r="U252" s="39" t="n">
        <f aca="false">SUM(U253)</f>
        <v>0</v>
      </c>
      <c r="V252" s="39" t="n">
        <f aca="false">SUM(V253)</f>
        <v>100</v>
      </c>
      <c r="W252" s="39" t="n">
        <f aca="false">SUM(W253)</f>
        <v>625000</v>
      </c>
      <c r="X252" s="39" t="n">
        <f aca="false">SUM(X253)</f>
        <v>200000</v>
      </c>
      <c r="Y252" s="39" t="n">
        <f aca="false">SUM(Y253+Y265)</f>
        <v>100000</v>
      </c>
      <c r="Z252" s="39" t="n">
        <f aca="false">SUM(Z253+Z265)</f>
        <v>500000</v>
      </c>
      <c r="AA252" s="39" t="n">
        <f aca="false">SUM(AA253+AA265)</f>
        <v>150000</v>
      </c>
      <c r="AB252" s="39" t="n">
        <f aca="false">SUM(AB253+AB265)</f>
        <v>0</v>
      </c>
      <c r="AC252" s="39" t="n">
        <f aca="false">SUM(AC253+AC265)</f>
        <v>250000</v>
      </c>
      <c r="AD252" s="39" t="n">
        <f aca="false">SUM(AD253+AD265)</f>
        <v>250000</v>
      </c>
      <c r="AE252" s="39" t="n">
        <f aca="false">SUM(AE253+AE265)</f>
        <v>0</v>
      </c>
      <c r="AF252" s="39" t="n">
        <f aca="false">SUM(AF253+AF265)</f>
        <v>0</v>
      </c>
      <c r="AG252" s="39" t="e">
        <f aca="false">SUM(AG253+AG265)</f>
        <v>#REF!</v>
      </c>
      <c r="AH252" s="39" t="e">
        <f aca="false">SUM(AH253+AH265)</f>
        <v>#REF!</v>
      </c>
      <c r="AI252" s="39" t="e">
        <f aca="false">SUM(AI253+AI265)</f>
        <v>#REF!</v>
      </c>
      <c r="AJ252" s="39" t="n">
        <f aca="false">SUM(AJ253+AJ265)</f>
        <v>0</v>
      </c>
      <c r="AK252" s="39" t="n">
        <f aca="false">SUM(AK253+AK265)</f>
        <v>3170000</v>
      </c>
      <c r="AL252" s="39" t="n">
        <f aca="false">SUM(AL253+AL265)</f>
        <v>450000</v>
      </c>
      <c r="AM252" s="39" t="n">
        <f aca="false">SUM(AM253+AM265)</f>
        <v>0</v>
      </c>
      <c r="AN252" s="39" t="n">
        <f aca="false">SUM(AN253+AN265)</f>
        <v>3620000</v>
      </c>
      <c r="AO252" s="39" t="n">
        <f aca="false">SUM(AN252/$AN$4)</f>
        <v>480456.566460946</v>
      </c>
      <c r="AP252" s="39" t="n">
        <f aca="false">SUM(AP253+AP265)</f>
        <v>6470000</v>
      </c>
      <c r="AQ252" s="39" t="n">
        <f aca="false">SUM(AQ253+AQ265)</f>
        <v>0</v>
      </c>
      <c r="AR252" s="39" t="n">
        <f aca="false">SUM(AP252/$AN$4)</f>
        <v>858716.570442631</v>
      </c>
      <c r="AS252" s="39"/>
      <c r="AT252" s="39" t="n">
        <f aca="false">SUM(AT253+AT265)</f>
        <v>5900.5</v>
      </c>
      <c r="AU252" s="39" t="n">
        <f aca="false">SUM(AU253+AU265)</f>
        <v>66900.3</v>
      </c>
      <c r="AV252" s="39" t="n">
        <f aca="false">SUM(AV253+AV265)</f>
        <v>0</v>
      </c>
      <c r="AW252" s="39" t="n">
        <f aca="false">SUM(AR252+AU252-AV252)</f>
        <v>925616.870442631</v>
      </c>
      <c r="AX252" s="47" t="n">
        <f aca="false">SUM(AX253+AX265)</f>
        <v>76370.61</v>
      </c>
      <c r="AY252" s="47" t="n">
        <f aca="false">SUM(AY253+AY265)</f>
        <v>0</v>
      </c>
      <c r="AZ252" s="47" t="n">
        <f aca="false">SUM(AZ253+AZ265)</f>
        <v>846671.31</v>
      </c>
      <c r="BA252" s="47" t="n">
        <f aca="false">SUM(BA253+BA265)</f>
        <v>78945.5604426306</v>
      </c>
      <c r="BB252" s="47" t="n">
        <f aca="false">SUM(BB253+BB265)</f>
        <v>76780.61</v>
      </c>
      <c r="BC252" s="48" t="n">
        <f aca="false">SUM(BB252/BA252*100)</f>
        <v>97.2576666369937</v>
      </c>
      <c r="BL252" s="2"/>
    </row>
    <row r="253" customFormat="false" ht="12.75" hidden="true" customHeight="false" outlineLevel="0" collapsed="false">
      <c r="A253" s="41" t="s">
        <v>267</v>
      </c>
      <c r="B253" s="36"/>
      <c r="C253" s="36"/>
      <c r="D253" s="36"/>
      <c r="E253" s="36"/>
      <c r="F253" s="36"/>
      <c r="G253" s="36"/>
      <c r="H253" s="36"/>
      <c r="I253" s="49" t="s">
        <v>167</v>
      </c>
      <c r="J253" s="50" t="s">
        <v>268</v>
      </c>
      <c r="K253" s="51" t="e">
        <f aca="false">SUM(K258)</f>
        <v>#REF!</v>
      </c>
      <c r="L253" s="51" t="e">
        <f aca="false">SUM(L258)</f>
        <v>#REF!</v>
      </c>
      <c r="M253" s="51" t="e">
        <f aca="false">SUM(M258)</f>
        <v>#REF!</v>
      </c>
      <c r="N253" s="51" t="n">
        <f aca="false">SUM(N258)</f>
        <v>400000</v>
      </c>
      <c r="O253" s="51" t="n">
        <f aca="false">SUM(O258)</f>
        <v>400000</v>
      </c>
      <c r="P253" s="51" t="n">
        <f aca="false">SUM(P258)</f>
        <v>500000</v>
      </c>
      <c r="Q253" s="51" t="n">
        <f aca="false">SUM(Q258)</f>
        <v>500000</v>
      </c>
      <c r="R253" s="51" t="n">
        <f aca="false">SUM(R258)</f>
        <v>0</v>
      </c>
      <c r="S253" s="51" t="n">
        <f aca="false">SUM(S258)</f>
        <v>500000</v>
      </c>
      <c r="T253" s="51" t="n">
        <f aca="false">SUM(T258)</f>
        <v>0</v>
      </c>
      <c r="U253" s="51" t="n">
        <f aca="false">SUM(U258)</f>
        <v>0</v>
      </c>
      <c r="V253" s="51" t="n">
        <f aca="false">SUM(V258)</f>
        <v>100</v>
      </c>
      <c r="W253" s="51" t="n">
        <f aca="false">SUM(W258)</f>
        <v>625000</v>
      </c>
      <c r="X253" s="51" t="n">
        <f aca="false">SUM(X258)</f>
        <v>200000</v>
      </c>
      <c r="Y253" s="51" t="n">
        <f aca="false">SUM(Y258)</f>
        <v>50000</v>
      </c>
      <c r="Z253" s="51" t="n">
        <f aca="false">SUM(Z258)</f>
        <v>50000</v>
      </c>
      <c r="AA253" s="51" t="n">
        <f aca="false">SUM(AA258)</f>
        <v>50000</v>
      </c>
      <c r="AB253" s="51" t="n">
        <f aca="false">SUM(AB258)</f>
        <v>0</v>
      </c>
      <c r="AC253" s="51" t="n">
        <f aca="false">SUM(AC258)</f>
        <v>50000</v>
      </c>
      <c r="AD253" s="51" t="n">
        <f aca="false">SUM(AD258)</f>
        <v>50000</v>
      </c>
      <c r="AE253" s="51" t="n">
        <f aca="false">SUM(AE258)</f>
        <v>0</v>
      </c>
      <c r="AF253" s="51" t="n">
        <f aca="false">SUM(AF258)</f>
        <v>0</v>
      </c>
      <c r="AG253" s="51" t="e">
        <f aca="false">SUM(AG258)</f>
        <v>#REF!</v>
      </c>
      <c r="AH253" s="51" t="e">
        <f aca="false">SUM(AH258)</f>
        <v>#REF!</v>
      </c>
      <c r="AI253" s="51" t="e">
        <f aca="false">SUM(AI258)</f>
        <v>#REF!</v>
      </c>
      <c r="AJ253" s="51" t="n">
        <f aca="false">SUM(AJ258)</f>
        <v>0</v>
      </c>
      <c r="AK253" s="51" t="n">
        <f aca="false">SUM(AK258)</f>
        <v>3020000</v>
      </c>
      <c r="AL253" s="51" t="n">
        <f aca="false">SUM(AL258)</f>
        <v>400000</v>
      </c>
      <c r="AM253" s="51" t="n">
        <f aca="false">SUM(AM258)</f>
        <v>0</v>
      </c>
      <c r="AN253" s="51" t="n">
        <f aca="false">SUM(AN258)</f>
        <v>3420000</v>
      </c>
      <c r="AO253" s="39" t="n">
        <f aca="false">SUM(AN253/$AN$4)</f>
        <v>453912.004778021</v>
      </c>
      <c r="AP253" s="51" t="n">
        <f aca="false">SUM(AP258)</f>
        <v>6270000</v>
      </c>
      <c r="AQ253" s="51" t="n">
        <f aca="false">SUM(AQ258)</f>
        <v>0</v>
      </c>
      <c r="AR253" s="39" t="n">
        <f aca="false">SUM(AP253/$AN$4)</f>
        <v>832172.008759705</v>
      </c>
      <c r="AS253" s="39"/>
      <c r="AT253" s="39" t="n">
        <f aca="false">SUM(AT258)</f>
        <v>0</v>
      </c>
      <c r="AU253" s="39" t="n">
        <f aca="false">SUM(AU258)</f>
        <v>60999.3</v>
      </c>
      <c r="AV253" s="39" t="n">
        <f aca="false">SUM(AV258)</f>
        <v>0</v>
      </c>
      <c r="AW253" s="39" t="n">
        <f aca="false">SUM(AR253+AU253-AV253)</f>
        <v>893171.308759705</v>
      </c>
      <c r="AX253" s="47" t="n">
        <f aca="false">SUM(AX258)</f>
        <v>46413.66</v>
      </c>
      <c r="AY253" s="47" t="n">
        <f aca="false">SUM(AY258)</f>
        <v>0</v>
      </c>
      <c r="AZ253" s="47" t="n">
        <f aca="false">SUM(AZ258)</f>
        <v>846671.31</v>
      </c>
      <c r="BA253" s="47" t="n">
        <f aca="false">SUM(BA258)</f>
        <v>46499.9987597054</v>
      </c>
      <c r="BB253" s="47" t="n">
        <f aca="false">SUM(BB258)</f>
        <v>46823.66</v>
      </c>
      <c r="BC253" s="48" t="n">
        <f aca="false">SUM(BB253/BA253*100)</f>
        <v>100.696045696619</v>
      </c>
      <c r="BL253" s="2"/>
    </row>
    <row r="254" customFormat="false" ht="12.75" hidden="true" customHeight="false" outlineLevel="0" collapsed="false">
      <c r="A254" s="41"/>
      <c r="B254" s="36"/>
      <c r="C254" s="36"/>
      <c r="D254" s="36"/>
      <c r="E254" s="36"/>
      <c r="F254" s="36"/>
      <c r="G254" s="36"/>
      <c r="H254" s="36"/>
      <c r="I254" s="49" t="s">
        <v>238</v>
      </c>
      <c r="J254" s="50"/>
      <c r="K254" s="51" t="e">
        <f aca="false">SUM(K258)</f>
        <v>#REF!</v>
      </c>
      <c r="L254" s="51" t="e">
        <f aca="false">SUM(L258)</f>
        <v>#REF!</v>
      </c>
      <c r="M254" s="51" t="e">
        <f aca="false">SUM(M258)</f>
        <v>#REF!</v>
      </c>
      <c r="N254" s="51" t="n">
        <f aca="false">SUM(N258)</f>
        <v>400000</v>
      </c>
      <c r="O254" s="51" t="n">
        <f aca="false">SUM(O258)</f>
        <v>400000</v>
      </c>
      <c r="P254" s="51" t="n">
        <f aca="false">SUM(P258)</f>
        <v>500000</v>
      </c>
      <c r="Q254" s="51" t="n">
        <f aca="false">SUM(Q258)</f>
        <v>500000</v>
      </c>
      <c r="R254" s="51" t="n">
        <f aca="false">SUM(R258)</f>
        <v>0</v>
      </c>
      <c r="S254" s="51" t="n">
        <f aca="false">SUM(S258)</f>
        <v>500000</v>
      </c>
      <c r="T254" s="51" t="n">
        <f aca="false">SUM(T258)</f>
        <v>0</v>
      </c>
      <c r="U254" s="51" t="n">
        <f aca="false">SUM(U258)</f>
        <v>0</v>
      </c>
      <c r="V254" s="51" t="n">
        <f aca="false">SUM(V258)</f>
        <v>100</v>
      </c>
      <c r="W254" s="51" t="n">
        <f aca="false">SUM(W258)</f>
        <v>625000</v>
      </c>
      <c r="X254" s="51" t="n">
        <f aca="false">SUM(X258)</f>
        <v>200000</v>
      </c>
      <c r="Y254" s="51" t="n">
        <f aca="false">SUM(Y258)</f>
        <v>50000</v>
      </c>
      <c r="Z254" s="51" t="n">
        <f aca="false">SUM(Z258)</f>
        <v>50000</v>
      </c>
      <c r="AA254" s="51" t="n">
        <f aca="false">SUM(AA258)</f>
        <v>50000</v>
      </c>
      <c r="AB254" s="51" t="n">
        <f aca="false">SUM(AB258)</f>
        <v>0</v>
      </c>
      <c r="AC254" s="51" t="n">
        <f aca="false">SUM(AC258)</f>
        <v>50000</v>
      </c>
      <c r="AD254" s="51" t="n">
        <f aca="false">SUM(AD258)</f>
        <v>50000</v>
      </c>
      <c r="AE254" s="51" t="n">
        <f aca="false">SUM(AE258)</f>
        <v>0</v>
      </c>
      <c r="AF254" s="51" t="n">
        <f aca="false">SUM(AF258)</f>
        <v>0</v>
      </c>
      <c r="AG254" s="51" t="e">
        <f aca="false">SUM(AG258)</f>
        <v>#REF!</v>
      </c>
      <c r="AH254" s="51" t="e">
        <f aca="false">SUM(AH258)</f>
        <v>#REF!</v>
      </c>
      <c r="AI254" s="51" t="e">
        <f aca="false">SUM(AI258)</f>
        <v>#REF!</v>
      </c>
      <c r="AJ254" s="51" t="n">
        <f aca="false">SUM(AJ258)</f>
        <v>0</v>
      </c>
      <c r="AK254" s="51" t="n">
        <f aca="false">SUM(AK258)</f>
        <v>3020000</v>
      </c>
      <c r="AL254" s="51" t="n">
        <f aca="false">SUM(AL258)</f>
        <v>400000</v>
      </c>
      <c r="AM254" s="51" t="n">
        <f aca="false">SUM(AM258)</f>
        <v>0</v>
      </c>
      <c r="AN254" s="51" t="n">
        <f aca="false">SUM(AN258)</f>
        <v>3420000</v>
      </c>
      <c r="AO254" s="39" t="n">
        <f aca="false">SUM(AN254/$AN$4)</f>
        <v>453912.004778021</v>
      </c>
      <c r="AP254" s="51" t="n">
        <f aca="false">SUM(AP258)</f>
        <v>6270000</v>
      </c>
      <c r="AQ254" s="51" t="n">
        <f aca="false">SUM(AQ258)</f>
        <v>0</v>
      </c>
      <c r="AR254" s="39" t="n">
        <f aca="false">SUM(AP254/$AN$4)</f>
        <v>832172.008759705</v>
      </c>
      <c r="AS254" s="39"/>
      <c r="AT254" s="39" t="n">
        <f aca="false">SUM(AT258)</f>
        <v>0</v>
      </c>
      <c r="AU254" s="39" t="n">
        <f aca="false">SUM(AU258)</f>
        <v>60999.3</v>
      </c>
      <c r="AV254" s="39" t="n">
        <f aca="false">SUM(AV258)</f>
        <v>0</v>
      </c>
      <c r="AW254" s="39" t="n">
        <f aca="false">SUM(AR254+AU254-AV254)</f>
        <v>893171.308759705</v>
      </c>
      <c r="AX254" s="47"/>
      <c r="AY254" s="47"/>
      <c r="AZ254" s="47"/>
      <c r="BA254" s="47" t="n">
        <v>46500</v>
      </c>
      <c r="BB254" s="47" t="n">
        <f aca="false">SUM(BB258)</f>
        <v>46823.66</v>
      </c>
      <c r="BC254" s="48" t="n">
        <f aca="false">SUM(BB254/BA254*100)</f>
        <v>100.696043010753</v>
      </c>
      <c r="BL254" s="2"/>
    </row>
    <row r="255" customFormat="false" ht="21" hidden="true" customHeight="true" outlineLevel="0" collapsed="false">
      <c r="A255" s="41"/>
      <c r="B255" s="36" t="s">
        <v>73</v>
      </c>
      <c r="C255" s="36"/>
      <c r="D255" s="36"/>
      <c r="E255" s="36"/>
      <c r="F255" s="36"/>
      <c r="G255" s="36"/>
      <c r="H255" s="36"/>
      <c r="I255" s="57" t="s">
        <v>74</v>
      </c>
      <c r="J255" s="50" t="s">
        <v>75</v>
      </c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39" t="n">
        <f aca="false">SUM(AN255/$AN$4)</f>
        <v>0</v>
      </c>
      <c r="AP255" s="51" t="n">
        <v>250000</v>
      </c>
      <c r="AQ255" s="51"/>
      <c r="AR255" s="39" t="n">
        <f aca="false">SUM(AP255/$AN$4)</f>
        <v>33180.7021036565</v>
      </c>
      <c r="AS255" s="39"/>
      <c r="AT255" s="39" t="n">
        <v>250000</v>
      </c>
      <c r="AU255" s="39"/>
      <c r="AV255" s="39"/>
      <c r="AW255" s="39" t="n">
        <v>0</v>
      </c>
      <c r="AX255" s="47"/>
      <c r="AY255" s="47"/>
      <c r="AZ255" s="47"/>
      <c r="BA255" s="47" t="n">
        <v>45500</v>
      </c>
      <c r="BB255" s="47"/>
      <c r="BC255" s="48" t="n">
        <f aca="false">SUM(BB255/BA255*100)</f>
        <v>0</v>
      </c>
      <c r="BL255" s="2"/>
    </row>
    <row r="256" customFormat="false" ht="21" hidden="true" customHeight="true" outlineLevel="0" collapsed="false">
      <c r="A256" s="41"/>
      <c r="B256" s="36" t="s">
        <v>73</v>
      </c>
      <c r="C256" s="36"/>
      <c r="D256" s="36"/>
      <c r="E256" s="36"/>
      <c r="F256" s="36"/>
      <c r="G256" s="36"/>
      <c r="H256" s="36"/>
      <c r="I256" s="57" t="s">
        <v>76</v>
      </c>
      <c r="J256" s="50" t="s">
        <v>77</v>
      </c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39" t="n">
        <f aca="false">SUM(AN256/$AN$4)</f>
        <v>0</v>
      </c>
      <c r="AP256" s="51" t="n">
        <v>6200000</v>
      </c>
      <c r="AQ256" s="51"/>
      <c r="AR256" s="39" t="n">
        <f aca="false">SUM(AP256/$AN$4)</f>
        <v>822881.412170682</v>
      </c>
      <c r="AS256" s="39"/>
      <c r="AT256" s="39" t="n">
        <v>6200000</v>
      </c>
      <c r="AU256" s="39"/>
      <c r="AV256" s="39"/>
      <c r="AW256" s="39" t="n">
        <v>892939.91</v>
      </c>
      <c r="AX256" s="47"/>
      <c r="AY256" s="47"/>
      <c r="AZ256" s="47"/>
      <c r="BA256" s="47" t="n">
        <v>0</v>
      </c>
      <c r="BB256" s="47"/>
      <c r="BC256" s="48" t="e">
        <f aca="false">SUM(BB256/BA256*100)</f>
        <v>#DIV/0!</v>
      </c>
      <c r="BL256" s="2"/>
    </row>
    <row r="257" customFormat="false" ht="12.75" hidden="true" customHeight="false" outlineLevel="0" collapsed="false">
      <c r="A257" s="41"/>
      <c r="B257" s="36" t="s">
        <v>73</v>
      </c>
      <c r="C257" s="36"/>
      <c r="D257" s="36"/>
      <c r="E257" s="36"/>
      <c r="F257" s="36"/>
      <c r="G257" s="36"/>
      <c r="H257" s="36"/>
      <c r="I257" s="57" t="s">
        <v>78</v>
      </c>
      <c r="J257" s="50" t="s">
        <v>79</v>
      </c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39" t="n">
        <f aca="false">SUM(AN257/$AN$4)</f>
        <v>0</v>
      </c>
      <c r="AP257" s="51" t="n">
        <v>20000</v>
      </c>
      <c r="AQ257" s="51"/>
      <c r="AR257" s="39" t="n">
        <f aca="false">SUM(AP257/$AN$4)</f>
        <v>2654.45616829252</v>
      </c>
      <c r="AS257" s="39"/>
      <c r="AT257" s="39" t="n">
        <v>20000</v>
      </c>
      <c r="AU257" s="39"/>
      <c r="AV257" s="39"/>
      <c r="AW257" s="39" t="n">
        <v>231.4</v>
      </c>
      <c r="AX257" s="47"/>
      <c r="AY257" s="47"/>
      <c r="AZ257" s="47"/>
      <c r="BA257" s="47" t="n">
        <v>1000</v>
      </c>
      <c r="BB257" s="47"/>
      <c r="BC257" s="48" t="n">
        <f aca="false">SUM(BB257/BA257*100)</f>
        <v>0</v>
      </c>
      <c r="BL257" s="2"/>
    </row>
    <row r="258" customFormat="false" ht="12.75" hidden="true" customHeight="false" outlineLevel="0" collapsed="false">
      <c r="A258" s="46"/>
      <c r="B258" s="52"/>
      <c r="C258" s="52"/>
      <c r="D258" s="52"/>
      <c r="E258" s="52"/>
      <c r="F258" s="52"/>
      <c r="G258" s="52"/>
      <c r="H258" s="52"/>
      <c r="I258" s="37" t="n">
        <v>4</v>
      </c>
      <c r="J258" s="38" t="s">
        <v>171</v>
      </c>
      <c r="K258" s="39" t="e">
        <f aca="false">SUM(K259)</f>
        <v>#REF!</v>
      </c>
      <c r="L258" s="39" t="e">
        <f aca="false">SUM(L259)</f>
        <v>#REF!</v>
      </c>
      <c r="M258" s="39" t="e">
        <f aca="false">SUM(M259)</f>
        <v>#REF!</v>
      </c>
      <c r="N258" s="39" t="n">
        <f aca="false">SUM(N259)</f>
        <v>400000</v>
      </c>
      <c r="O258" s="39" t="n">
        <f aca="false">SUM(O259)</f>
        <v>400000</v>
      </c>
      <c r="P258" s="39" t="n">
        <f aca="false">SUM(P259)</f>
        <v>500000</v>
      </c>
      <c r="Q258" s="39" t="n">
        <f aca="false">SUM(Q259)</f>
        <v>500000</v>
      </c>
      <c r="R258" s="39" t="n">
        <f aca="false">SUM(R259)</f>
        <v>0</v>
      </c>
      <c r="S258" s="39" t="n">
        <f aca="false">SUM(S259)</f>
        <v>500000</v>
      </c>
      <c r="T258" s="39" t="n">
        <f aca="false">SUM(T259)</f>
        <v>0</v>
      </c>
      <c r="U258" s="39" t="n">
        <f aca="false">SUM(U259)</f>
        <v>0</v>
      </c>
      <c r="V258" s="39" t="n">
        <f aca="false">SUM(V259)</f>
        <v>100</v>
      </c>
      <c r="W258" s="39" t="n">
        <f aca="false">SUM(W259)</f>
        <v>625000</v>
      </c>
      <c r="X258" s="39" t="n">
        <f aca="false">SUM(X259)</f>
        <v>200000</v>
      </c>
      <c r="Y258" s="39" t="n">
        <f aca="false">SUM(Y259)</f>
        <v>50000</v>
      </c>
      <c r="Z258" s="39" t="n">
        <f aca="false">SUM(Z259)</f>
        <v>50000</v>
      </c>
      <c r="AA258" s="39" t="n">
        <f aca="false">SUM(AA259)</f>
        <v>50000</v>
      </c>
      <c r="AB258" s="39" t="n">
        <f aca="false">SUM(AB259)</f>
        <v>0</v>
      </c>
      <c r="AC258" s="39" t="n">
        <f aca="false">SUM(AC259)</f>
        <v>50000</v>
      </c>
      <c r="AD258" s="39" t="n">
        <f aca="false">SUM(AD259)</f>
        <v>50000</v>
      </c>
      <c r="AE258" s="39" t="n">
        <f aca="false">SUM(AE259)</f>
        <v>0</v>
      </c>
      <c r="AF258" s="39" t="n">
        <f aca="false">SUM(AF259)</f>
        <v>0</v>
      </c>
      <c r="AG258" s="39" t="e">
        <f aca="false">SUM(AG259)</f>
        <v>#REF!</v>
      </c>
      <c r="AH258" s="39" t="e">
        <f aca="false">SUM(AH259)</f>
        <v>#REF!</v>
      </c>
      <c r="AI258" s="39" t="e">
        <f aca="false">SUM(AI259)</f>
        <v>#REF!</v>
      </c>
      <c r="AJ258" s="39" t="n">
        <f aca="false">SUM(AJ259)</f>
        <v>0</v>
      </c>
      <c r="AK258" s="39" t="n">
        <f aca="false">SUM(AK259)</f>
        <v>3020000</v>
      </c>
      <c r="AL258" s="39" t="n">
        <f aca="false">SUM(AL259)</f>
        <v>400000</v>
      </c>
      <c r="AM258" s="39" t="n">
        <f aca="false">SUM(AM259)</f>
        <v>0</v>
      </c>
      <c r="AN258" s="39" t="n">
        <f aca="false">SUM(AN259)</f>
        <v>3420000</v>
      </c>
      <c r="AO258" s="39" t="n">
        <f aca="false">SUM(AN258/$AN$4)</f>
        <v>453912.004778021</v>
      </c>
      <c r="AP258" s="39" t="n">
        <f aca="false">SUM(AP259)</f>
        <v>6270000</v>
      </c>
      <c r="AQ258" s="39" t="n">
        <f aca="false">SUM(AQ259)</f>
        <v>0</v>
      </c>
      <c r="AR258" s="39" t="n">
        <f aca="false">SUM(AP258/$AN$4)</f>
        <v>832172.008759705</v>
      </c>
      <c r="AS258" s="39"/>
      <c r="AT258" s="39" t="n">
        <f aca="false">SUM(AT259)</f>
        <v>0</v>
      </c>
      <c r="AU258" s="39" t="n">
        <f aca="false">SUM(AU259)</f>
        <v>60999.3</v>
      </c>
      <c r="AV258" s="39" t="n">
        <f aca="false">SUM(AV259)</f>
        <v>0</v>
      </c>
      <c r="AW258" s="39" t="n">
        <f aca="false">SUM(AR258+AU258-AV258)</f>
        <v>893171.308759705</v>
      </c>
      <c r="AX258" s="47" t="n">
        <f aca="false">SUM(AX259)</f>
        <v>46413.66</v>
      </c>
      <c r="AY258" s="47" t="n">
        <f aca="false">SUM(AY259)</f>
        <v>0</v>
      </c>
      <c r="AZ258" s="47" t="n">
        <f aca="false">SUM(AZ259)</f>
        <v>846671.31</v>
      </c>
      <c r="BA258" s="47" t="n">
        <f aca="false">SUM(BA259)</f>
        <v>46499.9987597054</v>
      </c>
      <c r="BB258" s="47" t="n">
        <f aca="false">SUM(BB259)</f>
        <v>46823.66</v>
      </c>
      <c r="BC258" s="48" t="n">
        <f aca="false">SUM(BB258/BA258*100)</f>
        <v>100.696045696619</v>
      </c>
      <c r="BD258" s="62"/>
      <c r="BE258" s="63"/>
      <c r="BL258" s="2"/>
    </row>
    <row r="259" customFormat="false" ht="26.25" hidden="true" customHeight="true" outlineLevel="0" collapsed="false">
      <c r="A259" s="46"/>
      <c r="B259" s="52" t="s">
        <v>269</v>
      </c>
      <c r="C259" s="52"/>
      <c r="D259" s="52"/>
      <c r="E259" s="52"/>
      <c r="F259" s="52"/>
      <c r="G259" s="52"/>
      <c r="H259" s="52"/>
      <c r="I259" s="37" t="n">
        <v>42</v>
      </c>
      <c r="J259" s="38" t="s">
        <v>253</v>
      </c>
      <c r="K259" s="39" t="e">
        <f aca="false">SUM(K260:K260)</f>
        <v>#REF!</v>
      </c>
      <c r="L259" s="39" t="e">
        <f aca="false">SUM(L260:L260)</f>
        <v>#REF!</v>
      </c>
      <c r="M259" s="39" t="e">
        <f aca="false">SUM(M260:M260)</f>
        <v>#REF!</v>
      </c>
      <c r="N259" s="39" t="n">
        <f aca="false">SUM(N260)</f>
        <v>400000</v>
      </c>
      <c r="O259" s="39" t="n">
        <f aca="false">SUM(O260)</f>
        <v>400000</v>
      </c>
      <c r="P259" s="39" t="n">
        <f aca="false">SUM(P260)</f>
        <v>500000</v>
      </c>
      <c r="Q259" s="39" t="n">
        <f aca="false">SUM(Q260)</f>
        <v>500000</v>
      </c>
      <c r="R259" s="39" t="n">
        <f aca="false">SUM(R260)</f>
        <v>0</v>
      </c>
      <c r="S259" s="39" t="n">
        <f aca="false">SUM(S260)</f>
        <v>500000</v>
      </c>
      <c r="T259" s="39" t="n">
        <f aca="false">SUM(T260)</f>
        <v>0</v>
      </c>
      <c r="U259" s="39" t="n">
        <f aca="false">SUM(U260)</f>
        <v>0</v>
      </c>
      <c r="V259" s="39" t="n">
        <f aca="false">SUM(V260)</f>
        <v>100</v>
      </c>
      <c r="W259" s="39" t="n">
        <f aca="false">SUM(W260)</f>
        <v>625000</v>
      </c>
      <c r="X259" s="39" t="n">
        <f aca="false">SUM(X260)</f>
        <v>200000</v>
      </c>
      <c r="Y259" s="39" t="n">
        <f aca="false">SUM(Y260)</f>
        <v>50000</v>
      </c>
      <c r="Z259" s="39" t="n">
        <f aca="false">SUM(Z260)</f>
        <v>50000</v>
      </c>
      <c r="AA259" s="39" t="n">
        <f aca="false">SUM(AA260)</f>
        <v>50000</v>
      </c>
      <c r="AB259" s="39" t="n">
        <f aca="false">SUM(AB260)</f>
        <v>0</v>
      </c>
      <c r="AC259" s="39" t="n">
        <f aca="false">SUM(AC260)</f>
        <v>50000</v>
      </c>
      <c r="AD259" s="39" t="n">
        <f aca="false">SUM(AD260)</f>
        <v>50000</v>
      </c>
      <c r="AE259" s="39" t="n">
        <f aca="false">SUM(AE260)</f>
        <v>0</v>
      </c>
      <c r="AF259" s="39" t="n">
        <f aca="false">SUM(AF260)</f>
        <v>0</v>
      </c>
      <c r="AG259" s="39" t="e">
        <f aca="false">SUM(AG260)</f>
        <v>#REF!</v>
      </c>
      <c r="AH259" s="39" t="e">
        <f aca="false">SUM(AH260)</f>
        <v>#REF!</v>
      </c>
      <c r="AI259" s="39" t="e">
        <f aca="false">SUM(AI260)</f>
        <v>#REF!</v>
      </c>
      <c r="AJ259" s="39" t="n">
        <f aca="false">SUM(AJ260)</f>
        <v>0</v>
      </c>
      <c r="AK259" s="39" t="n">
        <f aca="false">SUM(AK260)</f>
        <v>3020000</v>
      </c>
      <c r="AL259" s="39" t="n">
        <f aca="false">SUM(AL260)</f>
        <v>400000</v>
      </c>
      <c r="AM259" s="39" t="n">
        <f aca="false">SUM(AM260)</f>
        <v>0</v>
      </c>
      <c r="AN259" s="39" t="n">
        <f aca="false">SUM(AN260)</f>
        <v>3420000</v>
      </c>
      <c r="AO259" s="39" t="n">
        <f aca="false">SUM(AN259/$AN$4)</f>
        <v>453912.004778021</v>
      </c>
      <c r="AP259" s="39" t="n">
        <f aca="false">SUM(AP260)</f>
        <v>6270000</v>
      </c>
      <c r="AQ259" s="39"/>
      <c r="AR259" s="39" t="n">
        <f aca="false">SUM(AP259/$AN$4)</f>
        <v>832172.008759705</v>
      </c>
      <c r="AS259" s="39"/>
      <c r="AT259" s="39" t="n">
        <f aca="false">SUM(AT260)</f>
        <v>0</v>
      </c>
      <c r="AU259" s="39" t="n">
        <f aca="false">SUM(AU260)</f>
        <v>60999.3</v>
      </c>
      <c r="AV259" s="39" t="n">
        <f aca="false">SUM(AV260)</f>
        <v>0</v>
      </c>
      <c r="AW259" s="39" t="n">
        <f aca="false">SUM(AR259+AU259-AV259)</f>
        <v>893171.308759705</v>
      </c>
      <c r="AX259" s="47" t="n">
        <f aca="false">SUM(AX260)</f>
        <v>46413.66</v>
      </c>
      <c r="AY259" s="47" t="n">
        <f aca="false">SUM(AY260)</f>
        <v>0</v>
      </c>
      <c r="AZ259" s="47" t="n">
        <f aca="false">SUM(AZ260)</f>
        <v>846671.31</v>
      </c>
      <c r="BA259" s="47" t="n">
        <f aca="false">SUM(BA260)</f>
        <v>46499.9987597054</v>
      </c>
      <c r="BB259" s="47" t="n">
        <f aca="false">SUM(BB260)</f>
        <v>46823.66</v>
      </c>
      <c r="BC259" s="48" t="n">
        <f aca="false">SUM(BB259/BA259*100)</f>
        <v>100.696045696619</v>
      </c>
      <c r="BL259" s="2"/>
    </row>
    <row r="260" customFormat="false" ht="12.75" hidden="true" customHeight="false" outlineLevel="0" collapsed="false">
      <c r="A260" s="41"/>
      <c r="B260" s="36"/>
      <c r="C260" s="36"/>
      <c r="D260" s="36"/>
      <c r="E260" s="36"/>
      <c r="F260" s="36"/>
      <c r="G260" s="36"/>
      <c r="H260" s="36"/>
      <c r="I260" s="49" t="n">
        <v>421</v>
      </c>
      <c r="J260" s="50" t="s">
        <v>254</v>
      </c>
      <c r="K260" s="51" t="e">
        <f aca="false">SUM(#REF!)</f>
        <v>#REF!</v>
      </c>
      <c r="L260" s="51" t="e">
        <f aca="false">SUM(#REF!)</f>
        <v>#REF!</v>
      </c>
      <c r="M260" s="51" t="e">
        <f aca="false">SUM(#REF!)</f>
        <v>#REF!</v>
      </c>
      <c r="N260" s="51" t="n">
        <f aca="false">SUM(N263:N263)</f>
        <v>400000</v>
      </c>
      <c r="O260" s="51" t="n">
        <f aca="false">SUM(O263:O263)</f>
        <v>400000</v>
      </c>
      <c r="P260" s="51" t="n">
        <f aca="false">SUM(P263:P263)</f>
        <v>500000</v>
      </c>
      <c r="Q260" s="51" t="n">
        <f aca="false">SUM(Q263:Q263)</f>
        <v>500000</v>
      </c>
      <c r="R260" s="51" t="n">
        <f aca="false">SUM(R263:R263)</f>
        <v>0</v>
      </c>
      <c r="S260" s="51" t="n">
        <f aca="false">SUM(S263:S263)</f>
        <v>500000</v>
      </c>
      <c r="T260" s="51" t="n">
        <f aca="false">SUM(T263:T263)</f>
        <v>0</v>
      </c>
      <c r="U260" s="51" t="n">
        <f aca="false">SUM(U263:U263)</f>
        <v>0</v>
      </c>
      <c r="V260" s="51" t="n">
        <f aca="false">SUM(V263:V263)</f>
        <v>100</v>
      </c>
      <c r="W260" s="51" t="n">
        <f aca="false">SUM(W263:W263)</f>
        <v>625000</v>
      </c>
      <c r="X260" s="51" t="n">
        <f aca="false">SUM(X263:X263)</f>
        <v>200000</v>
      </c>
      <c r="Y260" s="51" t="n">
        <f aca="false">SUM(Y263:Y263)</f>
        <v>50000</v>
      </c>
      <c r="Z260" s="51" t="n">
        <f aca="false">SUM(Z263:Z263)</f>
        <v>50000</v>
      </c>
      <c r="AA260" s="51" t="n">
        <f aca="false">SUM(AA263:AA263)</f>
        <v>50000</v>
      </c>
      <c r="AB260" s="51" t="n">
        <f aca="false">SUM(AB263:AB263)</f>
        <v>0</v>
      </c>
      <c r="AC260" s="51" t="n">
        <f aca="false">SUM(AC263:AC263)</f>
        <v>50000</v>
      </c>
      <c r="AD260" s="51" t="n">
        <f aca="false">SUM(AD263:AD263)</f>
        <v>50000</v>
      </c>
      <c r="AE260" s="51" t="n">
        <f aca="false">SUM(AE263:AE263)</f>
        <v>0</v>
      </c>
      <c r="AF260" s="51" t="n">
        <f aca="false">SUM(AF263:AF263)</f>
        <v>0</v>
      </c>
      <c r="AG260" s="51" t="e">
        <f aca="false">SUM(#REF!+AG263)</f>
        <v>#REF!</v>
      </c>
      <c r="AH260" s="51" t="e">
        <f aca="false">SUM(#REF!+AH263)</f>
        <v>#REF!</v>
      </c>
      <c r="AI260" s="51" t="e">
        <f aca="false">SUM(#REF!+AI263)</f>
        <v>#REF!</v>
      </c>
      <c r="AJ260" s="51" t="n">
        <f aca="false">SUM(AJ263:AJ264)</f>
        <v>0</v>
      </c>
      <c r="AK260" s="51" t="n">
        <f aca="false">SUM(AK261:AK264)</f>
        <v>3020000</v>
      </c>
      <c r="AL260" s="51" t="n">
        <f aca="false">SUM(AL261:AL264)</f>
        <v>400000</v>
      </c>
      <c r="AM260" s="51" t="n">
        <f aca="false">SUM(AM261:AM264)</f>
        <v>0</v>
      </c>
      <c r="AN260" s="51" t="n">
        <f aca="false">SUM(AN261:AN264)</f>
        <v>3420000</v>
      </c>
      <c r="AO260" s="39" t="n">
        <f aca="false">SUM(AN260/$AN$4)</f>
        <v>453912.004778021</v>
      </c>
      <c r="AP260" s="51" t="n">
        <f aca="false">SUM(AP261:AP264)</f>
        <v>6270000</v>
      </c>
      <c r="AQ260" s="51"/>
      <c r="AR260" s="39" t="n">
        <f aca="false">SUM(AP260/$AN$4)</f>
        <v>832172.008759705</v>
      </c>
      <c r="AS260" s="39"/>
      <c r="AT260" s="39" t="n">
        <f aca="false">SUM(AT261:AT264)</f>
        <v>0</v>
      </c>
      <c r="AU260" s="39" t="n">
        <f aca="false">SUM(AU261:AU264)</f>
        <v>60999.3</v>
      </c>
      <c r="AV260" s="39" t="n">
        <f aca="false">SUM(AV261:AV264)</f>
        <v>0</v>
      </c>
      <c r="AW260" s="39" t="n">
        <f aca="false">SUM(AR260+AU260-AV260)</f>
        <v>893171.308759705</v>
      </c>
      <c r="AX260" s="47" t="n">
        <f aca="false">SUM(AX261:AX264)</f>
        <v>46413.66</v>
      </c>
      <c r="AY260" s="47" t="n">
        <f aca="false">SUM(AY261:AY264)</f>
        <v>0</v>
      </c>
      <c r="AZ260" s="47" t="n">
        <f aca="false">SUM(AZ261:AZ264)</f>
        <v>846671.31</v>
      </c>
      <c r="BA260" s="47" t="n">
        <f aca="false">SUM(BA261:BA264)</f>
        <v>46499.9987597054</v>
      </c>
      <c r="BB260" s="47" t="n">
        <f aca="false">SUM(BB261:BB264)</f>
        <v>46823.66</v>
      </c>
      <c r="BC260" s="48" t="n">
        <f aca="false">SUM(BB260/BA260*100)</f>
        <v>100.696045696619</v>
      </c>
      <c r="BL260" s="2"/>
    </row>
    <row r="261" customFormat="false" ht="12.75" hidden="true" customHeight="false" outlineLevel="0" collapsed="false">
      <c r="A261" s="41"/>
      <c r="B261" s="36"/>
      <c r="C261" s="36"/>
      <c r="D261" s="36"/>
      <c r="E261" s="36"/>
      <c r="F261" s="36"/>
      <c r="G261" s="36"/>
      <c r="H261" s="36"/>
      <c r="I261" s="49" t="n">
        <v>42131</v>
      </c>
      <c r="J261" s="50" t="s">
        <v>270</v>
      </c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 t="n">
        <v>400000</v>
      </c>
      <c r="AM261" s="51"/>
      <c r="AN261" s="51" t="n">
        <f aca="false">SUM(AK261+AL261-AM261)</f>
        <v>400000</v>
      </c>
      <c r="AO261" s="39" t="n">
        <f aca="false">SUM(AN261/$AN$4)</f>
        <v>53089.1233658504</v>
      </c>
      <c r="AP261" s="51" t="n">
        <v>250000</v>
      </c>
      <c r="AQ261" s="51"/>
      <c r="AR261" s="39" t="n">
        <f aca="false">SUM(AP261/$AN$4)</f>
        <v>33180.7021036565</v>
      </c>
      <c r="AS261" s="39"/>
      <c r="AT261" s="39"/>
      <c r="AU261" s="39" t="n">
        <v>20999.3</v>
      </c>
      <c r="AV261" s="39"/>
      <c r="AW261" s="39" t="n">
        <f aca="false">SUM(AR261+AU261-AV261)</f>
        <v>54180.0021036565</v>
      </c>
      <c r="AX261" s="47" t="n">
        <v>20977.65</v>
      </c>
      <c r="AY261" s="47" t="n">
        <v>0</v>
      </c>
      <c r="AZ261" s="47" t="n">
        <v>33180</v>
      </c>
      <c r="BA261" s="47" t="n">
        <f aca="false">SUM(AW261+AY261-AZ261)</f>
        <v>21000.0021036565</v>
      </c>
      <c r="BB261" s="47" t="n">
        <v>20977.65</v>
      </c>
      <c r="BC261" s="48" t="n">
        <f aca="false">SUM(BB261/BA261*100)</f>
        <v>99.8935614218218</v>
      </c>
      <c r="BG261" s="2" t="n">
        <v>20977.65</v>
      </c>
      <c r="BL261" s="2"/>
    </row>
    <row r="262" customFormat="false" ht="12.75" hidden="true" customHeight="false" outlineLevel="0" collapsed="false">
      <c r="A262" s="41"/>
      <c r="B262" s="36"/>
      <c r="C262" s="36"/>
      <c r="D262" s="36"/>
      <c r="E262" s="36"/>
      <c r="F262" s="36"/>
      <c r="G262" s="36"/>
      <c r="H262" s="36"/>
      <c r="I262" s="49" t="n">
        <v>42131</v>
      </c>
      <c r="J262" s="50" t="s">
        <v>271</v>
      </c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39"/>
      <c r="AP262" s="51"/>
      <c r="AQ262" s="51"/>
      <c r="AR262" s="39"/>
      <c r="AS262" s="39"/>
      <c r="AT262" s="39"/>
      <c r="AU262" s="39" t="n">
        <v>40000</v>
      </c>
      <c r="AV262" s="39"/>
      <c r="AW262" s="39" t="n">
        <f aca="false">SUM(AR262+AU262-AV262)</f>
        <v>40000</v>
      </c>
      <c r="AX262" s="47" t="n">
        <v>25436.01</v>
      </c>
      <c r="AY262" s="47"/>
      <c r="AZ262" s="47" t="n">
        <v>14500</v>
      </c>
      <c r="BA262" s="47" t="n">
        <f aca="false">SUM(AW262+AY262-AZ262)</f>
        <v>25500</v>
      </c>
      <c r="BB262" s="47" t="n">
        <v>25846.01</v>
      </c>
      <c r="BC262" s="48" t="n">
        <f aca="false">SUM(BB262/BA262*100)</f>
        <v>101.356901960784</v>
      </c>
      <c r="BG262" s="2" t="n">
        <v>25846.01</v>
      </c>
      <c r="BL262" s="2"/>
    </row>
    <row r="263" customFormat="false" ht="12.75" hidden="true" customHeight="false" outlineLevel="0" collapsed="false">
      <c r="A263" s="41"/>
      <c r="B263" s="36"/>
      <c r="C263" s="36"/>
      <c r="D263" s="36"/>
      <c r="E263" s="36"/>
      <c r="F263" s="36"/>
      <c r="G263" s="36"/>
      <c r="H263" s="36"/>
      <c r="I263" s="49" t="n">
        <v>42141</v>
      </c>
      <c r="J263" s="50" t="s">
        <v>272</v>
      </c>
      <c r="K263" s="51"/>
      <c r="L263" s="51"/>
      <c r="M263" s="51"/>
      <c r="N263" s="51" t="n">
        <v>400000</v>
      </c>
      <c r="O263" s="51" t="n">
        <v>400000</v>
      </c>
      <c r="P263" s="51" t="n">
        <v>500000</v>
      </c>
      <c r="Q263" s="51" t="n">
        <v>500000</v>
      </c>
      <c r="R263" s="51"/>
      <c r="S263" s="51" t="n">
        <v>500000</v>
      </c>
      <c r="T263" s="51"/>
      <c r="U263" s="51"/>
      <c r="V263" s="39" t="n">
        <f aca="false">S263/P263*100</f>
        <v>100</v>
      </c>
      <c r="W263" s="51" t="n">
        <v>625000</v>
      </c>
      <c r="X263" s="51" t="n">
        <v>200000</v>
      </c>
      <c r="Y263" s="51" t="n">
        <v>50000</v>
      </c>
      <c r="Z263" s="51" t="n">
        <v>50000</v>
      </c>
      <c r="AA263" s="51" t="n">
        <v>50000</v>
      </c>
      <c r="AB263" s="51"/>
      <c r="AC263" s="51" t="n">
        <v>50000</v>
      </c>
      <c r="AD263" s="51" t="n">
        <v>50000</v>
      </c>
      <c r="AE263" s="51"/>
      <c r="AF263" s="51"/>
      <c r="AG263" s="53" t="n">
        <f aca="false">SUM(AD263+AE263-AF263)</f>
        <v>50000</v>
      </c>
      <c r="AH263" s="51"/>
      <c r="AI263" s="51" t="n">
        <v>200000</v>
      </c>
      <c r="AJ263" s="47" t="n">
        <v>0</v>
      </c>
      <c r="AK263" s="51" t="n">
        <v>20000</v>
      </c>
      <c r="AL263" s="51"/>
      <c r="AM263" s="51"/>
      <c r="AN263" s="47" t="n">
        <f aca="false">SUM(AK263+AL263-AM263)</f>
        <v>20000</v>
      </c>
      <c r="AO263" s="39" t="n">
        <f aca="false">SUM(AN263/$AN$4)</f>
        <v>2654.45616829252</v>
      </c>
      <c r="AP263" s="47" t="n">
        <v>20000</v>
      </c>
      <c r="AQ263" s="47"/>
      <c r="AR263" s="39" t="n">
        <f aca="false">SUM(AP263/$AN$4)</f>
        <v>2654.45616829252</v>
      </c>
      <c r="AS263" s="39"/>
      <c r="AT263" s="39"/>
      <c r="AU263" s="39"/>
      <c r="AV263" s="39"/>
      <c r="AW263" s="39" t="n">
        <f aca="false">SUM(AR263+AU263-AV263)</f>
        <v>2654.45616829252</v>
      </c>
      <c r="AX263" s="47"/>
      <c r="AY263" s="47" t="n">
        <v>0</v>
      </c>
      <c r="AZ263" s="47" t="n">
        <v>2654.46</v>
      </c>
      <c r="BA263" s="47" t="n">
        <f aca="false">SUM(AW263+AY263-AZ263)</f>
        <v>-0.00383170747909389</v>
      </c>
      <c r="BB263" s="47"/>
      <c r="BC263" s="48" t="n">
        <f aca="false">SUM(BB263/BA263*100)</f>
        <v>0</v>
      </c>
      <c r="BL263" s="2"/>
    </row>
    <row r="264" customFormat="false" ht="12.75" hidden="true" customHeight="false" outlineLevel="0" collapsed="false">
      <c r="A264" s="41"/>
      <c r="B264" s="36"/>
      <c r="C264" s="36"/>
      <c r="D264" s="36"/>
      <c r="E264" s="36"/>
      <c r="F264" s="36"/>
      <c r="G264" s="36"/>
      <c r="H264" s="36"/>
      <c r="I264" s="49" t="n">
        <v>42142</v>
      </c>
      <c r="J264" s="50" t="s">
        <v>273</v>
      </c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39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3"/>
      <c r="AH264" s="51"/>
      <c r="AI264" s="51"/>
      <c r="AJ264" s="47"/>
      <c r="AK264" s="51" t="n">
        <v>3000000</v>
      </c>
      <c r="AL264" s="51"/>
      <c r="AM264" s="51"/>
      <c r="AN264" s="47" t="n">
        <f aca="false">SUM(AK264+AL264-AM264)</f>
        <v>3000000</v>
      </c>
      <c r="AO264" s="39" t="n">
        <f aca="false">SUM(AN264/$AN$4)</f>
        <v>398168.425243878</v>
      </c>
      <c r="AP264" s="47" t="n">
        <v>6000000</v>
      </c>
      <c r="AQ264" s="47"/>
      <c r="AR264" s="39" t="n">
        <f aca="false">SUM(AP264/$AN$4)</f>
        <v>796336.850487756</v>
      </c>
      <c r="AS264" s="39"/>
      <c r="AT264" s="39"/>
      <c r="AU264" s="39"/>
      <c r="AV264" s="39"/>
      <c r="AW264" s="39" t="n">
        <f aca="false">SUM(AR264+AU264-AV264)</f>
        <v>796336.850487756</v>
      </c>
      <c r="AX264" s="47"/>
      <c r="AY264" s="47"/>
      <c r="AZ264" s="47" t="n">
        <v>796336.85</v>
      </c>
      <c r="BA264" s="47" t="n">
        <f aca="false">SUM(AW264+AY264-AZ264)</f>
        <v>0.000487756333313882</v>
      </c>
      <c r="BB264" s="47"/>
      <c r="BC264" s="48" t="n">
        <f aca="false">SUM(BB264/BA264*100)</f>
        <v>0</v>
      </c>
      <c r="BL264" s="2"/>
    </row>
    <row r="265" customFormat="false" ht="12.75" hidden="true" customHeight="false" outlineLevel="0" collapsed="false">
      <c r="A265" s="41" t="s">
        <v>274</v>
      </c>
      <c r="B265" s="36"/>
      <c r="C265" s="36"/>
      <c r="D265" s="36"/>
      <c r="E265" s="36"/>
      <c r="F265" s="36"/>
      <c r="G265" s="36"/>
      <c r="H265" s="36"/>
      <c r="I265" s="49" t="s">
        <v>167</v>
      </c>
      <c r="J265" s="50" t="s">
        <v>275</v>
      </c>
      <c r="K265" s="51" t="e">
        <f aca="false">SUM(K273)</f>
        <v>#REF!</v>
      </c>
      <c r="L265" s="51" t="e">
        <f aca="false">SUM(L273)</f>
        <v>#REF!</v>
      </c>
      <c r="M265" s="51" t="e">
        <f aca="false">SUM(M273)</f>
        <v>#REF!</v>
      </c>
      <c r="N265" s="51" t="n">
        <f aca="false">SUM(N273)</f>
        <v>400000</v>
      </c>
      <c r="O265" s="51" t="n">
        <f aca="false">SUM(O273)</f>
        <v>400000</v>
      </c>
      <c r="P265" s="51" t="n">
        <f aca="false">SUM(P273)</f>
        <v>500000</v>
      </c>
      <c r="Q265" s="51" t="n">
        <f aca="false">SUM(Q273)</f>
        <v>500000</v>
      </c>
      <c r="R265" s="51" t="n">
        <f aca="false">SUM(R273)</f>
        <v>0</v>
      </c>
      <c r="S265" s="51" t="n">
        <f aca="false">SUM(S273)</f>
        <v>500000</v>
      </c>
      <c r="T265" s="51" t="n">
        <f aca="false">SUM(T273)</f>
        <v>0</v>
      </c>
      <c r="U265" s="51" t="n">
        <f aca="false">SUM(U273)</f>
        <v>0</v>
      </c>
      <c r="V265" s="51" t="n">
        <f aca="false">SUM(V273)</f>
        <v>100</v>
      </c>
      <c r="W265" s="51" t="n">
        <f aca="false">SUM(W273)</f>
        <v>0</v>
      </c>
      <c r="X265" s="51" t="n">
        <f aca="false">SUM(X273)</f>
        <v>0</v>
      </c>
      <c r="Y265" s="51" t="n">
        <f aca="false">SUM(Y273)</f>
        <v>50000</v>
      </c>
      <c r="Z265" s="51" t="n">
        <f aca="false">SUM(Z273)</f>
        <v>450000</v>
      </c>
      <c r="AA265" s="51" t="n">
        <f aca="false">SUM(AA273)</f>
        <v>100000</v>
      </c>
      <c r="AB265" s="51" t="n">
        <f aca="false">SUM(AB273)</f>
        <v>0</v>
      </c>
      <c r="AC265" s="51" t="n">
        <f aca="false">SUM(AC273)</f>
        <v>200000</v>
      </c>
      <c r="AD265" s="51" t="n">
        <f aca="false">SUM(AD273)</f>
        <v>200000</v>
      </c>
      <c r="AE265" s="51" t="n">
        <f aca="false">SUM(AE273)</f>
        <v>0</v>
      </c>
      <c r="AF265" s="51" t="n">
        <f aca="false">SUM(AF273)</f>
        <v>0</v>
      </c>
      <c r="AG265" s="51" t="n">
        <f aca="false">SUM(AG273)</f>
        <v>200000</v>
      </c>
      <c r="AH265" s="51" t="n">
        <f aca="false">SUM(AH273)</f>
        <v>143600</v>
      </c>
      <c r="AI265" s="51" t="n">
        <f aca="false">SUM(AI273)</f>
        <v>150000</v>
      </c>
      <c r="AJ265" s="51" t="n">
        <f aca="false">SUM(AJ273)</f>
        <v>0</v>
      </c>
      <c r="AK265" s="51" t="n">
        <f aca="false">SUM(AK273)</f>
        <v>150000</v>
      </c>
      <c r="AL265" s="51" t="n">
        <f aca="false">SUM(AL273)</f>
        <v>50000</v>
      </c>
      <c r="AM265" s="51" t="n">
        <f aca="false">SUM(AM273)</f>
        <v>0</v>
      </c>
      <c r="AN265" s="51" t="n">
        <f aca="false">SUM(AN273)</f>
        <v>200000</v>
      </c>
      <c r="AO265" s="39" t="n">
        <f aca="false">SUM(AN265/$AN$4)</f>
        <v>26544.5616829252</v>
      </c>
      <c r="AP265" s="51" t="n">
        <f aca="false">SUM(AP273)</f>
        <v>200000</v>
      </c>
      <c r="AQ265" s="51" t="n">
        <f aca="false">SUM(AQ273)</f>
        <v>0</v>
      </c>
      <c r="AR265" s="39" t="n">
        <f aca="false">SUM(AP265/$AN$4)</f>
        <v>26544.5616829252</v>
      </c>
      <c r="AS265" s="39"/>
      <c r="AT265" s="39" t="n">
        <f aca="false">SUM(AT266)</f>
        <v>5900.5</v>
      </c>
      <c r="AU265" s="39" t="n">
        <f aca="false">SUM(AU266)</f>
        <v>5901</v>
      </c>
      <c r="AV265" s="39" t="n">
        <f aca="false">SUM(AV266)</f>
        <v>0</v>
      </c>
      <c r="AW265" s="39" t="n">
        <f aca="false">SUM(AR265+AU265-AV265)</f>
        <v>32445.5616829252</v>
      </c>
      <c r="AX265" s="47" t="n">
        <f aca="false">SUM(AX269+AX273)</f>
        <v>29956.95</v>
      </c>
      <c r="AY265" s="47" t="n">
        <f aca="false">SUM(AY269+AY273)</f>
        <v>0</v>
      </c>
      <c r="AZ265" s="47" t="n">
        <f aca="false">SUM(AZ269+AZ273)</f>
        <v>0</v>
      </c>
      <c r="BA265" s="47" t="n">
        <f aca="false">SUM(BA269+BA273)</f>
        <v>32445.5616829252</v>
      </c>
      <c r="BB265" s="47" t="n">
        <f aca="false">SUM(BB269+BB273)</f>
        <v>29956.95</v>
      </c>
      <c r="BC265" s="48" t="n">
        <f aca="false">SUM(BB265/BA265*100)</f>
        <v>92.3298856489365</v>
      </c>
      <c r="BL265" s="2"/>
    </row>
    <row r="266" customFormat="false" ht="12.75" hidden="true" customHeight="false" outlineLevel="0" collapsed="false">
      <c r="A266" s="41"/>
      <c r="B266" s="36"/>
      <c r="C266" s="36"/>
      <c r="D266" s="36"/>
      <c r="E266" s="36"/>
      <c r="F266" s="36"/>
      <c r="G266" s="36"/>
      <c r="H266" s="36"/>
      <c r="I266" s="49" t="s">
        <v>238</v>
      </c>
      <c r="J266" s="50"/>
      <c r="K266" s="51" t="e">
        <f aca="false">SUM(K273)</f>
        <v>#REF!</v>
      </c>
      <c r="L266" s="51" t="e">
        <f aca="false">SUM(L273)</f>
        <v>#REF!</v>
      </c>
      <c r="M266" s="51" t="e">
        <f aca="false">SUM(M273)</f>
        <v>#REF!</v>
      </c>
      <c r="N266" s="51" t="n">
        <f aca="false">SUM(N273)</f>
        <v>400000</v>
      </c>
      <c r="O266" s="51" t="n">
        <f aca="false">SUM(O273)</f>
        <v>400000</v>
      </c>
      <c r="P266" s="51" t="n">
        <f aca="false">SUM(P273)</f>
        <v>500000</v>
      </c>
      <c r="Q266" s="51" t="n">
        <f aca="false">SUM(Q273)</f>
        <v>500000</v>
      </c>
      <c r="R266" s="51" t="n">
        <f aca="false">SUM(R273)</f>
        <v>0</v>
      </c>
      <c r="S266" s="51" t="n">
        <f aca="false">SUM(S273)</f>
        <v>500000</v>
      </c>
      <c r="T266" s="51" t="n">
        <f aca="false">SUM(T273)</f>
        <v>0</v>
      </c>
      <c r="U266" s="51" t="n">
        <f aca="false">SUM(U273)</f>
        <v>0</v>
      </c>
      <c r="V266" s="51" t="n">
        <f aca="false">SUM(V273)</f>
        <v>100</v>
      </c>
      <c r="W266" s="51" t="n">
        <f aca="false">SUM(W273)</f>
        <v>0</v>
      </c>
      <c r="X266" s="51" t="n">
        <f aca="false">SUM(X273)</f>
        <v>0</v>
      </c>
      <c r="Y266" s="51" t="n">
        <f aca="false">SUM(Y273)</f>
        <v>50000</v>
      </c>
      <c r="Z266" s="51" t="n">
        <f aca="false">SUM(Z273)</f>
        <v>450000</v>
      </c>
      <c r="AA266" s="51" t="n">
        <f aca="false">SUM(AA273)</f>
        <v>100000</v>
      </c>
      <c r="AB266" s="51" t="n">
        <f aca="false">SUM(AB273)</f>
        <v>0</v>
      </c>
      <c r="AC266" s="51" t="n">
        <f aca="false">SUM(AC273)</f>
        <v>200000</v>
      </c>
      <c r="AD266" s="51" t="n">
        <f aca="false">SUM(AD273)</f>
        <v>200000</v>
      </c>
      <c r="AE266" s="51" t="n">
        <f aca="false">SUM(AE273)</f>
        <v>0</v>
      </c>
      <c r="AF266" s="51" t="n">
        <f aca="false">SUM(AF273)</f>
        <v>0</v>
      </c>
      <c r="AG266" s="51" t="n">
        <f aca="false">SUM(AG273)</f>
        <v>200000</v>
      </c>
      <c r="AH266" s="51" t="n">
        <f aca="false">SUM(AH273)</f>
        <v>143600</v>
      </c>
      <c r="AI266" s="51" t="n">
        <f aca="false">SUM(AI273)</f>
        <v>150000</v>
      </c>
      <c r="AJ266" s="51" t="n">
        <f aca="false">SUM(AJ273)</f>
        <v>0</v>
      </c>
      <c r="AK266" s="51" t="n">
        <f aca="false">SUM(AK273)</f>
        <v>150000</v>
      </c>
      <c r="AL266" s="51" t="n">
        <f aca="false">SUM(AL273)</f>
        <v>50000</v>
      </c>
      <c r="AM266" s="51" t="n">
        <f aca="false">SUM(AM273)</f>
        <v>0</v>
      </c>
      <c r="AN266" s="51" t="n">
        <f aca="false">SUM(AN273)</f>
        <v>200000</v>
      </c>
      <c r="AO266" s="39" t="n">
        <f aca="false">SUM(AN266/$AN$4)</f>
        <v>26544.5616829252</v>
      </c>
      <c r="AP266" s="51" t="n">
        <f aca="false">SUM(AP273)</f>
        <v>200000</v>
      </c>
      <c r="AQ266" s="51" t="n">
        <f aca="false">SUM(AQ273)</f>
        <v>0</v>
      </c>
      <c r="AR266" s="39" t="n">
        <f aca="false">SUM(AP266/$AN$4)</f>
        <v>26544.5616829252</v>
      </c>
      <c r="AS266" s="39"/>
      <c r="AT266" s="39" t="n">
        <f aca="false">SUM(AT269+AT273)</f>
        <v>5900.5</v>
      </c>
      <c r="AU266" s="39" t="n">
        <f aca="false">SUM(AU269+AU273)</f>
        <v>5901</v>
      </c>
      <c r="AV266" s="39" t="n">
        <f aca="false">SUM(AV269+AV273)</f>
        <v>0</v>
      </c>
      <c r="AW266" s="39" t="n">
        <f aca="false">SUM(AR266+AU266-AV266)</f>
        <v>32445.5616829252</v>
      </c>
      <c r="AX266" s="47"/>
      <c r="AY266" s="47"/>
      <c r="AZ266" s="47"/>
      <c r="BA266" s="47" t="n">
        <f aca="false">SUM(AW266+AY266-AZ266)</f>
        <v>32445.5616829252</v>
      </c>
      <c r="BB266" s="47" t="n">
        <f aca="false">SUM(BB269+BD265)</f>
        <v>5900.5</v>
      </c>
      <c r="BC266" s="48" t="n">
        <f aca="false">SUM(BB266/BA266*100)</f>
        <v>18.1858463652525</v>
      </c>
      <c r="BL266" s="2"/>
    </row>
    <row r="267" customFormat="false" ht="12.75" hidden="true" customHeight="false" outlineLevel="0" collapsed="false">
      <c r="A267" s="41"/>
      <c r="B267" s="36" t="s">
        <v>73</v>
      </c>
      <c r="C267" s="36"/>
      <c r="D267" s="36"/>
      <c r="E267" s="36"/>
      <c r="F267" s="36"/>
      <c r="G267" s="36"/>
      <c r="H267" s="36"/>
      <c r="I267" s="57" t="s">
        <v>78</v>
      </c>
      <c r="J267" s="50" t="s">
        <v>79</v>
      </c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39"/>
      <c r="AP267" s="51"/>
      <c r="AQ267" s="51"/>
      <c r="AR267" s="39"/>
      <c r="AS267" s="39"/>
      <c r="AT267" s="39"/>
      <c r="AU267" s="39"/>
      <c r="AV267" s="39"/>
      <c r="AW267" s="39" t="n">
        <v>5901</v>
      </c>
      <c r="AX267" s="47"/>
      <c r="AY267" s="47"/>
      <c r="AZ267" s="47"/>
      <c r="BA267" s="47" t="n">
        <v>5901</v>
      </c>
      <c r="BB267" s="47"/>
      <c r="BC267" s="48" t="n">
        <f aca="false">SUM(BB267/BA267*100)</f>
        <v>0</v>
      </c>
      <c r="BL267" s="2"/>
    </row>
    <row r="268" customFormat="false" ht="12.75" hidden="true" customHeight="false" outlineLevel="0" collapsed="false">
      <c r="A268" s="41"/>
      <c r="B268" s="36" t="s">
        <v>73</v>
      </c>
      <c r="C268" s="36"/>
      <c r="D268" s="36"/>
      <c r="E268" s="36"/>
      <c r="F268" s="36"/>
      <c r="G268" s="36"/>
      <c r="H268" s="36"/>
      <c r="I268" s="57" t="s">
        <v>76</v>
      </c>
      <c r="J268" s="50" t="s">
        <v>276</v>
      </c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39" t="n">
        <f aca="false">SUM(AN268/$AN$4)</f>
        <v>0</v>
      </c>
      <c r="AP268" s="51" t="n">
        <v>200000</v>
      </c>
      <c r="AQ268" s="51"/>
      <c r="AR268" s="39" t="n">
        <f aca="false">SUM(AP268/$AN$4)</f>
        <v>26544.5616829252</v>
      </c>
      <c r="AS268" s="39"/>
      <c r="AT268" s="39" t="n">
        <v>200000</v>
      </c>
      <c r="AU268" s="39"/>
      <c r="AV268" s="39"/>
      <c r="AW268" s="39" t="n">
        <f aca="false">SUM(AR268+AU268-AV268)</f>
        <v>26544.5616829252</v>
      </c>
      <c r="AX268" s="47"/>
      <c r="AY268" s="47"/>
      <c r="AZ268" s="47"/>
      <c r="BA268" s="47" t="n">
        <v>26544.056</v>
      </c>
      <c r="BB268" s="47"/>
      <c r="BC268" s="48" t="n">
        <f aca="false">SUM(BB268/BA268*100)</f>
        <v>0</v>
      </c>
      <c r="BL268" s="2"/>
    </row>
    <row r="269" customFormat="false" ht="12.75" hidden="true" customHeight="false" outlineLevel="0" collapsed="false">
      <c r="A269" s="41"/>
      <c r="B269" s="36"/>
      <c r="C269" s="36"/>
      <c r="D269" s="36"/>
      <c r="E269" s="36"/>
      <c r="F269" s="36"/>
      <c r="G269" s="36"/>
      <c r="H269" s="36"/>
      <c r="I269" s="37" t="n">
        <v>3</v>
      </c>
      <c r="J269" s="38" t="s">
        <v>54</v>
      </c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39"/>
      <c r="AP269" s="51"/>
      <c r="AQ269" s="51"/>
      <c r="AR269" s="39"/>
      <c r="AS269" s="39"/>
      <c r="AT269" s="39" t="n">
        <f aca="false">SUM(AT270)</f>
        <v>5900.5</v>
      </c>
      <c r="AU269" s="39" t="n">
        <f aca="false">SUM(AU270)</f>
        <v>5901</v>
      </c>
      <c r="AV269" s="39" t="n">
        <f aca="false">SUM(AV270)</f>
        <v>0</v>
      </c>
      <c r="AW269" s="39" t="n">
        <f aca="false">SUM(AR269+AU269-AV269)</f>
        <v>5901</v>
      </c>
      <c r="AX269" s="47" t="n">
        <f aca="false">SUM(AX270)</f>
        <v>5900.5</v>
      </c>
      <c r="AY269" s="47" t="n">
        <f aca="false">SUM(AY270)</f>
        <v>0</v>
      </c>
      <c r="AZ269" s="47" t="n">
        <f aca="false">SUM(AZ270)</f>
        <v>0</v>
      </c>
      <c r="BA269" s="47" t="n">
        <f aca="false">SUM(BA270)</f>
        <v>5901</v>
      </c>
      <c r="BB269" s="47" t="n">
        <f aca="false">SUM(BB270)</f>
        <v>5900.5</v>
      </c>
      <c r="BC269" s="48" t="n">
        <f aca="false">SUM(BB269/BA269*100)</f>
        <v>99.9915268598543</v>
      </c>
      <c r="BL269" s="2"/>
    </row>
    <row r="270" customFormat="false" ht="12.75" hidden="true" customHeight="false" outlineLevel="0" collapsed="false">
      <c r="A270" s="41"/>
      <c r="B270" s="36" t="s">
        <v>170</v>
      </c>
      <c r="C270" s="36"/>
      <c r="D270" s="36"/>
      <c r="E270" s="36"/>
      <c r="F270" s="36"/>
      <c r="G270" s="36"/>
      <c r="H270" s="36"/>
      <c r="I270" s="37" t="n">
        <v>32</v>
      </c>
      <c r="J270" s="38" t="s">
        <v>55</v>
      </c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39"/>
      <c r="AP270" s="51"/>
      <c r="AQ270" s="51"/>
      <c r="AR270" s="39"/>
      <c r="AS270" s="39"/>
      <c r="AT270" s="39" t="n">
        <f aca="false">SUM(AT271)</f>
        <v>5900.5</v>
      </c>
      <c r="AU270" s="39" t="n">
        <f aca="false">SUM(AU271)</f>
        <v>5901</v>
      </c>
      <c r="AV270" s="39" t="n">
        <f aca="false">SUM(AV271)</f>
        <v>0</v>
      </c>
      <c r="AW270" s="39" t="n">
        <f aca="false">SUM(AR270+AU270-AV270)</f>
        <v>5901</v>
      </c>
      <c r="AX270" s="47" t="n">
        <f aca="false">SUM(AX271)</f>
        <v>5900.5</v>
      </c>
      <c r="AY270" s="47" t="n">
        <f aca="false">SUM(AY271)</f>
        <v>0</v>
      </c>
      <c r="AZ270" s="47" t="n">
        <f aca="false">SUM(AZ271)</f>
        <v>0</v>
      </c>
      <c r="BA270" s="47" t="n">
        <f aca="false">SUM(BA271)</f>
        <v>5901</v>
      </c>
      <c r="BB270" s="47" t="n">
        <f aca="false">SUM(BB271)</f>
        <v>5900.5</v>
      </c>
      <c r="BC270" s="48" t="n">
        <f aca="false">SUM(BB270/BA270*100)</f>
        <v>99.9915268598543</v>
      </c>
      <c r="BL270" s="2"/>
    </row>
    <row r="271" customFormat="false" ht="12.75" hidden="true" customHeight="false" outlineLevel="0" collapsed="false">
      <c r="A271" s="41"/>
      <c r="B271" s="36"/>
      <c r="C271" s="36"/>
      <c r="D271" s="36"/>
      <c r="E271" s="36"/>
      <c r="F271" s="36"/>
      <c r="G271" s="36"/>
      <c r="H271" s="36"/>
      <c r="I271" s="49" t="n">
        <v>327</v>
      </c>
      <c r="J271" s="50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39"/>
      <c r="AP271" s="51"/>
      <c r="AQ271" s="51"/>
      <c r="AR271" s="39"/>
      <c r="AS271" s="39"/>
      <c r="AT271" s="39" t="n">
        <f aca="false">SUM(AT272)</f>
        <v>5900.5</v>
      </c>
      <c r="AU271" s="39" t="n">
        <f aca="false">SUM(AU272)</f>
        <v>5901</v>
      </c>
      <c r="AV271" s="39" t="n">
        <f aca="false">SUM(AV272)</f>
        <v>0</v>
      </c>
      <c r="AW271" s="39" t="n">
        <f aca="false">SUM(AR271+AU271-AV271)</f>
        <v>5901</v>
      </c>
      <c r="AX271" s="47" t="n">
        <f aca="false">SUM(AX272)</f>
        <v>5900.5</v>
      </c>
      <c r="AY271" s="47" t="n">
        <f aca="false">SUM(AY272)</f>
        <v>0</v>
      </c>
      <c r="AZ271" s="47" t="n">
        <f aca="false">SUM(AZ272)</f>
        <v>0</v>
      </c>
      <c r="BA271" s="47" t="n">
        <f aca="false">SUM(BA272)</f>
        <v>5901</v>
      </c>
      <c r="BB271" s="47" t="n">
        <f aca="false">SUM(BB272)</f>
        <v>5900.5</v>
      </c>
      <c r="BC271" s="48" t="n">
        <f aca="false">SUM(BB271/BA271*100)</f>
        <v>99.9915268598543</v>
      </c>
      <c r="BL271" s="2"/>
    </row>
    <row r="272" customFormat="false" ht="12.75" hidden="true" customHeight="false" outlineLevel="0" collapsed="false">
      <c r="A272" s="41"/>
      <c r="B272" s="36"/>
      <c r="C272" s="36"/>
      <c r="D272" s="36"/>
      <c r="E272" s="36"/>
      <c r="F272" s="36"/>
      <c r="G272" s="36"/>
      <c r="H272" s="36"/>
      <c r="I272" s="49" t="n">
        <v>32799</v>
      </c>
      <c r="J272" s="50" t="s">
        <v>277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39"/>
      <c r="AP272" s="51"/>
      <c r="AQ272" s="51"/>
      <c r="AR272" s="39"/>
      <c r="AS272" s="39" t="n">
        <v>5900.5</v>
      </c>
      <c r="AT272" s="39" t="n">
        <v>5900.5</v>
      </c>
      <c r="AU272" s="39" t="n">
        <v>5901</v>
      </c>
      <c r="AV272" s="39"/>
      <c r="AW272" s="39" t="n">
        <f aca="false">SUM(AR272+AU272-AV272)</f>
        <v>5901</v>
      </c>
      <c r="AX272" s="47" t="n">
        <v>5900.5</v>
      </c>
      <c r="AY272" s="47" t="n">
        <v>0</v>
      </c>
      <c r="AZ272" s="47"/>
      <c r="BA272" s="47" t="n">
        <f aca="false">SUM(AW272+AY272-AZ272)</f>
        <v>5901</v>
      </c>
      <c r="BB272" s="47" t="n">
        <v>5900.5</v>
      </c>
      <c r="BC272" s="48" t="n">
        <f aca="false">SUM(BB272/BA272*100)</f>
        <v>99.9915268598543</v>
      </c>
      <c r="BF272" s="2" t="n">
        <v>5900.5</v>
      </c>
      <c r="BL272" s="2"/>
    </row>
    <row r="273" customFormat="false" ht="12.75" hidden="true" customHeight="false" outlineLevel="0" collapsed="false">
      <c r="A273" s="46"/>
      <c r="B273" s="52"/>
      <c r="C273" s="52"/>
      <c r="D273" s="52"/>
      <c r="E273" s="52"/>
      <c r="F273" s="52"/>
      <c r="G273" s="52"/>
      <c r="H273" s="52"/>
      <c r="I273" s="37" t="n">
        <v>4</v>
      </c>
      <c r="J273" s="38" t="s">
        <v>171</v>
      </c>
      <c r="K273" s="39" t="e">
        <f aca="false">SUM(K274)</f>
        <v>#REF!</v>
      </c>
      <c r="L273" s="39" t="e">
        <f aca="false">SUM(L274)</f>
        <v>#REF!</v>
      </c>
      <c r="M273" s="39" t="e">
        <f aca="false">SUM(M274)</f>
        <v>#REF!</v>
      </c>
      <c r="N273" s="39" t="n">
        <f aca="false">SUM(N274)</f>
        <v>400000</v>
      </c>
      <c r="O273" s="39" t="n">
        <f aca="false">SUM(O274)</f>
        <v>400000</v>
      </c>
      <c r="P273" s="39" t="n">
        <f aca="false">SUM(P274)</f>
        <v>500000</v>
      </c>
      <c r="Q273" s="39" t="n">
        <f aca="false">SUM(Q274)</f>
        <v>500000</v>
      </c>
      <c r="R273" s="39" t="n">
        <f aca="false">SUM(R274)</f>
        <v>0</v>
      </c>
      <c r="S273" s="39" t="n">
        <f aca="false">SUM(S274)</f>
        <v>500000</v>
      </c>
      <c r="T273" s="39" t="n">
        <f aca="false">SUM(T274)</f>
        <v>0</v>
      </c>
      <c r="U273" s="39" t="n">
        <f aca="false">SUM(U274)</f>
        <v>0</v>
      </c>
      <c r="V273" s="39" t="n">
        <f aca="false">SUM(V274)</f>
        <v>100</v>
      </c>
      <c r="W273" s="39" t="n">
        <f aca="false">SUM(W274)</f>
        <v>0</v>
      </c>
      <c r="X273" s="39" t="n">
        <f aca="false">SUM(X274)</f>
        <v>0</v>
      </c>
      <c r="Y273" s="39" t="n">
        <f aca="false">SUM(Y274)</f>
        <v>50000</v>
      </c>
      <c r="Z273" s="39" t="n">
        <f aca="false">SUM(Z274)</f>
        <v>450000</v>
      </c>
      <c r="AA273" s="39" t="n">
        <f aca="false">SUM(AA274)</f>
        <v>100000</v>
      </c>
      <c r="AB273" s="39" t="n">
        <f aca="false">SUM(AB274)</f>
        <v>0</v>
      </c>
      <c r="AC273" s="39" t="n">
        <f aca="false">SUM(AC274)</f>
        <v>200000</v>
      </c>
      <c r="AD273" s="39" t="n">
        <f aca="false">SUM(AD274)</f>
        <v>200000</v>
      </c>
      <c r="AE273" s="39" t="n">
        <f aca="false">SUM(AE274)</f>
        <v>0</v>
      </c>
      <c r="AF273" s="39" t="n">
        <f aca="false">SUM(AF274)</f>
        <v>0</v>
      </c>
      <c r="AG273" s="39" t="n">
        <f aca="false">SUM(AG274)</f>
        <v>200000</v>
      </c>
      <c r="AH273" s="39" t="n">
        <f aca="false">SUM(AH274)</f>
        <v>143600</v>
      </c>
      <c r="AI273" s="39" t="n">
        <f aca="false">SUM(AI274)</f>
        <v>150000</v>
      </c>
      <c r="AJ273" s="39" t="n">
        <f aca="false">SUM(AJ274)</f>
        <v>0</v>
      </c>
      <c r="AK273" s="39" t="n">
        <f aca="false">SUM(AK274)</f>
        <v>150000</v>
      </c>
      <c r="AL273" s="39" t="n">
        <f aca="false">SUM(AL274)</f>
        <v>50000</v>
      </c>
      <c r="AM273" s="39" t="n">
        <f aca="false">SUM(AM274)</f>
        <v>0</v>
      </c>
      <c r="AN273" s="39" t="n">
        <f aca="false">SUM(AN274)</f>
        <v>200000</v>
      </c>
      <c r="AO273" s="39" t="n">
        <f aca="false">SUM(AN273/$AN$4)</f>
        <v>26544.5616829252</v>
      </c>
      <c r="AP273" s="39" t="n">
        <f aca="false">SUM(AP274)</f>
        <v>200000</v>
      </c>
      <c r="AQ273" s="39" t="n">
        <f aca="false">SUM(AQ274)</f>
        <v>0</v>
      </c>
      <c r="AR273" s="39" t="n">
        <f aca="false">SUM(AP273/$AN$4)</f>
        <v>26544.5616829252</v>
      </c>
      <c r="AS273" s="39"/>
      <c r="AT273" s="39" t="n">
        <f aca="false">SUM(AT274)</f>
        <v>0</v>
      </c>
      <c r="AU273" s="39" t="n">
        <f aca="false">SUM(AU274)</f>
        <v>0</v>
      </c>
      <c r="AV273" s="39" t="n">
        <f aca="false">SUM(AV274)</f>
        <v>0</v>
      </c>
      <c r="AW273" s="39" t="n">
        <f aca="false">SUM(AR273+AU273-AV273)</f>
        <v>26544.5616829252</v>
      </c>
      <c r="AX273" s="47" t="n">
        <f aca="false">SUM(AX274)</f>
        <v>24056.45</v>
      </c>
      <c r="AY273" s="47" t="n">
        <f aca="false">SUM(AY274)</f>
        <v>0</v>
      </c>
      <c r="AZ273" s="47" t="n">
        <f aca="false">SUM(AZ274)</f>
        <v>0</v>
      </c>
      <c r="BA273" s="47" t="n">
        <f aca="false">SUM(BA274)</f>
        <v>26544.5616829252</v>
      </c>
      <c r="BB273" s="47" t="n">
        <f aca="false">SUM(BB274)</f>
        <v>24056.45</v>
      </c>
      <c r="BC273" s="48" t="n">
        <f aca="false">SUM(BB273/BA273*100)</f>
        <v>90.6266612625</v>
      </c>
      <c r="BL273" s="2"/>
    </row>
    <row r="274" customFormat="false" ht="12.75" hidden="true" customHeight="false" outlineLevel="0" collapsed="false">
      <c r="A274" s="46"/>
      <c r="B274" s="52" t="s">
        <v>76</v>
      </c>
      <c r="C274" s="52"/>
      <c r="D274" s="52"/>
      <c r="E274" s="52"/>
      <c r="F274" s="52"/>
      <c r="G274" s="52"/>
      <c r="H274" s="52"/>
      <c r="I274" s="37" t="n">
        <v>42</v>
      </c>
      <c r="J274" s="38" t="s">
        <v>253</v>
      </c>
      <c r="K274" s="39" t="e">
        <f aca="false">SUM(K275:K275)</f>
        <v>#REF!</v>
      </c>
      <c r="L274" s="39" t="e">
        <f aca="false">SUM(L275:L275)</f>
        <v>#REF!</v>
      </c>
      <c r="M274" s="39" t="e">
        <f aca="false">SUM(M275:M275)</f>
        <v>#REF!</v>
      </c>
      <c r="N274" s="39" t="n">
        <f aca="false">SUM(N275)</f>
        <v>400000</v>
      </c>
      <c r="O274" s="39" t="n">
        <f aca="false">SUM(O275)</f>
        <v>400000</v>
      </c>
      <c r="P274" s="39" t="n">
        <f aca="false">SUM(P275)</f>
        <v>500000</v>
      </c>
      <c r="Q274" s="39" t="n">
        <f aca="false">SUM(Q275)</f>
        <v>500000</v>
      </c>
      <c r="R274" s="39" t="n">
        <f aca="false">SUM(R275)</f>
        <v>0</v>
      </c>
      <c r="S274" s="39" t="n">
        <f aca="false">SUM(S275)</f>
        <v>500000</v>
      </c>
      <c r="T274" s="39" t="n">
        <f aca="false">SUM(T275)</f>
        <v>0</v>
      </c>
      <c r="U274" s="39" t="n">
        <f aca="false">SUM(U275)</f>
        <v>0</v>
      </c>
      <c r="V274" s="39" t="n">
        <f aca="false">SUM(V275)</f>
        <v>100</v>
      </c>
      <c r="W274" s="39" t="n">
        <f aca="false">SUM(W275)</f>
        <v>0</v>
      </c>
      <c r="X274" s="39" t="n">
        <f aca="false">SUM(X275)</f>
        <v>0</v>
      </c>
      <c r="Y274" s="39" t="n">
        <f aca="false">SUM(Y275+Y277)</f>
        <v>50000</v>
      </c>
      <c r="Z274" s="39" t="n">
        <f aca="false">SUM(Z275+Z277)</f>
        <v>450000</v>
      </c>
      <c r="AA274" s="39" t="n">
        <f aca="false">SUM(AA275+AA277)</f>
        <v>100000</v>
      </c>
      <c r="AB274" s="39" t="n">
        <f aca="false">SUM(AB275+AB277)</f>
        <v>0</v>
      </c>
      <c r="AC274" s="39" t="n">
        <f aca="false">SUM(AC275+AC277)</f>
        <v>200000</v>
      </c>
      <c r="AD274" s="39" t="n">
        <f aca="false">SUM(AD275+AD277)</f>
        <v>200000</v>
      </c>
      <c r="AE274" s="39" t="n">
        <f aca="false">SUM(AE275+AE277)</f>
        <v>0</v>
      </c>
      <c r="AF274" s="39" t="n">
        <f aca="false">SUM(AF275+AF277)</f>
        <v>0</v>
      </c>
      <c r="AG274" s="39" t="n">
        <f aca="false">SUM(AG275+AG277)</f>
        <v>200000</v>
      </c>
      <c r="AH274" s="39" t="n">
        <f aca="false">SUM(AH275+AH277)</f>
        <v>143600</v>
      </c>
      <c r="AI274" s="39" t="n">
        <f aca="false">SUM(AI275+AI277)</f>
        <v>150000</v>
      </c>
      <c r="AJ274" s="39" t="n">
        <f aca="false">SUM(AJ275+AJ277)</f>
        <v>0</v>
      </c>
      <c r="AK274" s="39" t="n">
        <f aca="false">SUM(AK275+AK277)</f>
        <v>150000</v>
      </c>
      <c r="AL274" s="39" t="n">
        <f aca="false">SUM(AL275+AL277)</f>
        <v>50000</v>
      </c>
      <c r="AM274" s="39" t="n">
        <f aca="false">SUM(AM275+AM277)</f>
        <v>0</v>
      </c>
      <c r="AN274" s="39" t="n">
        <f aca="false">SUM(AN275+AN277)</f>
        <v>200000</v>
      </c>
      <c r="AO274" s="39" t="n">
        <f aca="false">SUM(AN274/$AN$4)</f>
        <v>26544.5616829252</v>
      </c>
      <c r="AP274" s="39" t="n">
        <f aca="false">SUM(AP275+AP277)</f>
        <v>200000</v>
      </c>
      <c r="AQ274" s="39"/>
      <c r="AR274" s="39" t="n">
        <f aca="false">SUM(AP274/$AN$4)</f>
        <v>26544.5616829252</v>
      </c>
      <c r="AS274" s="39"/>
      <c r="AT274" s="39" t="n">
        <f aca="false">SUM(AT275+AT277)</f>
        <v>0</v>
      </c>
      <c r="AU274" s="39" t="n">
        <f aca="false">SUM(AU275+AU277)</f>
        <v>0</v>
      </c>
      <c r="AV274" s="39" t="n">
        <f aca="false">SUM(AV275+AV277)</f>
        <v>0</v>
      </c>
      <c r="AW274" s="39" t="n">
        <f aca="false">SUM(AR274+AU274-AV274)</f>
        <v>26544.5616829252</v>
      </c>
      <c r="AX274" s="47" t="n">
        <f aca="false">SUM(AX275)</f>
        <v>24056.45</v>
      </c>
      <c r="AY274" s="47" t="n">
        <f aca="false">SUM(AY275)</f>
        <v>0</v>
      </c>
      <c r="AZ274" s="47" t="n">
        <f aca="false">SUM(AZ275)</f>
        <v>0</v>
      </c>
      <c r="BA274" s="47" t="n">
        <f aca="false">SUM(BA275)</f>
        <v>26544.5616829252</v>
      </c>
      <c r="BB274" s="47" t="n">
        <f aca="false">SUM(BB275)</f>
        <v>24056.45</v>
      </c>
      <c r="BC274" s="48" t="n">
        <f aca="false">SUM(BB274/BA274*100)</f>
        <v>90.6266612625</v>
      </c>
      <c r="BL274" s="2"/>
    </row>
    <row r="275" customFormat="false" ht="12.75" hidden="true" customHeight="false" outlineLevel="0" collapsed="false">
      <c r="A275" s="41"/>
      <c r="B275" s="36"/>
      <c r="C275" s="36"/>
      <c r="D275" s="36"/>
      <c r="E275" s="36"/>
      <c r="F275" s="36"/>
      <c r="G275" s="36"/>
      <c r="H275" s="36"/>
      <c r="I275" s="49" t="n">
        <v>422</v>
      </c>
      <c r="J275" s="50" t="s">
        <v>178</v>
      </c>
      <c r="K275" s="51" t="e">
        <f aca="false">SUM(#REF!)</f>
        <v>#REF!</v>
      </c>
      <c r="L275" s="51" t="e">
        <f aca="false">SUM(#REF!)</f>
        <v>#REF!</v>
      </c>
      <c r="M275" s="51" t="e">
        <f aca="false">SUM(#REF!)</f>
        <v>#REF!</v>
      </c>
      <c r="N275" s="51" t="n">
        <f aca="false">SUM(N276:N276)</f>
        <v>400000</v>
      </c>
      <c r="O275" s="51" t="n">
        <f aca="false">SUM(O276:O276)</f>
        <v>400000</v>
      </c>
      <c r="P275" s="51" t="n">
        <f aca="false">SUM(P276:P276)</f>
        <v>500000</v>
      </c>
      <c r="Q275" s="51" t="n">
        <f aca="false">SUM(Q276:Q276)</f>
        <v>500000</v>
      </c>
      <c r="R275" s="51" t="n">
        <f aca="false">SUM(R276:R276)</f>
        <v>0</v>
      </c>
      <c r="S275" s="51" t="n">
        <f aca="false">SUM(S276:S276)</f>
        <v>500000</v>
      </c>
      <c r="T275" s="51" t="n">
        <f aca="false">SUM(T276:T276)</f>
        <v>0</v>
      </c>
      <c r="U275" s="51" t="n">
        <f aca="false">SUM(U276:U276)</f>
        <v>0</v>
      </c>
      <c r="V275" s="51" t="n">
        <f aca="false">SUM(V276:V276)</f>
        <v>100</v>
      </c>
      <c r="W275" s="51" t="n">
        <f aca="false">SUM(W276:W276)</f>
        <v>0</v>
      </c>
      <c r="X275" s="51" t="n">
        <f aca="false">SUM(X276:X276)</f>
        <v>0</v>
      </c>
      <c r="Y275" s="51" t="n">
        <f aca="false">SUM(Y276:Y276)</f>
        <v>50000</v>
      </c>
      <c r="Z275" s="51" t="n">
        <f aca="false">SUM(Z276:Z276)</f>
        <v>50000</v>
      </c>
      <c r="AA275" s="51" t="n">
        <f aca="false">SUM(AA276:AA276)</f>
        <v>50000</v>
      </c>
      <c r="AB275" s="51" t="n">
        <f aca="false">SUM(AB276:AB276)</f>
        <v>0</v>
      </c>
      <c r="AC275" s="51" t="n">
        <f aca="false">SUM(AC276:AC276)</f>
        <v>50000</v>
      </c>
      <c r="AD275" s="51" t="n">
        <f aca="false">SUM(AD276:AD276)</f>
        <v>50000</v>
      </c>
      <c r="AE275" s="51" t="n">
        <f aca="false">SUM(AE276:AE276)</f>
        <v>0</v>
      </c>
      <c r="AF275" s="51" t="n">
        <f aca="false">SUM(AF276:AF276)</f>
        <v>0</v>
      </c>
      <c r="AG275" s="51" t="n">
        <f aca="false">SUM(AG276:AG276)</f>
        <v>50000</v>
      </c>
      <c r="AH275" s="51" t="n">
        <f aca="false">SUM(AH276:AH276)</f>
        <v>0</v>
      </c>
      <c r="AI275" s="51" t="n">
        <f aca="false">SUM(AI276:AI276)</f>
        <v>50000</v>
      </c>
      <c r="AJ275" s="51" t="n">
        <f aca="false">SUM(AJ276:AJ276)</f>
        <v>0</v>
      </c>
      <c r="AK275" s="51" t="n">
        <f aca="false">SUM(AK276:AK276)</f>
        <v>150000</v>
      </c>
      <c r="AL275" s="51" t="n">
        <f aca="false">SUM(AL276:AL276)</f>
        <v>50000</v>
      </c>
      <c r="AM275" s="51" t="n">
        <f aca="false">SUM(AM276:AM276)</f>
        <v>0</v>
      </c>
      <c r="AN275" s="51" t="n">
        <f aca="false">SUM(AN276:AN276)</f>
        <v>200000</v>
      </c>
      <c r="AO275" s="39" t="n">
        <f aca="false">SUM(AN275/$AN$4)</f>
        <v>26544.5616829252</v>
      </c>
      <c r="AP275" s="51" t="n">
        <f aca="false">SUM(AP276:AP276)</f>
        <v>200000</v>
      </c>
      <c r="AQ275" s="51"/>
      <c r="AR275" s="39" t="n">
        <f aca="false">SUM(AP275/$AN$4)</f>
        <v>26544.5616829252</v>
      </c>
      <c r="AS275" s="39"/>
      <c r="AT275" s="39" t="n">
        <f aca="false">SUM(AT276:AT276)</f>
        <v>0</v>
      </c>
      <c r="AU275" s="39" t="n">
        <f aca="false">SUM(AU276:AU276)</f>
        <v>0</v>
      </c>
      <c r="AV275" s="39" t="n">
        <f aca="false">SUM(AV276:AV276)</f>
        <v>0</v>
      </c>
      <c r="AW275" s="39" t="n">
        <f aca="false">SUM(AR275+AU275-AV275)</f>
        <v>26544.5616829252</v>
      </c>
      <c r="AX275" s="47" t="n">
        <f aca="false">SUM(AX276:AX278)</f>
        <v>24056.45</v>
      </c>
      <c r="AY275" s="47" t="n">
        <f aca="false">SUM(AY276)</f>
        <v>0</v>
      </c>
      <c r="AZ275" s="47"/>
      <c r="BA275" s="47" t="n">
        <f aca="false">SUM(AW275+AY275-AZ275)</f>
        <v>26544.5616829252</v>
      </c>
      <c r="BB275" s="47" t="n">
        <f aca="false">SUM(BB276:BB278)</f>
        <v>24056.45</v>
      </c>
      <c r="BC275" s="48" t="n">
        <f aca="false">SUM(BB275/BA275*100)</f>
        <v>90.6266612625</v>
      </c>
      <c r="BL275" s="2"/>
    </row>
    <row r="276" customFormat="false" ht="12.75" hidden="true" customHeight="false" outlineLevel="0" collapsed="false">
      <c r="A276" s="41"/>
      <c r="B276" s="36"/>
      <c r="C276" s="36"/>
      <c r="D276" s="36"/>
      <c r="E276" s="36"/>
      <c r="F276" s="36"/>
      <c r="G276" s="36"/>
      <c r="H276" s="36"/>
      <c r="I276" s="49" t="n">
        <v>42273</v>
      </c>
      <c r="J276" s="50" t="s">
        <v>278</v>
      </c>
      <c r="K276" s="51"/>
      <c r="L276" s="51"/>
      <c r="M276" s="51"/>
      <c r="N276" s="51" t="n">
        <v>400000</v>
      </c>
      <c r="O276" s="51" t="n">
        <v>400000</v>
      </c>
      <c r="P276" s="51" t="n">
        <v>500000</v>
      </c>
      <c r="Q276" s="51" t="n">
        <v>500000</v>
      </c>
      <c r="R276" s="51"/>
      <c r="S276" s="51" t="n">
        <v>500000</v>
      </c>
      <c r="T276" s="51"/>
      <c r="U276" s="51"/>
      <c r="V276" s="39" t="n">
        <f aca="false">S276/P276*100</f>
        <v>100</v>
      </c>
      <c r="W276" s="51"/>
      <c r="X276" s="51"/>
      <c r="Y276" s="51" t="n">
        <v>50000</v>
      </c>
      <c r="Z276" s="51" t="n">
        <v>50000</v>
      </c>
      <c r="AA276" s="51" t="n">
        <v>50000</v>
      </c>
      <c r="AB276" s="51"/>
      <c r="AC276" s="51" t="n">
        <v>50000</v>
      </c>
      <c r="AD276" s="51" t="n">
        <v>50000</v>
      </c>
      <c r="AE276" s="51"/>
      <c r="AF276" s="51"/>
      <c r="AG276" s="53" t="n">
        <f aca="false">SUM(AD276+AE276-AF276)</f>
        <v>50000</v>
      </c>
      <c r="AH276" s="51"/>
      <c r="AI276" s="51" t="n">
        <v>50000</v>
      </c>
      <c r="AJ276" s="47" t="n">
        <v>0</v>
      </c>
      <c r="AK276" s="51" t="n">
        <v>150000</v>
      </c>
      <c r="AL276" s="51" t="n">
        <v>50000</v>
      </c>
      <c r="AM276" s="51"/>
      <c r="AN276" s="47" t="n">
        <f aca="false">SUM(AK276+AL276-AM276)</f>
        <v>200000</v>
      </c>
      <c r="AO276" s="39" t="n">
        <f aca="false">SUM(AN276/$AN$4)</f>
        <v>26544.5616829252</v>
      </c>
      <c r="AP276" s="47" t="n">
        <v>200000</v>
      </c>
      <c r="AQ276" s="47"/>
      <c r="AR276" s="39" t="n">
        <f aca="false">SUM(AP276/$AN$4)</f>
        <v>26544.5616829252</v>
      </c>
      <c r="AS276" s="39"/>
      <c r="AT276" s="39"/>
      <c r="AU276" s="39"/>
      <c r="AV276" s="39"/>
      <c r="AW276" s="39" t="n">
        <f aca="false">SUM(AR276+AU276-AV276)</f>
        <v>26544.5616829252</v>
      </c>
      <c r="AX276" s="47" t="n">
        <v>24056.45</v>
      </c>
      <c r="AY276" s="47" t="n">
        <v>0</v>
      </c>
      <c r="AZ276" s="47"/>
      <c r="BA276" s="47" t="n">
        <f aca="false">SUM(AW276+AY276-AZ276)</f>
        <v>26544.5616829252</v>
      </c>
      <c r="BB276" s="47" t="n">
        <v>24056.45</v>
      </c>
      <c r="BC276" s="48" t="n">
        <f aca="false">SUM(BB276/BA276*100)</f>
        <v>90.6266612625</v>
      </c>
      <c r="BG276" s="2" t="n">
        <v>24056.45</v>
      </c>
      <c r="BL276" s="2"/>
    </row>
    <row r="277" customFormat="false" ht="15" hidden="true" customHeight="true" outlineLevel="0" collapsed="false">
      <c r="A277" s="41"/>
      <c r="B277" s="36"/>
      <c r="C277" s="36"/>
      <c r="D277" s="36"/>
      <c r="E277" s="36"/>
      <c r="F277" s="36"/>
      <c r="G277" s="36"/>
      <c r="H277" s="36"/>
      <c r="I277" s="49" t="n">
        <v>423</v>
      </c>
      <c r="J277" s="50" t="s">
        <v>279</v>
      </c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39"/>
      <c r="W277" s="51"/>
      <c r="X277" s="51"/>
      <c r="Y277" s="51" t="n">
        <f aca="false">SUM(Y278)</f>
        <v>0</v>
      </c>
      <c r="Z277" s="51" t="n">
        <f aca="false">SUM(Z278)</f>
        <v>400000</v>
      </c>
      <c r="AA277" s="51" t="n">
        <f aca="false">AA278</f>
        <v>50000</v>
      </c>
      <c r="AB277" s="51" t="n">
        <f aca="false">AB278</f>
        <v>0</v>
      </c>
      <c r="AC277" s="51" t="n">
        <f aca="false">AC278</f>
        <v>150000</v>
      </c>
      <c r="AD277" s="51" t="n">
        <f aca="false">AD278</f>
        <v>150000</v>
      </c>
      <c r="AE277" s="51" t="n">
        <f aca="false">AE278</f>
        <v>0</v>
      </c>
      <c r="AF277" s="51" t="n">
        <f aca="false">AF278</f>
        <v>0</v>
      </c>
      <c r="AG277" s="51" t="n">
        <f aca="false">AG278</f>
        <v>150000</v>
      </c>
      <c r="AH277" s="51" t="n">
        <f aca="false">AH278</f>
        <v>143600</v>
      </c>
      <c r="AI277" s="51" t="n">
        <f aca="false">AI278</f>
        <v>100000</v>
      </c>
      <c r="AJ277" s="51" t="n">
        <f aca="false">AJ278</f>
        <v>0</v>
      </c>
      <c r="AK277" s="51" t="n">
        <f aca="false">AK278</f>
        <v>0</v>
      </c>
      <c r="AL277" s="51"/>
      <c r="AM277" s="51"/>
      <c r="AN277" s="47" t="n">
        <f aca="false">SUM(AK277+AL277-AM277)</f>
        <v>0</v>
      </c>
      <c r="AO277" s="39" t="n">
        <f aca="false">SUM(AN277/$AN$4)</f>
        <v>0</v>
      </c>
      <c r="AP277" s="47"/>
      <c r="AQ277" s="47"/>
      <c r="AR277" s="39" t="n">
        <f aca="false">SUM(AP277/$AN$4)</f>
        <v>0</v>
      </c>
      <c r="AS277" s="39"/>
      <c r="AT277" s="39"/>
      <c r="AU277" s="39"/>
      <c r="AV277" s="39"/>
      <c r="AW277" s="39" t="n">
        <f aca="false">SUM(AR277+AU277-AV277)</f>
        <v>0</v>
      </c>
      <c r="AX277" s="47"/>
      <c r="AY277" s="47" t="n">
        <f aca="false">SUM(AY278)</f>
        <v>0</v>
      </c>
      <c r="AZ277" s="47"/>
      <c r="BA277" s="47" t="n">
        <f aca="false">SUM(AW277+AY277-AZ277)</f>
        <v>0</v>
      </c>
      <c r="BB277" s="47"/>
      <c r="BC277" s="48" t="e">
        <f aca="false">SUM(BB277/BA277*100)</f>
        <v>#DIV/0!</v>
      </c>
      <c r="BL277" s="2"/>
    </row>
    <row r="278" customFormat="false" ht="12.75" hidden="true" customHeight="false" outlineLevel="0" collapsed="false">
      <c r="A278" s="41"/>
      <c r="B278" s="36"/>
      <c r="C278" s="36"/>
      <c r="D278" s="36"/>
      <c r="E278" s="36"/>
      <c r="F278" s="36"/>
      <c r="G278" s="36"/>
      <c r="H278" s="36"/>
      <c r="I278" s="49" t="n">
        <v>42315</v>
      </c>
      <c r="J278" s="50" t="s">
        <v>279</v>
      </c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39"/>
      <c r="W278" s="51"/>
      <c r="X278" s="51"/>
      <c r="Y278" s="51" t="n">
        <v>0</v>
      </c>
      <c r="Z278" s="51" t="n">
        <v>400000</v>
      </c>
      <c r="AA278" s="51" t="n">
        <v>50000</v>
      </c>
      <c r="AB278" s="51"/>
      <c r="AC278" s="51" t="n">
        <v>150000</v>
      </c>
      <c r="AD278" s="51" t="n">
        <v>150000</v>
      </c>
      <c r="AE278" s="51"/>
      <c r="AF278" s="51"/>
      <c r="AG278" s="53" t="n">
        <f aca="false">SUM(AD278+AE278-AF278)</f>
        <v>150000</v>
      </c>
      <c r="AH278" s="51" t="n">
        <v>143600</v>
      </c>
      <c r="AI278" s="51" t="n">
        <v>100000</v>
      </c>
      <c r="AJ278" s="47" t="n">
        <v>0</v>
      </c>
      <c r="AK278" s="51" t="n">
        <v>0</v>
      </c>
      <c r="AL278" s="51"/>
      <c r="AM278" s="51"/>
      <c r="AN278" s="47" t="n">
        <f aca="false">SUM(AK278+AL278-AM278)</f>
        <v>0</v>
      </c>
      <c r="AO278" s="39" t="n">
        <f aca="false">SUM(AN278/$AN$4)</f>
        <v>0</v>
      </c>
      <c r="AP278" s="47"/>
      <c r="AQ278" s="47"/>
      <c r="AR278" s="39" t="n">
        <f aca="false">SUM(AP278/$AN$4)</f>
        <v>0</v>
      </c>
      <c r="AS278" s="39"/>
      <c r="AT278" s="39"/>
      <c r="AU278" s="39"/>
      <c r="AV278" s="39"/>
      <c r="AW278" s="39" t="n">
        <f aca="false">SUM(AR278+AU278-AV278)</f>
        <v>0</v>
      </c>
      <c r="AX278" s="47"/>
      <c r="AY278" s="47"/>
      <c r="AZ278" s="47"/>
      <c r="BA278" s="47" t="n">
        <f aca="false">SUM(AW278+AY278-AZ278)</f>
        <v>0</v>
      </c>
      <c r="BB278" s="47"/>
      <c r="BC278" s="48" t="e">
        <f aca="false">SUM(BB278/BA278*100)</f>
        <v>#DIV/0!</v>
      </c>
      <c r="BL278" s="2"/>
    </row>
    <row r="279" customFormat="false" ht="12.75" hidden="true" customHeight="false" outlineLevel="0" collapsed="false">
      <c r="A279" s="46" t="s">
        <v>280</v>
      </c>
      <c r="B279" s="56"/>
      <c r="C279" s="56"/>
      <c r="D279" s="56"/>
      <c r="E279" s="56"/>
      <c r="F279" s="56"/>
      <c r="G279" s="56"/>
      <c r="H279" s="56"/>
      <c r="I279" s="43" t="s">
        <v>281</v>
      </c>
      <c r="J279" s="44" t="s">
        <v>282</v>
      </c>
      <c r="K279" s="45" t="e">
        <f aca="false">SUM(K280+K291+K380+K306)</f>
        <v>#REF!</v>
      </c>
      <c r="L279" s="45" t="e">
        <f aca="false">SUM(L280+L291+L380+L306)</f>
        <v>#REF!</v>
      </c>
      <c r="M279" s="45" t="e">
        <f aca="false">SUM(M280+M291+M380+M306)</f>
        <v>#REF!</v>
      </c>
      <c r="N279" s="45" t="n">
        <f aca="false">SUM(N280+N380+N306+N291)</f>
        <v>88000</v>
      </c>
      <c r="O279" s="45" t="n">
        <f aca="false">SUM(O280+O380+O306+O291)</f>
        <v>88000</v>
      </c>
      <c r="P279" s="45" t="n">
        <f aca="false">SUM(P280+P380+P306+P291+P300)</f>
        <v>508000</v>
      </c>
      <c r="Q279" s="45" t="n">
        <f aca="false">SUM(Q280+Q380+Q306+Q291+Q300)</f>
        <v>508000</v>
      </c>
      <c r="R279" s="45" t="n">
        <f aca="false">SUM(R280+R380+R306+R291)</f>
        <v>39709.34</v>
      </c>
      <c r="S279" s="45" t="n">
        <f aca="false">SUM(S280+S380+S306+S291)</f>
        <v>98000</v>
      </c>
      <c r="T279" s="45" t="n">
        <f aca="false">SUM(T280+T380+T306+T291)</f>
        <v>35615.2</v>
      </c>
      <c r="U279" s="45" t="n">
        <f aca="false">SUM(U280+U380+U306+U291)</f>
        <v>0</v>
      </c>
      <c r="V279" s="45" t="n">
        <f aca="false">SUM(V280+V380+V306+V291)</f>
        <v>610</v>
      </c>
      <c r="W279" s="45" t="n">
        <f aca="false">SUM(W280+W380+W306+W291)</f>
        <v>88000</v>
      </c>
      <c r="X279" s="45" t="n">
        <f aca="false">SUM(X280+X380+X306+X291)</f>
        <v>118000</v>
      </c>
      <c r="Y279" s="45" t="n">
        <f aca="false">SUM(Y280+Y380+Y306+Y291)</f>
        <v>113000</v>
      </c>
      <c r="Z279" s="45" t="n">
        <f aca="false">SUM(Z280+Z380+Z306+Z291)</f>
        <v>128000</v>
      </c>
      <c r="AA279" s="45" t="n">
        <f aca="false">SUM(AA280+AA380+AA306+AA291)</f>
        <v>137000</v>
      </c>
      <c r="AB279" s="45" t="n">
        <f aca="false">SUM(AB280+AB380+AB306+AB291)</f>
        <v>57395.38</v>
      </c>
      <c r="AC279" s="45" t="n">
        <f aca="false">SUM(AC280+AC380+AC306+AC291)</f>
        <v>437000</v>
      </c>
      <c r="AD279" s="45" t="n">
        <f aca="false">SUM(AD280+AD380+AD306+AD291)</f>
        <v>427000</v>
      </c>
      <c r="AE279" s="45" t="n">
        <f aca="false">SUM(AE280+AE380+AE306+AE291)</f>
        <v>0</v>
      </c>
      <c r="AF279" s="45" t="n">
        <f aca="false">SUM(AF280+AF380+AF306+AF291)</f>
        <v>0</v>
      </c>
      <c r="AG279" s="45" t="n">
        <f aca="false">SUM(AG280+AG380+AG306+AG291)</f>
        <v>427000</v>
      </c>
      <c r="AH279" s="45" t="n">
        <f aca="false">SUM(AH280+AH380+AH306+AH291)</f>
        <v>218703.98</v>
      </c>
      <c r="AI279" s="45" t="n">
        <f aca="false">SUM(AI280+AI380+AI306+AI291)</f>
        <v>730000</v>
      </c>
      <c r="AJ279" s="45" t="n">
        <f aca="false">SUM(AJ280+AJ380+AJ306+AJ291)</f>
        <v>86900.66</v>
      </c>
      <c r="AK279" s="45" t="n">
        <f aca="false">SUM(AK280+AK380+AK306+AK291)</f>
        <v>852000</v>
      </c>
      <c r="AL279" s="45" t="n">
        <f aca="false">SUM(AL280+AL380+AL306+AL291)</f>
        <v>10000</v>
      </c>
      <c r="AM279" s="45" t="n">
        <f aca="false">SUM(AM280+AM380+AM306+AM291)</f>
        <v>150000</v>
      </c>
      <c r="AN279" s="45" t="n">
        <f aca="false">SUM(AN280+AN291+AN300+AN306)</f>
        <v>307000</v>
      </c>
      <c r="AO279" s="45" t="n">
        <f aca="false">SUM(AO280+AO291+AO300+AO306)</f>
        <v>40745.9021832902</v>
      </c>
      <c r="AP279" s="45" t="n">
        <f aca="false">SUM(AP280+AP291+AP300+AP306)</f>
        <v>271000</v>
      </c>
      <c r="AQ279" s="45" t="n">
        <f aca="false">SUM(AQ280+AQ291+AQ300+AQ306)</f>
        <v>0</v>
      </c>
      <c r="AR279" s="45" t="n">
        <f aca="false">SUM(AR280+AR291+AR300+AR306)</f>
        <v>35967.8810803637</v>
      </c>
      <c r="AS279" s="45" t="n">
        <f aca="false">SUM(AS280+AS291+AS300+AS306)</f>
        <v>0</v>
      </c>
      <c r="AT279" s="45" t="n">
        <f aca="false">SUM(AT280+AT291+AT300+AT306)</f>
        <v>12461.14</v>
      </c>
      <c r="AU279" s="45" t="n">
        <f aca="false">SUM(AU280+AU291+AU300+AU306)</f>
        <v>0</v>
      </c>
      <c r="AV279" s="45" t="n">
        <f aca="false">SUM(AV280+AV291+AV300+AV306)</f>
        <v>0</v>
      </c>
      <c r="AW279" s="45" t="n">
        <f aca="false">SUM(AW280+AW291+AW300+AW306)</f>
        <v>35967.8810803637</v>
      </c>
      <c r="AX279" s="45" t="n">
        <f aca="false">SUM(AX280+AX291+AX300+AX306)</f>
        <v>35036</v>
      </c>
      <c r="AY279" s="45" t="n">
        <f aca="false">SUM(AY280+AY291+AY300+AY306)</f>
        <v>6563.86</v>
      </c>
      <c r="AZ279" s="45" t="n">
        <f aca="false">SUM(AZ280+AZ291+AZ300+AZ306)</f>
        <v>2830.89</v>
      </c>
      <c r="BA279" s="45" t="n">
        <f aca="false">SUM(BA280+BA291+BA300+BA306)</f>
        <v>39700.8510803637</v>
      </c>
      <c r="BB279" s="45" t="n">
        <f aca="false">SUM(BB280+BB291+BB300+BB306)</f>
        <v>35036</v>
      </c>
      <c r="BC279" s="64" t="n">
        <f aca="false">SUM(BB279/BA279*100)</f>
        <v>88.2499972836327</v>
      </c>
      <c r="BD279" s="65"/>
      <c r="BL279" s="2"/>
    </row>
    <row r="280" customFormat="false" ht="12.75" hidden="true" customHeight="false" outlineLevel="0" collapsed="false">
      <c r="A280" s="35" t="s">
        <v>283</v>
      </c>
      <c r="B280" s="36"/>
      <c r="C280" s="36"/>
      <c r="D280" s="36"/>
      <c r="E280" s="36"/>
      <c r="F280" s="36"/>
      <c r="G280" s="36"/>
      <c r="H280" s="36"/>
      <c r="I280" s="37" t="s">
        <v>48</v>
      </c>
      <c r="J280" s="38" t="s">
        <v>284</v>
      </c>
      <c r="K280" s="39" t="n">
        <f aca="false">SUM(K281)</f>
        <v>71746.5</v>
      </c>
      <c r="L280" s="39" t="n">
        <f aca="false">SUM(L281)</f>
        <v>180000</v>
      </c>
      <c r="M280" s="39" t="n">
        <f aca="false">SUM(M281)</f>
        <v>180000</v>
      </c>
      <c r="N280" s="39" t="n">
        <f aca="false">SUM(N281)</f>
        <v>61000</v>
      </c>
      <c r="O280" s="39" t="n">
        <f aca="false">SUM(O281)</f>
        <v>61000</v>
      </c>
      <c r="P280" s="39" t="n">
        <f aca="false">SUM(P281)</f>
        <v>70000</v>
      </c>
      <c r="Q280" s="39" t="n">
        <f aca="false">SUM(Q281)</f>
        <v>70000</v>
      </c>
      <c r="R280" s="39" t="n">
        <f aca="false">SUM(R281)</f>
        <v>21923.2</v>
      </c>
      <c r="S280" s="39" t="n">
        <f aca="false">SUM(S281)</f>
        <v>60000</v>
      </c>
      <c r="T280" s="39" t="n">
        <f aca="false">SUM(T281)</f>
        <v>16193.2</v>
      </c>
      <c r="U280" s="39" t="n">
        <f aca="false">SUM(U281)</f>
        <v>0</v>
      </c>
      <c r="V280" s="39" t="n">
        <f aca="false">SUM(V281)</f>
        <v>210</v>
      </c>
      <c r="W280" s="39" t="n">
        <f aca="false">SUM(W281)</f>
        <v>50000</v>
      </c>
      <c r="X280" s="39" t="n">
        <f aca="false">SUM(X281)</f>
        <v>50000</v>
      </c>
      <c r="Y280" s="39" t="n">
        <f aca="false">SUM(Y281)</f>
        <v>50000</v>
      </c>
      <c r="Z280" s="39" t="n">
        <f aca="false">SUM(Z281)</f>
        <v>65000</v>
      </c>
      <c r="AA280" s="39" t="n">
        <f aca="false">SUM(AA281)</f>
        <v>50000</v>
      </c>
      <c r="AB280" s="39" t="n">
        <f aca="false">SUM(AB281)</f>
        <v>23896.8</v>
      </c>
      <c r="AC280" s="39" t="n">
        <f aca="false">SUM(AC281)</f>
        <v>70000</v>
      </c>
      <c r="AD280" s="39" t="n">
        <f aca="false">SUM(AD281)</f>
        <v>70000</v>
      </c>
      <c r="AE280" s="39" t="n">
        <f aca="false">SUM(AE281)</f>
        <v>0</v>
      </c>
      <c r="AF280" s="39" t="n">
        <f aca="false">SUM(AF281)</f>
        <v>0</v>
      </c>
      <c r="AG280" s="39" t="n">
        <f aca="false">SUM(AG281)</f>
        <v>70000</v>
      </c>
      <c r="AH280" s="39" t="n">
        <f aca="false">SUM(AH281)</f>
        <v>46387.46</v>
      </c>
      <c r="AI280" s="39" t="n">
        <f aca="false">SUM(AI281)</f>
        <v>120000</v>
      </c>
      <c r="AJ280" s="39" t="n">
        <f aca="false">SUM(AJ281)</f>
        <v>63901.96</v>
      </c>
      <c r="AK280" s="39" t="n">
        <f aca="false">SUM(AK281)</f>
        <v>242000</v>
      </c>
      <c r="AL280" s="39" t="n">
        <f aca="false">SUM(AL281)</f>
        <v>10000</v>
      </c>
      <c r="AM280" s="39" t="n">
        <f aca="false">SUM(AM281)</f>
        <v>0</v>
      </c>
      <c r="AN280" s="39" t="n">
        <f aca="false">SUM(AN281)</f>
        <v>252000</v>
      </c>
      <c r="AO280" s="39" t="n">
        <f aca="false">SUM(AN280/$AN$4)</f>
        <v>33446.1477204858</v>
      </c>
      <c r="AP280" s="39" t="n">
        <f aca="false">SUM(AP281)</f>
        <v>227000</v>
      </c>
      <c r="AQ280" s="39" t="n">
        <f aca="false">SUM(AQ281)</f>
        <v>0</v>
      </c>
      <c r="AR280" s="39" t="n">
        <f aca="false">SUM(AP280/$AN$4)</f>
        <v>30128.0775101201</v>
      </c>
      <c r="AS280" s="39"/>
      <c r="AT280" s="39" t="n">
        <f aca="false">SUM(AT281)</f>
        <v>12461.14</v>
      </c>
      <c r="AU280" s="39" t="n">
        <f aca="false">SUM(AU281)</f>
        <v>0</v>
      </c>
      <c r="AV280" s="39" t="n">
        <f aca="false">SUM(AV281)</f>
        <v>0</v>
      </c>
      <c r="AW280" s="39" t="n">
        <f aca="false">SUM(AR280+AU280-AV280)</f>
        <v>30128.0775101201</v>
      </c>
      <c r="AX280" s="47" t="n">
        <f aca="false">SUM(AX283)</f>
        <v>32358.77</v>
      </c>
      <c r="AY280" s="47" t="n">
        <f aca="false">SUM(AY283)</f>
        <v>6563.86</v>
      </c>
      <c r="AZ280" s="47" t="n">
        <f aca="false">SUM(AZ283)</f>
        <v>2300</v>
      </c>
      <c r="BA280" s="47" t="n">
        <f aca="false">SUM(BA283)</f>
        <v>34391.9375101201</v>
      </c>
      <c r="BB280" s="47" t="n">
        <f aca="false">SUM(BB283)</f>
        <v>32358.77</v>
      </c>
      <c r="BC280" s="48" t="n">
        <f aca="false">SUM(BB280/BA280*100)</f>
        <v>94.0882437649178</v>
      </c>
      <c r="BL280" s="2"/>
    </row>
    <row r="281" customFormat="false" ht="12.75" hidden="true" customHeight="false" outlineLevel="0" collapsed="false">
      <c r="A281" s="35"/>
      <c r="B281" s="36"/>
      <c r="C281" s="36"/>
      <c r="D281" s="36"/>
      <c r="E281" s="36"/>
      <c r="F281" s="36"/>
      <c r="G281" s="36"/>
      <c r="H281" s="36"/>
      <c r="I281" s="43" t="s">
        <v>285</v>
      </c>
      <c r="J281" s="44"/>
      <c r="K281" s="45" t="n">
        <f aca="false">SUM(K283)</f>
        <v>71746.5</v>
      </c>
      <c r="L281" s="45" t="n">
        <f aca="false">SUM(L283)</f>
        <v>180000</v>
      </c>
      <c r="M281" s="45" t="n">
        <f aca="false">SUM(M283)</f>
        <v>180000</v>
      </c>
      <c r="N281" s="45" t="n">
        <f aca="false">SUM(N283)</f>
        <v>61000</v>
      </c>
      <c r="O281" s="45" t="n">
        <f aca="false">SUM(O283)</f>
        <v>61000</v>
      </c>
      <c r="P281" s="45" t="n">
        <f aca="false">SUM(P283)</f>
        <v>70000</v>
      </c>
      <c r="Q281" s="45" t="n">
        <f aca="false">SUM(Q283)</f>
        <v>70000</v>
      </c>
      <c r="R281" s="45" t="n">
        <f aca="false">SUM(R283)</f>
        <v>21923.2</v>
      </c>
      <c r="S281" s="45" t="n">
        <f aca="false">SUM(S283)</f>
        <v>60000</v>
      </c>
      <c r="T281" s="45" t="n">
        <f aca="false">SUM(T283)</f>
        <v>16193.2</v>
      </c>
      <c r="U281" s="45" t="n">
        <f aca="false">SUM(U283)</f>
        <v>0</v>
      </c>
      <c r="V281" s="45" t="n">
        <f aca="false">SUM(V283)</f>
        <v>210</v>
      </c>
      <c r="W281" s="45" t="n">
        <f aca="false">SUM(W283)</f>
        <v>50000</v>
      </c>
      <c r="X281" s="45" t="n">
        <f aca="false">SUM(X283)</f>
        <v>50000</v>
      </c>
      <c r="Y281" s="45" t="n">
        <f aca="false">SUM(Y283)</f>
        <v>50000</v>
      </c>
      <c r="Z281" s="45" t="n">
        <f aca="false">SUM(Z283)</f>
        <v>65000</v>
      </c>
      <c r="AA281" s="45" t="n">
        <f aca="false">SUM(AA283)</f>
        <v>50000</v>
      </c>
      <c r="AB281" s="45" t="n">
        <f aca="false">SUM(AB283)</f>
        <v>23896.8</v>
      </c>
      <c r="AC281" s="45" t="n">
        <f aca="false">SUM(AC283)</f>
        <v>70000</v>
      </c>
      <c r="AD281" s="45" t="n">
        <f aca="false">SUM(AD283)</f>
        <v>70000</v>
      </c>
      <c r="AE281" s="45" t="n">
        <f aca="false">SUM(AE283)</f>
        <v>0</v>
      </c>
      <c r="AF281" s="45" t="n">
        <f aca="false">SUM(AF283)</f>
        <v>0</v>
      </c>
      <c r="AG281" s="45" t="n">
        <f aca="false">SUM(AG283)</f>
        <v>70000</v>
      </c>
      <c r="AH281" s="45" t="n">
        <f aca="false">SUM(AH283)</f>
        <v>46387.46</v>
      </c>
      <c r="AI281" s="45" t="n">
        <f aca="false">SUM(AI283)</f>
        <v>120000</v>
      </c>
      <c r="AJ281" s="45" t="n">
        <f aca="false">SUM(AJ283)</f>
        <v>63901.96</v>
      </c>
      <c r="AK281" s="45" t="n">
        <f aca="false">SUM(AK283)</f>
        <v>242000</v>
      </c>
      <c r="AL281" s="45" t="n">
        <f aca="false">SUM(AL283)</f>
        <v>10000</v>
      </c>
      <c r="AM281" s="45" t="n">
        <f aca="false">SUM(AM283)</f>
        <v>0</v>
      </c>
      <c r="AN281" s="45" t="n">
        <f aca="false">SUM(AN283)</f>
        <v>252000</v>
      </c>
      <c r="AO281" s="39" t="n">
        <f aca="false">SUM(AN281/$AN$4)</f>
        <v>33446.1477204858</v>
      </c>
      <c r="AP281" s="45" t="n">
        <f aca="false">SUM(AP283)</f>
        <v>227000</v>
      </c>
      <c r="AQ281" s="45" t="n">
        <f aca="false">SUM(AQ283)</f>
        <v>0</v>
      </c>
      <c r="AR281" s="39" t="n">
        <f aca="false">SUM(AP281/$AN$4)</f>
        <v>30128.0775101201</v>
      </c>
      <c r="AS281" s="39"/>
      <c r="AT281" s="39" t="n">
        <f aca="false">SUM(AT283)</f>
        <v>12461.14</v>
      </c>
      <c r="AU281" s="39" t="n">
        <f aca="false">SUM(AU283)</f>
        <v>0</v>
      </c>
      <c r="AV281" s="39" t="n">
        <f aca="false">SUM(AV283)</f>
        <v>0</v>
      </c>
      <c r="AW281" s="39" t="n">
        <f aca="false">SUM(AR281+AU281-AV281)</f>
        <v>30128.0775101201</v>
      </c>
      <c r="AX281" s="47"/>
      <c r="AY281" s="47"/>
      <c r="AZ281" s="47"/>
      <c r="BA281" s="47" t="n">
        <v>34391.94</v>
      </c>
      <c r="BB281" s="47" t="n">
        <f aca="false">SUM(BB283)</f>
        <v>32358.77</v>
      </c>
      <c r="BC281" s="48" t="n">
        <f aca="false">SUM(BB281/BA281*100)</f>
        <v>94.0882369531931</v>
      </c>
      <c r="BL281" s="2"/>
    </row>
    <row r="282" customFormat="false" ht="12.75" hidden="true" customHeight="false" outlineLevel="0" collapsed="false">
      <c r="A282" s="35"/>
      <c r="B282" s="36" t="s">
        <v>51</v>
      </c>
      <c r="C282" s="36"/>
      <c r="D282" s="36"/>
      <c r="E282" s="36"/>
      <c r="F282" s="36"/>
      <c r="G282" s="36"/>
      <c r="H282" s="36"/>
      <c r="I282" s="49" t="s">
        <v>52</v>
      </c>
      <c r="J282" s="50" t="s">
        <v>53</v>
      </c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39" t="n">
        <f aca="false">SUM(AN282/$AN$4)</f>
        <v>0</v>
      </c>
      <c r="AP282" s="45" t="n">
        <v>227000</v>
      </c>
      <c r="AQ282" s="45"/>
      <c r="AR282" s="39" t="n">
        <f aca="false">SUM(AP282/$AN$4)</f>
        <v>30128.0775101201</v>
      </c>
      <c r="AS282" s="39" t="n">
        <f aca="false">SUM(AQ282/$AN$4)</f>
        <v>0</v>
      </c>
      <c r="AT282" s="39" t="n">
        <f aca="false">SUM(AR282/$AN$4)</f>
        <v>3998.68305927668</v>
      </c>
      <c r="AU282" s="39" t="n">
        <f aca="false">SUM(AS282/$AN$4)</f>
        <v>0</v>
      </c>
      <c r="AV282" s="39"/>
      <c r="AW282" s="39" t="n">
        <v>30128.08</v>
      </c>
      <c r="AX282" s="47"/>
      <c r="AY282" s="47"/>
      <c r="AZ282" s="47"/>
      <c r="BA282" s="47" t="n">
        <v>34391.94</v>
      </c>
      <c r="BB282" s="47"/>
      <c r="BC282" s="48" t="n">
        <f aca="false">SUM(BB282/BA282*100)</f>
        <v>0</v>
      </c>
      <c r="BL282" s="2"/>
    </row>
    <row r="283" customFormat="false" ht="12.75" hidden="true" customHeight="false" outlineLevel="0" collapsed="false">
      <c r="A283" s="46"/>
      <c r="B283" s="52"/>
      <c r="C283" s="52"/>
      <c r="D283" s="52"/>
      <c r="E283" s="52"/>
      <c r="F283" s="52"/>
      <c r="G283" s="52"/>
      <c r="H283" s="52"/>
      <c r="I283" s="37" t="n">
        <v>3</v>
      </c>
      <c r="J283" s="38" t="s">
        <v>54</v>
      </c>
      <c r="K283" s="39" t="n">
        <f aca="false">SUM(K284)</f>
        <v>71746.5</v>
      </c>
      <c r="L283" s="39" t="n">
        <f aca="false">SUM(L284)</f>
        <v>180000</v>
      </c>
      <c r="M283" s="39" t="n">
        <f aca="false">SUM(M284)</f>
        <v>180000</v>
      </c>
      <c r="N283" s="39" t="n">
        <f aca="false">SUM(N284)</f>
        <v>61000</v>
      </c>
      <c r="O283" s="39" t="n">
        <f aca="false">SUM(O284)</f>
        <v>61000</v>
      </c>
      <c r="P283" s="39" t="n">
        <f aca="false">SUM(P284)</f>
        <v>70000</v>
      </c>
      <c r="Q283" s="39" t="n">
        <f aca="false">SUM(Q284)</f>
        <v>70000</v>
      </c>
      <c r="R283" s="39" t="n">
        <f aca="false">SUM(R284)</f>
        <v>21923.2</v>
      </c>
      <c r="S283" s="39" t="n">
        <f aca="false">SUM(S284)</f>
        <v>60000</v>
      </c>
      <c r="T283" s="39" t="n">
        <f aca="false">SUM(T284)</f>
        <v>16193.2</v>
      </c>
      <c r="U283" s="39" t="n">
        <f aca="false">SUM(U284)</f>
        <v>0</v>
      </c>
      <c r="V283" s="39" t="n">
        <f aca="false">SUM(V284)</f>
        <v>210</v>
      </c>
      <c r="W283" s="39" t="n">
        <f aca="false">SUM(W284)</f>
        <v>50000</v>
      </c>
      <c r="X283" s="39" t="n">
        <f aca="false">SUM(X284)</f>
        <v>50000</v>
      </c>
      <c r="Y283" s="39" t="n">
        <f aca="false">SUM(Y284)</f>
        <v>50000</v>
      </c>
      <c r="Z283" s="39" t="n">
        <f aca="false">SUM(Z284)</f>
        <v>65000</v>
      </c>
      <c r="AA283" s="39" t="n">
        <f aca="false">SUM(AA284)</f>
        <v>50000</v>
      </c>
      <c r="AB283" s="39" t="n">
        <f aca="false">SUM(AB284)</f>
        <v>23896.8</v>
      </c>
      <c r="AC283" s="39" t="n">
        <f aca="false">SUM(AC284)</f>
        <v>70000</v>
      </c>
      <c r="AD283" s="39" t="n">
        <f aca="false">SUM(AD284)</f>
        <v>70000</v>
      </c>
      <c r="AE283" s="39" t="n">
        <f aca="false">SUM(AE284)</f>
        <v>0</v>
      </c>
      <c r="AF283" s="39" t="n">
        <f aca="false">SUM(AF284)</f>
        <v>0</v>
      </c>
      <c r="AG283" s="39" t="n">
        <f aca="false">SUM(AG284)</f>
        <v>70000</v>
      </c>
      <c r="AH283" s="39" t="n">
        <f aca="false">SUM(AH284)</f>
        <v>46387.46</v>
      </c>
      <c r="AI283" s="39" t="n">
        <f aca="false">SUM(AI284)</f>
        <v>120000</v>
      </c>
      <c r="AJ283" s="39" t="n">
        <f aca="false">SUM(AJ284)</f>
        <v>63901.96</v>
      </c>
      <c r="AK283" s="39" t="n">
        <f aca="false">SUM(AK284)</f>
        <v>242000</v>
      </c>
      <c r="AL283" s="39" t="n">
        <f aca="false">SUM(AL284)</f>
        <v>10000</v>
      </c>
      <c r="AM283" s="39" t="n">
        <f aca="false">SUM(AM284)</f>
        <v>0</v>
      </c>
      <c r="AN283" s="39" t="n">
        <f aca="false">SUM(AN284)</f>
        <v>252000</v>
      </c>
      <c r="AO283" s="39" t="n">
        <f aca="false">SUM(AN283/$AN$4)</f>
        <v>33446.1477204858</v>
      </c>
      <c r="AP283" s="39" t="n">
        <f aca="false">SUM(AP284)</f>
        <v>227000</v>
      </c>
      <c r="AQ283" s="39" t="n">
        <f aca="false">SUM(AQ284)</f>
        <v>0</v>
      </c>
      <c r="AR283" s="39" t="n">
        <f aca="false">SUM(AP283/$AN$4)</f>
        <v>30128.0775101201</v>
      </c>
      <c r="AS283" s="39"/>
      <c r="AT283" s="39" t="n">
        <f aca="false">SUM(AT284)</f>
        <v>12461.14</v>
      </c>
      <c r="AU283" s="39" t="n">
        <f aca="false">SUM(AU284)</f>
        <v>0</v>
      </c>
      <c r="AV283" s="39" t="n">
        <f aca="false">SUM(AV284)</f>
        <v>0</v>
      </c>
      <c r="AW283" s="39" t="n">
        <f aca="false">SUM(AR283+AU283-AV283)</f>
        <v>30128.0775101201</v>
      </c>
      <c r="AX283" s="47" t="n">
        <f aca="false">SUM(AX284)</f>
        <v>32358.77</v>
      </c>
      <c r="AY283" s="47" t="n">
        <f aca="false">SUM(AY284)</f>
        <v>6563.86</v>
      </c>
      <c r="AZ283" s="47" t="n">
        <f aca="false">SUM(AZ284)</f>
        <v>2300</v>
      </c>
      <c r="BA283" s="47" t="n">
        <f aca="false">SUM(BA284)</f>
        <v>34391.9375101201</v>
      </c>
      <c r="BB283" s="47" t="n">
        <f aca="false">SUM(BB284)</f>
        <v>32358.77</v>
      </c>
      <c r="BC283" s="48" t="n">
        <f aca="false">SUM(BB283/BA283*100)</f>
        <v>94.0882437649178</v>
      </c>
      <c r="BL283" s="2"/>
    </row>
    <row r="284" customFormat="false" ht="12.75" hidden="true" customHeight="false" outlineLevel="0" collapsed="false">
      <c r="A284" s="46"/>
      <c r="B284" s="52" t="s">
        <v>52</v>
      </c>
      <c r="C284" s="52"/>
      <c r="D284" s="52"/>
      <c r="E284" s="52"/>
      <c r="F284" s="52"/>
      <c r="G284" s="52"/>
      <c r="H284" s="52"/>
      <c r="I284" s="37" t="n">
        <v>37</v>
      </c>
      <c r="J284" s="38" t="s">
        <v>218</v>
      </c>
      <c r="K284" s="39" t="n">
        <f aca="false">SUM(K285)</f>
        <v>71746.5</v>
      </c>
      <c r="L284" s="39" t="n">
        <f aca="false">SUM(L285)</f>
        <v>180000</v>
      </c>
      <c r="M284" s="39" t="n">
        <f aca="false">SUM(M285)</f>
        <v>180000</v>
      </c>
      <c r="N284" s="39" t="n">
        <f aca="false">SUM(N285)</f>
        <v>61000</v>
      </c>
      <c r="O284" s="39" t="n">
        <f aca="false">SUM(O285)</f>
        <v>61000</v>
      </c>
      <c r="P284" s="39" t="n">
        <f aca="false">SUM(P285)</f>
        <v>70000</v>
      </c>
      <c r="Q284" s="39" t="n">
        <f aca="false">SUM(Q285)</f>
        <v>70000</v>
      </c>
      <c r="R284" s="39" t="n">
        <f aca="false">SUM(R285)</f>
        <v>21923.2</v>
      </c>
      <c r="S284" s="39" t="n">
        <f aca="false">SUM(S285)</f>
        <v>60000</v>
      </c>
      <c r="T284" s="39" t="n">
        <f aca="false">SUM(T285)</f>
        <v>16193.2</v>
      </c>
      <c r="U284" s="39" t="n">
        <f aca="false">SUM(U285)</f>
        <v>0</v>
      </c>
      <c r="V284" s="39" t="n">
        <f aca="false">SUM(V285)</f>
        <v>210</v>
      </c>
      <c r="W284" s="39" t="n">
        <f aca="false">SUM(W285)</f>
        <v>50000</v>
      </c>
      <c r="X284" s="39" t="n">
        <f aca="false">SUM(X285)</f>
        <v>50000</v>
      </c>
      <c r="Y284" s="39" t="n">
        <f aca="false">SUM(Y285)</f>
        <v>50000</v>
      </c>
      <c r="Z284" s="39" t="n">
        <f aca="false">SUM(Z285)</f>
        <v>65000</v>
      </c>
      <c r="AA284" s="39" t="n">
        <f aca="false">SUM(AA285)</f>
        <v>50000</v>
      </c>
      <c r="AB284" s="39" t="n">
        <f aca="false">SUM(AB285)</f>
        <v>23896.8</v>
      </c>
      <c r="AC284" s="39" t="n">
        <f aca="false">SUM(AC285)</f>
        <v>70000</v>
      </c>
      <c r="AD284" s="39" t="n">
        <f aca="false">SUM(AD285)</f>
        <v>70000</v>
      </c>
      <c r="AE284" s="39" t="n">
        <f aca="false">SUM(AE285)</f>
        <v>0</v>
      </c>
      <c r="AF284" s="39" t="n">
        <f aca="false">SUM(AF285)</f>
        <v>0</v>
      </c>
      <c r="AG284" s="39" t="n">
        <f aca="false">SUM(AG285)</f>
        <v>70000</v>
      </c>
      <c r="AH284" s="39" t="n">
        <f aca="false">SUM(AH285)</f>
        <v>46387.46</v>
      </c>
      <c r="AI284" s="39" t="n">
        <f aca="false">SUM(AI285)</f>
        <v>120000</v>
      </c>
      <c r="AJ284" s="39" t="n">
        <f aca="false">SUM(AJ285)</f>
        <v>63901.96</v>
      </c>
      <c r="AK284" s="39" t="n">
        <f aca="false">SUM(AK285)</f>
        <v>242000</v>
      </c>
      <c r="AL284" s="39" t="n">
        <f aca="false">SUM(AL285)</f>
        <v>10000</v>
      </c>
      <c r="AM284" s="39" t="n">
        <f aca="false">SUM(AM285)</f>
        <v>0</v>
      </c>
      <c r="AN284" s="39" t="n">
        <f aca="false">SUM(AN285)</f>
        <v>252000</v>
      </c>
      <c r="AO284" s="39" t="n">
        <f aca="false">SUM(AN284/$AN$4)</f>
        <v>33446.1477204858</v>
      </c>
      <c r="AP284" s="39" t="n">
        <f aca="false">SUM(AP285)</f>
        <v>227000</v>
      </c>
      <c r="AQ284" s="39"/>
      <c r="AR284" s="39" t="n">
        <f aca="false">SUM(AP284/$AN$4)</f>
        <v>30128.0775101201</v>
      </c>
      <c r="AS284" s="39"/>
      <c r="AT284" s="39" t="n">
        <f aca="false">SUM(AT285)</f>
        <v>12461.14</v>
      </c>
      <c r="AU284" s="39" t="n">
        <f aca="false">SUM(AU285)</f>
        <v>0</v>
      </c>
      <c r="AV284" s="39" t="n">
        <f aca="false">SUM(AV285)</f>
        <v>0</v>
      </c>
      <c r="AW284" s="39" t="n">
        <f aca="false">SUM(AR284+AU284-AV284)</f>
        <v>30128.0775101201</v>
      </c>
      <c r="AX284" s="47" t="n">
        <f aca="false">SUM(AX285)</f>
        <v>32358.77</v>
      </c>
      <c r="AY284" s="47" t="n">
        <f aca="false">SUM(AY285)</f>
        <v>6563.86</v>
      </c>
      <c r="AZ284" s="47" t="n">
        <f aca="false">SUM(AZ285)</f>
        <v>2300</v>
      </c>
      <c r="BA284" s="47" t="n">
        <f aca="false">SUM(BA285)</f>
        <v>34391.9375101201</v>
      </c>
      <c r="BB284" s="47" t="n">
        <f aca="false">SUM(BB285)</f>
        <v>32358.77</v>
      </c>
      <c r="BC284" s="48" t="n">
        <f aca="false">SUM(BB284/BA284*100)</f>
        <v>94.0882437649178</v>
      </c>
      <c r="BL284" s="2"/>
    </row>
    <row r="285" customFormat="false" ht="13.5" hidden="true" customHeight="true" outlineLevel="0" collapsed="false">
      <c r="A285" s="41"/>
      <c r="B285" s="36"/>
      <c r="C285" s="36"/>
      <c r="D285" s="36"/>
      <c r="E285" s="36"/>
      <c r="F285" s="36"/>
      <c r="G285" s="36"/>
      <c r="H285" s="36"/>
      <c r="I285" s="49" t="n">
        <v>372</v>
      </c>
      <c r="J285" s="50" t="s">
        <v>286</v>
      </c>
      <c r="K285" s="51" t="n">
        <f aca="false">SUM(K286)</f>
        <v>71746.5</v>
      </c>
      <c r="L285" s="51" t="n">
        <f aca="false">SUM(L286)</f>
        <v>180000</v>
      </c>
      <c r="M285" s="51" t="n">
        <f aca="false">SUM(M286)</f>
        <v>180000</v>
      </c>
      <c r="N285" s="51" t="n">
        <f aca="false">SUM(N286:N287)</f>
        <v>61000</v>
      </c>
      <c r="O285" s="51" t="n">
        <f aca="false">SUM(O286:O287)</f>
        <v>61000</v>
      </c>
      <c r="P285" s="51" t="n">
        <f aca="false">SUM(P286:P287)</f>
        <v>70000</v>
      </c>
      <c r="Q285" s="51" t="n">
        <f aca="false">SUM(Q286:Q287)</f>
        <v>70000</v>
      </c>
      <c r="R285" s="51" t="n">
        <f aca="false">SUM(R286:R287)</f>
        <v>21923.2</v>
      </c>
      <c r="S285" s="51" t="n">
        <f aca="false">SUM(S286:S287)</f>
        <v>60000</v>
      </c>
      <c r="T285" s="51" t="n">
        <f aca="false">SUM(T286:T287)</f>
        <v>16193.2</v>
      </c>
      <c r="U285" s="51" t="n">
        <f aca="false">SUM(U286:U287)</f>
        <v>0</v>
      </c>
      <c r="V285" s="51" t="n">
        <f aca="false">SUM(V286:V287)</f>
        <v>210</v>
      </c>
      <c r="W285" s="51" t="n">
        <f aca="false">SUM(W286:W287)</f>
        <v>50000</v>
      </c>
      <c r="X285" s="51" t="n">
        <f aca="false">SUM(X286:X290)</f>
        <v>50000</v>
      </c>
      <c r="Y285" s="51" t="n">
        <f aca="false">SUM(Y286:Y290)</f>
        <v>50000</v>
      </c>
      <c r="Z285" s="51" t="n">
        <f aca="false">SUM(Z286:Z290)</f>
        <v>65000</v>
      </c>
      <c r="AA285" s="51" t="n">
        <f aca="false">SUM(AA286:AA290)</f>
        <v>50000</v>
      </c>
      <c r="AB285" s="51" t="n">
        <f aca="false">SUM(AB286:AB290)</f>
        <v>23896.8</v>
      </c>
      <c r="AC285" s="51" t="n">
        <f aca="false">SUM(AC286:AC290)</f>
        <v>70000</v>
      </c>
      <c r="AD285" s="51" t="n">
        <f aca="false">SUM(AD286:AD290)</f>
        <v>70000</v>
      </c>
      <c r="AE285" s="51" t="n">
        <f aca="false">SUM(AE286:AE290)</f>
        <v>0</v>
      </c>
      <c r="AF285" s="51" t="n">
        <f aca="false">SUM(AF286:AF290)</f>
        <v>0</v>
      </c>
      <c r="AG285" s="51" t="n">
        <f aca="false">SUM(AG286:AG290)</f>
        <v>70000</v>
      </c>
      <c r="AH285" s="51" t="n">
        <f aca="false">SUM(AH286:AH290)</f>
        <v>46387.46</v>
      </c>
      <c r="AI285" s="51" t="n">
        <f aca="false">SUM(AI286:AI290)</f>
        <v>120000</v>
      </c>
      <c r="AJ285" s="51" t="n">
        <f aca="false">SUM(AJ286:AJ290)</f>
        <v>63901.96</v>
      </c>
      <c r="AK285" s="51" t="n">
        <f aca="false">SUM(AK286:AK290)</f>
        <v>242000</v>
      </c>
      <c r="AL285" s="51" t="n">
        <f aca="false">SUM(AL286:AL290)</f>
        <v>10000</v>
      </c>
      <c r="AM285" s="51" t="n">
        <f aca="false">SUM(AM286:AM290)</f>
        <v>0</v>
      </c>
      <c r="AN285" s="51" t="n">
        <f aca="false">SUM(AN286:AN290)</f>
        <v>252000</v>
      </c>
      <c r="AO285" s="39" t="n">
        <f aca="false">SUM(AN285/$AN$4)</f>
        <v>33446.1477204858</v>
      </c>
      <c r="AP285" s="51" t="n">
        <f aca="false">SUM(AP286:AP290)</f>
        <v>227000</v>
      </c>
      <c r="AQ285" s="51"/>
      <c r="AR285" s="39" t="n">
        <f aca="false">SUM(AP285/$AN$4)</f>
        <v>30128.0775101201</v>
      </c>
      <c r="AS285" s="39"/>
      <c r="AT285" s="39" t="n">
        <f aca="false">SUM(AT286:AT290)</f>
        <v>12461.14</v>
      </c>
      <c r="AU285" s="39" t="n">
        <f aca="false">SUM(AU286:AU290)</f>
        <v>0</v>
      </c>
      <c r="AV285" s="39" t="n">
        <f aca="false">SUM(AV286:AV290)</f>
        <v>0</v>
      </c>
      <c r="AW285" s="39" t="n">
        <f aca="false">SUM(AR285+AU285-AV285)</f>
        <v>30128.0775101201</v>
      </c>
      <c r="AX285" s="47" t="n">
        <f aca="false">SUM(AX286:AX290)</f>
        <v>32358.77</v>
      </c>
      <c r="AY285" s="47" t="n">
        <f aca="false">SUM(AY286:AY290)</f>
        <v>6563.86</v>
      </c>
      <c r="AZ285" s="47" t="n">
        <f aca="false">SUM(AZ286:AZ290)</f>
        <v>2300</v>
      </c>
      <c r="BA285" s="47" t="n">
        <f aca="false">SUM(BA286:BA290)</f>
        <v>34391.9375101201</v>
      </c>
      <c r="BB285" s="47" t="n">
        <f aca="false">SUM(BB286:BB290)</f>
        <v>32358.77</v>
      </c>
      <c r="BC285" s="48" t="n">
        <f aca="false">SUM(BB285/BA285*100)</f>
        <v>94.0882437649178</v>
      </c>
      <c r="BE285" s="2" t="n">
        <v>32358.77</v>
      </c>
      <c r="BL285" s="2"/>
    </row>
    <row r="286" customFormat="false" ht="12.75" hidden="true" customHeight="false" outlineLevel="0" collapsed="false">
      <c r="A286" s="41"/>
      <c r="B286" s="36"/>
      <c r="C286" s="36"/>
      <c r="D286" s="36"/>
      <c r="E286" s="36"/>
      <c r="F286" s="36"/>
      <c r="G286" s="36"/>
      <c r="H286" s="36"/>
      <c r="I286" s="49" t="n">
        <v>37211</v>
      </c>
      <c r="J286" s="50" t="s">
        <v>287</v>
      </c>
      <c r="K286" s="51" t="n">
        <v>71746.5</v>
      </c>
      <c r="L286" s="51" t="n">
        <v>180000</v>
      </c>
      <c r="M286" s="51" t="n">
        <v>180000</v>
      </c>
      <c r="N286" s="51" t="n">
        <v>44000</v>
      </c>
      <c r="O286" s="51" t="n">
        <v>44000</v>
      </c>
      <c r="P286" s="51" t="n">
        <v>50000</v>
      </c>
      <c r="Q286" s="51" t="n">
        <v>50000</v>
      </c>
      <c r="R286" s="51" t="n">
        <v>8923.2</v>
      </c>
      <c r="S286" s="51" t="n">
        <v>30000</v>
      </c>
      <c r="T286" s="51" t="n">
        <v>7893.2</v>
      </c>
      <c r="U286" s="51"/>
      <c r="V286" s="39" t="n">
        <f aca="false">S286/P286*100</f>
        <v>60</v>
      </c>
      <c r="W286" s="51" t="n">
        <v>25000</v>
      </c>
      <c r="X286" s="51" t="n">
        <v>20000</v>
      </c>
      <c r="Y286" s="51" t="n">
        <v>20000</v>
      </c>
      <c r="Z286" s="51" t="n">
        <v>20000</v>
      </c>
      <c r="AA286" s="51" t="n">
        <v>20000</v>
      </c>
      <c r="AB286" s="51" t="n">
        <v>5896.8</v>
      </c>
      <c r="AC286" s="51" t="n">
        <v>20000</v>
      </c>
      <c r="AD286" s="51" t="n">
        <v>20000</v>
      </c>
      <c r="AE286" s="51"/>
      <c r="AF286" s="51"/>
      <c r="AG286" s="53" t="n">
        <f aca="false">SUM(AD286+AE286-AF286)</f>
        <v>20000</v>
      </c>
      <c r="AH286" s="51" t="n">
        <v>9287.46</v>
      </c>
      <c r="AI286" s="51" t="n">
        <v>20000</v>
      </c>
      <c r="AJ286" s="47" t="n">
        <v>10601.96</v>
      </c>
      <c r="AK286" s="51" t="n">
        <v>20000</v>
      </c>
      <c r="AL286" s="51"/>
      <c r="AM286" s="51"/>
      <c r="AN286" s="47" t="n">
        <f aca="false">SUM(AK286+AL286-AM286)</f>
        <v>20000</v>
      </c>
      <c r="AO286" s="39" t="n">
        <f aca="false">SUM(AN286/$AN$4)</f>
        <v>2654.45616829252</v>
      </c>
      <c r="AP286" s="47" t="n">
        <v>20000</v>
      </c>
      <c r="AQ286" s="47"/>
      <c r="AR286" s="39" t="n">
        <f aca="false">SUM(AP286/$AN$4)</f>
        <v>2654.45616829252</v>
      </c>
      <c r="AS286" s="39" t="n">
        <v>666.76</v>
      </c>
      <c r="AT286" s="39" t="n">
        <v>666.76</v>
      </c>
      <c r="AU286" s="39"/>
      <c r="AV286" s="39"/>
      <c r="AW286" s="39" t="n">
        <f aca="false">SUM(AR286+AU286-AV286)</f>
        <v>2654.45616829252</v>
      </c>
      <c r="AX286" s="47" t="n">
        <v>178.67</v>
      </c>
      <c r="AY286" s="47"/>
      <c r="AZ286" s="47" t="n">
        <v>2300</v>
      </c>
      <c r="BA286" s="47" t="n">
        <f aca="false">SUM(AW286+AY286-AZ286)</f>
        <v>354.456168292521</v>
      </c>
      <c r="BB286" s="47" t="n">
        <v>178.67</v>
      </c>
      <c r="BC286" s="48" t="n">
        <f aca="false">SUM(BB286/BA286*100)</f>
        <v>50.4067966599892</v>
      </c>
      <c r="BL286" s="2"/>
    </row>
    <row r="287" customFormat="false" ht="12.75" hidden="true" customHeight="false" outlineLevel="0" collapsed="false">
      <c r="A287" s="41"/>
      <c r="B287" s="36"/>
      <c r="C287" s="36"/>
      <c r="D287" s="36"/>
      <c r="E287" s="36"/>
      <c r="F287" s="36"/>
      <c r="G287" s="36"/>
      <c r="H287" s="36"/>
      <c r="I287" s="49" t="n">
        <v>37211</v>
      </c>
      <c r="J287" s="50" t="s">
        <v>288</v>
      </c>
      <c r="K287" s="51"/>
      <c r="L287" s="51"/>
      <c r="M287" s="51"/>
      <c r="N287" s="51" t="n">
        <v>17000</v>
      </c>
      <c r="O287" s="51" t="n">
        <v>17000</v>
      </c>
      <c r="P287" s="51" t="n">
        <v>20000</v>
      </c>
      <c r="Q287" s="51" t="n">
        <v>20000</v>
      </c>
      <c r="R287" s="51" t="n">
        <v>13000</v>
      </c>
      <c r="S287" s="51" t="n">
        <v>30000</v>
      </c>
      <c r="T287" s="51" t="n">
        <v>8300</v>
      </c>
      <c r="U287" s="51"/>
      <c r="V287" s="39" t="n">
        <f aca="false">S287/P287*100</f>
        <v>150</v>
      </c>
      <c r="W287" s="51" t="n">
        <v>25000</v>
      </c>
      <c r="X287" s="51" t="n">
        <v>30000</v>
      </c>
      <c r="Y287" s="51" t="n">
        <v>30000</v>
      </c>
      <c r="Z287" s="51" t="n">
        <v>45000</v>
      </c>
      <c r="AA287" s="51" t="n">
        <v>30000</v>
      </c>
      <c r="AB287" s="51" t="n">
        <v>18000</v>
      </c>
      <c r="AC287" s="51" t="n">
        <v>50000</v>
      </c>
      <c r="AD287" s="51" t="n">
        <v>50000</v>
      </c>
      <c r="AE287" s="51"/>
      <c r="AF287" s="51"/>
      <c r="AG287" s="53" t="n">
        <f aca="false">SUM(AD287+AE287-AF287)</f>
        <v>50000</v>
      </c>
      <c r="AH287" s="51" t="n">
        <v>37100</v>
      </c>
      <c r="AI287" s="51" t="n">
        <v>70000</v>
      </c>
      <c r="AJ287" s="47" t="n">
        <v>27300</v>
      </c>
      <c r="AK287" s="51" t="n">
        <v>70000</v>
      </c>
      <c r="AL287" s="51" t="n">
        <v>10000</v>
      </c>
      <c r="AM287" s="51"/>
      <c r="AN287" s="47" t="n">
        <f aca="false">SUM(AK287+AL287-AM287)</f>
        <v>80000</v>
      </c>
      <c r="AO287" s="39" t="n">
        <f aca="false">SUM(AN287/$AN$4)</f>
        <v>10617.8246731701</v>
      </c>
      <c r="AP287" s="47" t="n">
        <v>50000</v>
      </c>
      <c r="AQ287" s="47"/>
      <c r="AR287" s="39" t="n">
        <f aca="false">SUM(AP287/$AN$4)</f>
        <v>6636.1404207313</v>
      </c>
      <c r="AS287" s="39" t="n">
        <v>5570</v>
      </c>
      <c r="AT287" s="39" t="n">
        <v>5570</v>
      </c>
      <c r="AU287" s="39"/>
      <c r="AV287" s="39"/>
      <c r="AW287" s="39" t="n">
        <f aca="false">SUM(AR287+AU287-AV287)</f>
        <v>6636.1404207313</v>
      </c>
      <c r="AX287" s="47" t="n">
        <v>8100</v>
      </c>
      <c r="AY287" s="47" t="n">
        <v>1563.86</v>
      </c>
      <c r="AZ287" s="47"/>
      <c r="BA287" s="47" t="n">
        <f aca="false">SUM(AW287+AY287-AZ287)</f>
        <v>8200.0004207313</v>
      </c>
      <c r="BB287" s="47" t="n">
        <v>8100</v>
      </c>
      <c r="BC287" s="48" t="n">
        <f aca="false">SUM(BB287/BA287*100)</f>
        <v>98.7804827365803</v>
      </c>
      <c r="BL287" s="2"/>
    </row>
    <row r="288" customFormat="false" ht="12.75" hidden="true" customHeight="false" outlineLevel="0" collapsed="false">
      <c r="A288" s="41"/>
      <c r="B288" s="36"/>
      <c r="C288" s="36"/>
      <c r="D288" s="36"/>
      <c r="E288" s="36"/>
      <c r="F288" s="36"/>
      <c r="G288" s="36"/>
      <c r="H288" s="36"/>
      <c r="I288" s="49" t="n">
        <v>37211</v>
      </c>
      <c r="J288" s="50" t="s">
        <v>289</v>
      </c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39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3"/>
      <c r="AH288" s="51"/>
      <c r="AI288" s="51"/>
      <c r="AJ288" s="47"/>
      <c r="AK288" s="51" t="n">
        <v>70000</v>
      </c>
      <c r="AL288" s="51"/>
      <c r="AM288" s="51"/>
      <c r="AN288" s="47" t="n">
        <f aca="false">SUM(AK288+AL288-AM288)</f>
        <v>70000</v>
      </c>
      <c r="AO288" s="39" t="n">
        <f aca="false">SUM(AN288/$AN$4)</f>
        <v>9290.59658902382</v>
      </c>
      <c r="AP288" s="47" t="n">
        <v>70000</v>
      </c>
      <c r="AQ288" s="47"/>
      <c r="AR288" s="39" t="n">
        <f aca="false">SUM(AP288/$AN$4)</f>
        <v>9290.59658902382</v>
      </c>
      <c r="AS288" s="39"/>
      <c r="AT288" s="39"/>
      <c r="AU288" s="39"/>
      <c r="AV288" s="39"/>
      <c r="AW288" s="39" t="n">
        <f aca="false">SUM(AR288+AU288-AV288)</f>
        <v>9290.59658902382</v>
      </c>
      <c r="AX288" s="47" t="n">
        <v>12430</v>
      </c>
      <c r="AY288" s="47" t="n">
        <v>3500</v>
      </c>
      <c r="AZ288" s="47"/>
      <c r="BA288" s="47" t="n">
        <f aca="false">SUM(AW288+AY288-AZ288)</f>
        <v>12790.5965890238</v>
      </c>
      <c r="BB288" s="47" t="n">
        <v>12430</v>
      </c>
      <c r="BC288" s="48" t="n">
        <f aca="false">SUM(BB288/BA288*100)</f>
        <v>97.1807680234926</v>
      </c>
      <c r="BL288" s="2"/>
    </row>
    <row r="289" customFormat="false" ht="12.75" hidden="true" customHeight="false" outlineLevel="0" collapsed="false">
      <c r="A289" s="41"/>
      <c r="B289" s="36"/>
      <c r="C289" s="36"/>
      <c r="D289" s="36"/>
      <c r="E289" s="36"/>
      <c r="F289" s="36"/>
      <c r="G289" s="36"/>
      <c r="H289" s="36"/>
      <c r="I289" s="49" t="n">
        <v>37221</v>
      </c>
      <c r="J289" s="50" t="s">
        <v>290</v>
      </c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39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3"/>
      <c r="AH289" s="51"/>
      <c r="AI289" s="51" t="n">
        <v>30000</v>
      </c>
      <c r="AJ289" s="47" t="n">
        <v>0</v>
      </c>
      <c r="AK289" s="51" t="n">
        <v>30000</v>
      </c>
      <c r="AL289" s="51"/>
      <c r="AM289" s="51"/>
      <c r="AN289" s="47" t="n">
        <f aca="false">SUM(AK289+AL289-AM289)</f>
        <v>30000</v>
      </c>
      <c r="AO289" s="39" t="n">
        <f aca="false">SUM(AN289/$AN$4)</f>
        <v>3981.68425243878</v>
      </c>
      <c r="AP289" s="47" t="n">
        <v>15000</v>
      </c>
      <c r="AQ289" s="47"/>
      <c r="AR289" s="39" t="n">
        <f aca="false">SUM(AP289/$AN$4)</f>
        <v>1990.84212621939</v>
      </c>
      <c r="AS289" s="39"/>
      <c r="AT289" s="39"/>
      <c r="AU289" s="39"/>
      <c r="AV289" s="39"/>
      <c r="AW289" s="39" t="n">
        <f aca="false">SUM(AR289+AU289-AV289)</f>
        <v>1990.84212621939</v>
      </c>
      <c r="AX289" s="47" t="n">
        <v>1000</v>
      </c>
      <c r="AY289" s="47"/>
      <c r="AZ289" s="47"/>
      <c r="BA289" s="47" t="n">
        <f aca="false">SUM(AW289+AY289-AZ289)</f>
        <v>1990.84212621939</v>
      </c>
      <c r="BB289" s="47" t="n">
        <v>1000</v>
      </c>
      <c r="BC289" s="48" t="n">
        <f aca="false">SUM(BB289/BA289*100)</f>
        <v>50.23</v>
      </c>
      <c r="BL289" s="2"/>
    </row>
    <row r="290" customFormat="false" ht="12.75" hidden="true" customHeight="false" outlineLevel="0" collapsed="false">
      <c r="A290" s="41"/>
      <c r="B290" s="36"/>
      <c r="C290" s="36"/>
      <c r="D290" s="36"/>
      <c r="E290" s="36"/>
      <c r="F290" s="36"/>
      <c r="G290" s="36"/>
      <c r="H290" s="36"/>
      <c r="I290" s="49" t="n">
        <v>37221</v>
      </c>
      <c r="J290" s="50" t="s">
        <v>291</v>
      </c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39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3"/>
      <c r="AH290" s="51"/>
      <c r="AI290" s="51"/>
      <c r="AJ290" s="47" t="n">
        <v>26000</v>
      </c>
      <c r="AK290" s="51" t="n">
        <v>52000</v>
      </c>
      <c r="AL290" s="51"/>
      <c r="AM290" s="51"/>
      <c r="AN290" s="47" t="n">
        <f aca="false">SUM(AK290+AL290-AM290)</f>
        <v>52000</v>
      </c>
      <c r="AO290" s="39" t="n">
        <f aca="false">SUM(AN290/$AN$4)</f>
        <v>6901.58603756055</v>
      </c>
      <c r="AP290" s="47" t="n">
        <v>72000</v>
      </c>
      <c r="AQ290" s="47"/>
      <c r="AR290" s="39" t="n">
        <f aca="false">SUM(AP290/$AN$4)</f>
        <v>9556.04220585308</v>
      </c>
      <c r="AS290" s="39" t="n">
        <v>6224.38</v>
      </c>
      <c r="AT290" s="39" t="n">
        <v>6224.38</v>
      </c>
      <c r="AU290" s="39"/>
      <c r="AV290" s="39"/>
      <c r="AW290" s="39" t="n">
        <f aca="false">SUM(AR290+AU290-AV290)</f>
        <v>9556.04220585308</v>
      </c>
      <c r="AX290" s="47" t="n">
        <v>10650.1</v>
      </c>
      <c r="AY290" s="47" t="n">
        <v>1500</v>
      </c>
      <c r="AZ290" s="47"/>
      <c r="BA290" s="47" t="n">
        <f aca="false">SUM(AW290+AY290-AZ290)</f>
        <v>11056.0422058531</v>
      </c>
      <c r="BB290" s="47" t="n">
        <v>10650.1</v>
      </c>
      <c r="BC290" s="48" t="n">
        <f aca="false">SUM(BB290/BA290*100)</f>
        <v>96.3283225742557</v>
      </c>
      <c r="BL290" s="2"/>
    </row>
    <row r="291" customFormat="false" ht="12.75" hidden="true" customHeight="false" outlineLevel="0" collapsed="false">
      <c r="A291" s="41" t="s">
        <v>292</v>
      </c>
      <c r="B291" s="36"/>
      <c r="C291" s="36"/>
      <c r="D291" s="36"/>
      <c r="E291" s="36"/>
      <c r="F291" s="36"/>
      <c r="G291" s="36"/>
      <c r="H291" s="36"/>
      <c r="I291" s="49" t="s">
        <v>48</v>
      </c>
      <c r="J291" s="50" t="s">
        <v>293</v>
      </c>
      <c r="K291" s="51" t="e">
        <f aca="false">SUM(#REF!)</f>
        <v>#REF!</v>
      </c>
      <c r="L291" s="51" t="e">
        <f aca="false">SUM(#REF!)</f>
        <v>#REF!</v>
      </c>
      <c r="M291" s="51" t="e">
        <f aca="false">SUM(#REF!)</f>
        <v>#REF!</v>
      </c>
      <c r="N291" s="39" t="n">
        <f aca="false">SUM(N292)</f>
        <v>16000</v>
      </c>
      <c r="O291" s="39" t="n">
        <f aca="false">SUM(O292)</f>
        <v>16000</v>
      </c>
      <c r="P291" s="39" t="n">
        <f aca="false">SUM(P292)</f>
        <v>25000</v>
      </c>
      <c r="Q291" s="39" t="n">
        <f aca="false">SUM(Q292)</f>
        <v>25000</v>
      </c>
      <c r="R291" s="39" t="n">
        <f aca="false">SUM(R292)</f>
        <v>16786.14</v>
      </c>
      <c r="S291" s="39" t="n">
        <f aca="false">SUM(S292)</f>
        <v>25000</v>
      </c>
      <c r="T291" s="39" t="n">
        <f aca="false">SUM(T292)</f>
        <v>16422</v>
      </c>
      <c r="U291" s="39" t="n">
        <f aca="false">SUM(U292)</f>
        <v>0</v>
      </c>
      <c r="V291" s="39" t="n">
        <f aca="false">SUM(V292)</f>
        <v>200</v>
      </c>
      <c r="W291" s="39" t="n">
        <f aca="false">SUM(W292)</f>
        <v>25000</v>
      </c>
      <c r="X291" s="39" t="n">
        <f aca="false">SUM(X292)</f>
        <v>25000</v>
      </c>
      <c r="Y291" s="39" t="n">
        <f aca="false">SUM(Y292)</f>
        <v>30000</v>
      </c>
      <c r="Z291" s="39" t="n">
        <f aca="false">SUM(Z292)</f>
        <v>30000</v>
      </c>
      <c r="AA291" s="39" t="n">
        <f aca="false">SUM(AA292)</f>
        <v>30000</v>
      </c>
      <c r="AB291" s="39" t="n">
        <f aca="false">SUM(AB292)</f>
        <v>15498.58</v>
      </c>
      <c r="AC291" s="39" t="n">
        <f aca="false">SUM(AC292)</f>
        <v>30000</v>
      </c>
      <c r="AD291" s="39" t="n">
        <f aca="false">SUM(AD292)</f>
        <v>45000</v>
      </c>
      <c r="AE291" s="39" t="n">
        <f aca="false">SUM(AE292)</f>
        <v>0</v>
      </c>
      <c r="AF291" s="39" t="n">
        <f aca="false">SUM(AF292)</f>
        <v>0</v>
      </c>
      <c r="AG291" s="39" t="n">
        <f aca="false">SUM(AG292)</f>
        <v>45000</v>
      </c>
      <c r="AH291" s="39" t="n">
        <f aca="false">SUM(AH292)</f>
        <v>28479.63</v>
      </c>
      <c r="AI291" s="39" t="n">
        <f aca="false">SUM(AI292)</f>
        <v>45000</v>
      </c>
      <c r="AJ291" s="39" t="n">
        <f aca="false">SUM(AJ292)</f>
        <v>12998.7</v>
      </c>
      <c r="AK291" s="39" t="n">
        <f aca="false">SUM(AK292)</f>
        <v>45000</v>
      </c>
      <c r="AL291" s="39" t="n">
        <f aca="false">SUM(AL292)</f>
        <v>0</v>
      </c>
      <c r="AM291" s="39" t="n">
        <f aca="false">SUM(AM292)</f>
        <v>0</v>
      </c>
      <c r="AN291" s="39" t="n">
        <f aca="false">SUM(AN292)</f>
        <v>45000</v>
      </c>
      <c r="AO291" s="39" t="n">
        <f aca="false">SUM(AN291/$AN$4)</f>
        <v>5972.52637865817</v>
      </c>
      <c r="AP291" s="39" t="n">
        <f aca="false">SUM(AP292)</f>
        <v>34000</v>
      </c>
      <c r="AQ291" s="39" t="n">
        <f aca="false">SUM(AQ292)</f>
        <v>0</v>
      </c>
      <c r="AR291" s="39" t="n">
        <f aca="false">SUM(AP291/$AN$4)</f>
        <v>4512.57548609729</v>
      </c>
      <c r="AS291" s="39"/>
      <c r="AT291" s="39" t="n">
        <f aca="false">SUM(AT292)</f>
        <v>0</v>
      </c>
      <c r="AU291" s="39" t="n">
        <f aca="false">SUM(AU292)</f>
        <v>0</v>
      </c>
      <c r="AV291" s="39" t="n">
        <f aca="false">SUM(AV292)</f>
        <v>0</v>
      </c>
      <c r="AW291" s="39" t="n">
        <f aca="false">SUM(AR291+AU291-AV291)</f>
        <v>4512.57548609729</v>
      </c>
      <c r="AX291" s="47" t="n">
        <f aca="false">SUM(AX294)</f>
        <v>1350</v>
      </c>
      <c r="AY291" s="47" t="n">
        <f aca="false">SUM(AY294)</f>
        <v>0</v>
      </c>
      <c r="AZ291" s="47" t="n">
        <f aca="false">SUM(AZ294)</f>
        <v>530.89</v>
      </c>
      <c r="BA291" s="47" t="n">
        <f aca="false">SUM(BA294)</f>
        <v>3981.68548609729</v>
      </c>
      <c r="BB291" s="47" t="n">
        <f aca="false">SUM(BB294)</f>
        <v>1350</v>
      </c>
      <c r="BC291" s="48" t="n">
        <f aca="false">SUM(BB291/BA291*100)</f>
        <v>33.9052394950266</v>
      </c>
      <c r="BL291" s="2"/>
    </row>
    <row r="292" customFormat="false" ht="12.75" hidden="true" customHeight="false" outlineLevel="0" collapsed="false">
      <c r="A292" s="35"/>
      <c r="B292" s="36"/>
      <c r="C292" s="36"/>
      <c r="D292" s="36"/>
      <c r="E292" s="36"/>
      <c r="F292" s="36"/>
      <c r="G292" s="36"/>
      <c r="H292" s="36"/>
      <c r="I292" s="43" t="s">
        <v>285</v>
      </c>
      <c r="J292" s="44"/>
      <c r="K292" s="45" t="e">
        <f aca="false">SUM(#REF!)</f>
        <v>#REF!</v>
      </c>
      <c r="L292" s="45" t="e">
        <f aca="false">SUM(#REF!)</f>
        <v>#REF!</v>
      </c>
      <c r="M292" s="45" t="e">
        <f aca="false">SUM(#REF!)</f>
        <v>#REF!</v>
      </c>
      <c r="N292" s="45" t="n">
        <f aca="false">SUM(N294)</f>
        <v>16000</v>
      </c>
      <c r="O292" s="45" t="n">
        <f aca="false">SUM(O294)</f>
        <v>16000</v>
      </c>
      <c r="P292" s="45" t="n">
        <f aca="false">SUM(P294)</f>
        <v>25000</v>
      </c>
      <c r="Q292" s="45" t="n">
        <f aca="false">SUM(Q294)</f>
        <v>25000</v>
      </c>
      <c r="R292" s="45" t="n">
        <f aca="false">SUM(R294)</f>
        <v>16786.14</v>
      </c>
      <c r="S292" s="45" t="n">
        <f aca="false">SUM(S294)</f>
        <v>25000</v>
      </c>
      <c r="T292" s="45" t="n">
        <f aca="false">SUM(T294)</f>
        <v>16422</v>
      </c>
      <c r="U292" s="45" t="n">
        <f aca="false">SUM(U294)</f>
        <v>0</v>
      </c>
      <c r="V292" s="45" t="n">
        <f aca="false">SUM(V294)</f>
        <v>200</v>
      </c>
      <c r="W292" s="45" t="n">
        <f aca="false">SUM(W294)</f>
        <v>25000</v>
      </c>
      <c r="X292" s="45" t="n">
        <f aca="false">SUM(X294)</f>
        <v>25000</v>
      </c>
      <c r="Y292" s="45" t="n">
        <f aca="false">SUM(Y294)</f>
        <v>30000</v>
      </c>
      <c r="Z292" s="45" t="n">
        <f aca="false">SUM(Z294)</f>
        <v>30000</v>
      </c>
      <c r="AA292" s="45" t="n">
        <f aca="false">SUM(AA294)</f>
        <v>30000</v>
      </c>
      <c r="AB292" s="45" t="n">
        <f aca="false">SUM(AB294)</f>
        <v>15498.58</v>
      </c>
      <c r="AC292" s="45" t="n">
        <f aca="false">SUM(AC294)</f>
        <v>30000</v>
      </c>
      <c r="AD292" s="45" t="n">
        <f aca="false">SUM(AD294)</f>
        <v>45000</v>
      </c>
      <c r="AE292" s="45" t="n">
        <f aca="false">SUM(AE294)</f>
        <v>0</v>
      </c>
      <c r="AF292" s="45" t="n">
        <f aca="false">SUM(AF294)</f>
        <v>0</v>
      </c>
      <c r="AG292" s="45" t="n">
        <f aca="false">SUM(AG294)</f>
        <v>45000</v>
      </c>
      <c r="AH292" s="45" t="n">
        <f aca="false">SUM(AH294)</f>
        <v>28479.63</v>
      </c>
      <c r="AI292" s="45" t="n">
        <f aca="false">SUM(AI294)</f>
        <v>45000</v>
      </c>
      <c r="AJ292" s="45" t="n">
        <f aca="false">SUM(AJ294)</f>
        <v>12998.7</v>
      </c>
      <c r="AK292" s="45" t="n">
        <f aca="false">SUM(AK294)</f>
        <v>45000</v>
      </c>
      <c r="AL292" s="45" t="n">
        <f aca="false">SUM(AL294)</f>
        <v>0</v>
      </c>
      <c r="AM292" s="45" t="n">
        <f aca="false">SUM(AM294)</f>
        <v>0</v>
      </c>
      <c r="AN292" s="45" t="n">
        <f aca="false">SUM(AN294)</f>
        <v>45000</v>
      </c>
      <c r="AO292" s="39" t="n">
        <f aca="false">SUM(AN292/$AN$4)</f>
        <v>5972.52637865817</v>
      </c>
      <c r="AP292" s="45" t="n">
        <f aca="false">SUM(AP294)</f>
        <v>34000</v>
      </c>
      <c r="AQ292" s="45" t="n">
        <f aca="false">SUM(AQ294)</f>
        <v>0</v>
      </c>
      <c r="AR292" s="39" t="n">
        <f aca="false">SUM(AP292/$AN$4)</f>
        <v>4512.57548609729</v>
      </c>
      <c r="AS292" s="39"/>
      <c r="AT292" s="39" t="n">
        <f aca="false">SUM(AT294)</f>
        <v>0</v>
      </c>
      <c r="AU292" s="39" t="n">
        <f aca="false">SUM(AU294)</f>
        <v>0</v>
      </c>
      <c r="AV292" s="39" t="n">
        <f aca="false">SUM(AV294)</f>
        <v>0</v>
      </c>
      <c r="AW292" s="39" t="n">
        <f aca="false">SUM(AR292+AU292-AV292)</f>
        <v>4512.57548609729</v>
      </c>
      <c r="AX292" s="47"/>
      <c r="AY292" s="47"/>
      <c r="AZ292" s="47"/>
      <c r="BA292" s="47" t="n">
        <v>3981.69</v>
      </c>
      <c r="BB292" s="47" t="n">
        <f aca="false">SUM(BB294)</f>
        <v>1350</v>
      </c>
      <c r="BC292" s="48" t="n">
        <f aca="false">SUM(BB292/BA292*100)</f>
        <v>33.9052010578423</v>
      </c>
      <c r="BL292" s="2"/>
    </row>
    <row r="293" customFormat="false" ht="12.75" hidden="true" customHeight="false" outlineLevel="0" collapsed="false">
      <c r="A293" s="35"/>
      <c r="B293" s="36" t="s">
        <v>51</v>
      </c>
      <c r="C293" s="36"/>
      <c r="D293" s="36"/>
      <c r="E293" s="36"/>
      <c r="F293" s="36"/>
      <c r="G293" s="36"/>
      <c r="H293" s="36"/>
      <c r="I293" s="49" t="s">
        <v>52</v>
      </c>
      <c r="J293" s="50" t="s">
        <v>53</v>
      </c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39" t="n">
        <f aca="false">SUM(AN293/$AN$4)</f>
        <v>0</v>
      </c>
      <c r="AP293" s="45" t="n">
        <v>34000</v>
      </c>
      <c r="AQ293" s="45"/>
      <c r="AR293" s="39" t="n">
        <f aca="false">SUM(AP293/$AN$4)</f>
        <v>4512.57548609729</v>
      </c>
      <c r="AS293" s="39"/>
      <c r="AT293" s="39" t="n">
        <v>34000</v>
      </c>
      <c r="AU293" s="39"/>
      <c r="AV293" s="39"/>
      <c r="AW293" s="39" t="n">
        <f aca="false">SUM(AR293+AU293-AV293)</f>
        <v>4512.57548609729</v>
      </c>
      <c r="AX293" s="47"/>
      <c r="AY293" s="47"/>
      <c r="AZ293" s="47"/>
      <c r="BA293" s="47" t="n">
        <v>3981.69</v>
      </c>
      <c r="BB293" s="47"/>
      <c r="BC293" s="48" t="n">
        <f aca="false">SUM(BB293/BA293*100)</f>
        <v>0</v>
      </c>
      <c r="BL293" s="2"/>
    </row>
    <row r="294" customFormat="false" ht="12.75" hidden="true" customHeight="false" outlineLevel="0" collapsed="false">
      <c r="A294" s="66"/>
      <c r="B294" s="52"/>
      <c r="C294" s="52"/>
      <c r="D294" s="52"/>
      <c r="E294" s="52"/>
      <c r="F294" s="52"/>
      <c r="G294" s="52"/>
      <c r="H294" s="52"/>
      <c r="I294" s="37" t="n">
        <v>3</v>
      </c>
      <c r="J294" s="38" t="s">
        <v>54</v>
      </c>
      <c r="K294" s="45"/>
      <c r="L294" s="45"/>
      <c r="M294" s="45"/>
      <c r="N294" s="45" t="n">
        <f aca="false">SUM(N295+N303)</f>
        <v>16000</v>
      </c>
      <c r="O294" s="45" t="n">
        <f aca="false">SUM(O295+O303)</f>
        <v>16000</v>
      </c>
      <c r="P294" s="45" t="n">
        <f aca="false">SUM(P295)</f>
        <v>25000</v>
      </c>
      <c r="Q294" s="45" t="n">
        <f aca="false">SUM(Q295)</f>
        <v>25000</v>
      </c>
      <c r="R294" s="45" t="n">
        <f aca="false">SUM(R295+R303)</f>
        <v>16786.14</v>
      </c>
      <c r="S294" s="45" t="n">
        <f aca="false">SUM(S295+S303)</f>
        <v>25000</v>
      </c>
      <c r="T294" s="45" t="n">
        <f aca="false">SUM(T295+T303)</f>
        <v>16422</v>
      </c>
      <c r="U294" s="45" t="n">
        <f aca="false">SUM(U295+U303)</f>
        <v>0</v>
      </c>
      <c r="V294" s="45" t="n">
        <f aca="false">SUM(V295+V303)</f>
        <v>200</v>
      </c>
      <c r="W294" s="45" t="n">
        <f aca="false">SUM(W295+W303)</f>
        <v>25000</v>
      </c>
      <c r="X294" s="45" t="n">
        <f aca="false">SUM(X295+X303)</f>
        <v>25000</v>
      </c>
      <c r="Y294" s="45" t="n">
        <f aca="false">SUM(Y295+Y303)</f>
        <v>30000</v>
      </c>
      <c r="Z294" s="45" t="n">
        <f aca="false">SUM(Z295+Z303)</f>
        <v>30000</v>
      </c>
      <c r="AA294" s="45" t="n">
        <f aca="false">SUM(AA295+AA303)</f>
        <v>30000</v>
      </c>
      <c r="AB294" s="45" t="n">
        <f aca="false">SUM(AB295+AB303)</f>
        <v>15498.58</v>
      </c>
      <c r="AC294" s="45" t="n">
        <f aca="false">SUM(AC295+AC303)</f>
        <v>30000</v>
      </c>
      <c r="AD294" s="45" t="n">
        <f aca="false">SUM(AD295+AD303)</f>
        <v>45000</v>
      </c>
      <c r="AE294" s="45" t="n">
        <f aca="false">SUM(AE295+AE303)</f>
        <v>0</v>
      </c>
      <c r="AF294" s="45" t="n">
        <f aca="false">SUM(AF295+AF303)</f>
        <v>0</v>
      </c>
      <c r="AG294" s="45" t="n">
        <f aca="false">SUM(AG295+AG303)</f>
        <v>45000</v>
      </c>
      <c r="AH294" s="45" t="n">
        <f aca="false">SUM(AH295+AH303)</f>
        <v>28479.63</v>
      </c>
      <c r="AI294" s="45" t="n">
        <f aca="false">SUM(AI295+AI303)</f>
        <v>45000</v>
      </c>
      <c r="AJ294" s="45" t="n">
        <f aca="false">SUM(AJ295+AJ303)</f>
        <v>12998.7</v>
      </c>
      <c r="AK294" s="45" t="n">
        <f aca="false">SUM(AK295+AK303)</f>
        <v>45000</v>
      </c>
      <c r="AL294" s="45" t="n">
        <f aca="false">SUM(AL295+AL303)</f>
        <v>0</v>
      </c>
      <c r="AM294" s="45" t="n">
        <f aca="false">SUM(AM295+AM303)</f>
        <v>0</v>
      </c>
      <c r="AN294" s="45" t="n">
        <f aca="false">SUM(AN295+AN303)</f>
        <v>45000</v>
      </c>
      <c r="AO294" s="39" t="n">
        <f aca="false">SUM(AN294/$AN$4)</f>
        <v>5972.52637865817</v>
      </c>
      <c r="AP294" s="45" t="n">
        <f aca="false">SUM(AP295+AP303)</f>
        <v>34000</v>
      </c>
      <c r="AQ294" s="45" t="n">
        <f aca="false">SUM(AQ295+AQ303)</f>
        <v>0</v>
      </c>
      <c r="AR294" s="39" t="n">
        <f aca="false">SUM(AP294/$AN$4)</f>
        <v>4512.57548609729</v>
      </c>
      <c r="AS294" s="39"/>
      <c r="AT294" s="39" t="n">
        <f aca="false">SUM(AT295+AT303)</f>
        <v>0</v>
      </c>
      <c r="AU294" s="39" t="n">
        <f aca="false">SUM(AU295+AU303)</f>
        <v>0</v>
      </c>
      <c r="AV294" s="39" t="n">
        <f aca="false">SUM(AV295+AV303)</f>
        <v>0</v>
      </c>
      <c r="AW294" s="39" t="n">
        <f aca="false">SUM(AR294+AU294-AV294)</f>
        <v>4512.57548609729</v>
      </c>
      <c r="AX294" s="47" t="n">
        <f aca="false">SUM(AX295)</f>
        <v>1350</v>
      </c>
      <c r="AY294" s="47" t="n">
        <f aca="false">SUM(AY295)</f>
        <v>0</v>
      </c>
      <c r="AZ294" s="47" t="n">
        <f aca="false">SUM(AZ295)</f>
        <v>530.89</v>
      </c>
      <c r="BA294" s="47" t="n">
        <f aca="false">SUM(BA295)</f>
        <v>3981.68548609729</v>
      </c>
      <c r="BB294" s="47" t="n">
        <f aca="false">SUM(BB295)</f>
        <v>1350</v>
      </c>
      <c r="BC294" s="48" t="n">
        <f aca="false">SUM(BB294/BA294*100)</f>
        <v>33.9052394950266</v>
      </c>
      <c r="BL294" s="2"/>
    </row>
    <row r="295" customFormat="false" ht="12.75" hidden="true" customHeight="false" outlineLevel="0" collapsed="false">
      <c r="A295" s="46"/>
      <c r="B295" s="52" t="s">
        <v>52</v>
      </c>
      <c r="C295" s="52"/>
      <c r="D295" s="52"/>
      <c r="E295" s="52"/>
      <c r="F295" s="52"/>
      <c r="G295" s="52"/>
      <c r="H295" s="52"/>
      <c r="I295" s="37" t="n">
        <v>37</v>
      </c>
      <c r="J295" s="38" t="s">
        <v>218</v>
      </c>
      <c r="K295" s="39" t="n">
        <f aca="false">SUM(K296)</f>
        <v>25650</v>
      </c>
      <c r="L295" s="39" t="n">
        <f aca="false">SUM(L296)</f>
        <v>40000</v>
      </c>
      <c r="M295" s="39" t="n">
        <f aca="false">SUM(M296)</f>
        <v>40000</v>
      </c>
      <c r="N295" s="39" t="n">
        <f aca="false">SUM(N296)</f>
        <v>16000</v>
      </c>
      <c r="O295" s="39" t="n">
        <f aca="false">SUM(O296)</f>
        <v>16000</v>
      </c>
      <c r="P295" s="39" t="n">
        <f aca="false">SUM(P296)</f>
        <v>25000</v>
      </c>
      <c r="Q295" s="39" t="n">
        <f aca="false">SUM(Q296)</f>
        <v>25000</v>
      </c>
      <c r="R295" s="39" t="n">
        <f aca="false">SUM(R296)</f>
        <v>14665.8</v>
      </c>
      <c r="S295" s="39" t="n">
        <f aca="false">SUM(S296)</f>
        <v>25000</v>
      </c>
      <c r="T295" s="39" t="n">
        <f aca="false">SUM(T296)</f>
        <v>16422</v>
      </c>
      <c r="U295" s="39" t="n">
        <f aca="false">SUM(U296)</f>
        <v>0</v>
      </c>
      <c r="V295" s="39" t="n">
        <f aca="false">SUM(V296)</f>
        <v>200</v>
      </c>
      <c r="W295" s="39" t="n">
        <f aca="false">SUM(W296)</f>
        <v>25000</v>
      </c>
      <c r="X295" s="39" t="n">
        <f aca="false">SUM(X296)</f>
        <v>25000</v>
      </c>
      <c r="Y295" s="39" t="n">
        <f aca="false">SUM(Y296)</f>
        <v>30000</v>
      </c>
      <c r="Z295" s="39" t="n">
        <f aca="false">SUM(Z296)</f>
        <v>30000</v>
      </c>
      <c r="AA295" s="39" t="n">
        <f aca="false">SUM(AA296)</f>
        <v>30000</v>
      </c>
      <c r="AB295" s="39" t="n">
        <f aca="false">SUM(AB296)</f>
        <v>15498.58</v>
      </c>
      <c r="AC295" s="39" t="n">
        <f aca="false">SUM(AC296)</f>
        <v>30000</v>
      </c>
      <c r="AD295" s="39" t="n">
        <f aca="false">SUM(AD296)</f>
        <v>45000</v>
      </c>
      <c r="AE295" s="39" t="n">
        <f aca="false">SUM(AE296)</f>
        <v>0</v>
      </c>
      <c r="AF295" s="39" t="n">
        <f aca="false">SUM(AF296)</f>
        <v>0</v>
      </c>
      <c r="AG295" s="39" t="n">
        <f aca="false">SUM(AG296)</f>
        <v>45000</v>
      </c>
      <c r="AH295" s="39" t="n">
        <f aca="false">SUM(AH296)</f>
        <v>28479.63</v>
      </c>
      <c r="AI295" s="39" t="n">
        <f aca="false">SUM(AI296)</f>
        <v>45000</v>
      </c>
      <c r="AJ295" s="39" t="n">
        <f aca="false">SUM(AJ296)</f>
        <v>12998.7</v>
      </c>
      <c r="AK295" s="39" t="n">
        <f aca="false">SUM(AK296)</f>
        <v>45000</v>
      </c>
      <c r="AL295" s="39" t="n">
        <f aca="false">SUM(AL296)</f>
        <v>0</v>
      </c>
      <c r="AM295" s="39" t="n">
        <f aca="false">SUM(AM296)</f>
        <v>0</v>
      </c>
      <c r="AN295" s="39" t="n">
        <f aca="false">SUM(AN296)</f>
        <v>45000</v>
      </c>
      <c r="AO295" s="39" t="n">
        <f aca="false">SUM(AN295/$AN$4)</f>
        <v>5972.52637865817</v>
      </c>
      <c r="AP295" s="39" t="n">
        <f aca="false">SUM(AP296)</f>
        <v>34000</v>
      </c>
      <c r="AQ295" s="39"/>
      <c r="AR295" s="39" t="n">
        <f aca="false">SUM(AP295/$AN$4)</f>
        <v>4512.57548609729</v>
      </c>
      <c r="AS295" s="39"/>
      <c r="AT295" s="39" t="n">
        <f aca="false">SUM(AT296)</f>
        <v>0</v>
      </c>
      <c r="AU295" s="39" t="n">
        <f aca="false">SUM(AU296)</f>
        <v>0</v>
      </c>
      <c r="AV295" s="39" t="n">
        <f aca="false">SUM(AV296)</f>
        <v>0</v>
      </c>
      <c r="AW295" s="39" t="n">
        <f aca="false">SUM(AR295+AU295-AV295)</f>
        <v>4512.57548609729</v>
      </c>
      <c r="AX295" s="47" t="n">
        <f aca="false">SUM(AX296)</f>
        <v>1350</v>
      </c>
      <c r="AY295" s="47" t="n">
        <f aca="false">SUM(AY296)</f>
        <v>0</v>
      </c>
      <c r="AZ295" s="47" t="n">
        <f aca="false">SUM(AZ296)</f>
        <v>530.89</v>
      </c>
      <c r="BA295" s="47" t="n">
        <f aca="false">SUM(BA296)</f>
        <v>3981.68548609729</v>
      </c>
      <c r="BB295" s="47" t="n">
        <f aca="false">SUM(BB296)</f>
        <v>1350</v>
      </c>
      <c r="BC295" s="48" t="n">
        <f aca="false">SUM(BB295/BA295*100)</f>
        <v>33.9052394950266</v>
      </c>
      <c r="BL295" s="2"/>
    </row>
    <row r="296" customFormat="false" ht="12.75" hidden="true" customHeight="false" outlineLevel="0" collapsed="false">
      <c r="A296" s="41"/>
      <c r="B296" s="36"/>
      <c r="C296" s="36"/>
      <c r="D296" s="36"/>
      <c r="E296" s="36"/>
      <c r="F296" s="36"/>
      <c r="G296" s="36"/>
      <c r="H296" s="36"/>
      <c r="I296" s="49" t="n">
        <v>372</v>
      </c>
      <c r="J296" s="50" t="s">
        <v>286</v>
      </c>
      <c r="K296" s="51" t="n">
        <f aca="false">SUM(K297)</f>
        <v>25650</v>
      </c>
      <c r="L296" s="51" t="n">
        <f aca="false">SUM(L297)</f>
        <v>40000</v>
      </c>
      <c r="M296" s="51" t="n">
        <f aca="false">SUM(M297)</f>
        <v>40000</v>
      </c>
      <c r="N296" s="51" t="n">
        <f aca="false">SUM(N297:N299)</f>
        <v>16000</v>
      </c>
      <c r="O296" s="51" t="n">
        <f aca="false">SUM(O297:O299)</f>
        <v>16000</v>
      </c>
      <c r="P296" s="51" t="n">
        <f aca="false">SUM(P297:P299)</f>
        <v>25000</v>
      </c>
      <c r="Q296" s="51" t="n">
        <f aca="false">SUM(Q297:Q299)</f>
        <v>25000</v>
      </c>
      <c r="R296" s="51" t="n">
        <f aca="false">SUM(R297:R299)</f>
        <v>14665.8</v>
      </c>
      <c r="S296" s="51" t="n">
        <f aca="false">SUM(S297:S299)</f>
        <v>25000</v>
      </c>
      <c r="T296" s="51" t="n">
        <f aca="false">SUM(T297:T299)</f>
        <v>16422</v>
      </c>
      <c r="U296" s="51" t="n">
        <f aca="false">SUM(U297:U299)</f>
        <v>0</v>
      </c>
      <c r="V296" s="51" t="n">
        <f aca="false">SUM(V297:V299)</f>
        <v>200</v>
      </c>
      <c r="W296" s="51" t="n">
        <f aca="false">SUM(W297:W299)</f>
        <v>25000</v>
      </c>
      <c r="X296" s="51" t="n">
        <f aca="false">SUM(X297:X299)</f>
        <v>25000</v>
      </c>
      <c r="Y296" s="51" t="n">
        <f aca="false">SUM(Y297:Y299)</f>
        <v>30000</v>
      </c>
      <c r="Z296" s="51" t="n">
        <f aca="false">SUM(Z297:Z299)</f>
        <v>30000</v>
      </c>
      <c r="AA296" s="51" t="n">
        <f aca="false">SUM(AA297:AA299)</f>
        <v>30000</v>
      </c>
      <c r="AB296" s="51" t="n">
        <f aca="false">SUM(AB297:AB299)</f>
        <v>15498.58</v>
      </c>
      <c r="AC296" s="51" t="n">
        <f aca="false">SUM(AC297:AC299)</f>
        <v>30000</v>
      </c>
      <c r="AD296" s="51" t="n">
        <f aca="false">SUM(AD297:AD299)</f>
        <v>45000</v>
      </c>
      <c r="AE296" s="51" t="n">
        <f aca="false">SUM(AE297:AE299)</f>
        <v>0</v>
      </c>
      <c r="AF296" s="51" t="n">
        <f aca="false">SUM(AF297:AF299)</f>
        <v>0</v>
      </c>
      <c r="AG296" s="51" t="n">
        <f aca="false">SUM(AG297:AG299)</f>
        <v>45000</v>
      </c>
      <c r="AH296" s="51" t="n">
        <f aca="false">SUM(AH297:AH299)</f>
        <v>28479.63</v>
      </c>
      <c r="AI296" s="51" t="n">
        <f aca="false">SUM(AI297:AI299)</f>
        <v>45000</v>
      </c>
      <c r="AJ296" s="51" t="n">
        <f aca="false">SUM(AJ297:AJ299)</f>
        <v>12998.7</v>
      </c>
      <c r="AK296" s="51" t="n">
        <f aca="false">SUM(AK297:AK299)</f>
        <v>45000</v>
      </c>
      <c r="AL296" s="51" t="n">
        <f aca="false">SUM(AL297:AL299)</f>
        <v>0</v>
      </c>
      <c r="AM296" s="51" t="n">
        <f aca="false">SUM(AM297:AM299)</f>
        <v>0</v>
      </c>
      <c r="AN296" s="51" t="n">
        <f aca="false">SUM(AN297:AN299)</f>
        <v>45000</v>
      </c>
      <c r="AO296" s="39" t="n">
        <f aca="false">SUM(AN296/$AN$4)</f>
        <v>5972.52637865817</v>
      </c>
      <c r="AP296" s="51" t="n">
        <f aca="false">SUM(AP297:AP299)</f>
        <v>34000</v>
      </c>
      <c r="AQ296" s="51"/>
      <c r="AR296" s="39" t="n">
        <f aca="false">SUM(AP296/$AN$4)</f>
        <v>4512.57548609729</v>
      </c>
      <c r="AS296" s="39"/>
      <c r="AT296" s="39" t="n">
        <f aca="false">SUM(AT297:AT299)</f>
        <v>0</v>
      </c>
      <c r="AU296" s="39" t="n">
        <f aca="false">SUM(AU297:AU299)</f>
        <v>0</v>
      </c>
      <c r="AV296" s="39" t="n">
        <f aca="false">SUM(AV297:AV299)</f>
        <v>0</v>
      </c>
      <c r="AW296" s="39" t="n">
        <f aca="false">SUM(AR296+AU296-AV296)</f>
        <v>4512.57548609729</v>
      </c>
      <c r="AX296" s="47" t="n">
        <f aca="false">SUM(AX297:AX299)</f>
        <v>1350</v>
      </c>
      <c r="AY296" s="47" t="n">
        <f aca="false">SUM(AY297:AY299)</f>
        <v>0</v>
      </c>
      <c r="AZ296" s="47" t="n">
        <f aca="false">SUM(AZ297:AZ299)</f>
        <v>530.89</v>
      </c>
      <c r="BA296" s="47" t="n">
        <f aca="false">SUM(BA297:BA299)</f>
        <v>3981.68548609729</v>
      </c>
      <c r="BB296" s="47" t="n">
        <f aca="false">SUM(BB297:BB299)</f>
        <v>1350</v>
      </c>
      <c r="BC296" s="48" t="n">
        <f aca="false">SUM(BB296/BA296*100)</f>
        <v>33.9052394950266</v>
      </c>
      <c r="BL296" s="2"/>
    </row>
    <row r="297" customFormat="false" ht="12.75" hidden="true" customHeight="false" outlineLevel="0" collapsed="false">
      <c r="A297" s="41"/>
      <c r="B297" s="36"/>
      <c r="C297" s="36"/>
      <c r="D297" s="36"/>
      <c r="E297" s="36"/>
      <c r="F297" s="36"/>
      <c r="G297" s="36"/>
      <c r="H297" s="36"/>
      <c r="I297" s="49" t="n">
        <v>37211</v>
      </c>
      <c r="J297" s="50" t="s">
        <v>294</v>
      </c>
      <c r="K297" s="51" t="n">
        <v>25650</v>
      </c>
      <c r="L297" s="51" t="n">
        <v>40000</v>
      </c>
      <c r="M297" s="51" t="n">
        <v>40000</v>
      </c>
      <c r="N297" s="51" t="n">
        <v>6000</v>
      </c>
      <c r="O297" s="51" t="n">
        <v>6000</v>
      </c>
      <c r="P297" s="51" t="n">
        <v>10000</v>
      </c>
      <c r="Q297" s="51" t="n">
        <v>10000</v>
      </c>
      <c r="R297" s="51" t="n">
        <v>4289</v>
      </c>
      <c r="S297" s="51" t="n">
        <v>10000</v>
      </c>
      <c r="T297" s="51" t="n">
        <v>2847</v>
      </c>
      <c r="U297" s="51"/>
      <c r="V297" s="39" t="n">
        <f aca="false">S297/P297*100</f>
        <v>100</v>
      </c>
      <c r="W297" s="51" t="n">
        <v>10000</v>
      </c>
      <c r="X297" s="51" t="n">
        <v>10000</v>
      </c>
      <c r="Y297" s="51" t="n">
        <v>15000</v>
      </c>
      <c r="Z297" s="51" t="n">
        <v>10000</v>
      </c>
      <c r="AA297" s="51" t="n">
        <v>15000</v>
      </c>
      <c r="AB297" s="51"/>
      <c r="AC297" s="51" t="n">
        <v>15000</v>
      </c>
      <c r="AD297" s="51" t="n">
        <v>15000</v>
      </c>
      <c r="AE297" s="51"/>
      <c r="AF297" s="51"/>
      <c r="AG297" s="53" t="n">
        <f aca="false">SUM(AD297+AE297-AF297)</f>
        <v>15000</v>
      </c>
      <c r="AH297" s="51" t="n">
        <v>14980.98</v>
      </c>
      <c r="AI297" s="51" t="n">
        <v>15000</v>
      </c>
      <c r="AJ297" s="47" t="n">
        <v>0</v>
      </c>
      <c r="AK297" s="51" t="n">
        <v>15000</v>
      </c>
      <c r="AL297" s="51"/>
      <c r="AM297" s="51"/>
      <c r="AN297" s="47" t="n">
        <f aca="false">SUM(AK297+AL297-AM297)</f>
        <v>15000</v>
      </c>
      <c r="AO297" s="39" t="n">
        <f aca="false">SUM(AN297/$AN$4)</f>
        <v>1990.84212621939</v>
      </c>
      <c r="AP297" s="47" t="n">
        <v>15000</v>
      </c>
      <c r="AQ297" s="47"/>
      <c r="AR297" s="39" t="n">
        <f aca="false">SUM(AP297/$AN$4)</f>
        <v>1990.84212621939</v>
      </c>
      <c r="AS297" s="39"/>
      <c r="AT297" s="39"/>
      <c r="AU297" s="39"/>
      <c r="AV297" s="39"/>
      <c r="AW297" s="39" t="n">
        <f aca="false">SUM(AR297+AU297-AV297)</f>
        <v>1990.84212621939</v>
      </c>
      <c r="AX297" s="47" t="n">
        <v>1350</v>
      </c>
      <c r="AY297" s="47"/>
      <c r="AZ297" s="47"/>
      <c r="BA297" s="47" t="n">
        <f aca="false">SUM(AW297+AY297-AZ297)</f>
        <v>1990.84212621939</v>
      </c>
      <c r="BB297" s="47" t="n">
        <v>1350</v>
      </c>
      <c r="BC297" s="48" t="n">
        <f aca="false">SUM(BB297/BA297*100)</f>
        <v>67.8105</v>
      </c>
      <c r="BE297" s="2" t="n">
        <v>1350</v>
      </c>
      <c r="BL297" s="2"/>
    </row>
    <row r="298" customFormat="false" ht="12.75" hidden="true" customHeight="false" outlineLevel="0" collapsed="false">
      <c r="A298" s="41"/>
      <c r="B298" s="36"/>
      <c r="C298" s="36"/>
      <c r="D298" s="36"/>
      <c r="E298" s="36"/>
      <c r="F298" s="36"/>
      <c r="G298" s="36"/>
      <c r="H298" s="36"/>
      <c r="I298" s="49" t="n">
        <v>37211</v>
      </c>
      <c r="J298" s="50" t="s">
        <v>295</v>
      </c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39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3"/>
      <c r="AH298" s="51"/>
      <c r="AI298" s="51"/>
      <c r="AJ298" s="47"/>
      <c r="AK298" s="51"/>
      <c r="AL298" s="51"/>
      <c r="AM298" s="51"/>
      <c r="AN298" s="47"/>
      <c r="AO298" s="39" t="n">
        <f aca="false">SUM(AN298/$AN$4)</f>
        <v>0</v>
      </c>
      <c r="AP298" s="47" t="n">
        <v>4000</v>
      </c>
      <c r="AQ298" s="47"/>
      <c r="AR298" s="39" t="n">
        <f aca="false">SUM(AP298/$AN$4)</f>
        <v>530.891233658504</v>
      </c>
      <c r="AS298" s="39"/>
      <c r="AT298" s="39"/>
      <c r="AU298" s="39"/>
      <c r="AV298" s="39"/>
      <c r="AW298" s="39" t="n">
        <f aca="false">SUM(AR298+AU298-AV298)</f>
        <v>530.891233658504</v>
      </c>
      <c r="AX298" s="47"/>
      <c r="AY298" s="47"/>
      <c r="AZ298" s="47" t="n">
        <v>530.89</v>
      </c>
      <c r="BA298" s="47" t="n">
        <f aca="false">SUM(AW298+AY298-AZ298)</f>
        <v>0.00123365850424761</v>
      </c>
      <c r="BB298" s="47"/>
      <c r="BC298" s="48" t="n">
        <f aca="false">SUM(BB298/BA298*100)</f>
        <v>0</v>
      </c>
      <c r="BL298" s="2"/>
    </row>
    <row r="299" customFormat="false" ht="12.75" hidden="true" customHeight="false" outlineLevel="0" collapsed="false">
      <c r="A299" s="41"/>
      <c r="B299" s="36"/>
      <c r="C299" s="36"/>
      <c r="D299" s="36"/>
      <c r="E299" s="36"/>
      <c r="F299" s="36"/>
      <c r="G299" s="36"/>
      <c r="H299" s="36"/>
      <c r="I299" s="49" t="n">
        <v>37211</v>
      </c>
      <c r="J299" s="50" t="s">
        <v>296</v>
      </c>
      <c r="K299" s="51"/>
      <c r="L299" s="51"/>
      <c r="M299" s="51"/>
      <c r="N299" s="51" t="n">
        <v>10000</v>
      </c>
      <c r="O299" s="51" t="n">
        <v>10000</v>
      </c>
      <c r="P299" s="51" t="n">
        <v>15000</v>
      </c>
      <c r="Q299" s="51" t="n">
        <v>15000</v>
      </c>
      <c r="R299" s="51" t="n">
        <v>10376.8</v>
      </c>
      <c r="S299" s="51" t="n">
        <v>15000</v>
      </c>
      <c r="T299" s="51" t="n">
        <v>13575</v>
      </c>
      <c r="U299" s="51"/>
      <c r="V299" s="39" t="n">
        <f aca="false">S299/P299*100</f>
        <v>100</v>
      </c>
      <c r="W299" s="51" t="n">
        <v>15000</v>
      </c>
      <c r="X299" s="51" t="n">
        <v>15000</v>
      </c>
      <c r="Y299" s="51" t="n">
        <v>15000</v>
      </c>
      <c r="Z299" s="51" t="n">
        <v>20000</v>
      </c>
      <c r="AA299" s="51" t="n">
        <v>15000</v>
      </c>
      <c r="AB299" s="51" t="n">
        <v>15498.58</v>
      </c>
      <c r="AC299" s="51" t="n">
        <v>15000</v>
      </c>
      <c r="AD299" s="51" t="n">
        <v>30000</v>
      </c>
      <c r="AE299" s="51"/>
      <c r="AF299" s="51"/>
      <c r="AG299" s="53" t="n">
        <f aca="false">SUM(AD299+AE299-AF299)</f>
        <v>30000</v>
      </c>
      <c r="AH299" s="51" t="n">
        <v>13498.65</v>
      </c>
      <c r="AI299" s="51" t="n">
        <v>30000</v>
      </c>
      <c r="AJ299" s="47" t="n">
        <v>12998.7</v>
      </c>
      <c r="AK299" s="51" t="n">
        <v>30000</v>
      </c>
      <c r="AL299" s="51"/>
      <c r="AM299" s="51"/>
      <c r="AN299" s="47" t="n">
        <f aca="false">SUM(AK299+AL299-AM299)</f>
        <v>30000</v>
      </c>
      <c r="AO299" s="39" t="n">
        <f aca="false">SUM(AN299/$AN$4)</f>
        <v>3981.68425243878</v>
      </c>
      <c r="AP299" s="47" t="n">
        <v>15000</v>
      </c>
      <c r="AQ299" s="47"/>
      <c r="AR299" s="39" t="n">
        <f aca="false">SUM(AP299/$AN$4)</f>
        <v>1990.84212621939</v>
      </c>
      <c r="AS299" s="39"/>
      <c r="AT299" s="39"/>
      <c r="AU299" s="39"/>
      <c r="AV299" s="39"/>
      <c r="AW299" s="39" t="n">
        <f aca="false">SUM(AR299+AU299-AV299)</f>
        <v>1990.84212621939</v>
      </c>
      <c r="AX299" s="47"/>
      <c r="AY299" s="47"/>
      <c r="AZ299" s="47"/>
      <c r="BA299" s="47" t="n">
        <f aca="false">SUM(AW299+AY299-AZ299)</f>
        <v>1990.84212621939</v>
      </c>
      <c r="BB299" s="47"/>
      <c r="BC299" s="48" t="n">
        <f aca="false">SUM(BB299/BA299*100)</f>
        <v>0</v>
      </c>
      <c r="BL299" s="2"/>
    </row>
    <row r="300" customFormat="false" ht="20.25" hidden="true" customHeight="true" outlineLevel="0" collapsed="false">
      <c r="A300" s="35" t="s">
        <v>297</v>
      </c>
      <c r="B300" s="36"/>
      <c r="C300" s="36"/>
      <c r="D300" s="36"/>
      <c r="E300" s="36"/>
      <c r="F300" s="36"/>
      <c r="G300" s="36"/>
      <c r="H300" s="36"/>
      <c r="I300" s="50" t="s">
        <v>298</v>
      </c>
      <c r="J300" s="36"/>
      <c r="K300" s="36"/>
      <c r="L300" s="36"/>
      <c r="M300" s="36"/>
      <c r="N300" s="36"/>
      <c r="O300" s="36"/>
      <c r="P300" s="67" t="n">
        <f aca="false">SUM(P301)</f>
        <v>400000</v>
      </c>
      <c r="Q300" s="67" t="n">
        <f aca="false">SUM(Q301)</f>
        <v>400000</v>
      </c>
      <c r="R300" s="67" t="n">
        <f aca="false">SUM(R301)</f>
        <v>2120.34</v>
      </c>
      <c r="S300" s="67" t="n">
        <f aca="false">SUM(S301)</f>
        <v>0</v>
      </c>
      <c r="T300" s="67" t="n">
        <f aca="false">SUM(T301)</f>
        <v>0</v>
      </c>
      <c r="U300" s="67" t="n">
        <f aca="false">SUM(U301)</f>
        <v>0</v>
      </c>
      <c r="V300" s="67" t="n">
        <f aca="false">SUM(V301)</f>
        <v>0</v>
      </c>
      <c r="W300" s="67"/>
      <c r="X300" s="51"/>
      <c r="Y300" s="51"/>
      <c r="Z300" s="51"/>
      <c r="AA300" s="51" t="n">
        <v>0</v>
      </c>
      <c r="AB300" s="51"/>
      <c r="AC300" s="51" t="n">
        <v>0</v>
      </c>
      <c r="AD300" s="51"/>
      <c r="AE300" s="51"/>
      <c r="AF300" s="51"/>
      <c r="AG300" s="53" t="n">
        <f aca="false">SUM(AC300+AE300-AF300)</f>
        <v>0</v>
      </c>
      <c r="AH300" s="51"/>
      <c r="AI300" s="51"/>
      <c r="AJ300" s="47"/>
      <c r="AK300" s="51"/>
      <c r="AL300" s="51"/>
      <c r="AM300" s="51"/>
      <c r="AN300" s="47" t="n">
        <f aca="false">SUM(AK300+AL300-AM300)</f>
        <v>0</v>
      </c>
      <c r="AO300" s="39" t="n">
        <f aca="false">SUM(AN300/$AN$4)</f>
        <v>0</v>
      </c>
      <c r="AP300" s="47"/>
      <c r="AQ300" s="47"/>
      <c r="AR300" s="39" t="n">
        <f aca="false">SUM(AP300/$AN$4)</f>
        <v>0</v>
      </c>
      <c r="AS300" s="39"/>
      <c r="AT300" s="39"/>
      <c r="AU300" s="39"/>
      <c r="AV300" s="39"/>
      <c r="AW300" s="39" t="n">
        <f aca="false">SUM(AR300+AU300-AV300)</f>
        <v>0</v>
      </c>
      <c r="AX300" s="47"/>
      <c r="AY300" s="47"/>
      <c r="AZ300" s="47"/>
      <c r="BA300" s="47" t="n">
        <f aca="false">SUM(AW300+AY300-AZ300)</f>
        <v>0</v>
      </c>
      <c r="BB300" s="47"/>
      <c r="BC300" s="48" t="e">
        <f aca="false">SUM(BB300/BA300*100)</f>
        <v>#DIV/0!</v>
      </c>
      <c r="BL300" s="2"/>
    </row>
    <row r="301" customFormat="false" ht="12.75" hidden="true" customHeight="false" outlineLevel="0" collapsed="false">
      <c r="A301" s="35"/>
      <c r="B301" s="36"/>
      <c r="C301" s="36"/>
      <c r="D301" s="36"/>
      <c r="E301" s="36"/>
      <c r="F301" s="36"/>
      <c r="G301" s="36"/>
      <c r="H301" s="36"/>
      <c r="I301" s="50" t="s">
        <v>299</v>
      </c>
      <c r="J301" s="36"/>
      <c r="K301" s="36"/>
      <c r="L301" s="36"/>
      <c r="M301" s="36"/>
      <c r="N301" s="36"/>
      <c r="O301" s="36"/>
      <c r="P301" s="67" t="n">
        <f aca="false">SUM(P302)</f>
        <v>400000</v>
      </c>
      <c r="Q301" s="67" t="n">
        <f aca="false">SUM(Q302)</f>
        <v>400000</v>
      </c>
      <c r="R301" s="67" t="n">
        <f aca="false">SUM(R302)</f>
        <v>2120.34</v>
      </c>
      <c r="S301" s="67" t="n">
        <f aca="false">SUM(S302)</f>
        <v>0</v>
      </c>
      <c r="T301" s="67" t="n">
        <f aca="false">SUM(T302)</f>
        <v>0</v>
      </c>
      <c r="U301" s="67" t="n">
        <f aca="false">SUM(U302)</f>
        <v>0</v>
      </c>
      <c r="V301" s="67" t="n">
        <f aca="false">SUM(V302)</f>
        <v>0</v>
      </c>
      <c r="W301" s="67"/>
      <c r="X301" s="51"/>
      <c r="Y301" s="51"/>
      <c r="Z301" s="51"/>
      <c r="AA301" s="51" t="n">
        <v>0</v>
      </c>
      <c r="AB301" s="51"/>
      <c r="AC301" s="51" t="n">
        <v>0</v>
      </c>
      <c r="AD301" s="51"/>
      <c r="AE301" s="51"/>
      <c r="AF301" s="51"/>
      <c r="AG301" s="53" t="n">
        <f aca="false">SUM(AC301+AE301-AF301)</f>
        <v>0</v>
      </c>
      <c r="AH301" s="51"/>
      <c r="AI301" s="51"/>
      <c r="AJ301" s="47"/>
      <c r="AK301" s="51"/>
      <c r="AL301" s="51"/>
      <c r="AM301" s="51"/>
      <c r="AN301" s="47" t="n">
        <f aca="false">SUM(AK301+AL301-AM301)</f>
        <v>0</v>
      </c>
      <c r="AO301" s="39" t="n">
        <f aca="false">SUM(AN301/$AN$4)</f>
        <v>0</v>
      </c>
      <c r="AP301" s="47"/>
      <c r="AQ301" s="47"/>
      <c r="AR301" s="39" t="n">
        <f aca="false">SUM(AP301/$AN$4)</f>
        <v>0</v>
      </c>
      <c r="AS301" s="39"/>
      <c r="AT301" s="39"/>
      <c r="AU301" s="39"/>
      <c r="AV301" s="39"/>
      <c r="AW301" s="39" t="n">
        <f aca="false">SUM(AR301+AU301-AV301)</f>
        <v>0</v>
      </c>
      <c r="AX301" s="47"/>
      <c r="AY301" s="47"/>
      <c r="AZ301" s="47"/>
      <c r="BA301" s="47" t="n">
        <f aca="false">SUM(AW301+AY301-AZ301)</f>
        <v>0</v>
      </c>
      <c r="BB301" s="47"/>
      <c r="BC301" s="48" t="e">
        <f aca="false">SUM(BB301/BA301*100)</f>
        <v>#DIV/0!</v>
      </c>
      <c r="BL301" s="2"/>
    </row>
    <row r="302" customFormat="false" ht="14.25" hidden="true" customHeight="true" outlineLevel="0" collapsed="false">
      <c r="A302" s="46"/>
      <c r="B302" s="52"/>
      <c r="C302" s="52"/>
      <c r="D302" s="52"/>
      <c r="E302" s="52"/>
      <c r="F302" s="52"/>
      <c r="G302" s="52"/>
      <c r="H302" s="52"/>
      <c r="I302" s="37" t="n">
        <v>3</v>
      </c>
      <c r="J302" s="38" t="s">
        <v>54</v>
      </c>
      <c r="K302" s="39"/>
      <c r="L302" s="39"/>
      <c r="M302" s="39"/>
      <c r="N302" s="39"/>
      <c r="O302" s="39"/>
      <c r="P302" s="39" t="n">
        <f aca="false">SUM(P303)</f>
        <v>400000</v>
      </c>
      <c r="Q302" s="39" t="n">
        <f aca="false">SUM(Q303)</f>
        <v>400000</v>
      </c>
      <c r="R302" s="39" t="n">
        <f aca="false">SUM(R303)</f>
        <v>2120.34</v>
      </c>
      <c r="S302" s="39" t="n">
        <f aca="false">SUM(S303)</f>
        <v>0</v>
      </c>
      <c r="T302" s="39" t="n">
        <f aca="false">SUM(T303)</f>
        <v>0</v>
      </c>
      <c r="U302" s="39" t="n">
        <f aca="false">SUM(U303)</f>
        <v>0</v>
      </c>
      <c r="V302" s="39" t="n">
        <f aca="false">S302/P302*100</f>
        <v>0</v>
      </c>
      <c r="W302" s="39"/>
      <c r="X302" s="39"/>
      <c r="Y302" s="39"/>
      <c r="Z302" s="39"/>
      <c r="AA302" s="39" t="n">
        <v>0</v>
      </c>
      <c r="AB302" s="39"/>
      <c r="AC302" s="39" t="n">
        <v>0</v>
      </c>
      <c r="AD302" s="39"/>
      <c r="AE302" s="39"/>
      <c r="AF302" s="39"/>
      <c r="AG302" s="53" t="n">
        <f aca="false">SUM(AC302+AE302-AF302)</f>
        <v>0</v>
      </c>
      <c r="AH302" s="51"/>
      <c r="AI302" s="51"/>
      <c r="AJ302" s="47"/>
      <c r="AK302" s="51"/>
      <c r="AL302" s="51"/>
      <c r="AM302" s="51"/>
      <c r="AN302" s="47" t="n">
        <f aca="false">SUM(AK302+AL302-AM302)</f>
        <v>0</v>
      </c>
      <c r="AO302" s="39" t="n">
        <f aca="false">SUM(AN302/$AN$4)</f>
        <v>0</v>
      </c>
      <c r="AP302" s="47"/>
      <c r="AQ302" s="47"/>
      <c r="AR302" s="39" t="n">
        <f aca="false">SUM(AP302/$AN$4)</f>
        <v>0</v>
      </c>
      <c r="AS302" s="39"/>
      <c r="AT302" s="39"/>
      <c r="AU302" s="39"/>
      <c r="AV302" s="39"/>
      <c r="AW302" s="39" t="n">
        <f aca="false">SUM(AR302+AU302-AV302)</f>
        <v>0</v>
      </c>
      <c r="AX302" s="47"/>
      <c r="AY302" s="47"/>
      <c r="AZ302" s="47"/>
      <c r="BA302" s="47" t="n">
        <f aca="false">SUM(AW302+AY302-AZ302)</f>
        <v>0</v>
      </c>
      <c r="BB302" s="47"/>
      <c r="BC302" s="48" t="e">
        <f aca="false">SUM(BB302/BA302*100)</f>
        <v>#DIV/0!</v>
      </c>
      <c r="BL302" s="2"/>
    </row>
    <row r="303" customFormat="false" ht="12.75" hidden="true" customHeight="false" outlineLevel="0" collapsed="false">
      <c r="A303" s="46"/>
      <c r="B303" s="52"/>
      <c r="C303" s="52"/>
      <c r="D303" s="52"/>
      <c r="E303" s="52"/>
      <c r="F303" s="52"/>
      <c r="G303" s="52"/>
      <c r="H303" s="52"/>
      <c r="I303" s="37" t="n">
        <v>38</v>
      </c>
      <c r="J303" s="38" t="s">
        <v>210</v>
      </c>
      <c r="K303" s="39"/>
      <c r="L303" s="39"/>
      <c r="M303" s="39"/>
      <c r="N303" s="39"/>
      <c r="O303" s="39"/>
      <c r="P303" s="39" t="n">
        <f aca="false">SUM(P305)</f>
        <v>400000</v>
      </c>
      <c r="Q303" s="39" t="n">
        <f aca="false">SUM(Q305)</f>
        <v>400000</v>
      </c>
      <c r="R303" s="39" t="n">
        <f aca="false">SUM(R305)</f>
        <v>2120.34</v>
      </c>
      <c r="S303" s="39" t="n">
        <f aca="false">SUM(S305)</f>
        <v>0</v>
      </c>
      <c r="T303" s="39" t="n">
        <f aca="false">SUM(T305)</f>
        <v>0</v>
      </c>
      <c r="U303" s="39" t="n">
        <v>0</v>
      </c>
      <c r="V303" s="39" t="n">
        <f aca="false">S303/P303*100</f>
        <v>0</v>
      </c>
      <c r="W303" s="39"/>
      <c r="X303" s="39"/>
      <c r="Y303" s="39"/>
      <c r="Z303" s="39"/>
      <c r="AA303" s="39" t="n">
        <v>0</v>
      </c>
      <c r="AB303" s="39"/>
      <c r="AC303" s="39" t="n">
        <v>0</v>
      </c>
      <c r="AD303" s="39"/>
      <c r="AE303" s="39"/>
      <c r="AF303" s="39"/>
      <c r="AG303" s="53" t="n">
        <f aca="false">SUM(AC303+AE303-AF303)</f>
        <v>0</v>
      </c>
      <c r="AH303" s="51"/>
      <c r="AI303" s="51"/>
      <c r="AJ303" s="47"/>
      <c r="AK303" s="51"/>
      <c r="AL303" s="51"/>
      <c r="AM303" s="51"/>
      <c r="AN303" s="47" t="n">
        <f aca="false">SUM(AK303+AL303-AM303)</f>
        <v>0</v>
      </c>
      <c r="AO303" s="39" t="n">
        <f aca="false">SUM(AN303/$AN$4)</f>
        <v>0</v>
      </c>
      <c r="AP303" s="47"/>
      <c r="AQ303" s="47"/>
      <c r="AR303" s="39" t="n">
        <f aca="false">SUM(AP303/$AN$4)</f>
        <v>0</v>
      </c>
      <c r="AS303" s="39"/>
      <c r="AT303" s="39"/>
      <c r="AU303" s="39"/>
      <c r="AV303" s="39"/>
      <c r="AW303" s="39" t="n">
        <f aca="false">SUM(AR303+AU303-AV303)</f>
        <v>0</v>
      </c>
      <c r="AX303" s="47"/>
      <c r="AY303" s="47"/>
      <c r="AZ303" s="47"/>
      <c r="BA303" s="47" t="n">
        <f aca="false">SUM(AW303+AY303-AZ303)</f>
        <v>0</v>
      </c>
      <c r="BB303" s="47"/>
      <c r="BC303" s="48" t="e">
        <f aca="false">SUM(BB303/BA303*100)</f>
        <v>#DIV/0!</v>
      </c>
      <c r="BL303" s="2"/>
    </row>
    <row r="304" customFormat="false" ht="12.75" hidden="true" customHeight="false" outlineLevel="0" collapsed="false">
      <c r="A304" s="41"/>
      <c r="B304" s="36"/>
      <c r="C304" s="36"/>
      <c r="D304" s="36"/>
      <c r="E304" s="36"/>
      <c r="F304" s="36"/>
      <c r="G304" s="36"/>
      <c r="H304" s="36"/>
      <c r="I304" s="49" t="n">
        <v>382</v>
      </c>
      <c r="J304" s="50" t="s">
        <v>300</v>
      </c>
      <c r="K304" s="51"/>
      <c r="L304" s="51"/>
      <c r="M304" s="51"/>
      <c r="N304" s="51"/>
      <c r="O304" s="51"/>
      <c r="P304" s="51" t="n">
        <f aca="false">SUM(P305)</f>
        <v>400000</v>
      </c>
      <c r="Q304" s="51" t="n">
        <f aca="false">SUM(Q305)</f>
        <v>400000</v>
      </c>
      <c r="R304" s="51" t="n">
        <f aca="false">SUM(R305)</f>
        <v>2120.34</v>
      </c>
      <c r="S304" s="51" t="n">
        <f aca="false">SUM(S305)</f>
        <v>0</v>
      </c>
      <c r="T304" s="51" t="n">
        <f aca="false">SUM(T305)</f>
        <v>0</v>
      </c>
      <c r="U304" s="51"/>
      <c r="V304" s="39" t="n">
        <f aca="false">S304/P304*100</f>
        <v>0</v>
      </c>
      <c r="W304" s="51"/>
      <c r="X304" s="51"/>
      <c r="Y304" s="51"/>
      <c r="Z304" s="51"/>
      <c r="AA304" s="51" t="n">
        <v>0</v>
      </c>
      <c r="AB304" s="51"/>
      <c r="AC304" s="51" t="n">
        <v>0</v>
      </c>
      <c r="AD304" s="51"/>
      <c r="AE304" s="51"/>
      <c r="AF304" s="51"/>
      <c r="AG304" s="53" t="n">
        <f aca="false">SUM(AC304+AE304-AF304)</f>
        <v>0</v>
      </c>
      <c r="AH304" s="51"/>
      <c r="AI304" s="51"/>
      <c r="AJ304" s="47"/>
      <c r="AK304" s="51"/>
      <c r="AL304" s="51"/>
      <c r="AM304" s="51"/>
      <c r="AN304" s="47" t="n">
        <f aca="false">SUM(AK304+AL304-AM304)</f>
        <v>0</v>
      </c>
      <c r="AO304" s="39" t="n">
        <f aca="false">SUM(AN304/$AN$4)</f>
        <v>0</v>
      </c>
      <c r="AP304" s="47"/>
      <c r="AQ304" s="47"/>
      <c r="AR304" s="39" t="n">
        <f aca="false">SUM(AP304/$AN$4)</f>
        <v>0</v>
      </c>
      <c r="AS304" s="39"/>
      <c r="AT304" s="39"/>
      <c r="AU304" s="39"/>
      <c r="AV304" s="39"/>
      <c r="AW304" s="39" t="n">
        <f aca="false">SUM(AR304+AU304-AV304)</f>
        <v>0</v>
      </c>
      <c r="AX304" s="47"/>
      <c r="AY304" s="47"/>
      <c r="AZ304" s="47"/>
      <c r="BA304" s="47" t="n">
        <f aca="false">SUM(AW304+AY304-AZ304)</f>
        <v>0</v>
      </c>
      <c r="BB304" s="47"/>
      <c r="BC304" s="48" t="e">
        <f aca="false">SUM(BB304/BA304*100)</f>
        <v>#DIV/0!</v>
      </c>
      <c r="BL304" s="2"/>
    </row>
    <row r="305" customFormat="false" ht="12.75" hidden="true" customHeight="false" outlineLevel="0" collapsed="false">
      <c r="A305" s="41"/>
      <c r="B305" s="36"/>
      <c r="C305" s="36"/>
      <c r="D305" s="36"/>
      <c r="E305" s="36"/>
      <c r="F305" s="36"/>
      <c r="G305" s="36"/>
      <c r="H305" s="36"/>
      <c r="I305" s="49" t="n">
        <v>38221</v>
      </c>
      <c r="J305" s="50" t="s">
        <v>301</v>
      </c>
      <c r="K305" s="51"/>
      <c r="L305" s="51"/>
      <c r="M305" s="51"/>
      <c r="N305" s="51"/>
      <c r="O305" s="51"/>
      <c r="P305" s="51" t="n">
        <v>400000</v>
      </c>
      <c r="Q305" s="51" t="n">
        <v>400000</v>
      </c>
      <c r="R305" s="51" t="n">
        <v>2120.34</v>
      </c>
      <c r="S305" s="51"/>
      <c r="T305" s="51"/>
      <c r="U305" s="51"/>
      <c r="V305" s="39" t="n">
        <f aca="false">S305/P305*100</f>
        <v>0</v>
      </c>
      <c r="W305" s="51"/>
      <c r="X305" s="51"/>
      <c r="Y305" s="51"/>
      <c r="Z305" s="51"/>
      <c r="AA305" s="51" t="n">
        <v>0</v>
      </c>
      <c r="AB305" s="51"/>
      <c r="AC305" s="51" t="n">
        <v>0</v>
      </c>
      <c r="AD305" s="51"/>
      <c r="AE305" s="51"/>
      <c r="AF305" s="51"/>
      <c r="AG305" s="53" t="n">
        <f aca="false">SUM(AC305+AE305-AF305)</f>
        <v>0</v>
      </c>
      <c r="AH305" s="51"/>
      <c r="AI305" s="51"/>
      <c r="AJ305" s="47"/>
      <c r="AK305" s="51"/>
      <c r="AL305" s="51"/>
      <c r="AM305" s="51"/>
      <c r="AN305" s="47" t="n">
        <f aca="false">SUM(AK305+AL305-AM305)</f>
        <v>0</v>
      </c>
      <c r="AO305" s="39" t="n">
        <f aca="false">SUM(AN305/$AN$4)</f>
        <v>0</v>
      </c>
      <c r="AP305" s="47"/>
      <c r="AQ305" s="47"/>
      <c r="AR305" s="39" t="n">
        <f aca="false">SUM(AP305/$AN$4)</f>
        <v>0</v>
      </c>
      <c r="AS305" s="39"/>
      <c r="AT305" s="39"/>
      <c r="AU305" s="39"/>
      <c r="AV305" s="39"/>
      <c r="AW305" s="39" t="n">
        <f aca="false">SUM(AR305+AU305-AV305)</f>
        <v>0</v>
      </c>
      <c r="AX305" s="47"/>
      <c r="AY305" s="47"/>
      <c r="AZ305" s="47"/>
      <c r="BA305" s="47" t="n">
        <f aca="false">SUM(AW305+AY305-AZ305)</f>
        <v>0</v>
      </c>
      <c r="BB305" s="47"/>
      <c r="BC305" s="48" t="e">
        <f aca="false">SUM(BB305/BA305*100)</f>
        <v>#DIV/0!</v>
      </c>
      <c r="BL305" s="2"/>
    </row>
    <row r="306" customFormat="false" ht="12.75" hidden="true" customHeight="false" outlineLevel="0" collapsed="false">
      <c r="A306" s="41" t="s">
        <v>302</v>
      </c>
      <c r="B306" s="36"/>
      <c r="C306" s="36"/>
      <c r="D306" s="36"/>
      <c r="E306" s="36"/>
      <c r="F306" s="36"/>
      <c r="G306" s="36"/>
      <c r="H306" s="36"/>
      <c r="I306" s="49" t="s">
        <v>48</v>
      </c>
      <c r="J306" s="50" t="s">
        <v>303</v>
      </c>
      <c r="K306" s="51" t="n">
        <f aca="false">SUM(K307)</f>
        <v>10000</v>
      </c>
      <c r="L306" s="51" t="n">
        <f aca="false">SUM(L307)</f>
        <v>20000</v>
      </c>
      <c r="M306" s="51" t="n">
        <f aca="false">SUM(M307)</f>
        <v>20000</v>
      </c>
      <c r="N306" s="51" t="n">
        <f aca="false">SUM(N307)</f>
        <v>3000</v>
      </c>
      <c r="O306" s="51" t="n">
        <f aca="false">SUM(O307)</f>
        <v>3000</v>
      </c>
      <c r="P306" s="51" t="n">
        <f aca="false">SUM(P307)</f>
        <v>3000</v>
      </c>
      <c r="Q306" s="51" t="n">
        <f aca="false">SUM(Q307)</f>
        <v>3000</v>
      </c>
      <c r="R306" s="51" t="n">
        <f aca="false">SUM(R307)</f>
        <v>0</v>
      </c>
      <c r="S306" s="51" t="n">
        <f aca="false">SUM(S307)</f>
        <v>3000</v>
      </c>
      <c r="T306" s="51" t="n">
        <f aca="false">SUM(T307)</f>
        <v>0</v>
      </c>
      <c r="U306" s="51" t="n">
        <f aca="false">SUM(U307)</f>
        <v>0</v>
      </c>
      <c r="V306" s="51" t="n">
        <f aca="false">SUM(V307)</f>
        <v>100</v>
      </c>
      <c r="W306" s="51" t="n">
        <f aca="false">SUM(W307)</f>
        <v>3000</v>
      </c>
      <c r="X306" s="51" t="n">
        <f aca="false">SUM(X307)</f>
        <v>3000</v>
      </c>
      <c r="Y306" s="51" t="n">
        <f aca="false">SUM(Y307)</f>
        <v>3000</v>
      </c>
      <c r="Z306" s="51" t="n">
        <f aca="false">SUM(Z307)</f>
        <v>3000</v>
      </c>
      <c r="AA306" s="51" t="n">
        <f aca="false">SUM(AA307)</f>
        <v>22000</v>
      </c>
      <c r="AB306" s="51" t="n">
        <f aca="false">SUM(AB307)</f>
        <v>0</v>
      </c>
      <c r="AC306" s="51" t="n">
        <f aca="false">SUM(AC307)</f>
        <v>22000</v>
      </c>
      <c r="AD306" s="51" t="n">
        <f aca="false">SUM(AD307)</f>
        <v>22000</v>
      </c>
      <c r="AE306" s="51" t="n">
        <f aca="false">SUM(AE307)</f>
        <v>0</v>
      </c>
      <c r="AF306" s="51" t="n">
        <f aca="false">SUM(AF307)</f>
        <v>0</v>
      </c>
      <c r="AG306" s="51" t="n">
        <f aca="false">SUM(AG307)</f>
        <v>22000</v>
      </c>
      <c r="AH306" s="51" t="n">
        <f aca="false">SUM(AH307)</f>
        <v>10836.89</v>
      </c>
      <c r="AI306" s="51" t="n">
        <f aca="false">SUM(AI307)</f>
        <v>10000</v>
      </c>
      <c r="AJ306" s="51" t="n">
        <f aca="false">SUM(AJ307)</f>
        <v>10000</v>
      </c>
      <c r="AK306" s="51" t="n">
        <f aca="false">SUM(AK307)</f>
        <v>10000</v>
      </c>
      <c r="AL306" s="51" t="n">
        <f aca="false">SUM(AL307)</f>
        <v>0</v>
      </c>
      <c r="AM306" s="51" t="n">
        <f aca="false">SUM(AM307)</f>
        <v>0</v>
      </c>
      <c r="AN306" s="51" t="n">
        <f aca="false">SUM(AN307)</f>
        <v>10000</v>
      </c>
      <c r="AO306" s="39" t="n">
        <f aca="false">SUM(AN306/$AN$4)</f>
        <v>1327.22808414626</v>
      </c>
      <c r="AP306" s="51" t="n">
        <f aca="false">SUM(AP307)</f>
        <v>10000</v>
      </c>
      <c r="AQ306" s="51" t="n">
        <f aca="false">SUM(AQ307)</f>
        <v>0</v>
      </c>
      <c r="AR306" s="39" t="n">
        <f aca="false">SUM(AP306/$AN$4)</f>
        <v>1327.22808414626</v>
      </c>
      <c r="AS306" s="39"/>
      <c r="AT306" s="39" t="n">
        <f aca="false">SUM(AT307)</f>
        <v>0</v>
      </c>
      <c r="AU306" s="39" t="n">
        <f aca="false">SUM(AU307)</f>
        <v>0</v>
      </c>
      <c r="AV306" s="39" t="n">
        <f aca="false">SUM(AV307)</f>
        <v>0</v>
      </c>
      <c r="AW306" s="39" t="n">
        <f aca="false">SUM(AR306+AU306-AV306)</f>
        <v>1327.22808414626</v>
      </c>
      <c r="AX306" s="47" t="n">
        <f aca="false">SUM(AX310)</f>
        <v>1327.23</v>
      </c>
      <c r="AY306" s="47" t="n">
        <f aca="false">SUM(AY310)</f>
        <v>0</v>
      </c>
      <c r="AZ306" s="47" t="n">
        <f aca="false">SUM(AZ310)</f>
        <v>0</v>
      </c>
      <c r="BA306" s="47" t="n">
        <f aca="false">SUM(BA310)</f>
        <v>1327.22808414626</v>
      </c>
      <c r="BB306" s="47" t="n">
        <f aca="false">SUM(BB310)</f>
        <v>1327.23</v>
      </c>
      <c r="BC306" s="48" t="n">
        <f aca="false">SUM(BB306/BA306*100)</f>
        <v>100.00014435</v>
      </c>
      <c r="BL306" s="2"/>
    </row>
    <row r="307" customFormat="false" ht="12.75" hidden="true" customHeight="false" outlineLevel="0" collapsed="false">
      <c r="A307" s="41"/>
      <c r="B307" s="36"/>
      <c r="C307" s="36"/>
      <c r="D307" s="36"/>
      <c r="E307" s="36"/>
      <c r="F307" s="36"/>
      <c r="G307" s="36"/>
      <c r="H307" s="36"/>
      <c r="I307" s="49" t="s">
        <v>285</v>
      </c>
      <c r="J307" s="50"/>
      <c r="K307" s="51" t="n">
        <f aca="false">SUM(K310)</f>
        <v>10000</v>
      </c>
      <c r="L307" s="51" t="n">
        <f aca="false">SUM(L310)</f>
        <v>20000</v>
      </c>
      <c r="M307" s="51" t="n">
        <f aca="false">SUM(M310)</f>
        <v>20000</v>
      </c>
      <c r="N307" s="51" t="n">
        <f aca="false">SUM(N310)</f>
        <v>3000</v>
      </c>
      <c r="O307" s="51" t="n">
        <f aca="false">SUM(O310)</f>
        <v>3000</v>
      </c>
      <c r="P307" s="51" t="n">
        <f aca="false">SUM(P310)</f>
        <v>3000</v>
      </c>
      <c r="Q307" s="51" t="n">
        <f aca="false">SUM(Q310)</f>
        <v>3000</v>
      </c>
      <c r="R307" s="51" t="n">
        <f aca="false">SUM(R310)</f>
        <v>0</v>
      </c>
      <c r="S307" s="51" t="n">
        <f aca="false">SUM(S310)</f>
        <v>3000</v>
      </c>
      <c r="T307" s="51" t="n">
        <f aca="false">SUM(T310)</f>
        <v>0</v>
      </c>
      <c r="U307" s="51" t="n">
        <f aca="false">SUM(U310)</f>
        <v>0</v>
      </c>
      <c r="V307" s="51" t="n">
        <f aca="false">SUM(V310)</f>
        <v>100</v>
      </c>
      <c r="W307" s="51" t="n">
        <f aca="false">SUM(W310)</f>
        <v>3000</v>
      </c>
      <c r="X307" s="51" t="n">
        <f aca="false">SUM(X310)</f>
        <v>3000</v>
      </c>
      <c r="Y307" s="51" t="n">
        <f aca="false">SUM(Y310)</f>
        <v>3000</v>
      </c>
      <c r="Z307" s="51" t="n">
        <f aca="false">SUM(Z310)</f>
        <v>3000</v>
      </c>
      <c r="AA307" s="51" t="n">
        <f aca="false">SUM(AA310)</f>
        <v>22000</v>
      </c>
      <c r="AB307" s="51" t="n">
        <f aca="false">SUM(AB310)</f>
        <v>0</v>
      </c>
      <c r="AC307" s="51" t="n">
        <f aca="false">SUM(AC310)</f>
        <v>22000</v>
      </c>
      <c r="AD307" s="51" t="n">
        <f aca="false">SUM(AD310)</f>
        <v>22000</v>
      </c>
      <c r="AE307" s="51" t="n">
        <f aca="false">SUM(AE310)</f>
        <v>0</v>
      </c>
      <c r="AF307" s="51" t="n">
        <f aca="false">SUM(AF310)</f>
        <v>0</v>
      </c>
      <c r="AG307" s="51" t="n">
        <f aca="false">SUM(AG310)</f>
        <v>22000</v>
      </c>
      <c r="AH307" s="51" t="n">
        <f aca="false">SUM(AH310)</f>
        <v>10836.89</v>
      </c>
      <c r="AI307" s="51" t="n">
        <f aca="false">SUM(AI310)</f>
        <v>10000</v>
      </c>
      <c r="AJ307" s="51" t="n">
        <f aca="false">SUM(AJ310)</f>
        <v>10000</v>
      </c>
      <c r="AK307" s="51" t="n">
        <f aca="false">SUM(AK310)</f>
        <v>10000</v>
      </c>
      <c r="AL307" s="51" t="n">
        <f aca="false">SUM(AL310)</f>
        <v>0</v>
      </c>
      <c r="AM307" s="51" t="n">
        <f aca="false">SUM(AM310)</f>
        <v>0</v>
      </c>
      <c r="AN307" s="51" t="n">
        <f aca="false">SUM(AN310)</f>
        <v>10000</v>
      </c>
      <c r="AO307" s="39" t="n">
        <f aca="false">SUM(AN307/$AN$4)</f>
        <v>1327.22808414626</v>
      </c>
      <c r="AP307" s="51" t="n">
        <f aca="false">SUM(AP310)</f>
        <v>10000</v>
      </c>
      <c r="AQ307" s="51" t="n">
        <f aca="false">SUM(AQ310)</f>
        <v>0</v>
      </c>
      <c r="AR307" s="39" t="n">
        <f aca="false">SUM(AP307/$AN$4)</f>
        <v>1327.22808414626</v>
      </c>
      <c r="AS307" s="39"/>
      <c r="AT307" s="39" t="n">
        <f aca="false">SUM(AT310)</f>
        <v>0</v>
      </c>
      <c r="AU307" s="39" t="n">
        <f aca="false">SUM(AU310)</f>
        <v>0</v>
      </c>
      <c r="AV307" s="39" t="n">
        <f aca="false">SUM(AV310)</f>
        <v>0</v>
      </c>
      <c r="AW307" s="39" t="n">
        <f aca="false">SUM(AR307+AU307-AV307)</f>
        <v>1327.22808414626</v>
      </c>
      <c r="AX307" s="47"/>
      <c r="AY307" s="47"/>
      <c r="AZ307" s="47"/>
      <c r="BA307" s="47" t="n">
        <v>1327.23</v>
      </c>
      <c r="BB307" s="47" t="n">
        <f aca="false">SUM(BB310)</f>
        <v>1327.23</v>
      </c>
      <c r="BC307" s="48" t="n">
        <f aca="false">SUM(BB307/BA307*100)</f>
        <v>100</v>
      </c>
      <c r="BL307" s="2"/>
    </row>
    <row r="308" customFormat="false" ht="14.25" hidden="true" customHeight="true" outlineLevel="0" collapsed="false">
      <c r="A308" s="41"/>
      <c r="B308" s="36" t="s">
        <v>51</v>
      </c>
      <c r="C308" s="36"/>
      <c r="D308" s="36"/>
      <c r="E308" s="36"/>
      <c r="F308" s="36"/>
      <c r="G308" s="36"/>
      <c r="H308" s="36"/>
      <c r="I308" s="49" t="s">
        <v>52</v>
      </c>
      <c r="J308" s="50" t="s">
        <v>53</v>
      </c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39" t="n">
        <f aca="false">SUM(AN308/$AN$4)</f>
        <v>0</v>
      </c>
      <c r="AP308" s="51" t="n">
        <v>10000</v>
      </c>
      <c r="AQ308" s="51"/>
      <c r="AR308" s="39" t="n">
        <f aca="false">SUM(AP308/$AN$4)</f>
        <v>1327.22808414626</v>
      </c>
      <c r="AS308" s="39"/>
      <c r="AT308" s="39" t="n">
        <v>10000</v>
      </c>
      <c r="AU308" s="39"/>
      <c r="AV308" s="39"/>
      <c r="AW308" s="39" t="n">
        <f aca="false">SUM(AR308+AU308-AV308)</f>
        <v>1327.22808414626</v>
      </c>
      <c r="AX308" s="47"/>
      <c r="AY308" s="47"/>
      <c r="AZ308" s="47"/>
      <c r="BA308" s="47" t="n">
        <v>5.6</v>
      </c>
      <c r="BB308" s="47"/>
      <c r="BC308" s="48" t="n">
        <f aca="false">SUM(BB308/BA308*100)</f>
        <v>0</v>
      </c>
      <c r="BL308" s="2"/>
    </row>
    <row r="309" customFormat="false" ht="12.75" hidden="true" customHeight="false" outlineLevel="0" collapsed="false">
      <c r="A309" s="41"/>
      <c r="B309" s="36"/>
      <c r="C309" s="36"/>
      <c r="D309" s="36"/>
      <c r="E309" s="36"/>
      <c r="F309" s="36"/>
      <c r="G309" s="36"/>
      <c r="H309" s="36"/>
      <c r="I309" s="57" t="s">
        <v>170</v>
      </c>
      <c r="J309" s="50" t="s">
        <v>82</v>
      </c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39"/>
      <c r="AP309" s="51"/>
      <c r="AQ309" s="51"/>
      <c r="AR309" s="39"/>
      <c r="AS309" s="39"/>
      <c r="AT309" s="39"/>
      <c r="AU309" s="39"/>
      <c r="AV309" s="39"/>
      <c r="AW309" s="39"/>
      <c r="AX309" s="47"/>
      <c r="AY309" s="47"/>
      <c r="AZ309" s="47"/>
      <c r="BA309" s="47" t="n">
        <v>1321.63</v>
      </c>
      <c r="BB309" s="47"/>
      <c r="BC309" s="48" t="n">
        <f aca="false">SUM(BB309/BA309*100)</f>
        <v>0</v>
      </c>
      <c r="BL309" s="2"/>
    </row>
    <row r="310" customFormat="false" ht="12.75" hidden="true" customHeight="false" outlineLevel="0" collapsed="false">
      <c r="A310" s="46"/>
      <c r="B310" s="52"/>
      <c r="C310" s="52"/>
      <c r="D310" s="52"/>
      <c r="E310" s="52"/>
      <c r="F310" s="52"/>
      <c r="G310" s="52"/>
      <c r="H310" s="52"/>
      <c r="I310" s="37" t="n">
        <v>3</v>
      </c>
      <c r="J310" s="38" t="s">
        <v>54</v>
      </c>
      <c r="K310" s="39" t="n">
        <f aca="false">SUM(K311)</f>
        <v>10000</v>
      </c>
      <c r="L310" s="39" t="n">
        <f aca="false">SUM(L311)</f>
        <v>20000</v>
      </c>
      <c r="M310" s="39" t="n">
        <f aca="false">SUM(M311)</f>
        <v>20000</v>
      </c>
      <c r="N310" s="39" t="n">
        <f aca="false">SUM(N311)</f>
        <v>3000</v>
      </c>
      <c r="O310" s="39" t="n">
        <f aca="false">SUM(O311)</f>
        <v>3000</v>
      </c>
      <c r="P310" s="39" t="n">
        <f aca="false">SUM(P311)</f>
        <v>3000</v>
      </c>
      <c r="Q310" s="39" t="n">
        <f aca="false">SUM(Q311)</f>
        <v>3000</v>
      </c>
      <c r="R310" s="39" t="n">
        <f aca="false">SUM(R311)</f>
        <v>0</v>
      </c>
      <c r="S310" s="39" t="n">
        <f aca="false">SUM(S311)</f>
        <v>3000</v>
      </c>
      <c r="T310" s="39" t="n">
        <f aca="false">SUM(T311)</f>
        <v>0</v>
      </c>
      <c r="U310" s="39" t="n">
        <f aca="false">SUM(U311)</f>
        <v>0</v>
      </c>
      <c r="V310" s="39" t="n">
        <f aca="false">SUM(V311)</f>
        <v>100</v>
      </c>
      <c r="W310" s="39" t="n">
        <f aca="false">SUM(W311)</f>
        <v>3000</v>
      </c>
      <c r="X310" s="39" t="n">
        <f aca="false">SUM(X311)</f>
        <v>3000</v>
      </c>
      <c r="Y310" s="39" t="n">
        <f aca="false">SUM(Y311)</f>
        <v>3000</v>
      </c>
      <c r="Z310" s="39" t="n">
        <f aca="false">SUM(Z311)</f>
        <v>3000</v>
      </c>
      <c r="AA310" s="39" t="n">
        <f aca="false">SUM(AA311)</f>
        <v>22000</v>
      </c>
      <c r="AB310" s="39" t="n">
        <f aca="false">SUM(AB311)</f>
        <v>0</v>
      </c>
      <c r="AC310" s="39" t="n">
        <f aca="false">SUM(AC311)</f>
        <v>22000</v>
      </c>
      <c r="AD310" s="39" t="n">
        <f aca="false">SUM(AD311)</f>
        <v>22000</v>
      </c>
      <c r="AE310" s="39" t="n">
        <f aca="false">SUM(AE311)</f>
        <v>0</v>
      </c>
      <c r="AF310" s="39" t="n">
        <f aca="false">SUM(AF311)</f>
        <v>0</v>
      </c>
      <c r="AG310" s="39" t="n">
        <f aca="false">SUM(AG311)</f>
        <v>22000</v>
      </c>
      <c r="AH310" s="39" t="n">
        <f aca="false">SUM(AH311)</f>
        <v>10836.89</v>
      </c>
      <c r="AI310" s="39" t="n">
        <f aca="false">SUM(AI311)</f>
        <v>10000</v>
      </c>
      <c r="AJ310" s="39" t="n">
        <f aca="false">SUM(AJ311)</f>
        <v>10000</v>
      </c>
      <c r="AK310" s="39" t="n">
        <f aca="false">SUM(AK311)</f>
        <v>10000</v>
      </c>
      <c r="AL310" s="39" t="n">
        <f aca="false">SUM(AL311)</f>
        <v>0</v>
      </c>
      <c r="AM310" s="39" t="n">
        <f aca="false">SUM(AM311)</f>
        <v>0</v>
      </c>
      <c r="AN310" s="39" t="n">
        <f aca="false">SUM(AN311)</f>
        <v>10000</v>
      </c>
      <c r="AO310" s="39" t="n">
        <f aca="false">SUM(AN310/$AN$4)</f>
        <v>1327.22808414626</v>
      </c>
      <c r="AP310" s="39" t="n">
        <f aca="false">SUM(AP311)</f>
        <v>10000</v>
      </c>
      <c r="AQ310" s="39" t="n">
        <f aca="false">SUM(AQ311)</f>
        <v>0</v>
      </c>
      <c r="AR310" s="39" t="n">
        <f aca="false">SUM(AP310/$AN$4)</f>
        <v>1327.22808414626</v>
      </c>
      <c r="AS310" s="39"/>
      <c r="AT310" s="39" t="n">
        <f aca="false">SUM(AT311)</f>
        <v>0</v>
      </c>
      <c r="AU310" s="39" t="n">
        <f aca="false">SUM(AU311)</f>
        <v>0</v>
      </c>
      <c r="AV310" s="39" t="n">
        <f aca="false">SUM(AV311)</f>
        <v>0</v>
      </c>
      <c r="AW310" s="39" t="n">
        <f aca="false">SUM(AR310+AU310-AV310)</f>
        <v>1327.22808414626</v>
      </c>
      <c r="AX310" s="47" t="n">
        <f aca="false">SUM(AX311)</f>
        <v>1327.23</v>
      </c>
      <c r="AY310" s="47" t="n">
        <f aca="false">SUM(AY311)</f>
        <v>0</v>
      </c>
      <c r="AZ310" s="47" t="n">
        <f aca="false">SUM(AZ311)</f>
        <v>0</v>
      </c>
      <c r="BA310" s="47" t="n">
        <f aca="false">SUM(BA311)</f>
        <v>1327.22808414626</v>
      </c>
      <c r="BB310" s="47" t="n">
        <f aca="false">SUM(BB311)</f>
        <v>1327.23</v>
      </c>
      <c r="BC310" s="48" t="n">
        <f aca="false">SUM(BB310/BA310*100)</f>
        <v>100.00014435</v>
      </c>
      <c r="BL310" s="2"/>
    </row>
    <row r="311" customFormat="false" ht="12.75" hidden="true" customHeight="false" outlineLevel="0" collapsed="false">
      <c r="A311" s="46"/>
      <c r="B311" s="52" t="s">
        <v>52</v>
      </c>
      <c r="C311" s="52"/>
      <c r="D311" s="52"/>
      <c r="E311" s="52"/>
      <c r="F311" s="52"/>
      <c r="G311" s="52"/>
      <c r="H311" s="52"/>
      <c r="I311" s="37" t="n">
        <v>38</v>
      </c>
      <c r="J311" s="38" t="s">
        <v>210</v>
      </c>
      <c r="K311" s="39" t="n">
        <f aca="false">SUM(K313)</f>
        <v>10000</v>
      </c>
      <c r="L311" s="39" t="n">
        <f aca="false">SUM(L313)</f>
        <v>20000</v>
      </c>
      <c r="M311" s="39" t="n">
        <f aca="false">SUM(M313)</f>
        <v>20000</v>
      </c>
      <c r="N311" s="39" t="n">
        <f aca="false">SUM(N313)</f>
        <v>3000</v>
      </c>
      <c r="O311" s="39" t="n">
        <f aca="false">SUM(O313)</f>
        <v>3000</v>
      </c>
      <c r="P311" s="39" t="n">
        <f aca="false">SUM(P313)</f>
        <v>3000</v>
      </c>
      <c r="Q311" s="39" t="n">
        <f aca="false">SUM(Q313)</f>
        <v>3000</v>
      </c>
      <c r="R311" s="39" t="n">
        <f aca="false">SUM(R313)</f>
        <v>0</v>
      </c>
      <c r="S311" s="39" t="n">
        <f aca="false">SUM(S313)</f>
        <v>3000</v>
      </c>
      <c r="T311" s="39" t="n">
        <f aca="false">SUM(T313)</f>
        <v>0</v>
      </c>
      <c r="U311" s="39" t="n">
        <f aca="false">SUM(U313)</f>
        <v>0</v>
      </c>
      <c r="V311" s="39" t="n">
        <f aca="false">SUM(V313)</f>
        <v>100</v>
      </c>
      <c r="W311" s="39" t="n">
        <f aca="false">SUM(W313)</f>
        <v>3000</v>
      </c>
      <c r="X311" s="39" t="n">
        <f aca="false">SUM(X313)</f>
        <v>3000</v>
      </c>
      <c r="Y311" s="39" t="n">
        <f aca="false">SUM(Y313)</f>
        <v>3000</v>
      </c>
      <c r="Z311" s="39" t="n">
        <f aca="false">SUM(Z313)</f>
        <v>3000</v>
      </c>
      <c r="AA311" s="39" t="n">
        <f aca="false">SUM(AA313)</f>
        <v>22000</v>
      </c>
      <c r="AB311" s="39" t="n">
        <f aca="false">SUM(AB313)</f>
        <v>0</v>
      </c>
      <c r="AC311" s="39" t="n">
        <f aca="false">SUM(AC313)</f>
        <v>22000</v>
      </c>
      <c r="AD311" s="39" t="n">
        <f aca="false">SUM(AD313)</f>
        <v>22000</v>
      </c>
      <c r="AE311" s="39" t="n">
        <f aca="false">SUM(AE313)</f>
        <v>0</v>
      </c>
      <c r="AF311" s="39" t="n">
        <f aca="false">SUM(AF313)</f>
        <v>0</v>
      </c>
      <c r="AG311" s="39" t="n">
        <f aca="false">SUM(AG313)</f>
        <v>22000</v>
      </c>
      <c r="AH311" s="39" t="n">
        <f aca="false">SUM(AH313)</f>
        <v>10836.89</v>
      </c>
      <c r="AI311" s="39" t="n">
        <f aca="false">SUM(AI313)</f>
        <v>10000</v>
      </c>
      <c r="AJ311" s="39" t="n">
        <f aca="false">SUM(AJ313)</f>
        <v>10000</v>
      </c>
      <c r="AK311" s="39" t="n">
        <f aca="false">SUM(AK313)</f>
        <v>10000</v>
      </c>
      <c r="AL311" s="39" t="n">
        <f aca="false">SUM(AL313)</f>
        <v>0</v>
      </c>
      <c r="AM311" s="39" t="n">
        <f aca="false">SUM(AM313)</f>
        <v>0</v>
      </c>
      <c r="AN311" s="39" t="n">
        <f aca="false">SUM(AN313)</f>
        <v>10000</v>
      </c>
      <c r="AO311" s="39" t="n">
        <f aca="false">SUM(AN311/$AN$4)</f>
        <v>1327.22808414626</v>
      </c>
      <c r="AP311" s="39" t="n">
        <f aca="false">SUM(AP313)</f>
        <v>10000</v>
      </c>
      <c r="AQ311" s="39"/>
      <c r="AR311" s="39" t="n">
        <f aca="false">SUM(AP311/$AN$4)</f>
        <v>1327.22808414626</v>
      </c>
      <c r="AS311" s="39"/>
      <c r="AT311" s="39" t="n">
        <f aca="false">SUM(AT313)</f>
        <v>0</v>
      </c>
      <c r="AU311" s="39" t="n">
        <f aca="false">SUM(AU313)</f>
        <v>0</v>
      </c>
      <c r="AV311" s="39" t="n">
        <f aca="false">SUM(AV313)</f>
        <v>0</v>
      </c>
      <c r="AW311" s="39" t="n">
        <f aca="false">SUM(AR311+AU311-AV311)</f>
        <v>1327.22808414626</v>
      </c>
      <c r="AX311" s="47" t="n">
        <f aca="false">SUM(AX312)</f>
        <v>1327.23</v>
      </c>
      <c r="AY311" s="47" t="n">
        <f aca="false">SUM(AY312)</f>
        <v>0</v>
      </c>
      <c r="AZ311" s="47" t="n">
        <f aca="false">SUM(AZ312)</f>
        <v>0</v>
      </c>
      <c r="BA311" s="47" t="n">
        <f aca="false">SUM(BA312)</f>
        <v>1327.22808414626</v>
      </c>
      <c r="BB311" s="47" t="n">
        <f aca="false">SUM(BB312)</f>
        <v>1327.23</v>
      </c>
      <c r="BC311" s="48" t="n">
        <f aca="false">SUM(BB311/BA311*100)</f>
        <v>100.00014435</v>
      </c>
      <c r="BL311" s="2"/>
    </row>
    <row r="312" customFormat="false" ht="12.75" hidden="true" customHeight="false" outlineLevel="0" collapsed="false">
      <c r="A312" s="41"/>
      <c r="B312" s="36"/>
      <c r="C312" s="36"/>
      <c r="D312" s="36"/>
      <c r="E312" s="36"/>
      <c r="F312" s="36"/>
      <c r="G312" s="36"/>
      <c r="H312" s="36"/>
      <c r="I312" s="49" t="n">
        <v>381</v>
      </c>
      <c r="J312" s="50" t="s">
        <v>64</v>
      </c>
      <c r="K312" s="51" t="n">
        <f aca="false">SUM(K313)</f>
        <v>10000</v>
      </c>
      <c r="L312" s="51" t="n">
        <f aca="false">SUM(L313)</f>
        <v>20000</v>
      </c>
      <c r="M312" s="51" t="n">
        <f aca="false">SUM(M313)</f>
        <v>20000</v>
      </c>
      <c r="N312" s="51" t="n">
        <f aca="false">SUM(N313)</f>
        <v>3000</v>
      </c>
      <c r="O312" s="51" t="n">
        <f aca="false">SUM(O313)</f>
        <v>3000</v>
      </c>
      <c r="P312" s="51" t="n">
        <f aca="false">SUM(P313)</f>
        <v>3000</v>
      </c>
      <c r="Q312" s="51" t="n">
        <f aca="false">SUM(Q313)</f>
        <v>3000</v>
      </c>
      <c r="R312" s="51" t="n">
        <f aca="false">SUM(R313)</f>
        <v>0</v>
      </c>
      <c r="S312" s="51" t="n">
        <f aca="false">SUM(S313)</f>
        <v>3000</v>
      </c>
      <c r="T312" s="51" t="n">
        <f aca="false">SUM(T313)</f>
        <v>0</v>
      </c>
      <c r="U312" s="51" t="n">
        <f aca="false">SUM(U313)</f>
        <v>0</v>
      </c>
      <c r="V312" s="51" t="n">
        <f aca="false">SUM(V313)</f>
        <v>100</v>
      </c>
      <c r="W312" s="51" t="n">
        <f aca="false">SUM(W313)</f>
        <v>3000</v>
      </c>
      <c r="X312" s="51" t="n">
        <f aca="false">SUM(X313)</f>
        <v>3000</v>
      </c>
      <c r="Y312" s="51" t="n">
        <f aca="false">SUM(Y313)</f>
        <v>3000</v>
      </c>
      <c r="Z312" s="51" t="n">
        <f aca="false">SUM(Z313)</f>
        <v>3000</v>
      </c>
      <c r="AA312" s="51" t="n">
        <f aca="false">SUM(AA313)</f>
        <v>22000</v>
      </c>
      <c r="AB312" s="51" t="n">
        <f aca="false">SUM(AB313)</f>
        <v>0</v>
      </c>
      <c r="AC312" s="51" t="n">
        <f aca="false">SUM(AC313)</f>
        <v>22000</v>
      </c>
      <c r="AD312" s="51" t="n">
        <f aca="false">SUM(AD313)</f>
        <v>22000</v>
      </c>
      <c r="AE312" s="51" t="n">
        <f aca="false">SUM(AE313)</f>
        <v>0</v>
      </c>
      <c r="AF312" s="51" t="n">
        <f aca="false">SUM(AF313)</f>
        <v>0</v>
      </c>
      <c r="AG312" s="51" t="n">
        <f aca="false">SUM(AG313)</f>
        <v>22000</v>
      </c>
      <c r="AH312" s="51" t="n">
        <f aca="false">SUM(AH313)</f>
        <v>10836.89</v>
      </c>
      <c r="AI312" s="51" t="n">
        <f aca="false">SUM(AI313)</f>
        <v>10000</v>
      </c>
      <c r="AJ312" s="51" t="n">
        <f aca="false">SUM(AJ313)</f>
        <v>10000</v>
      </c>
      <c r="AK312" s="51" t="n">
        <f aca="false">SUM(AK313)</f>
        <v>10000</v>
      </c>
      <c r="AL312" s="51" t="n">
        <f aca="false">SUM(AL313)</f>
        <v>0</v>
      </c>
      <c r="AM312" s="51" t="n">
        <f aca="false">SUM(AM313)</f>
        <v>0</v>
      </c>
      <c r="AN312" s="51" t="n">
        <f aca="false">SUM(AN313)</f>
        <v>10000</v>
      </c>
      <c r="AO312" s="39" t="n">
        <f aca="false">SUM(AN312/$AN$4)</f>
        <v>1327.22808414626</v>
      </c>
      <c r="AP312" s="51" t="n">
        <f aca="false">SUM(AP313)</f>
        <v>10000</v>
      </c>
      <c r="AQ312" s="51"/>
      <c r="AR312" s="39" t="n">
        <f aca="false">SUM(AP312/$AN$4)</f>
        <v>1327.22808414626</v>
      </c>
      <c r="AS312" s="39"/>
      <c r="AT312" s="39" t="n">
        <f aca="false">SUM(AT313)</f>
        <v>0</v>
      </c>
      <c r="AU312" s="39" t="n">
        <f aca="false">SUM(AU313)</f>
        <v>0</v>
      </c>
      <c r="AV312" s="39" t="n">
        <f aca="false">SUM(AV313)</f>
        <v>0</v>
      </c>
      <c r="AW312" s="39" t="n">
        <f aca="false">SUM(AR312+AU312-AV312)</f>
        <v>1327.22808414626</v>
      </c>
      <c r="AX312" s="47" t="n">
        <f aca="false">SUM(AX313)</f>
        <v>1327.23</v>
      </c>
      <c r="AY312" s="47" t="n">
        <f aca="false">SUM(AY313)</f>
        <v>0</v>
      </c>
      <c r="AZ312" s="47" t="n">
        <f aca="false">SUM(AZ313)</f>
        <v>0</v>
      </c>
      <c r="BA312" s="47" t="n">
        <f aca="false">SUM(BA313)</f>
        <v>1327.22808414626</v>
      </c>
      <c r="BB312" s="47" t="n">
        <f aca="false">SUM(BB313)</f>
        <v>1327.23</v>
      </c>
      <c r="BC312" s="48" t="n">
        <f aca="false">SUM(BB312/BA312*100)</f>
        <v>100.00014435</v>
      </c>
      <c r="BL312" s="2"/>
    </row>
    <row r="313" customFormat="false" ht="12.75" hidden="true" customHeight="false" outlineLevel="0" collapsed="false">
      <c r="A313" s="41"/>
      <c r="B313" s="36"/>
      <c r="C313" s="36"/>
      <c r="D313" s="36"/>
      <c r="E313" s="36"/>
      <c r="F313" s="36"/>
      <c r="G313" s="36"/>
      <c r="H313" s="36"/>
      <c r="I313" s="49" t="n">
        <v>38111</v>
      </c>
      <c r="J313" s="50" t="s">
        <v>304</v>
      </c>
      <c r="K313" s="51" t="n">
        <v>10000</v>
      </c>
      <c r="L313" s="51" t="n">
        <v>20000</v>
      </c>
      <c r="M313" s="51" t="n">
        <v>20000</v>
      </c>
      <c r="N313" s="51" t="n">
        <v>3000</v>
      </c>
      <c r="O313" s="51" t="n">
        <v>3000</v>
      </c>
      <c r="P313" s="51" t="n">
        <v>3000</v>
      </c>
      <c r="Q313" s="51" t="n">
        <v>3000</v>
      </c>
      <c r="R313" s="51"/>
      <c r="S313" s="51" t="n">
        <v>3000</v>
      </c>
      <c r="T313" s="51"/>
      <c r="U313" s="51"/>
      <c r="V313" s="39" t="n">
        <f aca="false">S313/P313*100</f>
        <v>100</v>
      </c>
      <c r="W313" s="51" t="n">
        <v>3000</v>
      </c>
      <c r="X313" s="51" t="n">
        <v>3000</v>
      </c>
      <c r="Y313" s="51" t="n">
        <v>3000</v>
      </c>
      <c r="Z313" s="51" t="n">
        <v>3000</v>
      </c>
      <c r="AA313" s="51" t="n">
        <v>22000</v>
      </c>
      <c r="AB313" s="51"/>
      <c r="AC313" s="51" t="n">
        <v>22000</v>
      </c>
      <c r="AD313" s="51" t="n">
        <v>22000</v>
      </c>
      <c r="AE313" s="51"/>
      <c r="AF313" s="51"/>
      <c r="AG313" s="53" t="n">
        <f aca="false">SUM(AD313+AE313-AF313)</f>
        <v>22000</v>
      </c>
      <c r="AH313" s="51" t="n">
        <v>10836.89</v>
      </c>
      <c r="AI313" s="51" t="n">
        <v>10000</v>
      </c>
      <c r="AJ313" s="47" t="n">
        <v>10000</v>
      </c>
      <c r="AK313" s="51" t="n">
        <v>10000</v>
      </c>
      <c r="AL313" s="51"/>
      <c r="AM313" s="51"/>
      <c r="AN313" s="47" t="n">
        <f aca="false">SUM(AK313+AL313-AM313)</f>
        <v>10000</v>
      </c>
      <c r="AO313" s="39" t="n">
        <f aca="false">SUM(AN313/$AN$4)</f>
        <v>1327.22808414626</v>
      </c>
      <c r="AP313" s="47" t="n">
        <v>10000</v>
      </c>
      <c r="AQ313" s="47"/>
      <c r="AR313" s="39" t="n">
        <f aca="false">SUM(AP313/$AN$4)</f>
        <v>1327.22808414626</v>
      </c>
      <c r="AS313" s="39"/>
      <c r="AT313" s="39"/>
      <c r="AU313" s="39"/>
      <c r="AV313" s="39"/>
      <c r="AW313" s="39" t="n">
        <f aca="false">SUM(AR313+AU313-AV313)</f>
        <v>1327.22808414626</v>
      </c>
      <c r="AX313" s="47" t="n">
        <v>1327.23</v>
      </c>
      <c r="AY313" s="47"/>
      <c r="AZ313" s="47"/>
      <c r="BA313" s="47" t="n">
        <f aca="false">SUM(AW313+AY313-AZ313)</f>
        <v>1327.22808414626</v>
      </c>
      <c r="BB313" s="47" t="n">
        <v>1327.23</v>
      </c>
      <c r="BC313" s="48" t="n">
        <f aca="false">SUM(BB313/BA313*100)</f>
        <v>100.00014435</v>
      </c>
      <c r="BJ313" s="2" t="n">
        <v>1327.23</v>
      </c>
      <c r="BL313" s="2"/>
    </row>
    <row r="314" customFormat="false" ht="12.75" hidden="true" customHeight="false" outlineLevel="0" collapsed="false">
      <c r="A314" s="46" t="s">
        <v>305</v>
      </c>
      <c r="B314" s="56"/>
      <c r="C314" s="56"/>
      <c r="D314" s="56"/>
      <c r="E314" s="56"/>
      <c r="F314" s="56"/>
      <c r="G314" s="56"/>
      <c r="H314" s="56"/>
      <c r="I314" s="43" t="s">
        <v>306</v>
      </c>
      <c r="J314" s="44" t="s">
        <v>307</v>
      </c>
      <c r="K314" s="45" t="e">
        <f aca="false">SUM(#REF!+K315+K327+K334+K341+K348+#REF!)</f>
        <v>#REF!</v>
      </c>
      <c r="L314" s="45" t="e">
        <f aca="false">SUM(#REF!+L315+L327+L334+L341+L348+#REF!)</f>
        <v>#REF!</v>
      </c>
      <c r="M314" s="45" t="e">
        <f aca="false">SUM(#REF!+M315+M327+M334+M341+M348+#REF!)</f>
        <v>#REF!</v>
      </c>
      <c r="N314" s="45" t="n">
        <f aca="false">SUM(N315+N327+N334+N341+N348)</f>
        <v>54000</v>
      </c>
      <c r="O314" s="45" t="n">
        <f aca="false">SUM(O315+O327+O334+O341+O348)</f>
        <v>54000</v>
      </c>
      <c r="P314" s="45" t="n">
        <f aca="false">SUM(P315+P327+P334+P341+P348)</f>
        <v>95000</v>
      </c>
      <c r="Q314" s="45" t="n">
        <f aca="false">SUM(Q315+Q327+Q334+Q341+Q348)</f>
        <v>95000</v>
      </c>
      <c r="R314" s="45" t="n">
        <f aca="false">SUM(R315+R327+R334+R341+R348)</f>
        <v>72200</v>
      </c>
      <c r="S314" s="45" t="n">
        <f aca="false">SUM(S315+S327+S334+S341+S348)</f>
        <v>110000</v>
      </c>
      <c r="T314" s="45" t="n">
        <f aca="false">SUM(T315+T327+T334+T341+T348)</f>
        <v>57200</v>
      </c>
      <c r="U314" s="45" t="n">
        <f aca="false">SUM(U315+U327+U334+U341+U348)</f>
        <v>0</v>
      </c>
      <c r="V314" s="45" t="e">
        <f aca="false">SUM(V315+V327+V334+V341+V348)</f>
        <v>#DIV/0!</v>
      </c>
      <c r="W314" s="45" t="n">
        <f aca="false">SUM(W315+W327+W334+W341+W348)</f>
        <v>135000</v>
      </c>
      <c r="X314" s="45" t="n">
        <f aca="false">SUM(X315+X327+X334+X341+X348)</f>
        <v>255000</v>
      </c>
      <c r="Y314" s="45" t="n">
        <f aca="false">SUM(Y315+Y327+Y334+Y341+Y348)</f>
        <v>245000</v>
      </c>
      <c r="Z314" s="45" t="n">
        <f aca="false">SUM(Z315+Z327+Z334+Z341+Z348)</f>
        <v>345000</v>
      </c>
      <c r="AA314" s="45" t="n">
        <f aca="false">SUM(AA315+AA327+AA334+AA341+AA348)</f>
        <v>329000</v>
      </c>
      <c r="AB314" s="45" t="n">
        <f aca="false">SUM(AB315+AB327+AB334+AB341+AB348)</f>
        <v>113000</v>
      </c>
      <c r="AC314" s="45" t="n">
        <f aca="false">SUM(AC315+AC327+AC334+AC341+AC348)</f>
        <v>439000</v>
      </c>
      <c r="AD314" s="45" t="n">
        <f aca="false">SUM(AD315+AD327+AD334+AD341+AD348)</f>
        <v>544000</v>
      </c>
      <c r="AE314" s="45" t="n">
        <f aca="false">SUM(AE315+AE327+AE334+AE341+AE348)</f>
        <v>0</v>
      </c>
      <c r="AF314" s="45" t="n">
        <f aca="false">SUM(AF315+AF327+AF334+AF341+AF348)</f>
        <v>0</v>
      </c>
      <c r="AG314" s="45" t="n">
        <f aca="false">SUM(AG315+AG327+AG334+AG341+AG348)</f>
        <v>556000</v>
      </c>
      <c r="AH314" s="45" t="n">
        <f aca="false">SUM(AH315+AH327+AH334+AH341+AH348)</f>
        <v>395155</v>
      </c>
      <c r="AI314" s="45" t="n">
        <f aca="false">SUM(AI315+AI327+AI334+AI341+AI348)</f>
        <v>462000</v>
      </c>
      <c r="AJ314" s="45" t="n">
        <f aca="false">SUM(AJ315+AJ327+AJ334+AJ341+AJ348)</f>
        <v>162500</v>
      </c>
      <c r="AK314" s="45" t="n">
        <f aca="false">SUM(AK315+AK327+AK334+AK341+AK348)</f>
        <v>588000</v>
      </c>
      <c r="AL314" s="45" t="n">
        <f aca="false">SUM(AL315+AL327+AL334+AL341+AL348)</f>
        <v>47000</v>
      </c>
      <c r="AM314" s="45" t="n">
        <f aca="false">SUM(AM315+AM327+AM334+AM341+AM348)</f>
        <v>0</v>
      </c>
      <c r="AN314" s="45" t="n">
        <f aca="false">SUM(AN315+AN327+AN334+AN341+AN348)</f>
        <v>635000</v>
      </c>
      <c r="AO314" s="39" t="n">
        <f aca="false">SUM(AN314/$AN$4)</f>
        <v>84278.9833432876</v>
      </c>
      <c r="AP314" s="45" t="n">
        <f aca="false">SUM(AP315+AP327+AP334+AP341+AP348)</f>
        <v>551000</v>
      </c>
      <c r="AQ314" s="45" t="n">
        <f aca="false">SUM(AQ315+AQ327+AQ334+AQ341+AQ348)</f>
        <v>0</v>
      </c>
      <c r="AR314" s="39" t="n">
        <f aca="false">SUM(AP314/$AN$4)</f>
        <v>73130.267436459</v>
      </c>
      <c r="AS314" s="39"/>
      <c r="AT314" s="39" t="n">
        <f aca="false">SUM(AT315+AT327+AT334+AT341+AT348)</f>
        <v>18608.38</v>
      </c>
      <c r="AU314" s="39" t="n">
        <f aca="false">SUM(AU315+AU327+AU334+AU341+AU348)</f>
        <v>0</v>
      </c>
      <c r="AV314" s="39" t="n">
        <f aca="false">SUM(AV315+AV327+AV334+AV341+AV348)</f>
        <v>0</v>
      </c>
      <c r="AW314" s="39" t="n">
        <f aca="false">SUM(AR314+AU314-AV314)</f>
        <v>73130.267436459</v>
      </c>
      <c r="AX314" s="47" t="n">
        <f aca="false">SUM(AX315+AX327+AX334+AX341+AX348)</f>
        <v>48063.17</v>
      </c>
      <c r="AY314" s="47" t="n">
        <f aca="false">SUM(AY315+AY327+AY334+AY341+AY348)</f>
        <v>2000</v>
      </c>
      <c r="AZ314" s="47" t="n">
        <f aca="false">SUM(AZ315+AZ327+AZ334+AZ341+AZ348)</f>
        <v>19226.49</v>
      </c>
      <c r="BA314" s="47" t="n">
        <f aca="false">SUM(BA315+BA327+BA334+BA341+BA348)</f>
        <v>55903.777436459</v>
      </c>
      <c r="BB314" s="47" t="n">
        <f aca="false">SUM(BB315+BB327+BB334+BB341+BB348)</f>
        <v>48063.17</v>
      </c>
      <c r="BC314" s="48" t="n">
        <f aca="false">SUM(BB314/BA314*100)</f>
        <v>85.9748163791424</v>
      </c>
      <c r="BL314" s="2"/>
    </row>
    <row r="315" customFormat="false" ht="12.75" hidden="true" customHeight="false" outlineLevel="0" collapsed="false">
      <c r="A315" s="35" t="s">
        <v>308</v>
      </c>
      <c r="B315" s="36"/>
      <c r="C315" s="36"/>
      <c r="D315" s="36"/>
      <c r="E315" s="36"/>
      <c r="F315" s="36"/>
      <c r="G315" s="36"/>
      <c r="H315" s="36"/>
      <c r="I315" s="43" t="s">
        <v>48</v>
      </c>
      <c r="J315" s="44" t="s">
        <v>309</v>
      </c>
      <c r="K315" s="45" t="n">
        <f aca="false">SUM(K316)</f>
        <v>36000</v>
      </c>
      <c r="L315" s="45" t="n">
        <f aca="false">SUM(L316)</f>
        <v>20000</v>
      </c>
      <c r="M315" s="45" t="n">
        <f aca="false">SUM(M316)</f>
        <v>20000</v>
      </c>
      <c r="N315" s="45" t="n">
        <f aca="false">SUM(N316)</f>
        <v>13000</v>
      </c>
      <c r="O315" s="45" t="n">
        <f aca="false">SUM(O316)</f>
        <v>13000</v>
      </c>
      <c r="P315" s="45" t="n">
        <f aca="false">SUM(P316)</f>
        <v>25000</v>
      </c>
      <c r="Q315" s="45" t="n">
        <f aca="false">SUM(Q316)</f>
        <v>25000</v>
      </c>
      <c r="R315" s="45" t="n">
        <f aca="false">SUM(R316)</f>
        <v>20000</v>
      </c>
      <c r="S315" s="45" t="n">
        <f aca="false">SUM(S316)</f>
        <v>25000</v>
      </c>
      <c r="T315" s="45" t="n">
        <f aca="false">SUM(T316)</f>
        <v>13500</v>
      </c>
      <c r="U315" s="45" t="n">
        <f aca="false">SUM(U316)</f>
        <v>0</v>
      </c>
      <c r="V315" s="45" t="n">
        <f aca="false">SUM(V316)</f>
        <v>200</v>
      </c>
      <c r="W315" s="45" t="n">
        <f aca="false">SUM(W316)</f>
        <v>45000</v>
      </c>
      <c r="X315" s="45" t="n">
        <f aca="false">SUM(X316)</f>
        <v>45000</v>
      </c>
      <c r="Y315" s="45" t="n">
        <f aca="false">SUM(Y316)</f>
        <v>45000</v>
      </c>
      <c r="Z315" s="45" t="n">
        <f aca="false">SUM(Z316)</f>
        <v>65000</v>
      </c>
      <c r="AA315" s="45" t="n">
        <f aca="false">SUM(AA316)</f>
        <v>55000</v>
      </c>
      <c r="AB315" s="45" t="n">
        <f aca="false">SUM(AB316)</f>
        <v>9500</v>
      </c>
      <c r="AC315" s="45" t="n">
        <f aca="false">SUM(AC316)</f>
        <v>115000</v>
      </c>
      <c r="AD315" s="45" t="n">
        <f aca="false">SUM(AD316)</f>
        <v>220000</v>
      </c>
      <c r="AE315" s="45" t="n">
        <f aca="false">SUM(AE316)</f>
        <v>0</v>
      </c>
      <c r="AF315" s="45" t="n">
        <f aca="false">SUM(AF316)</f>
        <v>0</v>
      </c>
      <c r="AG315" s="45" t="n">
        <f aca="false">SUM(AG316)</f>
        <v>220000</v>
      </c>
      <c r="AH315" s="45" t="n">
        <f aca="false">SUM(AH316)</f>
        <v>211155</v>
      </c>
      <c r="AI315" s="45" t="n">
        <f aca="false">SUM(AI316)</f>
        <v>135000</v>
      </c>
      <c r="AJ315" s="45" t="n">
        <f aca="false">SUM(AJ316)</f>
        <v>12500</v>
      </c>
      <c r="AK315" s="45" t="n">
        <f aca="false">SUM(AK316)</f>
        <v>200000</v>
      </c>
      <c r="AL315" s="45" t="n">
        <f aca="false">SUM(AL316)</f>
        <v>0</v>
      </c>
      <c r="AM315" s="45" t="n">
        <f aca="false">SUM(AM316)</f>
        <v>0</v>
      </c>
      <c r="AN315" s="45" t="n">
        <f aca="false">SUM(AN316)</f>
        <v>200000</v>
      </c>
      <c r="AO315" s="39" t="n">
        <f aca="false">SUM(AN315/$AN$4)</f>
        <v>26544.5616829252</v>
      </c>
      <c r="AP315" s="45" t="n">
        <f aca="false">SUM(AP316)</f>
        <v>175000</v>
      </c>
      <c r="AQ315" s="45" t="n">
        <f aca="false">SUM(AQ316)</f>
        <v>0</v>
      </c>
      <c r="AR315" s="39" t="n">
        <f aca="false">SUM(AP315/$AN$4)</f>
        <v>23226.4914725596</v>
      </c>
      <c r="AS315" s="39"/>
      <c r="AT315" s="39" t="n">
        <f aca="false">SUM(AT316)</f>
        <v>0</v>
      </c>
      <c r="AU315" s="39" t="n">
        <f aca="false">SUM(AU316)</f>
        <v>0</v>
      </c>
      <c r="AV315" s="39" t="n">
        <f aca="false">SUM(AV316)</f>
        <v>0</v>
      </c>
      <c r="AW315" s="39" t="n">
        <f aca="false">SUM(AR315+AU315-AV315)</f>
        <v>23226.4914725596</v>
      </c>
      <c r="AX315" s="47" t="n">
        <f aca="false">SUM(AX320)</f>
        <v>4000</v>
      </c>
      <c r="AY315" s="47" t="n">
        <f aca="false">SUM(AY320)</f>
        <v>0</v>
      </c>
      <c r="AZ315" s="47" t="n">
        <f aca="false">SUM(AZ320)</f>
        <v>19226.49</v>
      </c>
      <c r="BA315" s="47" t="n">
        <f aca="false">SUM(BA320)</f>
        <v>4000.00147255956</v>
      </c>
      <c r="BB315" s="47" t="n">
        <f aca="false">SUM(BB320)</f>
        <v>4000</v>
      </c>
      <c r="BC315" s="48" t="n">
        <f aca="false">SUM(BB315/BA315*100)</f>
        <v>99.9999631860246</v>
      </c>
      <c r="BL315" s="2"/>
    </row>
    <row r="316" customFormat="false" ht="12.75" hidden="true" customHeight="false" outlineLevel="0" collapsed="false">
      <c r="A316" s="35"/>
      <c r="B316" s="36"/>
      <c r="C316" s="36"/>
      <c r="D316" s="36"/>
      <c r="E316" s="36"/>
      <c r="F316" s="36"/>
      <c r="G316" s="36"/>
      <c r="H316" s="36"/>
      <c r="I316" s="43" t="s">
        <v>310</v>
      </c>
      <c r="J316" s="44"/>
      <c r="K316" s="45" t="n">
        <f aca="false">SUM(K320)</f>
        <v>36000</v>
      </c>
      <c r="L316" s="45" t="n">
        <f aca="false">SUM(L320)</f>
        <v>20000</v>
      </c>
      <c r="M316" s="45" t="n">
        <f aca="false">SUM(M320)</f>
        <v>20000</v>
      </c>
      <c r="N316" s="45" t="n">
        <f aca="false">SUM(N320)</f>
        <v>13000</v>
      </c>
      <c r="O316" s="45" t="n">
        <f aca="false">SUM(O320)</f>
        <v>13000</v>
      </c>
      <c r="P316" s="45" t="n">
        <f aca="false">SUM(P320)</f>
        <v>25000</v>
      </c>
      <c r="Q316" s="45" t="n">
        <f aca="false">SUM(Q320)</f>
        <v>25000</v>
      </c>
      <c r="R316" s="45" t="n">
        <f aca="false">SUM(R320)</f>
        <v>20000</v>
      </c>
      <c r="S316" s="45" t="n">
        <f aca="false">SUM(S320)</f>
        <v>25000</v>
      </c>
      <c r="T316" s="45" t="n">
        <f aca="false">SUM(T320)</f>
        <v>13500</v>
      </c>
      <c r="U316" s="45" t="n">
        <f aca="false">SUM(U320)</f>
        <v>0</v>
      </c>
      <c r="V316" s="45" t="n">
        <f aca="false">SUM(V320)</f>
        <v>200</v>
      </c>
      <c r="W316" s="45" t="n">
        <f aca="false">SUM(W320)</f>
        <v>45000</v>
      </c>
      <c r="X316" s="45" t="n">
        <f aca="false">SUM(X320)</f>
        <v>45000</v>
      </c>
      <c r="Y316" s="45" t="n">
        <f aca="false">SUM(Y320)</f>
        <v>45000</v>
      </c>
      <c r="Z316" s="45" t="n">
        <f aca="false">SUM(Z320)</f>
        <v>65000</v>
      </c>
      <c r="AA316" s="45" t="n">
        <f aca="false">SUM(AA320)</f>
        <v>55000</v>
      </c>
      <c r="AB316" s="45" t="n">
        <f aca="false">SUM(AB320)</f>
        <v>9500</v>
      </c>
      <c r="AC316" s="45" t="n">
        <f aca="false">SUM(AC320)</f>
        <v>115000</v>
      </c>
      <c r="AD316" s="45" t="n">
        <f aca="false">SUM(AD320)</f>
        <v>220000</v>
      </c>
      <c r="AE316" s="45" t="n">
        <f aca="false">SUM(AE320)</f>
        <v>0</v>
      </c>
      <c r="AF316" s="45" t="n">
        <f aca="false">SUM(AF320)</f>
        <v>0</v>
      </c>
      <c r="AG316" s="45" t="n">
        <f aca="false">SUM(AG320)</f>
        <v>220000</v>
      </c>
      <c r="AH316" s="45" t="n">
        <f aca="false">SUM(AH320)</f>
        <v>211155</v>
      </c>
      <c r="AI316" s="45" t="n">
        <f aca="false">SUM(AI320)</f>
        <v>135000</v>
      </c>
      <c r="AJ316" s="45" t="n">
        <f aca="false">SUM(AJ320)</f>
        <v>12500</v>
      </c>
      <c r="AK316" s="45" t="n">
        <f aca="false">SUM(AK320)</f>
        <v>200000</v>
      </c>
      <c r="AL316" s="45" t="n">
        <f aca="false">SUM(AL320)</f>
        <v>0</v>
      </c>
      <c r="AM316" s="45" t="n">
        <f aca="false">SUM(AM320)</f>
        <v>0</v>
      </c>
      <c r="AN316" s="45" t="n">
        <f aca="false">SUM(AN320)</f>
        <v>200000</v>
      </c>
      <c r="AO316" s="39" t="n">
        <f aca="false">SUM(AN316/$AN$4)</f>
        <v>26544.5616829252</v>
      </c>
      <c r="AP316" s="45" t="n">
        <f aca="false">SUM(AP320)</f>
        <v>175000</v>
      </c>
      <c r="AQ316" s="45" t="n">
        <f aca="false">SUM(AQ320)</f>
        <v>0</v>
      </c>
      <c r="AR316" s="39" t="n">
        <f aca="false">SUM(AP316/$AN$4)</f>
        <v>23226.4914725596</v>
      </c>
      <c r="AS316" s="39"/>
      <c r="AT316" s="39" t="n">
        <f aca="false">SUM(AT320)</f>
        <v>0</v>
      </c>
      <c r="AU316" s="39" t="n">
        <f aca="false">SUM(AU320)</f>
        <v>0</v>
      </c>
      <c r="AV316" s="39" t="n">
        <f aca="false">SUM(AV320)</f>
        <v>0</v>
      </c>
      <c r="AW316" s="39" t="n">
        <f aca="false">SUM(AR316+AU316-AV316)</f>
        <v>23226.4914725596</v>
      </c>
      <c r="AX316" s="47"/>
      <c r="AY316" s="47" t="n">
        <f aca="false">SUM(AY317:AY319)</f>
        <v>0</v>
      </c>
      <c r="AZ316" s="47" t="n">
        <f aca="false">SUM(AZ317:AZ319)</f>
        <v>0</v>
      </c>
      <c r="BA316" s="47" t="n">
        <v>4000</v>
      </c>
      <c r="BB316" s="47" t="n">
        <f aca="false">SUM(BB320)</f>
        <v>4000</v>
      </c>
      <c r="BC316" s="48" t="n">
        <f aca="false">SUM(BB316/BA316*100)</f>
        <v>100</v>
      </c>
      <c r="BL316" s="2"/>
    </row>
    <row r="317" customFormat="false" ht="24" hidden="true" customHeight="true" outlineLevel="0" collapsed="false">
      <c r="A317" s="35"/>
      <c r="B317" s="36" t="s">
        <v>51</v>
      </c>
      <c r="C317" s="36"/>
      <c r="D317" s="36"/>
      <c r="E317" s="36"/>
      <c r="F317" s="36"/>
      <c r="G317" s="36"/>
      <c r="H317" s="36"/>
      <c r="I317" s="49" t="s">
        <v>52</v>
      </c>
      <c r="J317" s="50" t="s">
        <v>53</v>
      </c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39"/>
      <c r="AP317" s="45"/>
      <c r="AQ317" s="45"/>
      <c r="AR317" s="39"/>
      <c r="AS317" s="39"/>
      <c r="AT317" s="39"/>
      <c r="AU317" s="39"/>
      <c r="AV317" s="39"/>
      <c r="AW317" s="39"/>
      <c r="AX317" s="47"/>
      <c r="AY317" s="47"/>
      <c r="AZ317" s="47"/>
      <c r="BA317" s="47" t="n">
        <v>4000</v>
      </c>
      <c r="BB317" s="47"/>
      <c r="BC317" s="48" t="n">
        <f aca="false">SUM(BB317/BA317*100)</f>
        <v>0</v>
      </c>
      <c r="BL317" s="2"/>
    </row>
    <row r="318" customFormat="false" ht="12.75" hidden="true" customHeight="false" outlineLevel="0" collapsed="false">
      <c r="A318" s="35"/>
      <c r="B318" s="36" t="s">
        <v>73</v>
      </c>
      <c r="C318" s="36"/>
      <c r="D318" s="36"/>
      <c r="E318" s="36"/>
      <c r="F318" s="36"/>
      <c r="G318" s="36"/>
      <c r="H318" s="36"/>
      <c r="I318" s="57" t="s">
        <v>74</v>
      </c>
      <c r="J318" s="50" t="s">
        <v>75</v>
      </c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39" t="n">
        <f aca="false">SUM(AN318/$AN$4)</f>
        <v>0</v>
      </c>
      <c r="AP318" s="45" t="n">
        <v>25000</v>
      </c>
      <c r="AQ318" s="45"/>
      <c r="AR318" s="39" t="n">
        <f aca="false">SUM(AP318/$AN$4)</f>
        <v>3318.07021036565</v>
      </c>
      <c r="AS318" s="39"/>
      <c r="AT318" s="39" t="n">
        <v>25000</v>
      </c>
      <c r="AU318" s="39"/>
      <c r="AV318" s="39"/>
      <c r="AW318" s="39" t="n">
        <f aca="false">SUM(AR318+AU318-AV318)</f>
        <v>3318.07021036565</v>
      </c>
      <c r="AX318" s="47"/>
      <c r="AY318" s="47"/>
      <c r="AZ318" s="47"/>
      <c r="BA318" s="47" t="n">
        <v>0</v>
      </c>
      <c r="BB318" s="47"/>
      <c r="BC318" s="48" t="e">
        <f aca="false">SUM(BB318/BA318*100)</f>
        <v>#DIV/0!</v>
      </c>
      <c r="BL318" s="2"/>
    </row>
    <row r="319" customFormat="false" ht="12.75" hidden="true" customHeight="false" outlineLevel="0" collapsed="false">
      <c r="A319" s="35"/>
      <c r="B319" s="36" t="s">
        <v>73</v>
      </c>
      <c r="C319" s="36"/>
      <c r="D319" s="36"/>
      <c r="E319" s="36"/>
      <c r="F319" s="36"/>
      <c r="G319" s="36"/>
      <c r="H319" s="36"/>
      <c r="I319" s="49" t="s">
        <v>80</v>
      </c>
      <c r="J319" s="50" t="s">
        <v>81</v>
      </c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39" t="n">
        <f aca="false">SUM(AN319/$AN$4)</f>
        <v>0</v>
      </c>
      <c r="AP319" s="45" t="n">
        <v>150000</v>
      </c>
      <c r="AQ319" s="45"/>
      <c r="AR319" s="39" t="n">
        <f aca="false">SUM(AP319/$AN$4)</f>
        <v>19908.4212621939</v>
      </c>
      <c r="AS319" s="39"/>
      <c r="AT319" s="39" t="n">
        <v>150000</v>
      </c>
      <c r="AU319" s="39"/>
      <c r="AV319" s="39"/>
      <c r="AW319" s="39" t="n">
        <f aca="false">SUM(AR319+AU319-AV319)</f>
        <v>19908.4212621939</v>
      </c>
      <c r="AX319" s="47"/>
      <c r="AY319" s="47"/>
      <c r="AZ319" s="47"/>
      <c r="BA319" s="47" t="n">
        <v>0</v>
      </c>
      <c r="BB319" s="47"/>
      <c r="BC319" s="48" t="e">
        <f aca="false">SUM(BB319/BA319*100)</f>
        <v>#DIV/0!</v>
      </c>
      <c r="BL319" s="2"/>
    </row>
    <row r="320" customFormat="false" ht="12.75" hidden="true" customHeight="false" outlineLevel="0" collapsed="false">
      <c r="A320" s="66"/>
      <c r="B320" s="52"/>
      <c r="C320" s="52"/>
      <c r="D320" s="52"/>
      <c r="E320" s="52"/>
      <c r="F320" s="52"/>
      <c r="G320" s="52"/>
      <c r="H320" s="52"/>
      <c r="I320" s="37" t="n">
        <v>3</v>
      </c>
      <c r="J320" s="38" t="s">
        <v>54</v>
      </c>
      <c r="K320" s="45" t="n">
        <f aca="false">SUM(K321)</f>
        <v>36000</v>
      </c>
      <c r="L320" s="45" t="n">
        <f aca="false">SUM(L321)</f>
        <v>20000</v>
      </c>
      <c r="M320" s="45" t="n">
        <f aca="false">SUM(M321)</f>
        <v>20000</v>
      </c>
      <c r="N320" s="45" t="n">
        <f aca="false">SUM(N321)</f>
        <v>13000</v>
      </c>
      <c r="O320" s="45" t="n">
        <f aca="false">SUM(O321)</f>
        <v>13000</v>
      </c>
      <c r="P320" s="45" t="n">
        <f aca="false">SUM(P321)</f>
        <v>25000</v>
      </c>
      <c r="Q320" s="45" t="n">
        <f aca="false">SUM(Q321)</f>
        <v>25000</v>
      </c>
      <c r="R320" s="45" t="n">
        <f aca="false">SUM(R321)</f>
        <v>20000</v>
      </c>
      <c r="S320" s="45" t="n">
        <f aca="false">SUM(S321)</f>
        <v>25000</v>
      </c>
      <c r="T320" s="45" t="n">
        <f aca="false">SUM(T321)</f>
        <v>13500</v>
      </c>
      <c r="U320" s="45" t="n">
        <f aca="false">SUM(U321)</f>
        <v>0</v>
      </c>
      <c r="V320" s="45" t="n">
        <f aca="false">SUM(V321)</f>
        <v>200</v>
      </c>
      <c r="W320" s="45" t="n">
        <f aca="false">SUM(W321)</f>
        <v>45000</v>
      </c>
      <c r="X320" s="45" t="n">
        <f aca="false">SUM(X321)</f>
        <v>45000</v>
      </c>
      <c r="Y320" s="45" t="n">
        <f aca="false">SUM(Y321)</f>
        <v>45000</v>
      </c>
      <c r="Z320" s="45" t="n">
        <f aca="false">SUM(Z321)</f>
        <v>65000</v>
      </c>
      <c r="AA320" s="45" t="n">
        <f aca="false">SUM(AA321)</f>
        <v>55000</v>
      </c>
      <c r="AB320" s="45" t="n">
        <f aca="false">SUM(AB321)</f>
        <v>9500</v>
      </c>
      <c r="AC320" s="45" t="n">
        <f aca="false">SUM(AC321)</f>
        <v>115000</v>
      </c>
      <c r="AD320" s="45" t="n">
        <f aca="false">SUM(AD321)</f>
        <v>220000</v>
      </c>
      <c r="AE320" s="45" t="n">
        <f aca="false">SUM(AE321)</f>
        <v>0</v>
      </c>
      <c r="AF320" s="45" t="n">
        <f aca="false">SUM(AF321)</f>
        <v>0</v>
      </c>
      <c r="AG320" s="45" t="n">
        <f aca="false">SUM(AG321)</f>
        <v>220000</v>
      </c>
      <c r="AH320" s="45" t="n">
        <f aca="false">SUM(AH321)</f>
        <v>211155</v>
      </c>
      <c r="AI320" s="45" t="n">
        <f aca="false">SUM(AI321)</f>
        <v>135000</v>
      </c>
      <c r="AJ320" s="45" t="n">
        <f aca="false">SUM(AJ321)</f>
        <v>12500</v>
      </c>
      <c r="AK320" s="45" t="n">
        <f aca="false">SUM(AK321)</f>
        <v>200000</v>
      </c>
      <c r="AL320" s="45" t="n">
        <f aca="false">SUM(AL321)</f>
        <v>0</v>
      </c>
      <c r="AM320" s="45" t="n">
        <f aca="false">SUM(AM321)</f>
        <v>0</v>
      </c>
      <c r="AN320" s="45" t="n">
        <f aca="false">SUM(AN321)</f>
        <v>200000</v>
      </c>
      <c r="AO320" s="39" t="n">
        <f aca="false">SUM(AN320/$AN$4)</f>
        <v>26544.5616829252</v>
      </c>
      <c r="AP320" s="45" t="n">
        <f aca="false">SUM(AP321)</f>
        <v>175000</v>
      </c>
      <c r="AQ320" s="45" t="n">
        <f aca="false">SUM(AQ321)</f>
        <v>0</v>
      </c>
      <c r="AR320" s="39" t="n">
        <f aca="false">SUM(AP320/$AN$4)</f>
        <v>23226.4914725596</v>
      </c>
      <c r="AS320" s="39"/>
      <c r="AT320" s="39" t="n">
        <f aca="false">SUM(AT321)</f>
        <v>0</v>
      </c>
      <c r="AU320" s="39" t="n">
        <f aca="false">SUM(AU321)</f>
        <v>0</v>
      </c>
      <c r="AV320" s="39" t="n">
        <f aca="false">SUM(AV321)</f>
        <v>0</v>
      </c>
      <c r="AW320" s="39" t="n">
        <f aca="false">SUM(AR320+AU320-AV320)</f>
        <v>23226.4914725596</v>
      </c>
      <c r="AX320" s="47" t="n">
        <f aca="false">SUM(AX321)</f>
        <v>4000</v>
      </c>
      <c r="AY320" s="47" t="n">
        <f aca="false">SUM(AY321)</f>
        <v>0</v>
      </c>
      <c r="AZ320" s="47" t="n">
        <f aca="false">SUM(AZ321)</f>
        <v>19226.49</v>
      </c>
      <c r="BA320" s="47" t="n">
        <f aca="false">SUM(BA321)</f>
        <v>4000.00147255956</v>
      </c>
      <c r="BB320" s="47" t="n">
        <f aca="false">SUM(BB321)</f>
        <v>4000</v>
      </c>
      <c r="BC320" s="48" t="n">
        <f aca="false">SUM(BB320/BA320*100)</f>
        <v>99.9999631860246</v>
      </c>
      <c r="BL320" s="2"/>
    </row>
    <row r="321" customFormat="false" ht="12.75" hidden="true" customHeight="false" outlineLevel="0" collapsed="false">
      <c r="A321" s="66"/>
      <c r="B321" s="52" t="s">
        <v>311</v>
      </c>
      <c r="C321" s="52"/>
      <c r="D321" s="52"/>
      <c r="E321" s="52"/>
      <c r="F321" s="52"/>
      <c r="G321" s="52"/>
      <c r="H321" s="52"/>
      <c r="I321" s="37" t="n">
        <v>38</v>
      </c>
      <c r="J321" s="38" t="s">
        <v>210</v>
      </c>
      <c r="K321" s="45" t="n">
        <f aca="false">SUM(K322)</f>
        <v>36000</v>
      </c>
      <c r="L321" s="45" t="n">
        <f aca="false">SUM(L322)</f>
        <v>20000</v>
      </c>
      <c r="M321" s="45" t="n">
        <f aca="false">SUM(M322)</f>
        <v>20000</v>
      </c>
      <c r="N321" s="45" t="n">
        <f aca="false">SUM(N322+N325)</f>
        <v>13000</v>
      </c>
      <c r="O321" s="45" t="n">
        <f aca="false">SUM(O322+O325)</f>
        <v>13000</v>
      </c>
      <c r="P321" s="45" t="n">
        <f aca="false">SUM(P322+P325)</f>
        <v>25000</v>
      </c>
      <c r="Q321" s="45" t="n">
        <f aca="false">SUM(Q322+Q325)</f>
        <v>25000</v>
      </c>
      <c r="R321" s="45" t="n">
        <f aca="false">SUM(R322+R325)</f>
        <v>20000</v>
      </c>
      <c r="S321" s="45" t="n">
        <f aca="false">SUM(S322+S325)</f>
        <v>25000</v>
      </c>
      <c r="T321" s="45" t="n">
        <f aca="false">SUM(T322+T325)</f>
        <v>13500</v>
      </c>
      <c r="U321" s="45" t="n">
        <f aca="false">SUM(U322+U325)</f>
        <v>0</v>
      </c>
      <c r="V321" s="45" t="n">
        <f aca="false">SUM(V322+V325)</f>
        <v>200</v>
      </c>
      <c r="W321" s="45" t="n">
        <f aca="false">SUM(W322+W325)</f>
        <v>45000</v>
      </c>
      <c r="X321" s="45" t="n">
        <f aca="false">SUM(X322+X325)</f>
        <v>45000</v>
      </c>
      <c r="Y321" s="45" t="n">
        <f aca="false">SUM(Y322+Y325)</f>
        <v>45000</v>
      </c>
      <c r="Z321" s="45" t="n">
        <f aca="false">SUM(Z322+Z325)</f>
        <v>65000</v>
      </c>
      <c r="AA321" s="45" t="n">
        <f aca="false">SUM(AA322+AA325)</f>
        <v>55000</v>
      </c>
      <c r="AB321" s="45" t="n">
        <f aca="false">SUM(AB322+AB325)</f>
        <v>9500</v>
      </c>
      <c r="AC321" s="45" t="n">
        <f aca="false">SUM(AC322+AC325)</f>
        <v>115000</v>
      </c>
      <c r="AD321" s="45" t="n">
        <f aca="false">SUM(AD322+AD325)</f>
        <v>220000</v>
      </c>
      <c r="AE321" s="45" t="n">
        <f aca="false">SUM(AE322+AE325)</f>
        <v>0</v>
      </c>
      <c r="AF321" s="45" t="n">
        <f aca="false">SUM(AF322+AF325)</f>
        <v>0</v>
      </c>
      <c r="AG321" s="45" t="n">
        <f aca="false">SUM(AG322+AG325)</f>
        <v>220000</v>
      </c>
      <c r="AH321" s="45" t="n">
        <f aca="false">SUM(AH322+AH325)</f>
        <v>211155</v>
      </c>
      <c r="AI321" s="45" t="n">
        <f aca="false">SUM(AI322+AI325)</f>
        <v>135000</v>
      </c>
      <c r="AJ321" s="45" t="n">
        <f aca="false">SUM(AJ322+AJ325)</f>
        <v>12500</v>
      </c>
      <c r="AK321" s="45" t="n">
        <f aca="false">SUM(AK322+AK325)</f>
        <v>200000</v>
      </c>
      <c r="AL321" s="45" t="n">
        <f aca="false">SUM(AL322+AL325)</f>
        <v>0</v>
      </c>
      <c r="AM321" s="45" t="n">
        <f aca="false">SUM(AM322+AM325)</f>
        <v>0</v>
      </c>
      <c r="AN321" s="45" t="n">
        <f aca="false">SUM(AN322+AN325)</f>
        <v>200000</v>
      </c>
      <c r="AO321" s="39" t="n">
        <f aca="false">SUM(AN321/$AN$4)</f>
        <v>26544.5616829252</v>
      </c>
      <c r="AP321" s="45" t="n">
        <f aca="false">SUM(AP322+AP325)</f>
        <v>175000</v>
      </c>
      <c r="AQ321" s="45"/>
      <c r="AR321" s="39" t="n">
        <f aca="false">SUM(AP321/$AN$4)</f>
        <v>23226.4914725596</v>
      </c>
      <c r="AS321" s="39"/>
      <c r="AT321" s="39" t="n">
        <f aca="false">SUM(AT322+AT325)</f>
        <v>0</v>
      </c>
      <c r="AU321" s="39" t="n">
        <f aca="false">SUM(AU322+AU325)</f>
        <v>0</v>
      </c>
      <c r="AV321" s="39" t="n">
        <f aca="false">SUM(AV322+AV325)</f>
        <v>0</v>
      </c>
      <c r="AW321" s="39" t="n">
        <f aca="false">SUM(AR321+AU321-AV321)</f>
        <v>23226.4914725596</v>
      </c>
      <c r="AX321" s="47" t="n">
        <f aca="false">SUM(AX322+AX325)</f>
        <v>4000</v>
      </c>
      <c r="AY321" s="47" t="n">
        <f aca="false">SUM(AY322+AY325)</f>
        <v>0</v>
      </c>
      <c r="AZ321" s="47" t="n">
        <f aca="false">SUM(AZ322+AZ325)</f>
        <v>19226.49</v>
      </c>
      <c r="BA321" s="47" t="n">
        <f aca="false">SUM(BA322+BA325)</f>
        <v>4000.00147255956</v>
      </c>
      <c r="BB321" s="47" t="n">
        <f aca="false">SUM(BB322+BB325)</f>
        <v>4000</v>
      </c>
      <c r="BC321" s="48" t="n">
        <f aca="false">SUM(BB321/BA321*100)</f>
        <v>99.9999631860246</v>
      </c>
      <c r="BL321" s="2"/>
    </row>
    <row r="322" customFormat="false" ht="12.75" hidden="true" customHeight="false" outlineLevel="0" collapsed="false">
      <c r="A322" s="35"/>
      <c r="B322" s="36"/>
      <c r="C322" s="36"/>
      <c r="D322" s="36"/>
      <c r="E322" s="36"/>
      <c r="F322" s="36"/>
      <c r="G322" s="36"/>
      <c r="H322" s="36"/>
      <c r="I322" s="49" t="n">
        <v>381</v>
      </c>
      <c r="J322" s="50" t="s">
        <v>64</v>
      </c>
      <c r="K322" s="45" t="n">
        <f aca="false">SUM(K323)</f>
        <v>36000</v>
      </c>
      <c r="L322" s="45" t="n">
        <f aca="false">SUM(L323)</f>
        <v>20000</v>
      </c>
      <c r="M322" s="45" t="n">
        <f aca="false">SUM(M323)</f>
        <v>20000</v>
      </c>
      <c r="N322" s="53" t="n">
        <f aca="false">SUM(N323)</f>
        <v>3000</v>
      </c>
      <c r="O322" s="53" t="n">
        <f aca="false">SUM(O323)</f>
        <v>3000</v>
      </c>
      <c r="P322" s="53" t="n">
        <f aca="false">SUM(P323)</f>
        <v>5000</v>
      </c>
      <c r="Q322" s="53" t="n">
        <f aca="false">SUM(Q323)</f>
        <v>5000</v>
      </c>
      <c r="R322" s="53" t="n">
        <f aca="false">SUM(R323)</f>
        <v>20000</v>
      </c>
      <c r="S322" s="53" t="n">
        <f aca="false">SUM(S323)</f>
        <v>5000</v>
      </c>
      <c r="T322" s="53" t="n">
        <f aca="false">SUM(T323)</f>
        <v>0</v>
      </c>
      <c r="U322" s="53" t="n">
        <f aca="false">SUM(U323)</f>
        <v>0</v>
      </c>
      <c r="V322" s="53" t="n">
        <f aca="false">SUM(V323)</f>
        <v>100</v>
      </c>
      <c r="W322" s="53" t="n">
        <f aca="false">SUM(W323)</f>
        <v>5000</v>
      </c>
      <c r="X322" s="53" t="n">
        <f aca="false">SUM(X323)</f>
        <v>25000</v>
      </c>
      <c r="Y322" s="53" t="n">
        <f aca="false">SUM(Y323)</f>
        <v>25000</v>
      </c>
      <c r="Z322" s="53" t="n">
        <f aca="false">SUM(Z323)</f>
        <v>15000</v>
      </c>
      <c r="AA322" s="53" t="n">
        <f aca="false">SUM(AA323:AA324)</f>
        <v>30000</v>
      </c>
      <c r="AB322" s="53" t="n">
        <f aca="false">SUM(AB323:AB324)</f>
        <v>9500</v>
      </c>
      <c r="AC322" s="53" t="n">
        <f aca="false">SUM(AC323:AC324)</f>
        <v>30000</v>
      </c>
      <c r="AD322" s="53" t="n">
        <f aca="false">SUM(AD323:AD324)</f>
        <v>35000</v>
      </c>
      <c r="AE322" s="53" t="n">
        <f aca="false">SUM(AE323:AE324)</f>
        <v>0</v>
      </c>
      <c r="AF322" s="53" t="n">
        <f aca="false">SUM(AF323:AF324)</f>
        <v>0</v>
      </c>
      <c r="AG322" s="53" t="n">
        <f aca="false">SUM(AG323:AG324)</f>
        <v>35000</v>
      </c>
      <c r="AH322" s="53" t="n">
        <f aca="false">SUM(AH323:AH324)</f>
        <v>31500</v>
      </c>
      <c r="AI322" s="53" t="n">
        <f aca="false">SUM(AI323:AI324)</f>
        <v>35000</v>
      </c>
      <c r="AJ322" s="53" t="n">
        <f aca="false">SUM(AJ323:AJ324)</f>
        <v>12500</v>
      </c>
      <c r="AK322" s="53" t="n">
        <f aca="false">SUM(AK323:AK324)</f>
        <v>35000</v>
      </c>
      <c r="AL322" s="53" t="n">
        <f aca="false">SUM(AL323:AL324)</f>
        <v>0</v>
      </c>
      <c r="AM322" s="53" t="n">
        <f aca="false">SUM(AM323:AM324)</f>
        <v>0</v>
      </c>
      <c r="AN322" s="53" t="n">
        <f aca="false">SUM(AN323:AN324)</f>
        <v>35000</v>
      </c>
      <c r="AO322" s="39" t="n">
        <f aca="false">SUM(AN322/$AN$4)</f>
        <v>4645.29829451191</v>
      </c>
      <c r="AP322" s="53" t="n">
        <f aca="false">SUM(AP323:AP324)</f>
        <v>25000</v>
      </c>
      <c r="AQ322" s="53"/>
      <c r="AR322" s="39" t="n">
        <f aca="false">SUM(AP322/$AN$4)</f>
        <v>3318.07021036565</v>
      </c>
      <c r="AS322" s="39"/>
      <c r="AT322" s="39" t="n">
        <f aca="false">SUM(AT323:AT324)</f>
        <v>0</v>
      </c>
      <c r="AU322" s="39" t="n">
        <f aca="false">SUM(AU323:AU324)</f>
        <v>0</v>
      </c>
      <c r="AV322" s="39" t="n">
        <f aca="false">SUM(AV323:AV324)</f>
        <v>0</v>
      </c>
      <c r="AW322" s="39" t="n">
        <f aca="false">SUM(AR322+AU322-AV322)</f>
        <v>3318.07021036565</v>
      </c>
      <c r="AX322" s="47" t="n">
        <f aca="false">SUM(AX323+AX324)</f>
        <v>0</v>
      </c>
      <c r="AY322" s="47" t="n">
        <f aca="false">SUM(AY323+AY324)</f>
        <v>0</v>
      </c>
      <c r="AZ322" s="47" t="n">
        <f aca="false">SUM(AZ323+AZ324)</f>
        <v>3318.07</v>
      </c>
      <c r="BA322" s="47" t="n">
        <f aca="false">SUM(BA323+BA324)</f>
        <v>0.000210365651128086</v>
      </c>
      <c r="BB322" s="47" t="n">
        <f aca="false">SUM(BB323+BB324)</f>
        <v>0</v>
      </c>
      <c r="BC322" s="48" t="n">
        <f aca="false">SUM(BB322/BA322*100)</f>
        <v>0</v>
      </c>
      <c r="BL322" s="2"/>
    </row>
    <row r="323" customFormat="false" ht="12.75" hidden="true" customHeight="false" outlineLevel="0" collapsed="false">
      <c r="A323" s="35"/>
      <c r="B323" s="36"/>
      <c r="C323" s="36"/>
      <c r="D323" s="36"/>
      <c r="E323" s="36"/>
      <c r="F323" s="36"/>
      <c r="G323" s="36"/>
      <c r="H323" s="36"/>
      <c r="I323" s="49" t="n">
        <v>38113</v>
      </c>
      <c r="J323" s="50" t="s">
        <v>312</v>
      </c>
      <c r="K323" s="51" t="n">
        <v>36000</v>
      </c>
      <c r="L323" s="51" t="n">
        <v>20000</v>
      </c>
      <c r="M323" s="51" t="n">
        <v>20000</v>
      </c>
      <c r="N323" s="51" t="n">
        <v>3000</v>
      </c>
      <c r="O323" s="51" t="n">
        <v>3000</v>
      </c>
      <c r="P323" s="51" t="n">
        <v>5000</v>
      </c>
      <c r="Q323" s="51" t="n">
        <v>5000</v>
      </c>
      <c r="R323" s="51" t="n">
        <v>20000</v>
      </c>
      <c r="S323" s="51" t="n">
        <v>5000</v>
      </c>
      <c r="T323" s="51" t="n">
        <v>0</v>
      </c>
      <c r="U323" s="51"/>
      <c r="V323" s="39" t="n">
        <f aca="false">S323/P323*100</f>
        <v>100</v>
      </c>
      <c r="W323" s="51" t="n">
        <v>5000</v>
      </c>
      <c r="X323" s="51" t="n">
        <v>25000</v>
      </c>
      <c r="Y323" s="51" t="n">
        <v>25000</v>
      </c>
      <c r="Z323" s="51" t="n">
        <v>15000</v>
      </c>
      <c r="AA323" s="51" t="n">
        <v>26000</v>
      </c>
      <c r="AB323" s="51" t="n">
        <v>9500</v>
      </c>
      <c r="AC323" s="51" t="n">
        <v>26000</v>
      </c>
      <c r="AD323" s="51" t="n">
        <v>30000</v>
      </c>
      <c r="AE323" s="51"/>
      <c r="AF323" s="51"/>
      <c r="AG323" s="53" t="n">
        <f aca="false">SUM(AD323+AE323-AF323)</f>
        <v>30000</v>
      </c>
      <c r="AH323" s="51" t="n">
        <v>30000</v>
      </c>
      <c r="AI323" s="51" t="n">
        <v>30000</v>
      </c>
      <c r="AJ323" s="47" t="n">
        <v>12500</v>
      </c>
      <c r="AK323" s="51" t="n">
        <v>30000</v>
      </c>
      <c r="AL323" s="51"/>
      <c r="AM323" s="51"/>
      <c r="AN323" s="47" t="n">
        <f aca="false">SUM(AK323+AL323-AM323)</f>
        <v>30000</v>
      </c>
      <c r="AO323" s="39" t="n">
        <f aca="false">SUM(AN323/$AN$4)</f>
        <v>3981.68425243878</v>
      </c>
      <c r="AP323" s="47" t="n">
        <v>20000</v>
      </c>
      <c r="AQ323" s="47"/>
      <c r="AR323" s="39" t="n">
        <f aca="false">SUM(AP323/$AN$4)</f>
        <v>2654.45616829252</v>
      </c>
      <c r="AS323" s="39"/>
      <c r="AT323" s="39"/>
      <c r="AU323" s="39"/>
      <c r="AV323" s="39"/>
      <c r="AW323" s="39" t="n">
        <f aca="false">SUM(AR323+AU323-AV323)</f>
        <v>2654.45616829252</v>
      </c>
      <c r="AX323" s="47"/>
      <c r="AY323" s="47"/>
      <c r="AZ323" s="47" t="n">
        <v>2654.46</v>
      </c>
      <c r="BA323" s="47" t="n">
        <f aca="false">SUM(AW323+AY323-AZ323)</f>
        <v>-0.00383170747909389</v>
      </c>
      <c r="BB323" s="47"/>
      <c r="BC323" s="48" t="n">
        <f aca="false">SUM(BB323/BA323*100)</f>
        <v>0</v>
      </c>
      <c r="BL323" s="2"/>
    </row>
    <row r="324" customFormat="false" ht="12.75" hidden="true" customHeight="false" outlineLevel="0" collapsed="false">
      <c r="A324" s="35"/>
      <c r="B324" s="36"/>
      <c r="C324" s="36"/>
      <c r="D324" s="36"/>
      <c r="E324" s="36"/>
      <c r="F324" s="36"/>
      <c r="G324" s="36"/>
      <c r="H324" s="36"/>
      <c r="I324" s="49" t="n">
        <v>38113</v>
      </c>
      <c r="J324" s="50" t="s">
        <v>313</v>
      </c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39"/>
      <c r="W324" s="51"/>
      <c r="X324" s="51"/>
      <c r="Y324" s="51"/>
      <c r="Z324" s="51"/>
      <c r="AA324" s="51" t="n">
        <v>4000</v>
      </c>
      <c r="AB324" s="51"/>
      <c r="AC324" s="51" t="n">
        <v>4000</v>
      </c>
      <c r="AD324" s="51" t="n">
        <v>5000</v>
      </c>
      <c r="AE324" s="51"/>
      <c r="AF324" s="51"/>
      <c r="AG324" s="53" t="n">
        <f aca="false">SUM(AD324+AE324-AF324)</f>
        <v>5000</v>
      </c>
      <c r="AH324" s="51" t="n">
        <v>1500</v>
      </c>
      <c r="AI324" s="51" t="n">
        <v>5000</v>
      </c>
      <c r="AJ324" s="47" t="n">
        <v>0</v>
      </c>
      <c r="AK324" s="51" t="n">
        <v>5000</v>
      </c>
      <c r="AL324" s="51"/>
      <c r="AM324" s="51"/>
      <c r="AN324" s="47" t="n">
        <f aca="false">SUM(AK324+AL324-AM324)</f>
        <v>5000</v>
      </c>
      <c r="AO324" s="39" t="n">
        <f aca="false">SUM(AN324/$AN$4)</f>
        <v>663.61404207313</v>
      </c>
      <c r="AP324" s="47" t="n">
        <v>5000</v>
      </c>
      <c r="AQ324" s="47"/>
      <c r="AR324" s="39" t="n">
        <f aca="false">SUM(AP324/$AN$4)</f>
        <v>663.61404207313</v>
      </c>
      <c r="AS324" s="39"/>
      <c r="AT324" s="39"/>
      <c r="AU324" s="39"/>
      <c r="AV324" s="39"/>
      <c r="AW324" s="39" t="n">
        <f aca="false">SUM(AR324+AU324-AV324)</f>
        <v>663.61404207313</v>
      </c>
      <c r="AX324" s="47"/>
      <c r="AY324" s="47"/>
      <c r="AZ324" s="47" t="n">
        <v>663.61</v>
      </c>
      <c r="BA324" s="47" t="n">
        <f aca="false">SUM(AW324+AY324-AZ324)</f>
        <v>0.00404207313022198</v>
      </c>
      <c r="BB324" s="47"/>
      <c r="BC324" s="48" t="n">
        <f aca="false">SUM(BB324/BA324*100)</f>
        <v>0</v>
      </c>
      <c r="BL324" s="2"/>
    </row>
    <row r="325" customFormat="false" ht="12.75" hidden="true" customHeight="false" outlineLevel="0" collapsed="false">
      <c r="A325" s="35"/>
      <c r="B325" s="36"/>
      <c r="C325" s="36"/>
      <c r="D325" s="36"/>
      <c r="E325" s="36"/>
      <c r="F325" s="36"/>
      <c r="G325" s="36"/>
      <c r="H325" s="36"/>
      <c r="I325" s="49" t="n">
        <v>382</v>
      </c>
      <c r="J325" s="50" t="s">
        <v>300</v>
      </c>
      <c r="K325" s="51"/>
      <c r="L325" s="51"/>
      <c r="M325" s="51"/>
      <c r="N325" s="51" t="n">
        <f aca="false">SUM(N326)</f>
        <v>10000</v>
      </c>
      <c r="O325" s="51" t="n">
        <f aca="false">SUM(O326)</f>
        <v>10000</v>
      </c>
      <c r="P325" s="51" t="n">
        <f aca="false">SUM(P326)</f>
        <v>20000</v>
      </c>
      <c r="Q325" s="51" t="n">
        <f aca="false">SUM(Q326)</f>
        <v>20000</v>
      </c>
      <c r="R325" s="51" t="n">
        <f aca="false">SUM(R326)</f>
        <v>0</v>
      </c>
      <c r="S325" s="51" t="n">
        <f aca="false">SUM(S326)</f>
        <v>20000</v>
      </c>
      <c r="T325" s="51" t="n">
        <f aca="false">SUM(T326)</f>
        <v>13500</v>
      </c>
      <c r="U325" s="51" t="n">
        <f aca="false">SUM(U326)</f>
        <v>0</v>
      </c>
      <c r="V325" s="51" t="n">
        <f aca="false">SUM(V326)</f>
        <v>100</v>
      </c>
      <c r="W325" s="51" t="n">
        <f aca="false">SUM(W326)</f>
        <v>40000</v>
      </c>
      <c r="X325" s="51" t="n">
        <f aca="false">SUM(X326)</f>
        <v>20000</v>
      </c>
      <c r="Y325" s="51" t="n">
        <f aca="false">SUM(Y326)</f>
        <v>20000</v>
      </c>
      <c r="Z325" s="51" t="n">
        <f aca="false">SUM(Z326)</f>
        <v>50000</v>
      </c>
      <c r="AA325" s="51" t="n">
        <f aca="false">SUM(AA326)</f>
        <v>25000</v>
      </c>
      <c r="AB325" s="51" t="n">
        <f aca="false">SUM(AB326)</f>
        <v>0</v>
      </c>
      <c r="AC325" s="51" t="n">
        <f aca="false">SUM(AC326)</f>
        <v>85000</v>
      </c>
      <c r="AD325" s="51" t="n">
        <f aca="false">SUM(AD326)</f>
        <v>185000</v>
      </c>
      <c r="AE325" s="51" t="n">
        <f aca="false">SUM(AE326)</f>
        <v>0</v>
      </c>
      <c r="AF325" s="51" t="n">
        <f aca="false">SUM(AF326)</f>
        <v>0</v>
      </c>
      <c r="AG325" s="51" t="n">
        <f aca="false">SUM(AG326)</f>
        <v>185000</v>
      </c>
      <c r="AH325" s="51" t="n">
        <f aca="false">SUM(AH326)</f>
        <v>179655</v>
      </c>
      <c r="AI325" s="51" t="n">
        <f aca="false">SUM(AI326)</f>
        <v>100000</v>
      </c>
      <c r="AJ325" s="51" t="n">
        <f aca="false">SUM(AJ326)</f>
        <v>0</v>
      </c>
      <c r="AK325" s="51" t="n">
        <f aca="false">SUM(AK326)</f>
        <v>165000</v>
      </c>
      <c r="AL325" s="51" t="n">
        <f aca="false">SUM(AL326)</f>
        <v>0</v>
      </c>
      <c r="AM325" s="51" t="n">
        <f aca="false">SUM(AM326)</f>
        <v>0</v>
      </c>
      <c r="AN325" s="51" t="n">
        <f aca="false">SUM(AN326)</f>
        <v>165000</v>
      </c>
      <c r="AO325" s="39" t="n">
        <f aca="false">SUM(AN325/$AN$4)</f>
        <v>21899.2633884133</v>
      </c>
      <c r="AP325" s="51" t="n">
        <f aca="false">SUM(AP326)</f>
        <v>150000</v>
      </c>
      <c r="AQ325" s="51"/>
      <c r="AR325" s="39" t="n">
        <f aca="false">SUM(AP325/$AN$4)</f>
        <v>19908.4212621939</v>
      </c>
      <c r="AS325" s="39"/>
      <c r="AT325" s="39"/>
      <c r="AU325" s="39"/>
      <c r="AV325" s="39"/>
      <c r="AW325" s="39" t="n">
        <f aca="false">SUM(AR325+AU325-AV325)</f>
        <v>19908.4212621939</v>
      </c>
      <c r="AX325" s="47" t="n">
        <f aca="false">SUM(AX326)</f>
        <v>4000</v>
      </c>
      <c r="AY325" s="47" t="n">
        <f aca="false">SUM(AY326)</f>
        <v>0</v>
      </c>
      <c r="AZ325" s="47" t="n">
        <v>15908.42</v>
      </c>
      <c r="BA325" s="47" t="n">
        <f aca="false">SUM(AW325+AY325-AZ325)</f>
        <v>4000.00126219391</v>
      </c>
      <c r="BB325" s="47" t="n">
        <f aca="false">SUM(BB326)</f>
        <v>4000</v>
      </c>
      <c r="BC325" s="48" t="n">
        <f aca="false">SUM(BB325/BA325*100)</f>
        <v>99.9999684451623</v>
      </c>
      <c r="BL325" s="2"/>
    </row>
    <row r="326" customFormat="false" ht="12.75" hidden="true" customHeight="false" outlineLevel="0" collapsed="false">
      <c r="A326" s="35"/>
      <c r="B326" s="36"/>
      <c r="C326" s="36"/>
      <c r="D326" s="36"/>
      <c r="E326" s="36"/>
      <c r="F326" s="36"/>
      <c r="G326" s="36"/>
      <c r="H326" s="36"/>
      <c r="I326" s="49" t="n">
        <v>38212</v>
      </c>
      <c r="J326" s="50" t="s">
        <v>314</v>
      </c>
      <c r="K326" s="51"/>
      <c r="L326" s="51"/>
      <c r="M326" s="51"/>
      <c r="N326" s="51" t="n">
        <v>10000</v>
      </c>
      <c r="O326" s="51" t="n">
        <v>10000</v>
      </c>
      <c r="P326" s="51" t="n">
        <v>20000</v>
      </c>
      <c r="Q326" s="51" t="n">
        <v>20000</v>
      </c>
      <c r="R326" s="51"/>
      <c r="S326" s="51" t="n">
        <v>20000</v>
      </c>
      <c r="T326" s="51" t="n">
        <v>13500</v>
      </c>
      <c r="U326" s="51"/>
      <c r="V326" s="39" t="n">
        <f aca="false">S326/P326*100</f>
        <v>100</v>
      </c>
      <c r="W326" s="39" t="n">
        <v>40000</v>
      </c>
      <c r="X326" s="51" t="n">
        <v>20000</v>
      </c>
      <c r="Y326" s="51" t="n">
        <v>20000</v>
      </c>
      <c r="Z326" s="51" t="n">
        <v>50000</v>
      </c>
      <c r="AA326" s="51" t="n">
        <v>25000</v>
      </c>
      <c r="AB326" s="51"/>
      <c r="AC326" s="51" t="n">
        <v>85000</v>
      </c>
      <c r="AD326" s="51" t="n">
        <v>185000</v>
      </c>
      <c r="AE326" s="51"/>
      <c r="AF326" s="51"/>
      <c r="AG326" s="53" t="n">
        <f aca="false">SUM(AD326+AE326-AF326)</f>
        <v>185000</v>
      </c>
      <c r="AH326" s="51" t="n">
        <v>179655</v>
      </c>
      <c r="AI326" s="51" t="n">
        <v>100000</v>
      </c>
      <c r="AJ326" s="47" t="n">
        <v>0</v>
      </c>
      <c r="AK326" s="51" t="n">
        <v>165000</v>
      </c>
      <c r="AL326" s="51"/>
      <c r="AM326" s="51"/>
      <c r="AN326" s="47" t="n">
        <f aca="false">SUM(AK326+AL326-AM326)</f>
        <v>165000</v>
      </c>
      <c r="AO326" s="39" t="n">
        <f aca="false">SUM(AN326/$AN$4)</f>
        <v>21899.2633884133</v>
      </c>
      <c r="AP326" s="47" t="n">
        <v>150000</v>
      </c>
      <c r="AQ326" s="47"/>
      <c r="AR326" s="39" t="n">
        <f aca="false">SUM(AP326/$AN$4)</f>
        <v>19908.4212621939</v>
      </c>
      <c r="AS326" s="39"/>
      <c r="AT326" s="39"/>
      <c r="AU326" s="39"/>
      <c r="AV326" s="39"/>
      <c r="AW326" s="39" t="n">
        <f aca="false">SUM(AR326+AU326-AV326)</f>
        <v>19908.4212621939</v>
      </c>
      <c r="AX326" s="47" t="n">
        <v>4000</v>
      </c>
      <c r="AY326" s="47"/>
      <c r="AZ326" s="47" t="n">
        <v>15908.42</v>
      </c>
      <c r="BA326" s="47" t="n">
        <f aca="false">SUM(AW326+AY326-AZ326)</f>
        <v>4000.00126219391</v>
      </c>
      <c r="BB326" s="47" t="n">
        <v>4000</v>
      </c>
      <c r="BC326" s="48" t="n">
        <f aca="false">SUM(BB326/BA326*100)</f>
        <v>99.9999684451623</v>
      </c>
      <c r="BE326" s="2" t="n">
        <v>4000</v>
      </c>
      <c r="BL326" s="2"/>
    </row>
    <row r="327" customFormat="false" ht="12.75" hidden="true" customHeight="false" outlineLevel="0" collapsed="false">
      <c r="A327" s="35" t="s">
        <v>315</v>
      </c>
      <c r="B327" s="36"/>
      <c r="C327" s="36"/>
      <c r="D327" s="36"/>
      <c r="E327" s="36"/>
      <c r="F327" s="36"/>
      <c r="G327" s="36"/>
      <c r="H327" s="36"/>
      <c r="I327" s="49" t="s">
        <v>48</v>
      </c>
      <c r="J327" s="50" t="s">
        <v>316</v>
      </c>
      <c r="K327" s="45" t="n">
        <f aca="false">SUM(K328)</f>
        <v>26000</v>
      </c>
      <c r="L327" s="45" t="n">
        <f aca="false">SUM(L328)</f>
        <v>95000</v>
      </c>
      <c r="M327" s="45" t="n">
        <f aca="false">SUM(M328)</f>
        <v>95000</v>
      </c>
      <c r="N327" s="45" t="n">
        <f aca="false">SUM(N328)</f>
        <v>5000</v>
      </c>
      <c r="O327" s="45" t="n">
        <f aca="false">SUM(O328)</f>
        <v>5000</v>
      </c>
      <c r="P327" s="45" t="n">
        <f aca="false">SUM(P328)</f>
        <v>15000</v>
      </c>
      <c r="Q327" s="45" t="n">
        <f aca="false">SUM(Q328)</f>
        <v>15000</v>
      </c>
      <c r="R327" s="45" t="n">
        <f aca="false">SUM(R328)</f>
        <v>0</v>
      </c>
      <c r="S327" s="45" t="n">
        <f aca="false">SUM(S328)</f>
        <v>15000</v>
      </c>
      <c r="T327" s="45" t="n">
        <f aca="false">SUM(T328)</f>
        <v>0</v>
      </c>
      <c r="U327" s="45" t="n">
        <f aca="false">SUM(U328)</f>
        <v>0</v>
      </c>
      <c r="V327" s="45" t="n">
        <f aca="false">SUM(V328)</f>
        <v>100</v>
      </c>
      <c r="W327" s="45" t="n">
        <f aca="false">SUM(W328)</f>
        <v>15000</v>
      </c>
      <c r="X327" s="45" t="n">
        <f aca="false">SUM(X328)</f>
        <v>40000</v>
      </c>
      <c r="Y327" s="45" t="n">
        <f aca="false">SUM(Y328)</f>
        <v>40000</v>
      </c>
      <c r="Z327" s="45" t="n">
        <f aca="false">SUM(Z328)</f>
        <v>40000</v>
      </c>
      <c r="AA327" s="45" t="n">
        <f aca="false">SUM(AA328)</f>
        <v>40000</v>
      </c>
      <c r="AB327" s="45" t="n">
        <f aca="false">SUM(AB328)</f>
        <v>20000</v>
      </c>
      <c r="AC327" s="45" t="n">
        <f aca="false">SUM(AC328)</f>
        <v>40000</v>
      </c>
      <c r="AD327" s="45" t="n">
        <f aca="false">SUM(AD328)</f>
        <v>40000</v>
      </c>
      <c r="AE327" s="45" t="n">
        <f aca="false">SUM(AE328)</f>
        <v>0</v>
      </c>
      <c r="AF327" s="45" t="n">
        <f aca="false">SUM(AF328)</f>
        <v>0</v>
      </c>
      <c r="AG327" s="45" t="n">
        <f aca="false">SUM(AG328)</f>
        <v>40000</v>
      </c>
      <c r="AH327" s="45" t="n">
        <f aca="false">SUM(AH328)</f>
        <v>0</v>
      </c>
      <c r="AI327" s="45" t="n">
        <f aca="false">SUM(AI328)</f>
        <v>40000</v>
      </c>
      <c r="AJ327" s="45" t="n">
        <f aca="false">SUM(AJ328)</f>
        <v>27500</v>
      </c>
      <c r="AK327" s="45" t="n">
        <f aca="false">SUM(AK328)</f>
        <v>40000</v>
      </c>
      <c r="AL327" s="45" t="n">
        <f aca="false">SUM(AL328)</f>
        <v>0</v>
      </c>
      <c r="AM327" s="45" t="n">
        <f aca="false">SUM(AM328)</f>
        <v>0</v>
      </c>
      <c r="AN327" s="45" t="n">
        <f aca="false">SUM(AN328)</f>
        <v>40000</v>
      </c>
      <c r="AO327" s="39" t="n">
        <f aca="false">SUM(AN327/$AN$4)</f>
        <v>5308.91233658504</v>
      </c>
      <c r="AP327" s="45" t="n">
        <f aca="false">SUM(AP328)</f>
        <v>40000</v>
      </c>
      <c r="AQ327" s="45" t="n">
        <f aca="false">SUM(AQ328)</f>
        <v>0</v>
      </c>
      <c r="AR327" s="39" t="n">
        <f aca="false">SUM(AP327/$AN$4)</f>
        <v>5308.91233658504</v>
      </c>
      <c r="AS327" s="39"/>
      <c r="AT327" s="39" t="n">
        <f aca="false">SUM(AT328)</f>
        <v>2654</v>
      </c>
      <c r="AU327" s="39" t="n">
        <f aca="false">SUM(AU328)</f>
        <v>0</v>
      </c>
      <c r="AV327" s="39" t="n">
        <f aca="false">SUM(AV328)</f>
        <v>0</v>
      </c>
      <c r="AW327" s="39" t="n">
        <f aca="false">SUM(AR327+AU327-AV327)</f>
        <v>5308.91233658504</v>
      </c>
      <c r="AX327" s="47" t="n">
        <f aca="false">SUM(AX330)</f>
        <v>3981</v>
      </c>
      <c r="AY327" s="47" t="n">
        <f aca="false">SUM(AY330)</f>
        <v>0</v>
      </c>
      <c r="AZ327" s="47" t="n">
        <f aca="false">SUM(AZ330)</f>
        <v>0</v>
      </c>
      <c r="BA327" s="47" t="n">
        <f aca="false">SUM(BA330)</f>
        <v>5308.91233658504</v>
      </c>
      <c r="BB327" s="47" t="n">
        <f aca="false">SUM(BB330)</f>
        <v>3981</v>
      </c>
      <c r="BC327" s="48" t="n">
        <f aca="false">SUM(BB327/BA327*100)</f>
        <v>74.98711125</v>
      </c>
      <c r="BL327" s="2"/>
    </row>
    <row r="328" customFormat="false" ht="12.75" hidden="true" customHeight="false" outlineLevel="0" collapsed="false">
      <c r="A328" s="35"/>
      <c r="B328" s="36"/>
      <c r="C328" s="36"/>
      <c r="D328" s="36"/>
      <c r="E328" s="36"/>
      <c r="F328" s="36"/>
      <c r="G328" s="36"/>
      <c r="H328" s="36"/>
      <c r="I328" s="49" t="s">
        <v>317</v>
      </c>
      <c r="J328" s="50"/>
      <c r="K328" s="45" t="n">
        <f aca="false">SUM(K330)</f>
        <v>26000</v>
      </c>
      <c r="L328" s="45" t="n">
        <f aca="false">SUM(L330)</f>
        <v>95000</v>
      </c>
      <c r="M328" s="45" t="n">
        <f aca="false">SUM(M330)</f>
        <v>95000</v>
      </c>
      <c r="N328" s="45" t="n">
        <f aca="false">SUM(N330)</f>
        <v>5000</v>
      </c>
      <c r="O328" s="45" t="n">
        <f aca="false">SUM(O330)</f>
        <v>5000</v>
      </c>
      <c r="P328" s="45" t="n">
        <f aca="false">SUM(P330)</f>
        <v>15000</v>
      </c>
      <c r="Q328" s="45" t="n">
        <f aca="false">SUM(Q330)</f>
        <v>15000</v>
      </c>
      <c r="R328" s="45" t="n">
        <f aca="false">SUM(R330)</f>
        <v>0</v>
      </c>
      <c r="S328" s="45" t="n">
        <f aca="false">SUM(S330)</f>
        <v>15000</v>
      </c>
      <c r="T328" s="45" t="n">
        <f aca="false">SUM(T330)</f>
        <v>0</v>
      </c>
      <c r="U328" s="45" t="n">
        <f aca="false">SUM(U330)</f>
        <v>0</v>
      </c>
      <c r="V328" s="45" t="n">
        <f aca="false">SUM(V330)</f>
        <v>100</v>
      </c>
      <c r="W328" s="45" t="n">
        <f aca="false">SUM(W330)</f>
        <v>15000</v>
      </c>
      <c r="X328" s="45" t="n">
        <f aca="false">SUM(X330)</f>
        <v>40000</v>
      </c>
      <c r="Y328" s="45" t="n">
        <f aca="false">SUM(Y330)</f>
        <v>40000</v>
      </c>
      <c r="Z328" s="45" t="n">
        <f aca="false">SUM(Z330)</f>
        <v>40000</v>
      </c>
      <c r="AA328" s="45" t="n">
        <f aca="false">SUM(AA330)</f>
        <v>40000</v>
      </c>
      <c r="AB328" s="45" t="n">
        <f aca="false">SUM(AB330)</f>
        <v>20000</v>
      </c>
      <c r="AC328" s="45" t="n">
        <f aca="false">SUM(AC330)</f>
        <v>40000</v>
      </c>
      <c r="AD328" s="45" t="n">
        <f aca="false">SUM(AD330)</f>
        <v>40000</v>
      </c>
      <c r="AE328" s="45" t="n">
        <f aca="false">SUM(AE330)</f>
        <v>0</v>
      </c>
      <c r="AF328" s="45" t="n">
        <f aca="false">SUM(AF330)</f>
        <v>0</v>
      </c>
      <c r="AG328" s="45" t="n">
        <f aca="false">SUM(AG330)</f>
        <v>40000</v>
      </c>
      <c r="AH328" s="45" t="n">
        <f aca="false">SUM(AH330)</f>
        <v>0</v>
      </c>
      <c r="AI328" s="45" t="n">
        <f aca="false">SUM(AI330)</f>
        <v>40000</v>
      </c>
      <c r="AJ328" s="45" t="n">
        <f aca="false">SUM(AJ330)</f>
        <v>27500</v>
      </c>
      <c r="AK328" s="45" t="n">
        <f aca="false">SUM(AK330)</f>
        <v>40000</v>
      </c>
      <c r="AL328" s="45" t="n">
        <f aca="false">SUM(AL330)</f>
        <v>0</v>
      </c>
      <c r="AM328" s="45" t="n">
        <f aca="false">SUM(AM330)</f>
        <v>0</v>
      </c>
      <c r="AN328" s="45" t="n">
        <f aca="false">SUM(AN330)</f>
        <v>40000</v>
      </c>
      <c r="AO328" s="39" t="n">
        <f aca="false">SUM(AN328/$AN$4)</f>
        <v>5308.91233658504</v>
      </c>
      <c r="AP328" s="45" t="n">
        <f aca="false">SUM(AP330)</f>
        <v>40000</v>
      </c>
      <c r="AQ328" s="45" t="n">
        <f aca="false">SUM(AQ330)</f>
        <v>0</v>
      </c>
      <c r="AR328" s="39" t="n">
        <f aca="false">SUM(AP328/$AN$4)</f>
        <v>5308.91233658504</v>
      </c>
      <c r="AS328" s="39"/>
      <c r="AT328" s="39" t="n">
        <f aca="false">SUM(AT330)</f>
        <v>2654</v>
      </c>
      <c r="AU328" s="39" t="n">
        <f aca="false">SUM(AU330)</f>
        <v>0</v>
      </c>
      <c r="AV328" s="39" t="n">
        <f aca="false">SUM(AV330)</f>
        <v>0</v>
      </c>
      <c r="AW328" s="39" t="n">
        <f aca="false">SUM(AR328+AU328-AV328)</f>
        <v>5308.91233658504</v>
      </c>
      <c r="AX328" s="47"/>
      <c r="AY328" s="47"/>
      <c r="AZ328" s="47"/>
      <c r="BA328" s="47" t="n">
        <f aca="false">SUM(AW328+AY328-AZ328)</f>
        <v>5308.91233658504</v>
      </c>
      <c r="BB328" s="47" t="n">
        <f aca="false">SUM(BB330)</f>
        <v>3981</v>
      </c>
      <c r="BC328" s="48" t="n">
        <f aca="false">SUM(BB328/BA328*100)</f>
        <v>74.98711125</v>
      </c>
      <c r="BL328" s="2"/>
    </row>
    <row r="329" customFormat="false" ht="12.75" hidden="true" customHeight="false" outlineLevel="0" collapsed="false">
      <c r="A329" s="35"/>
      <c r="B329" s="36" t="s">
        <v>73</v>
      </c>
      <c r="C329" s="36"/>
      <c r="D329" s="36"/>
      <c r="E329" s="36"/>
      <c r="F329" s="36"/>
      <c r="G329" s="36"/>
      <c r="H329" s="36"/>
      <c r="I329" s="57" t="s">
        <v>74</v>
      </c>
      <c r="J329" s="50" t="s">
        <v>75</v>
      </c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39" t="n">
        <f aca="false">SUM(AN329/$AN$4)</f>
        <v>0</v>
      </c>
      <c r="AP329" s="45" t="n">
        <v>40000</v>
      </c>
      <c r="AQ329" s="45"/>
      <c r="AR329" s="39" t="n">
        <f aca="false">SUM(AP329/$AN$4)</f>
        <v>5308.91233658504</v>
      </c>
      <c r="AS329" s="39"/>
      <c r="AT329" s="39" t="n">
        <v>40000</v>
      </c>
      <c r="AU329" s="39"/>
      <c r="AV329" s="39"/>
      <c r="AW329" s="39" t="n">
        <f aca="false">SUM(AR329+AU329-AV329)</f>
        <v>5308.91233658504</v>
      </c>
      <c r="AX329" s="47"/>
      <c r="AY329" s="47"/>
      <c r="AZ329" s="47"/>
      <c r="BA329" s="47" t="n">
        <v>5308.91</v>
      </c>
      <c r="BB329" s="47"/>
      <c r="BC329" s="48" t="n">
        <f aca="false">SUM(BB329/BA329*100)</f>
        <v>0</v>
      </c>
      <c r="BL329" s="2"/>
    </row>
    <row r="330" customFormat="false" ht="12.75" hidden="true" customHeight="false" outlineLevel="0" collapsed="false">
      <c r="A330" s="66"/>
      <c r="B330" s="52"/>
      <c r="C330" s="52"/>
      <c r="D330" s="52"/>
      <c r="E330" s="52"/>
      <c r="F330" s="52"/>
      <c r="G330" s="52"/>
      <c r="H330" s="52"/>
      <c r="I330" s="37" t="n">
        <v>3</v>
      </c>
      <c r="J330" s="38" t="s">
        <v>54</v>
      </c>
      <c r="K330" s="45" t="n">
        <f aca="false">SUM(K331)</f>
        <v>26000</v>
      </c>
      <c r="L330" s="45" t="n">
        <f aca="false">SUM(L331)</f>
        <v>95000</v>
      </c>
      <c r="M330" s="45" t="n">
        <f aca="false">SUM(M331)</f>
        <v>95000</v>
      </c>
      <c r="N330" s="45" t="n">
        <f aca="false">SUM(N331)</f>
        <v>5000</v>
      </c>
      <c r="O330" s="45" t="n">
        <f aca="false">SUM(O331)</f>
        <v>5000</v>
      </c>
      <c r="P330" s="45" t="n">
        <f aca="false">SUM(P331)</f>
        <v>15000</v>
      </c>
      <c r="Q330" s="45" t="n">
        <f aca="false">SUM(Q331)</f>
        <v>15000</v>
      </c>
      <c r="R330" s="45" t="n">
        <f aca="false">SUM(R331)</f>
        <v>0</v>
      </c>
      <c r="S330" s="45" t="n">
        <f aca="false">SUM(S331)</f>
        <v>15000</v>
      </c>
      <c r="T330" s="45" t="n">
        <f aca="false">SUM(T331)</f>
        <v>0</v>
      </c>
      <c r="U330" s="45" t="n">
        <f aca="false">SUM(U331)</f>
        <v>0</v>
      </c>
      <c r="V330" s="45" t="n">
        <f aca="false">SUM(V331)</f>
        <v>100</v>
      </c>
      <c r="W330" s="45" t="n">
        <f aca="false">SUM(W331)</f>
        <v>15000</v>
      </c>
      <c r="X330" s="45" t="n">
        <f aca="false">SUM(X331)</f>
        <v>40000</v>
      </c>
      <c r="Y330" s="45" t="n">
        <f aca="false">SUM(Y331)</f>
        <v>40000</v>
      </c>
      <c r="Z330" s="45" t="n">
        <f aca="false">SUM(Z331)</f>
        <v>40000</v>
      </c>
      <c r="AA330" s="45" t="n">
        <f aca="false">SUM(AA331)</f>
        <v>40000</v>
      </c>
      <c r="AB330" s="45" t="n">
        <f aca="false">SUM(AB331)</f>
        <v>20000</v>
      </c>
      <c r="AC330" s="45" t="n">
        <f aca="false">SUM(AC331)</f>
        <v>40000</v>
      </c>
      <c r="AD330" s="45" t="n">
        <f aca="false">SUM(AD331)</f>
        <v>40000</v>
      </c>
      <c r="AE330" s="45" t="n">
        <f aca="false">SUM(AE331)</f>
        <v>0</v>
      </c>
      <c r="AF330" s="45" t="n">
        <f aca="false">SUM(AF331)</f>
        <v>0</v>
      </c>
      <c r="AG330" s="45" t="n">
        <f aca="false">SUM(AG331)</f>
        <v>40000</v>
      </c>
      <c r="AH330" s="45" t="n">
        <f aca="false">SUM(AH331)</f>
        <v>0</v>
      </c>
      <c r="AI330" s="45" t="n">
        <f aca="false">SUM(AI331)</f>
        <v>40000</v>
      </c>
      <c r="AJ330" s="45" t="n">
        <f aca="false">SUM(AJ331)</f>
        <v>27500</v>
      </c>
      <c r="AK330" s="45" t="n">
        <f aca="false">SUM(AK331)</f>
        <v>40000</v>
      </c>
      <c r="AL330" s="45" t="n">
        <f aca="false">SUM(AL331)</f>
        <v>0</v>
      </c>
      <c r="AM330" s="45" t="n">
        <f aca="false">SUM(AM331)</f>
        <v>0</v>
      </c>
      <c r="AN330" s="45" t="n">
        <f aca="false">SUM(AN331)</f>
        <v>40000</v>
      </c>
      <c r="AO330" s="39" t="n">
        <f aca="false">SUM(AN330/$AN$4)</f>
        <v>5308.91233658504</v>
      </c>
      <c r="AP330" s="45" t="n">
        <f aca="false">SUM(AP331)</f>
        <v>40000</v>
      </c>
      <c r="AQ330" s="45" t="n">
        <f aca="false">SUM(AQ331)</f>
        <v>0</v>
      </c>
      <c r="AR330" s="39" t="n">
        <f aca="false">SUM(AP330/$AN$4)</f>
        <v>5308.91233658504</v>
      </c>
      <c r="AS330" s="39"/>
      <c r="AT330" s="39" t="n">
        <f aca="false">SUM(AT331)</f>
        <v>2654</v>
      </c>
      <c r="AU330" s="39" t="n">
        <f aca="false">SUM(AU331)</f>
        <v>0</v>
      </c>
      <c r="AV330" s="39" t="n">
        <f aca="false">SUM(AV331)</f>
        <v>0</v>
      </c>
      <c r="AW330" s="39" t="n">
        <f aca="false">SUM(AR330+AU330-AV330)</f>
        <v>5308.91233658504</v>
      </c>
      <c r="AX330" s="47" t="n">
        <f aca="false">SUM(AX331)</f>
        <v>3981</v>
      </c>
      <c r="AY330" s="47" t="n">
        <f aca="false">SUM(AY331)</f>
        <v>0</v>
      </c>
      <c r="AZ330" s="47" t="n">
        <f aca="false">SUM(AZ331)</f>
        <v>0</v>
      </c>
      <c r="BA330" s="47" t="n">
        <f aca="false">SUM(AW330+AY330-AZ330)</f>
        <v>5308.91233658504</v>
      </c>
      <c r="BB330" s="47" t="n">
        <f aca="false">SUM(BB331)</f>
        <v>3981</v>
      </c>
      <c r="BC330" s="48" t="n">
        <f aca="false">SUM(BB330/BA330*100)</f>
        <v>74.98711125</v>
      </c>
      <c r="BL330" s="2"/>
    </row>
    <row r="331" customFormat="false" ht="12.75" hidden="true" customHeight="false" outlineLevel="0" collapsed="false">
      <c r="A331" s="66"/>
      <c r="B331" s="52" t="s">
        <v>74</v>
      </c>
      <c r="C331" s="52"/>
      <c r="D331" s="52"/>
      <c r="E331" s="52"/>
      <c r="F331" s="52"/>
      <c r="G331" s="52"/>
      <c r="H331" s="52"/>
      <c r="I331" s="37" t="n">
        <v>38</v>
      </c>
      <c r="J331" s="38" t="s">
        <v>210</v>
      </c>
      <c r="K331" s="45" t="n">
        <f aca="false">SUM(K332)</f>
        <v>26000</v>
      </c>
      <c r="L331" s="45" t="n">
        <f aca="false">SUM(L332)</f>
        <v>95000</v>
      </c>
      <c r="M331" s="45" t="n">
        <f aca="false">SUM(M332)</f>
        <v>95000</v>
      </c>
      <c r="N331" s="45" t="n">
        <f aca="false">SUM(N332)</f>
        <v>5000</v>
      </c>
      <c r="O331" s="45" t="n">
        <f aca="false">SUM(O332)</f>
        <v>5000</v>
      </c>
      <c r="P331" s="45" t="n">
        <f aca="false">SUM(P332)</f>
        <v>15000</v>
      </c>
      <c r="Q331" s="45" t="n">
        <f aca="false">SUM(Q332)</f>
        <v>15000</v>
      </c>
      <c r="R331" s="45" t="n">
        <f aca="false">SUM(R332)</f>
        <v>0</v>
      </c>
      <c r="S331" s="45" t="n">
        <f aca="false">SUM(S332)</f>
        <v>15000</v>
      </c>
      <c r="T331" s="45" t="n">
        <f aca="false">SUM(T332)</f>
        <v>0</v>
      </c>
      <c r="U331" s="45" t="n">
        <f aca="false">SUM(U332)</f>
        <v>0</v>
      </c>
      <c r="V331" s="45" t="n">
        <f aca="false">SUM(V332)</f>
        <v>100</v>
      </c>
      <c r="W331" s="45" t="n">
        <f aca="false">SUM(W332)</f>
        <v>15000</v>
      </c>
      <c r="X331" s="45" t="n">
        <f aca="false">SUM(X332)</f>
        <v>40000</v>
      </c>
      <c r="Y331" s="45" t="n">
        <f aca="false">SUM(Y332)</f>
        <v>40000</v>
      </c>
      <c r="Z331" s="45" t="n">
        <f aca="false">SUM(Z332)</f>
        <v>40000</v>
      </c>
      <c r="AA331" s="45" t="n">
        <f aca="false">SUM(AA332)</f>
        <v>40000</v>
      </c>
      <c r="AB331" s="45" t="n">
        <f aca="false">SUM(AB332)</f>
        <v>20000</v>
      </c>
      <c r="AC331" s="45" t="n">
        <f aca="false">SUM(AC332)</f>
        <v>40000</v>
      </c>
      <c r="AD331" s="45" t="n">
        <f aca="false">SUM(AD332)</f>
        <v>40000</v>
      </c>
      <c r="AE331" s="45" t="n">
        <f aca="false">SUM(AE332)</f>
        <v>0</v>
      </c>
      <c r="AF331" s="45" t="n">
        <f aca="false">SUM(AF332)</f>
        <v>0</v>
      </c>
      <c r="AG331" s="45" t="n">
        <f aca="false">SUM(AG332)</f>
        <v>40000</v>
      </c>
      <c r="AH331" s="45" t="n">
        <f aca="false">SUM(AH332)</f>
        <v>0</v>
      </c>
      <c r="AI331" s="45" t="n">
        <f aca="false">SUM(AI332)</f>
        <v>40000</v>
      </c>
      <c r="AJ331" s="45" t="n">
        <f aca="false">SUM(AJ332)</f>
        <v>27500</v>
      </c>
      <c r="AK331" s="45" t="n">
        <f aca="false">SUM(AK332)</f>
        <v>40000</v>
      </c>
      <c r="AL331" s="45" t="n">
        <f aca="false">SUM(AL332)</f>
        <v>0</v>
      </c>
      <c r="AM331" s="45" t="n">
        <f aca="false">SUM(AM332)</f>
        <v>0</v>
      </c>
      <c r="AN331" s="45" t="n">
        <f aca="false">SUM(AN332)</f>
        <v>40000</v>
      </c>
      <c r="AO331" s="39" t="n">
        <f aca="false">SUM(AN331/$AN$4)</f>
        <v>5308.91233658504</v>
      </c>
      <c r="AP331" s="45" t="n">
        <f aca="false">SUM(AP332)</f>
        <v>40000</v>
      </c>
      <c r="AQ331" s="45"/>
      <c r="AR331" s="39" t="n">
        <f aca="false">SUM(AP331/$AN$4)</f>
        <v>5308.91233658504</v>
      </c>
      <c r="AS331" s="39"/>
      <c r="AT331" s="39" t="n">
        <f aca="false">SUM(AT332)</f>
        <v>2654</v>
      </c>
      <c r="AU331" s="39" t="n">
        <f aca="false">SUM(AU332)</f>
        <v>0</v>
      </c>
      <c r="AV331" s="39" t="n">
        <f aca="false">SUM(AV332)</f>
        <v>0</v>
      </c>
      <c r="AW331" s="39" t="n">
        <f aca="false">SUM(AR331+AU331-AV331)</f>
        <v>5308.91233658504</v>
      </c>
      <c r="AX331" s="47" t="n">
        <f aca="false">SUM(AX332)</f>
        <v>3981</v>
      </c>
      <c r="AY331" s="47" t="n">
        <f aca="false">SUM(AY332)</f>
        <v>0</v>
      </c>
      <c r="AZ331" s="47" t="n">
        <f aca="false">SUM(AZ332)</f>
        <v>0</v>
      </c>
      <c r="BA331" s="47" t="n">
        <f aca="false">SUM(BA332)</f>
        <v>5308.91233658504</v>
      </c>
      <c r="BB331" s="47" t="n">
        <f aca="false">SUM(BB332)</f>
        <v>3981</v>
      </c>
      <c r="BC331" s="48" t="n">
        <f aca="false">SUM(BB331/BA331*100)</f>
        <v>74.98711125</v>
      </c>
      <c r="BG331" s="2" t="n">
        <v>3981</v>
      </c>
      <c r="BL331" s="2"/>
    </row>
    <row r="332" customFormat="false" ht="12.75" hidden="true" customHeight="false" outlineLevel="0" collapsed="false">
      <c r="A332" s="35"/>
      <c r="B332" s="36"/>
      <c r="C332" s="36"/>
      <c r="D332" s="36"/>
      <c r="E332" s="36"/>
      <c r="F332" s="36"/>
      <c r="G332" s="36"/>
      <c r="H332" s="36"/>
      <c r="I332" s="49" t="n">
        <v>381</v>
      </c>
      <c r="J332" s="50" t="s">
        <v>64</v>
      </c>
      <c r="K332" s="45" t="n">
        <f aca="false">SUM(K333)</f>
        <v>26000</v>
      </c>
      <c r="L332" s="45" t="n">
        <f aca="false">SUM(L333)</f>
        <v>95000</v>
      </c>
      <c r="M332" s="45" t="n">
        <f aca="false">SUM(M333)</f>
        <v>95000</v>
      </c>
      <c r="N332" s="53" t="n">
        <f aca="false">SUM(N333)</f>
        <v>5000</v>
      </c>
      <c r="O332" s="53" t="n">
        <f aca="false">SUM(O333)</f>
        <v>5000</v>
      </c>
      <c r="P332" s="53" t="n">
        <f aca="false">SUM(P333)</f>
        <v>15000</v>
      </c>
      <c r="Q332" s="53" t="n">
        <f aca="false">SUM(Q333)</f>
        <v>15000</v>
      </c>
      <c r="R332" s="53" t="n">
        <f aca="false">SUM(R333)</f>
        <v>0</v>
      </c>
      <c r="S332" s="53" t="n">
        <f aca="false">SUM(S333)</f>
        <v>15000</v>
      </c>
      <c r="T332" s="53" t="n">
        <f aca="false">SUM(T333)</f>
        <v>0</v>
      </c>
      <c r="U332" s="53" t="n">
        <f aca="false">SUM(U333)</f>
        <v>0</v>
      </c>
      <c r="V332" s="53" t="n">
        <f aca="false">SUM(V333)</f>
        <v>100</v>
      </c>
      <c r="W332" s="53" t="n">
        <f aca="false">SUM(W333)</f>
        <v>15000</v>
      </c>
      <c r="X332" s="53" t="n">
        <f aca="false">SUM(X333)</f>
        <v>40000</v>
      </c>
      <c r="Y332" s="53" t="n">
        <f aca="false">SUM(Y333)</f>
        <v>40000</v>
      </c>
      <c r="Z332" s="53" t="n">
        <f aca="false">SUM(Z333)</f>
        <v>40000</v>
      </c>
      <c r="AA332" s="53" t="n">
        <f aca="false">SUM(AA333)</f>
        <v>40000</v>
      </c>
      <c r="AB332" s="53" t="n">
        <f aca="false">SUM(AB333)</f>
        <v>20000</v>
      </c>
      <c r="AC332" s="53" t="n">
        <f aca="false">SUM(AC333)</f>
        <v>40000</v>
      </c>
      <c r="AD332" s="53" t="n">
        <f aca="false">SUM(AD333)</f>
        <v>40000</v>
      </c>
      <c r="AE332" s="53" t="n">
        <f aca="false">SUM(AE333)</f>
        <v>0</v>
      </c>
      <c r="AF332" s="53" t="n">
        <f aca="false">SUM(AF333)</f>
        <v>0</v>
      </c>
      <c r="AG332" s="53" t="n">
        <f aca="false">SUM(AG333)</f>
        <v>40000</v>
      </c>
      <c r="AH332" s="53" t="n">
        <f aca="false">SUM(AH333)</f>
        <v>0</v>
      </c>
      <c r="AI332" s="53" t="n">
        <f aca="false">SUM(AI333)</f>
        <v>40000</v>
      </c>
      <c r="AJ332" s="53" t="n">
        <f aca="false">SUM(AJ333)</f>
        <v>27500</v>
      </c>
      <c r="AK332" s="53" t="n">
        <f aca="false">SUM(AK333)</f>
        <v>40000</v>
      </c>
      <c r="AL332" s="53" t="n">
        <f aca="false">SUM(AL333)</f>
        <v>0</v>
      </c>
      <c r="AM332" s="53" t="n">
        <f aca="false">SUM(AM333)</f>
        <v>0</v>
      </c>
      <c r="AN332" s="53" t="n">
        <f aca="false">SUM(AN333)</f>
        <v>40000</v>
      </c>
      <c r="AO332" s="39" t="n">
        <f aca="false">SUM(AN332/$AN$4)</f>
        <v>5308.91233658504</v>
      </c>
      <c r="AP332" s="53" t="n">
        <f aca="false">SUM(AP333)</f>
        <v>40000</v>
      </c>
      <c r="AQ332" s="53"/>
      <c r="AR332" s="39" t="n">
        <f aca="false">SUM(AP332/$AN$4)</f>
        <v>5308.91233658504</v>
      </c>
      <c r="AS332" s="39"/>
      <c r="AT332" s="39" t="n">
        <f aca="false">SUM(AT333)</f>
        <v>2654</v>
      </c>
      <c r="AU332" s="39" t="n">
        <f aca="false">SUM(AU333)</f>
        <v>0</v>
      </c>
      <c r="AV332" s="39" t="n">
        <f aca="false">SUM(AV333)</f>
        <v>0</v>
      </c>
      <c r="AW332" s="39" t="n">
        <f aca="false">SUM(AR332+AU332-AV332)</f>
        <v>5308.91233658504</v>
      </c>
      <c r="AX332" s="47" t="n">
        <f aca="false">SUM(AX333)</f>
        <v>3981</v>
      </c>
      <c r="AY332" s="47" t="n">
        <f aca="false">SUM(AY333)</f>
        <v>0</v>
      </c>
      <c r="AZ332" s="47" t="n">
        <f aca="false">SUM(AZ333)</f>
        <v>0</v>
      </c>
      <c r="BA332" s="47" t="n">
        <f aca="false">SUM(BA333)</f>
        <v>5308.91233658504</v>
      </c>
      <c r="BB332" s="47" t="n">
        <f aca="false">SUM(BB333)</f>
        <v>3981</v>
      </c>
      <c r="BC332" s="48" t="n">
        <f aca="false">SUM(BB332/BA332*100)</f>
        <v>74.98711125</v>
      </c>
      <c r="BL332" s="2"/>
    </row>
    <row r="333" customFormat="false" ht="12.75" hidden="true" customHeight="false" outlineLevel="0" collapsed="false">
      <c r="A333" s="35"/>
      <c r="B333" s="36"/>
      <c r="C333" s="36"/>
      <c r="D333" s="36"/>
      <c r="E333" s="36"/>
      <c r="F333" s="36"/>
      <c r="G333" s="36"/>
      <c r="H333" s="36"/>
      <c r="I333" s="49" t="n">
        <v>38113</v>
      </c>
      <c r="J333" s="50" t="s">
        <v>318</v>
      </c>
      <c r="K333" s="51" t="n">
        <v>26000</v>
      </c>
      <c r="L333" s="51" t="n">
        <v>95000</v>
      </c>
      <c r="M333" s="51" t="n">
        <v>95000</v>
      </c>
      <c r="N333" s="51" t="n">
        <v>5000</v>
      </c>
      <c r="O333" s="51" t="n">
        <v>5000</v>
      </c>
      <c r="P333" s="51" t="n">
        <v>15000</v>
      </c>
      <c r="Q333" s="51" t="n">
        <v>15000</v>
      </c>
      <c r="R333" s="51"/>
      <c r="S333" s="51" t="n">
        <v>15000</v>
      </c>
      <c r="T333" s="51"/>
      <c r="U333" s="51"/>
      <c r="V333" s="39" t="n">
        <f aca="false">S333/P333*100</f>
        <v>100</v>
      </c>
      <c r="W333" s="39" t="n">
        <v>15000</v>
      </c>
      <c r="X333" s="51" t="n">
        <v>40000</v>
      </c>
      <c r="Y333" s="51" t="n">
        <v>40000</v>
      </c>
      <c r="Z333" s="51" t="n">
        <v>40000</v>
      </c>
      <c r="AA333" s="51" t="n">
        <v>40000</v>
      </c>
      <c r="AB333" s="51" t="n">
        <v>20000</v>
      </c>
      <c r="AC333" s="51" t="n">
        <v>40000</v>
      </c>
      <c r="AD333" s="51" t="n">
        <v>40000</v>
      </c>
      <c r="AE333" s="51"/>
      <c r="AF333" s="51"/>
      <c r="AG333" s="53" t="n">
        <f aca="false">SUM(AD333+AE333-AF333)</f>
        <v>40000</v>
      </c>
      <c r="AH333" s="51"/>
      <c r="AI333" s="51" t="n">
        <v>40000</v>
      </c>
      <c r="AJ333" s="47" t="n">
        <v>27500</v>
      </c>
      <c r="AK333" s="51" t="n">
        <v>40000</v>
      </c>
      <c r="AL333" s="51"/>
      <c r="AM333" s="51"/>
      <c r="AN333" s="47" t="n">
        <f aca="false">SUM(AK333+AL333-AM333)</f>
        <v>40000</v>
      </c>
      <c r="AO333" s="39" t="n">
        <f aca="false">SUM(AN333/$AN$4)</f>
        <v>5308.91233658504</v>
      </c>
      <c r="AP333" s="47" t="n">
        <v>40000</v>
      </c>
      <c r="AQ333" s="47"/>
      <c r="AR333" s="39" t="n">
        <f aca="false">SUM(AP333/$AN$4)</f>
        <v>5308.91233658504</v>
      </c>
      <c r="AS333" s="39" t="n">
        <v>2654</v>
      </c>
      <c r="AT333" s="39" t="n">
        <v>2654</v>
      </c>
      <c r="AU333" s="39"/>
      <c r="AV333" s="39"/>
      <c r="AW333" s="39" t="n">
        <f aca="false">SUM(AR333+AU333-AV333)</f>
        <v>5308.91233658504</v>
      </c>
      <c r="AX333" s="47" t="n">
        <v>3981</v>
      </c>
      <c r="AY333" s="47"/>
      <c r="AZ333" s="47"/>
      <c r="BA333" s="47" t="n">
        <f aca="false">SUM(AW333+AY333-AZ333)</f>
        <v>5308.91233658504</v>
      </c>
      <c r="BB333" s="47" t="n">
        <v>3981</v>
      </c>
      <c r="BC333" s="48" t="n">
        <f aca="false">SUM(BB333/BA333*100)</f>
        <v>74.98711125</v>
      </c>
      <c r="BL333" s="2"/>
    </row>
    <row r="334" customFormat="false" ht="12.75" hidden="true" customHeight="false" outlineLevel="0" collapsed="false">
      <c r="A334" s="35" t="s">
        <v>319</v>
      </c>
      <c r="B334" s="36"/>
      <c r="C334" s="36"/>
      <c r="D334" s="36"/>
      <c r="E334" s="36"/>
      <c r="F334" s="36"/>
      <c r="G334" s="36"/>
      <c r="H334" s="36"/>
      <c r="I334" s="49" t="s">
        <v>48</v>
      </c>
      <c r="J334" s="50" t="s">
        <v>320</v>
      </c>
      <c r="K334" s="45" t="n">
        <f aca="false">SUM(K335)</f>
        <v>13000</v>
      </c>
      <c r="L334" s="45" t="n">
        <f aca="false">SUM(L335)</f>
        <v>0</v>
      </c>
      <c r="M334" s="45" t="n">
        <f aca="false">SUM(M335)</f>
        <v>0</v>
      </c>
      <c r="N334" s="45" t="n">
        <f aca="false">SUM(N335)</f>
        <v>14000</v>
      </c>
      <c r="O334" s="45" t="n">
        <f aca="false">SUM(O335)</f>
        <v>14000</v>
      </c>
      <c r="P334" s="45" t="n">
        <f aca="false">SUM(P335)</f>
        <v>20000</v>
      </c>
      <c r="Q334" s="45" t="n">
        <f aca="false">SUM(Q335)</f>
        <v>20000</v>
      </c>
      <c r="R334" s="45" t="n">
        <f aca="false">SUM(R335)</f>
        <v>15200</v>
      </c>
      <c r="S334" s="45" t="n">
        <f aca="false">SUM(S335)</f>
        <v>25000</v>
      </c>
      <c r="T334" s="45" t="n">
        <f aca="false">SUM(T335)</f>
        <v>17700</v>
      </c>
      <c r="U334" s="45" t="n">
        <f aca="false">SUM(U335)</f>
        <v>0</v>
      </c>
      <c r="V334" s="45" t="n">
        <f aca="false">SUM(V335)</f>
        <v>125</v>
      </c>
      <c r="W334" s="45" t="n">
        <f aca="false">SUM(W335)</f>
        <v>25000</v>
      </c>
      <c r="X334" s="45" t="n">
        <f aca="false">SUM(X335)</f>
        <v>60000</v>
      </c>
      <c r="Y334" s="45" t="n">
        <f aca="false">SUM(Y335)</f>
        <v>10000</v>
      </c>
      <c r="Z334" s="45" t="n">
        <f aca="false">SUM(Z335)</f>
        <v>15000</v>
      </c>
      <c r="AA334" s="45" t="n">
        <f aca="false">SUM(AA335)</f>
        <v>15000</v>
      </c>
      <c r="AB334" s="45" t="n">
        <f aca="false">SUM(AB335)</f>
        <v>4500</v>
      </c>
      <c r="AC334" s="45" t="n">
        <f aca="false">SUM(AC335)</f>
        <v>15000</v>
      </c>
      <c r="AD334" s="45" t="n">
        <f aca="false">SUM(AD335)</f>
        <v>15000</v>
      </c>
      <c r="AE334" s="45" t="n">
        <f aca="false">SUM(AE335)</f>
        <v>0</v>
      </c>
      <c r="AF334" s="45" t="n">
        <f aca="false">SUM(AF335)</f>
        <v>0</v>
      </c>
      <c r="AG334" s="45" t="n">
        <f aca="false">SUM(AG335)</f>
        <v>15000</v>
      </c>
      <c r="AH334" s="45" t="n">
        <f aca="false">SUM(AH335)</f>
        <v>0</v>
      </c>
      <c r="AI334" s="45" t="n">
        <f aca="false">SUM(AI335)</f>
        <v>15000</v>
      </c>
      <c r="AJ334" s="45" t="n">
        <f aca="false">SUM(AJ335)</f>
        <v>0</v>
      </c>
      <c r="AK334" s="45" t="n">
        <f aca="false">SUM(AK335)</f>
        <v>15000</v>
      </c>
      <c r="AL334" s="45" t="n">
        <f aca="false">SUM(AL335)</f>
        <v>0</v>
      </c>
      <c r="AM334" s="45" t="n">
        <f aca="false">SUM(AM335)</f>
        <v>0</v>
      </c>
      <c r="AN334" s="45" t="n">
        <f aca="false">SUM(AN335)</f>
        <v>15000</v>
      </c>
      <c r="AO334" s="39" t="n">
        <f aca="false">SUM(AN334/$AN$4)</f>
        <v>1990.84212621939</v>
      </c>
      <c r="AP334" s="45" t="n">
        <f aca="false">SUM(AP335)</f>
        <v>15000</v>
      </c>
      <c r="AQ334" s="45" t="n">
        <f aca="false">SUM(AQ335)</f>
        <v>0</v>
      </c>
      <c r="AR334" s="39" t="n">
        <f aca="false">SUM(AP334/$AN$4)</f>
        <v>1990.84212621939</v>
      </c>
      <c r="AS334" s="39"/>
      <c r="AT334" s="39" t="n">
        <f aca="false">SUM(AT335)</f>
        <v>150</v>
      </c>
      <c r="AU334" s="39" t="n">
        <f aca="false">SUM(AU335)</f>
        <v>0</v>
      </c>
      <c r="AV334" s="39" t="n">
        <f aca="false">SUM(AV335)</f>
        <v>0</v>
      </c>
      <c r="AW334" s="39" t="n">
        <f aca="false">SUM(AR334+AU334-AV334)</f>
        <v>1990.84212621939</v>
      </c>
      <c r="AX334" s="47" t="n">
        <f aca="false">SUM(AX337)</f>
        <v>0</v>
      </c>
      <c r="AY334" s="47" t="n">
        <f aca="false">SUM(AY337)</f>
        <v>0</v>
      </c>
      <c r="AZ334" s="47" t="n">
        <f aca="false">SUM(AZ337)</f>
        <v>0</v>
      </c>
      <c r="BA334" s="47" t="n">
        <f aca="false">SUM(BA337)</f>
        <v>1990.84212621939</v>
      </c>
      <c r="BB334" s="47" t="n">
        <f aca="false">SUM(BB337)</f>
        <v>0</v>
      </c>
      <c r="BC334" s="48" t="n">
        <f aca="false">SUM(BB334/BA334*100)</f>
        <v>0</v>
      </c>
      <c r="BL334" s="2"/>
    </row>
    <row r="335" customFormat="false" ht="12.75" hidden="true" customHeight="false" outlineLevel="0" collapsed="false">
      <c r="A335" s="35"/>
      <c r="B335" s="36"/>
      <c r="C335" s="36"/>
      <c r="D335" s="36"/>
      <c r="E335" s="36"/>
      <c r="F335" s="36"/>
      <c r="G335" s="36"/>
      <c r="H335" s="36"/>
      <c r="I335" s="49" t="s">
        <v>317</v>
      </c>
      <c r="J335" s="50"/>
      <c r="K335" s="45" t="n">
        <f aca="false">SUM(K337)</f>
        <v>13000</v>
      </c>
      <c r="L335" s="45" t="n">
        <f aca="false">SUM(L337)</f>
        <v>0</v>
      </c>
      <c r="M335" s="45" t="n">
        <f aca="false">SUM(M337)</f>
        <v>0</v>
      </c>
      <c r="N335" s="45" t="n">
        <f aca="false">SUM(N337)</f>
        <v>14000</v>
      </c>
      <c r="O335" s="45" t="n">
        <f aca="false">SUM(O337)</f>
        <v>14000</v>
      </c>
      <c r="P335" s="45" t="n">
        <f aca="false">SUM(P337)</f>
        <v>20000</v>
      </c>
      <c r="Q335" s="45" t="n">
        <f aca="false">SUM(Q337)</f>
        <v>20000</v>
      </c>
      <c r="R335" s="45" t="n">
        <f aca="false">SUM(R337)</f>
        <v>15200</v>
      </c>
      <c r="S335" s="45" t="n">
        <f aca="false">SUM(S337)</f>
        <v>25000</v>
      </c>
      <c r="T335" s="45" t="n">
        <f aca="false">SUM(T337)</f>
        <v>17700</v>
      </c>
      <c r="U335" s="45" t="n">
        <f aca="false">SUM(U337)</f>
        <v>0</v>
      </c>
      <c r="V335" s="45" t="n">
        <f aca="false">SUM(V337)</f>
        <v>125</v>
      </c>
      <c r="W335" s="45" t="n">
        <f aca="false">SUM(W337)</f>
        <v>25000</v>
      </c>
      <c r="X335" s="45" t="n">
        <f aca="false">SUM(X337)</f>
        <v>60000</v>
      </c>
      <c r="Y335" s="45" t="n">
        <f aca="false">SUM(Y337)</f>
        <v>10000</v>
      </c>
      <c r="Z335" s="45" t="n">
        <f aca="false">SUM(Z337)</f>
        <v>15000</v>
      </c>
      <c r="AA335" s="45" t="n">
        <f aca="false">SUM(AA337)</f>
        <v>15000</v>
      </c>
      <c r="AB335" s="45" t="n">
        <f aca="false">SUM(AB337)</f>
        <v>4500</v>
      </c>
      <c r="AC335" s="45" t="n">
        <f aca="false">SUM(AC337)</f>
        <v>15000</v>
      </c>
      <c r="AD335" s="45" t="n">
        <f aca="false">SUM(AD337)</f>
        <v>15000</v>
      </c>
      <c r="AE335" s="45" t="n">
        <f aca="false">SUM(AE337)</f>
        <v>0</v>
      </c>
      <c r="AF335" s="45" t="n">
        <f aca="false">SUM(AF337)</f>
        <v>0</v>
      </c>
      <c r="AG335" s="45" t="n">
        <f aca="false">SUM(AG337)</f>
        <v>15000</v>
      </c>
      <c r="AH335" s="45" t="n">
        <f aca="false">SUM(AH337)</f>
        <v>0</v>
      </c>
      <c r="AI335" s="45" t="n">
        <f aca="false">SUM(AI337)</f>
        <v>15000</v>
      </c>
      <c r="AJ335" s="45" t="n">
        <f aca="false">SUM(AJ337)</f>
        <v>0</v>
      </c>
      <c r="AK335" s="45" t="n">
        <f aca="false">SUM(AK337)</f>
        <v>15000</v>
      </c>
      <c r="AL335" s="45" t="n">
        <f aca="false">SUM(AL337)</f>
        <v>0</v>
      </c>
      <c r="AM335" s="45" t="n">
        <f aca="false">SUM(AM337)</f>
        <v>0</v>
      </c>
      <c r="AN335" s="45" t="n">
        <f aca="false">SUM(AN337)</f>
        <v>15000</v>
      </c>
      <c r="AO335" s="39" t="n">
        <f aca="false">SUM(AN335/$AN$4)</f>
        <v>1990.84212621939</v>
      </c>
      <c r="AP335" s="45" t="n">
        <f aca="false">SUM(AP337)</f>
        <v>15000</v>
      </c>
      <c r="AQ335" s="45" t="n">
        <f aca="false">SUM(AQ337)</f>
        <v>0</v>
      </c>
      <c r="AR335" s="39" t="n">
        <f aca="false">SUM(AP335/$AN$4)</f>
        <v>1990.84212621939</v>
      </c>
      <c r="AS335" s="39"/>
      <c r="AT335" s="39" t="n">
        <f aca="false">SUM(AT337)</f>
        <v>150</v>
      </c>
      <c r="AU335" s="39" t="n">
        <f aca="false">SUM(AU337)</f>
        <v>0</v>
      </c>
      <c r="AV335" s="39" t="n">
        <f aca="false">SUM(AV337)</f>
        <v>0</v>
      </c>
      <c r="AW335" s="39" t="n">
        <f aca="false">SUM(AR335+AU335-AV335)</f>
        <v>1990.84212621939</v>
      </c>
      <c r="AX335" s="47"/>
      <c r="AY335" s="47" t="n">
        <f aca="false">SUM(AY336)</f>
        <v>0</v>
      </c>
      <c r="AZ335" s="47" t="n">
        <f aca="false">SUM(AZ336)</f>
        <v>0</v>
      </c>
      <c r="BA335" s="47" t="n">
        <f aca="false">SUM(AW335+AY335-AZ335)</f>
        <v>1990.84212621939</v>
      </c>
      <c r="BB335" s="47" t="n">
        <v>0</v>
      </c>
      <c r="BC335" s="48" t="n">
        <f aca="false">SUM(BB335/BA335*100)</f>
        <v>0</v>
      </c>
      <c r="BL335" s="2"/>
    </row>
    <row r="336" customFormat="false" ht="12.75" hidden="true" customHeight="false" outlineLevel="0" collapsed="false">
      <c r="A336" s="35"/>
      <c r="B336" s="36" t="s">
        <v>73</v>
      </c>
      <c r="C336" s="36"/>
      <c r="D336" s="36"/>
      <c r="E336" s="36"/>
      <c r="F336" s="36"/>
      <c r="G336" s="36"/>
      <c r="H336" s="36"/>
      <c r="I336" s="57" t="s">
        <v>74</v>
      </c>
      <c r="J336" s="50" t="s">
        <v>75</v>
      </c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39" t="n">
        <f aca="false">SUM(AN336/$AN$4)</f>
        <v>0</v>
      </c>
      <c r="AP336" s="45" t="n">
        <v>15000</v>
      </c>
      <c r="AQ336" s="45"/>
      <c r="AR336" s="39" t="n">
        <f aca="false">SUM(AP336/$AN$4)</f>
        <v>1990.84212621939</v>
      </c>
      <c r="AS336" s="39"/>
      <c r="AT336" s="39" t="n">
        <v>15000</v>
      </c>
      <c r="AU336" s="39"/>
      <c r="AV336" s="39"/>
      <c r="AW336" s="39" t="n">
        <f aca="false">SUM(AR336+AU336-AV336)</f>
        <v>1990.84212621939</v>
      </c>
      <c r="AX336" s="47"/>
      <c r="AY336" s="47"/>
      <c r="AZ336" s="47"/>
      <c r="BA336" s="47" t="n">
        <f aca="false">SUM(AW336+AY336-AZ336)</f>
        <v>1990.84212621939</v>
      </c>
      <c r="BB336" s="47"/>
      <c r="BC336" s="48" t="n">
        <f aca="false">SUM(BB336/BA336*100)</f>
        <v>0</v>
      </c>
      <c r="BL336" s="2"/>
    </row>
    <row r="337" customFormat="false" ht="12.75" hidden="true" customHeight="false" outlineLevel="0" collapsed="false">
      <c r="A337" s="66"/>
      <c r="B337" s="52"/>
      <c r="C337" s="52"/>
      <c r="D337" s="52"/>
      <c r="E337" s="52"/>
      <c r="F337" s="52"/>
      <c r="G337" s="52"/>
      <c r="H337" s="52"/>
      <c r="I337" s="37" t="n">
        <v>3</v>
      </c>
      <c r="J337" s="38" t="s">
        <v>54</v>
      </c>
      <c r="K337" s="45" t="n">
        <f aca="false">SUM(K338)</f>
        <v>13000</v>
      </c>
      <c r="L337" s="45" t="n">
        <f aca="false">SUM(L338)</f>
        <v>0</v>
      </c>
      <c r="M337" s="45" t="n">
        <f aca="false">SUM(M338)</f>
        <v>0</v>
      </c>
      <c r="N337" s="39" t="n">
        <f aca="false">SUM(N338)</f>
        <v>14000</v>
      </c>
      <c r="O337" s="39" t="n">
        <f aca="false">SUM(O338)</f>
        <v>14000</v>
      </c>
      <c r="P337" s="39" t="n">
        <f aca="false">SUM(P338)</f>
        <v>20000</v>
      </c>
      <c r="Q337" s="39" t="n">
        <f aca="false">SUM(Q338)</f>
        <v>20000</v>
      </c>
      <c r="R337" s="39" t="n">
        <f aca="false">SUM(R338)</f>
        <v>15200</v>
      </c>
      <c r="S337" s="39" t="n">
        <f aca="false">SUM(S338)</f>
        <v>25000</v>
      </c>
      <c r="T337" s="39" t="n">
        <f aca="false">SUM(T338)</f>
        <v>17700</v>
      </c>
      <c r="U337" s="39" t="n">
        <f aca="false">SUM(U338)</f>
        <v>0</v>
      </c>
      <c r="V337" s="39" t="n">
        <f aca="false">SUM(V338)</f>
        <v>125</v>
      </c>
      <c r="W337" s="39" t="n">
        <f aca="false">SUM(W338)</f>
        <v>25000</v>
      </c>
      <c r="X337" s="39" t="n">
        <f aca="false">SUM(X338)</f>
        <v>60000</v>
      </c>
      <c r="Y337" s="39" t="n">
        <f aca="false">SUM(Y338)</f>
        <v>10000</v>
      </c>
      <c r="Z337" s="39" t="n">
        <f aca="false">SUM(Z338)</f>
        <v>15000</v>
      </c>
      <c r="AA337" s="39" t="n">
        <f aca="false">SUM(AA338)</f>
        <v>15000</v>
      </c>
      <c r="AB337" s="39" t="n">
        <f aca="false">SUM(AB338)</f>
        <v>4500</v>
      </c>
      <c r="AC337" s="39" t="n">
        <f aca="false">SUM(AC338)</f>
        <v>15000</v>
      </c>
      <c r="AD337" s="39" t="n">
        <f aca="false">SUM(AD338)</f>
        <v>15000</v>
      </c>
      <c r="AE337" s="39" t="n">
        <f aca="false">SUM(AE338)</f>
        <v>0</v>
      </c>
      <c r="AF337" s="39" t="n">
        <f aca="false">SUM(AF338)</f>
        <v>0</v>
      </c>
      <c r="AG337" s="39" t="n">
        <f aca="false">SUM(AG338)</f>
        <v>15000</v>
      </c>
      <c r="AH337" s="39" t="n">
        <f aca="false">SUM(AH338)</f>
        <v>0</v>
      </c>
      <c r="AI337" s="39" t="n">
        <f aca="false">SUM(AI338)</f>
        <v>15000</v>
      </c>
      <c r="AJ337" s="39" t="n">
        <f aca="false">SUM(AJ338)</f>
        <v>0</v>
      </c>
      <c r="AK337" s="39" t="n">
        <f aca="false">SUM(AK338)</f>
        <v>15000</v>
      </c>
      <c r="AL337" s="39" t="n">
        <f aca="false">SUM(AL338)</f>
        <v>0</v>
      </c>
      <c r="AM337" s="39" t="n">
        <f aca="false">SUM(AM338)</f>
        <v>0</v>
      </c>
      <c r="AN337" s="39" t="n">
        <f aca="false">SUM(AN338)</f>
        <v>15000</v>
      </c>
      <c r="AO337" s="39" t="n">
        <f aca="false">SUM(AN337/$AN$4)</f>
        <v>1990.84212621939</v>
      </c>
      <c r="AP337" s="39" t="n">
        <f aca="false">SUM(AP338)</f>
        <v>15000</v>
      </c>
      <c r="AQ337" s="39" t="n">
        <f aca="false">SUM(AQ338)</f>
        <v>0</v>
      </c>
      <c r="AR337" s="39" t="n">
        <f aca="false">SUM(AP337/$AN$4)</f>
        <v>1990.84212621939</v>
      </c>
      <c r="AS337" s="39"/>
      <c r="AT337" s="39" t="n">
        <f aca="false">SUM(AT338)</f>
        <v>150</v>
      </c>
      <c r="AU337" s="39" t="n">
        <f aca="false">SUM(AU338)</f>
        <v>0</v>
      </c>
      <c r="AV337" s="39" t="n">
        <f aca="false">SUM(AV338)</f>
        <v>0</v>
      </c>
      <c r="AW337" s="39" t="n">
        <f aca="false">SUM(AR337+AU337-AV337)</f>
        <v>1990.84212621939</v>
      </c>
      <c r="AX337" s="47" t="n">
        <f aca="false">SUM(AX338)</f>
        <v>0</v>
      </c>
      <c r="AY337" s="47" t="n">
        <f aca="false">SUM(AY338)</f>
        <v>0</v>
      </c>
      <c r="AZ337" s="47" t="n">
        <f aca="false">SUM(AZ338)</f>
        <v>0</v>
      </c>
      <c r="BA337" s="47" t="n">
        <f aca="false">SUM(BA338)</f>
        <v>1990.84212621939</v>
      </c>
      <c r="BB337" s="47" t="n">
        <f aca="false">SUM(BB338)</f>
        <v>0</v>
      </c>
      <c r="BC337" s="48" t="n">
        <f aca="false">SUM(BB337/BA337*100)</f>
        <v>0</v>
      </c>
      <c r="BL337" s="2"/>
    </row>
    <row r="338" customFormat="false" ht="12.75" hidden="true" customHeight="false" outlineLevel="0" collapsed="false">
      <c r="A338" s="66"/>
      <c r="B338" s="52" t="s">
        <v>74</v>
      </c>
      <c r="C338" s="52"/>
      <c r="D338" s="52"/>
      <c r="E338" s="52"/>
      <c r="F338" s="52"/>
      <c r="G338" s="52"/>
      <c r="H338" s="52"/>
      <c r="I338" s="37" t="n">
        <v>38</v>
      </c>
      <c r="J338" s="38" t="s">
        <v>210</v>
      </c>
      <c r="K338" s="45" t="n">
        <f aca="false">SUM(K339)</f>
        <v>13000</v>
      </c>
      <c r="L338" s="45" t="n">
        <f aca="false">SUM(L339)</f>
        <v>0</v>
      </c>
      <c r="M338" s="45" t="n">
        <f aca="false">SUM(M339)</f>
        <v>0</v>
      </c>
      <c r="N338" s="39" t="n">
        <f aca="false">SUM(N339)</f>
        <v>14000</v>
      </c>
      <c r="O338" s="39" t="n">
        <f aca="false">SUM(O339)</f>
        <v>14000</v>
      </c>
      <c r="P338" s="39" t="n">
        <f aca="false">SUM(P339)</f>
        <v>20000</v>
      </c>
      <c r="Q338" s="39" t="n">
        <f aca="false">SUM(Q339)</f>
        <v>20000</v>
      </c>
      <c r="R338" s="39" t="n">
        <f aca="false">SUM(R339)</f>
        <v>15200</v>
      </c>
      <c r="S338" s="39" t="n">
        <f aca="false">SUM(S339)</f>
        <v>25000</v>
      </c>
      <c r="T338" s="39" t="n">
        <f aca="false">SUM(T339)</f>
        <v>17700</v>
      </c>
      <c r="U338" s="39" t="n">
        <f aca="false">SUM(U339)</f>
        <v>0</v>
      </c>
      <c r="V338" s="39" t="n">
        <f aca="false">SUM(V339)</f>
        <v>125</v>
      </c>
      <c r="W338" s="39" t="n">
        <f aca="false">SUM(W339)</f>
        <v>25000</v>
      </c>
      <c r="X338" s="39" t="n">
        <f aca="false">SUM(X339)</f>
        <v>60000</v>
      </c>
      <c r="Y338" s="39" t="n">
        <f aca="false">SUM(Y339)</f>
        <v>10000</v>
      </c>
      <c r="Z338" s="39" t="n">
        <f aca="false">SUM(Z339)</f>
        <v>15000</v>
      </c>
      <c r="AA338" s="39" t="n">
        <f aca="false">SUM(AA339)</f>
        <v>15000</v>
      </c>
      <c r="AB338" s="39" t="n">
        <f aca="false">SUM(AB339)</f>
        <v>4500</v>
      </c>
      <c r="AC338" s="39" t="n">
        <f aca="false">SUM(AC339)</f>
        <v>15000</v>
      </c>
      <c r="AD338" s="39" t="n">
        <f aca="false">SUM(AD339)</f>
        <v>15000</v>
      </c>
      <c r="AE338" s="39" t="n">
        <f aca="false">SUM(AE339)</f>
        <v>0</v>
      </c>
      <c r="AF338" s="39" t="n">
        <f aca="false">SUM(AF339)</f>
        <v>0</v>
      </c>
      <c r="AG338" s="39" t="n">
        <f aca="false">SUM(AG339)</f>
        <v>15000</v>
      </c>
      <c r="AH338" s="39" t="n">
        <f aca="false">SUM(AH339)</f>
        <v>0</v>
      </c>
      <c r="AI338" s="39" t="n">
        <f aca="false">SUM(AI339)</f>
        <v>15000</v>
      </c>
      <c r="AJ338" s="39" t="n">
        <f aca="false">SUM(AJ339)</f>
        <v>0</v>
      </c>
      <c r="AK338" s="39" t="n">
        <f aca="false">SUM(AK339)</f>
        <v>15000</v>
      </c>
      <c r="AL338" s="39" t="n">
        <f aca="false">SUM(AL339)</f>
        <v>0</v>
      </c>
      <c r="AM338" s="39" t="n">
        <f aca="false">SUM(AM339)</f>
        <v>0</v>
      </c>
      <c r="AN338" s="39" t="n">
        <f aca="false">SUM(AN339)</f>
        <v>15000</v>
      </c>
      <c r="AO338" s="39" t="n">
        <f aca="false">SUM(AN338/$AN$4)</f>
        <v>1990.84212621939</v>
      </c>
      <c r="AP338" s="39" t="n">
        <f aca="false">SUM(AP339)</f>
        <v>15000</v>
      </c>
      <c r="AQ338" s="39"/>
      <c r="AR338" s="39" t="n">
        <f aca="false">SUM(AP338/$AN$4)</f>
        <v>1990.84212621939</v>
      </c>
      <c r="AS338" s="39"/>
      <c r="AT338" s="39" t="n">
        <f aca="false">SUM(AT339)</f>
        <v>150</v>
      </c>
      <c r="AU338" s="39" t="n">
        <f aca="false">SUM(AU339)</f>
        <v>0</v>
      </c>
      <c r="AV338" s="39" t="n">
        <f aca="false">SUM(AV339)</f>
        <v>0</v>
      </c>
      <c r="AW338" s="39" t="n">
        <f aca="false">SUM(AR338+AU338-AV338)</f>
        <v>1990.84212621939</v>
      </c>
      <c r="AX338" s="47" t="n">
        <f aca="false">SUM(AX339)</f>
        <v>0</v>
      </c>
      <c r="AY338" s="47" t="n">
        <f aca="false">SUM(AY339)</f>
        <v>0</v>
      </c>
      <c r="AZ338" s="47" t="n">
        <f aca="false">SUM(AZ339)</f>
        <v>0</v>
      </c>
      <c r="BA338" s="47" t="n">
        <f aca="false">SUM(BA339)</f>
        <v>1990.84212621939</v>
      </c>
      <c r="BB338" s="47" t="n">
        <f aca="false">SUM(BB339)</f>
        <v>0</v>
      </c>
      <c r="BC338" s="48" t="n">
        <f aca="false">SUM(BB338/BA338*100)</f>
        <v>0</v>
      </c>
      <c r="BL338" s="2"/>
    </row>
    <row r="339" customFormat="false" ht="12.75" hidden="true" customHeight="false" outlineLevel="0" collapsed="false">
      <c r="A339" s="35"/>
      <c r="B339" s="36"/>
      <c r="C339" s="36"/>
      <c r="D339" s="36"/>
      <c r="E339" s="36"/>
      <c r="F339" s="36"/>
      <c r="G339" s="36"/>
      <c r="H339" s="36"/>
      <c r="I339" s="49" t="n">
        <v>381</v>
      </c>
      <c r="J339" s="50" t="s">
        <v>64</v>
      </c>
      <c r="K339" s="45" t="n">
        <f aca="false">SUM(K340)</f>
        <v>13000</v>
      </c>
      <c r="L339" s="45" t="n">
        <f aca="false">SUM(L340)</f>
        <v>0</v>
      </c>
      <c r="M339" s="45" t="n">
        <f aca="false">SUM(M340)</f>
        <v>0</v>
      </c>
      <c r="N339" s="51" t="n">
        <f aca="false">SUM(N340)</f>
        <v>14000</v>
      </c>
      <c r="O339" s="51" t="n">
        <f aca="false">SUM(O340)</f>
        <v>14000</v>
      </c>
      <c r="P339" s="51" t="n">
        <f aca="false">SUM(P340)</f>
        <v>20000</v>
      </c>
      <c r="Q339" s="51" t="n">
        <f aca="false">SUM(Q340)</f>
        <v>20000</v>
      </c>
      <c r="R339" s="51" t="n">
        <f aca="false">SUM(R340)</f>
        <v>15200</v>
      </c>
      <c r="S339" s="51" t="n">
        <f aca="false">SUM(S340)</f>
        <v>25000</v>
      </c>
      <c r="T339" s="51" t="n">
        <f aca="false">SUM(T340)</f>
        <v>17700</v>
      </c>
      <c r="U339" s="51" t="n">
        <f aca="false">SUM(U340)</f>
        <v>0</v>
      </c>
      <c r="V339" s="51" t="n">
        <f aca="false">SUM(V340)</f>
        <v>125</v>
      </c>
      <c r="W339" s="51" t="n">
        <f aca="false">SUM(W340)</f>
        <v>25000</v>
      </c>
      <c r="X339" s="51" t="n">
        <f aca="false">SUM(X340)</f>
        <v>60000</v>
      </c>
      <c r="Y339" s="51" t="n">
        <f aca="false">SUM(Y340)</f>
        <v>10000</v>
      </c>
      <c r="Z339" s="51" t="n">
        <f aca="false">SUM(Z340)</f>
        <v>15000</v>
      </c>
      <c r="AA339" s="51" t="n">
        <f aca="false">SUM(AA340)</f>
        <v>15000</v>
      </c>
      <c r="AB339" s="51" t="n">
        <f aca="false">SUM(AB340)</f>
        <v>4500</v>
      </c>
      <c r="AC339" s="51" t="n">
        <f aca="false">SUM(AC340)</f>
        <v>15000</v>
      </c>
      <c r="AD339" s="51" t="n">
        <f aca="false">SUM(AD340)</f>
        <v>15000</v>
      </c>
      <c r="AE339" s="51" t="n">
        <f aca="false">SUM(AE340)</f>
        <v>0</v>
      </c>
      <c r="AF339" s="51" t="n">
        <f aca="false">SUM(AF340)</f>
        <v>0</v>
      </c>
      <c r="AG339" s="51" t="n">
        <f aca="false">SUM(AG340)</f>
        <v>15000</v>
      </c>
      <c r="AH339" s="51" t="n">
        <f aca="false">SUM(AH340)</f>
        <v>0</v>
      </c>
      <c r="AI339" s="51" t="n">
        <f aca="false">SUM(AI340)</f>
        <v>15000</v>
      </c>
      <c r="AJ339" s="51" t="n">
        <f aca="false">SUM(AJ340)</f>
        <v>0</v>
      </c>
      <c r="AK339" s="51" t="n">
        <f aca="false">SUM(AK340)</f>
        <v>15000</v>
      </c>
      <c r="AL339" s="51" t="n">
        <f aca="false">SUM(AL340)</f>
        <v>0</v>
      </c>
      <c r="AM339" s="51" t="n">
        <f aca="false">SUM(AM340)</f>
        <v>0</v>
      </c>
      <c r="AN339" s="51" t="n">
        <f aca="false">SUM(AN340)</f>
        <v>15000</v>
      </c>
      <c r="AO339" s="39" t="n">
        <f aca="false">SUM(AN339/$AN$4)</f>
        <v>1990.84212621939</v>
      </c>
      <c r="AP339" s="51" t="n">
        <f aca="false">SUM(AP340)</f>
        <v>15000</v>
      </c>
      <c r="AQ339" s="51"/>
      <c r="AR339" s="39" t="n">
        <f aca="false">SUM(AP339/$AN$4)</f>
        <v>1990.84212621939</v>
      </c>
      <c r="AS339" s="39"/>
      <c r="AT339" s="39" t="n">
        <f aca="false">SUM(AT340)</f>
        <v>150</v>
      </c>
      <c r="AU339" s="39" t="n">
        <f aca="false">SUM(AU340)</f>
        <v>0</v>
      </c>
      <c r="AV339" s="39" t="n">
        <f aca="false">SUM(AV340)</f>
        <v>0</v>
      </c>
      <c r="AW339" s="39" t="n">
        <f aca="false">SUM(AR339+AU339-AV339)</f>
        <v>1990.84212621939</v>
      </c>
      <c r="AX339" s="47" t="n">
        <f aca="false">SUM(AX340)</f>
        <v>0</v>
      </c>
      <c r="AY339" s="47" t="n">
        <f aca="false">SUM(AY340)</f>
        <v>0</v>
      </c>
      <c r="AZ339" s="47" t="n">
        <f aca="false">SUM(AZ340)</f>
        <v>0</v>
      </c>
      <c r="BA339" s="47" t="n">
        <f aca="false">SUM(BA340)</f>
        <v>1990.84212621939</v>
      </c>
      <c r="BB339" s="47" t="n">
        <f aca="false">SUM(BB340)</f>
        <v>0</v>
      </c>
      <c r="BC339" s="48" t="n">
        <f aca="false">SUM(BB339/BA339*100)</f>
        <v>0</v>
      </c>
      <c r="BL339" s="2"/>
    </row>
    <row r="340" customFormat="false" ht="12.75" hidden="true" customHeight="false" outlineLevel="0" collapsed="false">
      <c r="A340" s="35"/>
      <c r="B340" s="36"/>
      <c r="C340" s="36"/>
      <c r="D340" s="36"/>
      <c r="E340" s="36"/>
      <c r="F340" s="36"/>
      <c r="G340" s="36"/>
      <c r="H340" s="36"/>
      <c r="I340" s="49" t="n">
        <v>38113</v>
      </c>
      <c r="J340" s="50" t="s">
        <v>321</v>
      </c>
      <c r="K340" s="51" t="n">
        <v>13000</v>
      </c>
      <c r="L340" s="51" t="n">
        <v>0</v>
      </c>
      <c r="M340" s="51" t="n">
        <v>0</v>
      </c>
      <c r="N340" s="51" t="n">
        <v>14000</v>
      </c>
      <c r="O340" s="51" t="n">
        <v>14000</v>
      </c>
      <c r="P340" s="51" t="n">
        <v>20000</v>
      </c>
      <c r="Q340" s="51" t="n">
        <v>20000</v>
      </c>
      <c r="R340" s="51" t="n">
        <v>15200</v>
      </c>
      <c r="S340" s="51" t="n">
        <v>25000</v>
      </c>
      <c r="T340" s="51" t="n">
        <v>17700</v>
      </c>
      <c r="U340" s="51"/>
      <c r="V340" s="39" t="n">
        <f aca="false">S340/P340*100</f>
        <v>125</v>
      </c>
      <c r="W340" s="39" t="n">
        <v>25000</v>
      </c>
      <c r="X340" s="51" t="n">
        <v>60000</v>
      </c>
      <c r="Y340" s="51" t="n">
        <v>10000</v>
      </c>
      <c r="Z340" s="51" t="n">
        <v>15000</v>
      </c>
      <c r="AA340" s="51" t="n">
        <v>15000</v>
      </c>
      <c r="AB340" s="51" t="n">
        <v>4500</v>
      </c>
      <c r="AC340" s="51" t="n">
        <v>15000</v>
      </c>
      <c r="AD340" s="51" t="n">
        <v>15000</v>
      </c>
      <c r="AE340" s="51"/>
      <c r="AF340" s="51"/>
      <c r="AG340" s="53" t="n">
        <f aca="false">SUM(AD340+AE340-AF340)</f>
        <v>15000</v>
      </c>
      <c r="AH340" s="51"/>
      <c r="AI340" s="51" t="n">
        <v>15000</v>
      </c>
      <c r="AJ340" s="47" t="n">
        <v>0</v>
      </c>
      <c r="AK340" s="51" t="n">
        <v>15000</v>
      </c>
      <c r="AL340" s="51"/>
      <c r="AM340" s="51"/>
      <c r="AN340" s="47" t="n">
        <f aca="false">SUM(AK340+AL340-AM340)</f>
        <v>15000</v>
      </c>
      <c r="AO340" s="39" t="n">
        <f aca="false">SUM(AN340/$AN$4)</f>
        <v>1990.84212621939</v>
      </c>
      <c r="AP340" s="47" t="n">
        <v>15000</v>
      </c>
      <c r="AQ340" s="47"/>
      <c r="AR340" s="39" t="n">
        <f aca="false">SUM(AP340/$AN$4)</f>
        <v>1990.84212621939</v>
      </c>
      <c r="AS340" s="39" t="n">
        <v>150</v>
      </c>
      <c r="AT340" s="39" t="n">
        <v>150</v>
      </c>
      <c r="AU340" s="39"/>
      <c r="AV340" s="39"/>
      <c r="AW340" s="39" t="n">
        <f aca="false">SUM(AR340+AU340-AV340)</f>
        <v>1990.84212621939</v>
      </c>
      <c r="AX340" s="47"/>
      <c r="AY340" s="47"/>
      <c r="AZ340" s="47"/>
      <c r="BA340" s="47" t="n">
        <f aca="false">SUM(AW340+AY340-AZ340)</f>
        <v>1990.84212621939</v>
      </c>
      <c r="BB340" s="47"/>
      <c r="BC340" s="48" t="n">
        <f aca="false">SUM(BB340/BA340*100)</f>
        <v>0</v>
      </c>
      <c r="BL340" s="2"/>
    </row>
    <row r="341" customFormat="false" ht="12.75" hidden="true" customHeight="false" outlineLevel="0" collapsed="false">
      <c r="A341" s="35" t="s">
        <v>322</v>
      </c>
      <c r="B341" s="36"/>
      <c r="C341" s="36"/>
      <c r="D341" s="36"/>
      <c r="E341" s="36"/>
      <c r="F341" s="36"/>
      <c r="G341" s="36"/>
      <c r="H341" s="36"/>
      <c r="I341" s="49" t="s">
        <v>48</v>
      </c>
      <c r="J341" s="50" t="s">
        <v>323</v>
      </c>
      <c r="K341" s="51" t="n">
        <f aca="false">SUM(K342)</f>
        <v>7950.08</v>
      </c>
      <c r="L341" s="51" t="n">
        <f aca="false">SUM(L342)</f>
        <v>20000</v>
      </c>
      <c r="M341" s="51" t="n">
        <f aca="false">SUM(M342)</f>
        <v>20000</v>
      </c>
      <c r="N341" s="51" t="n">
        <f aca="false">SUM(N342)</f>
        <v>5000</v>
      </c>
      <c r="O341" s="51" t="n">
        <f aca="false">SUM(O342)</f>
        <v>5000</v>
      </c>
      <c r="P341" s="51" t="n">
        <f aca="false">SUM(P342)</f>
        <v>20000</v>
      </c>
      <c r="Q341" s="51" t="n">
        <f aca="false">SUM(Q342)</f>
        <v>20000</v>
      </c>
      <c r="R341" s="51" t="n">
        <f aca="false">SUM(R342)</f>
        <v>15000</v>
      </c>
      <c r="S341" s="51" t="n">
        <f aca="false">SUM(S342)</f>
        <v>20000</v>
      </c>
      <c r="T341" s="51" t="n">
        <f aca="false">SUM(T342)</f>
        <v>12500</v>
      </c>
      <c r="U341" s="51" t="n">
        <f aca="false">SUM(U342)</f>
        <v>0</v>
      </c>
      <c r="V341" s="51" t="n">
        <f aca="false">SUM(V342)</f>
        <v>100</v>
      </c>
      <c r="W341" s="51" t="n">
        <f aca="false">SUM(W342)</f>
        <v>20000</v>
      </c>
      <c r="X341" s="51" t="n">
        <f aca="false">SUM(X342)</f>
        <v>25000</v>
      </c>
      <c r="Y341" s="51" t="n">
        <f aca="false">SUM(Y342)</f>
        <v>25000</v>
      </c>
      <c r="Z341" s="51" t="n">
        <f aca="false">SUM(Z342)</f>
        <v>40000</v>
      </c>
      <c r="AA341" s="51" t="n">
        <f aca="false">SUM(AA342)</f>
        <v>40000</v>
      </c>
      <c r="AB341" s="51" t="n">
        <f aca="false">SUM(AB342)</f>
        <v>21000</v>
      </c>
      <c r="AC341" s="51" t="n">
        <f aca="false">SUM(AC342)</f>
        <v>40000</v>
      </c>
      <c r="AD341" s="51" t="n">
        <f aca="false">SUM(AD342)</f>
        <v>40000</v>
      </c>
      <c r="AE341" s="51" t="n">
        <f aca="false">SUM(AE342)</f>
        <v>0</v>
      </c>
      <c r="AF341" s="51" t="n">
        <f aca="false">SUM(AF342)</f>
        <v>0</v>
      </c>
      <c r="AG341" s="51" t="n">
        <f aca="false">SUM(AG342)</f>
        <v>40000</v>
      </c>
      <c r="AH341" s="51" t="n">
        <f aca="false">SUM(AH342)</f>
        <v>22500</v>
      </c>
      <c r="AI341" s="51" t="n">
        <f aca="false">SUM(AI342)</f>
        <v>40000</v>
      </c>
      <c r="AJ341" s="51" t="n">
        <f aca="false">SUM(AJ342)</f>
        <v>10000</v>
      </c>
      <c r="AK341" s="51" t="n">
        <f aca="false">SUM(AK342)</f>
        <v>40000</v>
      </c>
      <c r="AL341" s="51" t="n">
        <f aca="false">SUM(AL342)</f>
        <v>0</v>
      </c>
      <c r="AM341" s="51" t="n">
        <f aca="false">SUM(AM342)</f>
        <v>0</v>
      </c>
      <c r="AN341" s="51" t="n">
        <f aca="false">SUM(AN342)</f>
        <v>40000</v>
      </c>
      <c r="AO341" s="39" t="n">
        <f aca="false">SUM(AN341/$AN$4)</f>
        <v>5308.91233658504</v>
      </c>
      <c r="AP341" s="51" t="n">
        <f aca="false">SUM(AP342)</f>
        <v>40000</v>
      </c>
      <c r="AQ341" s="51" t="n">
        <f aca="false">SUM(AQ342)</f>
        <v>0</v>
      </c>
      <c r="AR341" s="39" t="n">
        <f aca="false">SUM(AP341/$AN$4)</f>
        <v>5308.91233658504</v>
      </c>
      <c r="AS341" s="39"/>
      <c r="AT341" s="39" t="n">
        <f aca="false">SUM(AT342)</f>
        <v>2654</v>
      </c>
      <c r="AU341" s="39" t="n">
        <f aca="false">SUM(AU342)</f>
        <v>0</v>
      </c>
      <c r="AV341" s="39" t="n">
        <f aca="false">SUM(AV342)</f>
        <v>0</v>
      </c>
      <c r="AW341" s="39" t="n">
        <f aca="false">SUM(AR341+AU341-AV341)</f>
        <v>5308.91233658504</v>
      </c>
      <c r="AX341" s="47" t="n">
        <f aca="false">SUM(AX344)</f>
        <v>5308</v>
      </c>
      <c r="AY341" s="47" t="n">
        <f aca="false">SUM(AY344)</f>
        <v>0</v>
      </c>
      <c r="AZ341" s="47" t="n">
        <f aca="false">SUM(AZ344)</f>
        <v>0</v>
      </c>
      <c r="BA341" s="47" t="n">
        <f aca="false">SUM(BA344)</f>
        <v>5308.91233658504</v>
      </c>
      <c r="BB341" s="47" t="n">
        <f aca="false">SUM(BB344)</f>
        <v>5308</v>
      </c>
      <c r="BC341" s="48" t="n">
        <f aca="false">SUM(BB341/BA341*100)</f>
        <v>99.982815</v>
      </c>
      <c r="BL341" s="2"/>
    </row>
    <row r="342" customFormat="false" ht="12.75" hidden="true" customHeight="false" outlineLevel="0" collapsed="false">
      <c r="A342" s="35"/>
      <c r="B342" s="36"/>
      <c r="C342" s="36"/>
      <c r="D342" s="36"/>
      <c r="E342" s="36"/>
      <c r="F342" s="36"/>
      <c r="G342" s="36"/>
      <c r="H342" s="36"/>
      <c r="I342" s="49" t="s">
        <v>317</v>
      </c>
      <c r="J342" s="50"/>
      <c r="K342" s="51" t="n">
        <f aca="false">SUM(K344)</f>
        <v>7950.08</v>
      </c>
      <c r="L342" s="51" t="n">
        <f aca="false">SUM(L344)</f>
        <v>20000</v>
      </c>
      <c r="M342" s="51" t="n">
        <f aca="false">SUM(M344)</f>
        <v>20000</v>
      </c>
      <c r="N342" s="51" t="n">
        <f aca="false">SUM(N344)</f>
        <v>5000</v>
      </c>
      <c r="O342" s="51" t="n">
        <f aca="false">SUM(O344)</f>
        <v>5000</v>
      </c>
      <c r="P342" s="51" t="n">
        <f aca="false">SUM(P344)</f>
        <v>20000</v>
      </c>
      <c r="Q342" s="51" t="n">
        <f aca="false">SUM(Q344)</f>
        <v>20000</v>
      </c>
      <c r="R342" s="51" t="n">
        <f aca="false">SUM(R344)</f>
        <v>15000</v>
      </c>
      <c r="S342" s="51" t="n">
        <f aca="false">SUM(S344)</f>
        <v>20000</v>
      </c>
      <c r="T342" s="51" t="n">
        <f aca="false">SUM(T344)</f>
        <v>12500</v>
      </c>
      <c r="U342" s="51" t="n">
        <f aca="false">SUM(U344)</f>
        <v>0</v>
      </c>
      <c r="V342" s="51" t="n">
        <f aca="false">SUM(V344)</f>
        <v>100</v>
      </c>
      <c r="W342" s="51" t="n">
        <f aca="false">SUM(W344)</f>
        <v>20000</v>
      </c>
      <c r="X342" s="51" t="n">
        <f aca="false">SUM(X344)</f>
        <v>25000</v>
      </c>
      <c r="Y342" s="51" t="n">
        <f aca="false">SUM(Y344)</f>
        <v>25000</v>
      </c>
      <c r="Z342" s="51" t="n">
        <f aca="false">SUM(Z344)</f>
        <v>40000</v>
      </c>
      <c r="AA342" s="51" t="n">
        <f aca="false">SUM(AA344)</f>
        <v>40000</v>
      </c>
      <c r="AB342" s="51" t="n">
        <f aca="false">SUM(AB344)</f>
        <v>21000</v>
      </c>
      <c r="AC342" s="51" t="n">
        <f aca="false">SUM(AC344)</f>
        <v>40000</v>
      </c>
      <c r="AD342" s="51" t="n">
        <f aca="false">SUM(AD344)</f>
        <v>40000</v>
      </c>
      <c r="AE342" s="51" t="n">
        <f aca="false">SUM(AE344)</f>
        <v>0</v>
      </c>
      <c r="AF342" s="51" t="n">
        <f aca="false">SUM(AF344)</f>
        <v>0</v>
      </c>
      <c r="AG342" s="51" t="n">
        <f aca="false">SUM(AG344)</f>
        <v>40000</v>
      </c>
      <c r="AH342" s="51" t="n">
        <f aca="false">SUM(AH344)</f>
        <v>22500</v>
      </c>
      <c r="AI342" s="51" t="n">
        <f aca="false">SUM(AI344)</f>
        <v>40000</v>
      </c>
      <c r="AJ342" s="51" t="n">
        <f aca="false">SUM(AJ344)</f>
        <v>10000</v>
      </c>
      <c r="AK342" s="51" t="n">
        <f aca="false">SUM(AK344)</f>
        <v>40000</v>
      </c>
      <c r="AL342" s="51" t="n">
        <f aca="false">SUM(AL344)</f>
        <v>0</v>
      </c>
      <c r="AM342" s="51" t="n">
        <f aca="false">SUM(AM344)</f>
        <v>0</v>
      </c>
      <c r="AN342" s="51" t="n">
        <f aca="false">SUM(AN344)</f>
        <v>40000</v>
      </c>
      <c r="AO342" s="39" t="n">
        <f aca="false">SUM(AN342/$AN$4)</f>
        <v>5308.91233658504</v>
      </c>
      <c r="AP342" s="51" t="n">
        <f aca="false">SUM(AP344)</f>
        <v>40000</v>
      </c>
      <c r="AQ342" s="51" t="n">
        <f aca="false">SUM(AQ344)</f>
        <v>0</v>
      </c>
      <c r="AR342" s="39" t="n">
        <f aca="false">SUM(AP342/$AN$4)</f>
        <v>5308.91233658504</v>
      </c>
      <c r="AS342" s="39"/>
      <c r="AT342" s="39" t="n">
        <f aca="false">SUM(AT344)</f>
        <v>2654</v>
      </c>
      <c r="AU342" s="39" t="n">
        <f aca="false">SUM(AU344)</f>
        <v>0</v>
      </c>
      <c r="AV342" s="39" t="n">
        <f aca="false">SUM(AV344)</f>
        <v>0</v>
      </c>
      <c r="AW342" s="39" t="n">
        <f aca="false">SUM(AR342+AU342-AV342)</f>
        <v>5308.91233658504</v>
      </c>
      <c r="AX342" s="47"/>
      <c r="AY342" s="47"/>
      <c r="AZ342" s="47"/>
      <c r="BA342" s="47" t="n">
        <f aca="false">SUM(AW342+AY342-AZ342)</f>
        <v>5308.91233658504</v>
      </c>
      <c r="BB342" s="47" t="n">
        <f aca="false">SUM(BB344)</f>
        <v>5308</v>
      </c>
      <c r="BC342" s="48" t="n">
        <f aca="false">SUM(BB342/BA342*100)</f>
        <v>99.982815</v>
      </c>
      <c r="BL342" s="2"/>
    </row>
    <row r="343" customFormat="false" ht="12.75" hidden="true" customHeight="false" outlineLevel="0" collapsed="false">
      <c r="A343" s="35"/>
      <c r="B343" s="36" t="s">
        <v>73</v>
      </c>
      <c r="C343" s="36"/>
      <c r="D343" s="36"/>
      <c r="E343" s="36"/>
      <c r="F343" s="36"/>
      <c r="G343" s="36"/>
      <c r="H343" s="36"/>
      <c r="I343" s="57" t="s">
        <v>74</v>
      </c>
      <c r="J343" s="50" t="s">
        <v>75</v>
      </c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39" t="n">
        <f aca="false">SUM(AN343/$AN$4)</f>
        <v>0</v>
      </c>
      <c r="AP343" s="51" t="n">
        <v>40000</v>
      </c>
      <c r="AQ343" s="51"/>
      <c r="AR343" s="39" t="n">
        <f aca="false">SUM(AP343/$AN$4)</f>
        <v>5308.91233658504</v>
      </c>
      <c r="AS343" s="39"/>
      <c r="AT343" s="39" t="n">
        <v>40000</v>
      </c>
      <c r="AU343" s="39"/>
      <c r="AV343" s="39"/>
      <c r="AW343" s="39" t="n">
        <f aca="false">SUM(AR343+AU343-AV343)</f>
        <v>5308.91233658504</v>
      </c>
      <c r="AX343" s="47"/>
      <c r="AY343" s="47"/>
      <c r="AZ343" s="47"/>
      <c r="BA343" s="47" t="n">
        <v>5308.91</v>
      </c>
      <c r="BB343" s="47"/>
      <c r="BC343" s="48" t="n">
        <f aca="false">SUM(BB343/BA343*100)</f>
        <v>0</v>
      </c>
      <c r="BL343" s="2"/>
    </row>
    <row r="344" customFormat="false" ht="12.75" hidden="true" customHeight="false" outlineLevel="0" collapsed="false">
      <c r="A344" s="66"/>
      <c r="B344" s="52"/>
      <c r="C344" s="52"/>
      <c r="D344" s="52"/>
      <c r="E344" s="52"/>
      <c r="F344" s="52"/>
      <c r="G344" s="52"/>
      <c r="H344" s="52"/>
      <c r="I344" s="37" t="n">
        <v>3</v>
      </c>
      <c r="J344" s="38" t="s">
        <v>54</v>
      </c>
      <c r="K344" s="39" t="n">
        <f aca="false">SUM(K345)</f>
        <v>7950.08</v>
      </c>
      <c r="L344" s="39" t="n">
        <f aca="false">SUM(L345)</f>
        <v>20000</v>
      </c>
      <c r="M344" s="39" t="n">
        <f aca="false">SUM(M345)</f>
        <v>20000</v>
      </c>
      <c r="N344" s="39" t="n">
        <f aca="false">SUM(N345)</f>
        <v>5000</v>
      </c>
      <c r="O344" s="39" t="n">
        <f aca="false">SUM(O345)</f>
        <v>5000</v>
      </c>
      <c r="P344" s="39" t="n">
        <f aca="false">SUM(P345)</f>
        <v>20000</v>
      </c>
      <c r="Q344" s="39" t="n">
        <f aca="false">SUM(Q345)</f>
        <v>20000</v>
      </c>
      <c r="R344" s="39" t="n">
        <f aca="false">SUM(R345)</f>
        <v>15000</v>
      </c>
      <c r="S344" s="39" t="n">
        <f aca="false">SUM(S345)</f>
        <v>20000</v>
      </c>
      <c r="T344" s="39" t="n">
        <f aca="false">SUM(T345)</f>
        <v>12500</v>
      </c>
      <c r="U344" s="39" t="n">
        <f aca="false">SUM(U345)</f>
        <v>0</v>
      </c>
      <c r="V344" s="39" t="n">
        <f aca="false">SUM(V345)</f>
        <v>100</v>
      </c>
      <c r="W344" s="39" t="n">
        <f aca="false">SUM(W345)</f>
        <v>20000</v>
      </c>
      <c r="X344" s="39" t="n">
        <f aca="false">SUM(X345)</f>
        <v>25000</v>
      </c>
      <c r="Y344" s="39" t="n">
        <f aca="false">SUM(Y345)</f>
        <v>25000</v>
      </c>
      <c r="Z344" s="39" t="n">
        <f aca="false">SUM(Z345)</f>
        <v>40000</v>
      </c>
      <c r="AA344" s="39" t="n">
        <f aca="false">SUM(AA345)</f>
        <v>40000</v>
      </c>
      <c r="AB344" s="39" t="n">
        <f aca="false">SUM(AB345)</f>
        <v>21000</v>
      </c>
      <c r="AC344" s="39" t="n">
        <f aca="false">SUM(AC345)</f>
        <v>40000</v>
      </c>
      <c r="AD344" s="39" t="n">
        <f aca="false">SUM(AD345)</f>
        <v>40000</v>
      </c>
      <c r="AE344" s="39" t="n">
        <f aca="false">SUM(AE345)</f>
        <v>0</v>
      </c>
      <c r="AF344" s="39" t="n">
        <f aca="false">SUM(AF345)</f>
        <v>0</v>
      </c>
      <c r="AG344" s="39" t="n">
        <f aca="false">SUM(AG345)</f>
        <v>40000</v>
      </c>
      <c r="AH344" s="39" t="n">
        <f aca="false">SUM(AH345)</f>
        <v>22500</v>
      </c>
      <c r="AI344" s="39" t="n">
        <f aca="false">SUM(AI345)</f>
        <v>40000</v>
      </c>
      <c r="AJ344" s="39" t="n">
        <f aca="false">SUM(AJ345)</f>
        <v>10000</v>
      </c>
      <c r="AK344" s="39" t="n">
        <f aca="false">SUM(AK345)</f>
        <v>40000</v>
      </c>
      <c r="AL344" s="39" t="n">
        <f aca="false">SUM(AL345)</f>
        <v>0</v>
      </c>
      <c r="AM344" s="39" t="n">
        <f aca="false">SUM(AM345)</f>
        <v>0</v>
      </c>
      <c r="AN344" s="39" t="n">
        <f aca="false">SUM(AN345)</f>
        <v>40000</v>
      </c>
      <c r="AO344" s="39" t="n">
        <f aca="false">SUM(AN344/$AN$4)</f>
        <v>5308.91233658504</v>
      </c>
      <c r="AP344" s="39" t="n">
        <f aca="false">SUM(AP345)</f>
        <v>40000</v>
      </c>
      <c r="AQ344" s="39" t="n">
        <f aca="false">SUM(AQ345)</f>
        <v>0</v>
      </c>
      <c r="AR344" s="39" t="n">
        <f aca="false">SUM(AP344/$AN$4)</f>
        <v>5308.91233658504</v>
      </c>
      <c r="AS344" s="39"/>
      <c r="AT344" s="39" t="n">
        <f aca="false">SUM(AT345)</f>
        <v>2654</v>
      </c>
      <c r="AU344" s="39" t="n">
        <f aca="false">SUM(AU345)</f>
        <v>0</v>
      </c>
      <c r="AV344" s="39" t="n">
        <f aca="false">SUM(AV345)</f>
        <v>0</v>
      </c>
      <c r="AW344" s="39" t="n">
        <f aca="false">SUM(AR344+AU344-AV344)</f>
        <v>5308.91233658504</v>
      </c>
      <c r="AX344" s="47" t="n">
        <f aca="false">SUM(AX345)</f>
        <v>5308</v>
      </c>
      <c r="AY344" s="47" t="n">
        <f aca="false">SUM(AY345)</f>
        <v>0</v>
      </c>
      <c r="AZ344" s="47" t="n">
        <f aca="false">SUM(AZ345)</f>
        <v>0</v>
      </c>
      <c r="BA344" s="47" t="n">
        <f aca="false">SUM(AW344+AY344-AZ344)</f>
        <v>5308.91233658504</v>
      </c>
      <c r="BB344" s="47" t="n">
        <f aca="false">SUM(BB345)</f>
        <v>5308</v>
      </c>
      <c r="BC344" s="48" t="n">
        <f aca="false">SUM(BB344/BA344*100)</f>
        <v>99.982815</v>
      </c>
      <c r="BG344" s="2" t="n">
        <v>5308</v>
      </c>
      <c r="BL344" s="2"/>
    </row>
    <row r="345" customFormat="false" ht="12.75" hidden="true" customHeight="false" outlineLevel="0" collapsed="false">
      <c r="A345" s="66"/>
      <c r="B345" s="52" t="s">
        <v>74</v>
      </c>
      <c r="C345" s="52"/>
      <c r="D345" s="52"/>
      <c r="E345" s="52"/>
      <c r="F345" s="52"/>
      <c r="G345" s="52"/>
      <c r="H345" s="52"/>
      <c r="I345" s="37" t="n">
        <v>38</v>
      </c>
      <c r="J345" s="38" t="s">
        <v>210</v>
      </c>
      <c r="K345" s="39" t="n">
        <f aca="false">SUM(K346)</f>
        <v>7950.08</v>
      </c>
      <c r="L345" s="39" t="n">
        <f aca="false">SUM(L346)</f>
        <v>20000</v>
      </c>
      <c r="M345" s="39" t="n">
        <f aca="false">SUM(M346)</f>
        <v>20000</v>
      </c>
      <c r="N345" s="39" t="n">
        <f aca="false">SUM(N346)</f>
        <v>5000</v>
      </c>
      <c r="O345" s="39" t="n">
        <f aca="false">SUM(O346)</f>
        <v>5000</v>
      </c>
      <c r="P345" s="39" t="n">
        <f aca="false">SUM(P346)</f>
        <v>20000</v>
      </c>
      <c r="Q345" s="39" t="n">
        <f aca="false">SUM(Q346)</f>
        <v>20000</v>
      </c>
      <c r="R345" s="39" t="n">
        <f aca="false">SUM(R346)</f>
        <v>15000</v>
      </c>
      <c r="S345" s="39" t="n">
        <f aca="false">SUM(S346)</f>
        <v>20000</v>
      </c>
      <c r="T345" s="39" t="n">
        <f aca="false">SUM(T346)</f>
        <v>12500</v>
      </c>
      <c r="U345" s="39" t="n">
        <f aca="false">SUM(U346)</f>
        <v>0</v>
      </c>
      <c r="V345" s="39" t="n">
        <f aca="false">SUM(V346)</f>
        <v>100</v>
      </c>
      <c r="W345" s="39" t="n">
        <f aca="false">SUM(W346)</f>
        <v>20000</v>
      </c>
      <c r="X345" s="39" t="n">
        <f aca="false">SUM(X346)</f>
        <v>25000</v>
      </c>
      <c r="Y345" s="39" t="n">
        <f aca="false">SUM(Y346)</f>
        <v>25000</v>
      </c>
      <c r="Z345" s="39" t="n">
        <f aca="false">SUM(Z346)</f>
        <v>40000</v>
      </c>
      <c r="AA345" s="39" t="n">
        <f aca="false">SUM(AA346)</f>
        <v>40000</v>
      </c>
      <c r="AB345" s="39" t="n">
        <f aca="false">SUM(AB346)</f>
        <v>21000</v>
      </c>
      <c r="AC345" s="39" t="n">
        <f aca="false">SUM(AC346)</f>
        <v>40000</v>
      </c>
      <c r="AD345" s="39" t="n">
        <f aca="false">SUM(AD346)</f>
        <v>40000</v>
      </c>
      <c r="AE345" s="39" t="n">
        <f aca="false">SUM(AE346)</f>
        <v>0</v>
      </c>
      <c r="AF345" s="39" t="n">
        <f aca="false">SUM(AF346)</f>
        <v>0</v>
      </c>
      <c r="AG345" s="39" t="n">
        <f aca="false">SUM(AG346)</f>
        <v>40000</v>
      </c>
      <c r="AH345" s="39" t="n">
        <f aca="false">SUM(AH346)</f>
        <v>22500</v>
      </c>
      <c r="AI345" s="39" t="n">
        <f aca="false">SUM(AI346)</f>
        <v>40000</v>
      </c>
      <c r="AJ345" s="39" t="n">
        <f aca="false">SUM(AJ346)</f>
        <v>10000</v>
      </c>
      <c r="AK345" s="39" t="n">
        <f aca="false">SUM(AK346)</f>
        <v>40000</v>
      </c>
      <c r="AL345" s="39" t="n">
        <f aca="false">SUM(AL346)</f>
        <v>0</v>
      </c>
      <c r="AM345" s="39" t="n">
        <f aca="false">SUM(AM346)</f>
        <v>0</v>
      </c>
      <c r="AN345" s="39" t="n">
        <f aca="false">SUM(AN346)</f>
        <v>40000</v>
      </c>
      <c r="AO345" s="39" t="n">
        <f aca="false">SUM(AN345/$AN$4)</f>
        <v>5308.91233658504</v>
      </c>
      <c r="AP345" s="39" t="n">
        <f aca="false">SUM(AP346)</f>
        <v>40000</v>
      </c>
      <c r="AQ345" s="39"/>
      <c r="AR345" s="39" t="n">
        <f aca="false">SUM(AP345/$AN$4)</f>
        <v>5308.91233658504</v>
      </c>
      <c r="AS345" s="39"/>
      <c r="AT345" s="39" t="n">
        <f aca="false">SUM(AT346)</f>
        <v>2654</v>
      </c>
      <c r="AU345" s="39" t="n">
        <f aca="false">SUM(AU346)</f>
        <v>0</v>
      </c>
      <c r="AV345" s="39" t="n">
        <f aca="false">SUM(AV346)</f>
        <v>0</v>
      </c>
      <c r="AW345" s="39" t="n">
        <f aca="false">SUM(AR345+AU345-AV345)</f>
        <v>5308.91233658504</v>
      </c>
      <c r="AX345" s="47" t="n">
        <f aca="false">SUM(AX346)</f>
        <v>5308</v>
      </c>
      <c r="AY345" s="47" t="n">
        <f aca="false">SUM(AY346)</f>
        <v>0</v>
      </c>
      <c r="AZ345" s="47" t="n">
        <f aca="false">SUM(AZ346)</f>
        <v>0</v>
      </c>
      <c r="BA345" s="47" t="n">
        <f aca="false">SUM(BA346)</f>
        <v>5308.91233658504</v>
      </c>
      <c r="BB345" s="47" t="n">
        <f aca="false">SUM(BB346)</f>
        <v>5308</v>
      </c>
      <c r="BC345" s="48" t="n">
        <f aca="false">SUM(BB345/BA345*100)</f>
        <v>99.982815</v>
      </c>
      <c r="BL345" s="2"/>
    </row>
    <row r="346" customFormat="false" ht="12.75" hidden="true" customHeight="false" outlineLevel="0" collapsed="false">
      <c r="A346" s="35"/>
      <c r="B346" s="36"/>
      <c r="C346" s="36"/>
      <c r="D346" s="36"/>
      <c r="E346" s="36"/>
      <c r="F346" s="36"/>
      <c r="G346" s="36"/>
      <c r="H346" s="36"/>
      <c r="I346" s="49" t="n">
        <v>381</v>
      </c>
      <c r="J346" s="50" t="s">
        <v>64</v>
      </c>
      <c r="K346" s="51" t="n">
        <f aca="false">SUM(K347)</f>
        <v>7950.08</v>
      </c>
      <c r="L346" s="51" t="n">
        <f aca="false">SUM(L347)</f>
        <v>20000</v>
      </c>
      <c r="M346" s="51" t="n">
        <f aca="false">SUM(M347)</f>
        <v>20000</v>
      </c>
      <c r="N346" s="51" t="n">
        <f aca="false">SUM(N347)</f>
        <v>5000</v>
      </c>
      <c r="O346" s="51" t="n">
        <f aca="false">SUM(O347)</f>
        <v>5000</v>
      </c>
      <c r="P346" s="51" t="n">
        <f aca="false">SUM(P347)</f>
        <v>20000</v>
      </c>
      <c r="Q346" s="51" t="n">
        <f aca="false">SUM(Q347)</f>
        <v>20000</v>
      </c>
      <c r="R346" s="51" t="n">
        <f aca="false">SUM(R347)</f>
        <v>15000</v>
      </c>
      <c r="S346" s="51" t="n">
        <f aca="false">SUM(S347)</f>
        <v>20000</v>
      </c>
      <c r="T346" s="51" t="n">
        <f aca="false">SUM(T347)</f>
        <v>12500</v>
      </c>
      <c r="U346" s="51" t="n">
        <f aca="false">SUM(U347)</f>
        <v>0</v>
      </c>
      <c r="V346" s="51" t="n">
        <f aca="false">SUM(V347)</f>
        <v>100</v>
      </c>
      <c r="W346" s="51" t="n">
        <f aca="false">SUM(W347)</f>
        <v>20000</v>
      </c>
      <c r="X346" s="51" t="n">
        <f aca="false">SUM(X347)</f>
        <v>25000</v>
      </c>
      <c r="Y346" s="51" t="n">
        <f aca="false">SUM(Y347)</f>
        <v>25000</v>
      </c>
      <c r="Z346" s="51" t="n">
        <f aca="false">SUM(Z347)</f>
        <v>40000</v>
      </c>
      <c r="AA346" s="51" t="n">
        <f aca="false">SUM(AA347)</f>
        <v>40000</v>
      </c>
      <c r="AB346" s="51" t="n">
        <f aca="false">SUM(AB347)</f>
        <v>21000</v>
      </c>
      <c r="AC346" s="51" t="n">
        <f aca="false">SUM(AC347)</f>
        <v>40000</v>
      </c>
      <c r="AD346" s="51" t="n">
        <f aca="false">SUM(AD347)</f>
        <v>40000</v>
      </c>
      <c r="AE346" s="51" t="n">
        <f aca="false">SUM(AE347)</f>
        <v>0</v>
      </c>
      <c r="AF346" s="51" t="n">
        <f aca="false">SUM(AF347)</f>
        <v>0</v>
      </c>
      <c r="AG346" s="51" t="n">
        <f aca="false">SUM(AG347)</f>
        <v>40000</v>
      </c>
      <c r="AH346" s="51" t="n">
        <f aca="false">SUM(AH347)</f>
        <v>22500</v>
      </c>
      <c r="AI346" s="51" t="n">
        <f aca="false">SUM(AI347)</f>
        <v>40000</v>
      </c>
      <c r="AJ346" s="51" t="n">
        <f aca="false">SUM(AJ347)</f>
        <v>10000</v>
      </c>
      <c r="AK346" s="51" t="n">
        <f aca="false">SUM(AK347)</f>
        <v>40000</v>
      </c>
      <c r="AL346" s="51" t="n">
        <f aca="false">SUM(AL347)</f>
        <v>0</v>
      </c>
      <c r="AM346" s="51" t="n">
        <f aca="false">SUM(AM347)</f>
        <v>0</v>
      </c>
      <c r="AN346" s="51" t="n">
        <f aca="false">SUM(AN347)</f>
        <v>40000</v>
      </c>
      <c r="AO346" s="39" t="n">
        <f aca="false">SUM(AN346/$AN$4)</f>
        <v>5308.91233658504</v>
      </c>
      <c r="AP346" s="51" t="n">
        <f aca="false">SUM(AP347)</f>
        <v>40000</v>
      </c>
      <c r="AQ346" s="51"/>
      <c r="AR346" s="39" t="n">
        <f aca="false">SUM(AP346/$AN$4)</f>
        <v>5308.91233658504</v>
      </c>
      <c r="AS346" s="39"/>
      <c r="AT346" s="39" t="n">
        <f aca="false">SUM(AT347)</f>
        <v>2654</v>
      </c>
      <c r="AU346" s="39" t="n">
        <f aca="false">SUM(AU347)</f>
        <v>0</v>
      </c>
      <c r="AV346" s="39" t="n">
        <f aca="false">SUM(AV347)</f>
        <v>0</v>
      </c>
      <c r="AW346" s="39" t="n">
        <f aca="false">SUM(AR346+AU346-AV346)</f>
        <v>5308.91233658504</v>
      </c>
      <c r="AX346" s="47" t="n">
        <f aca="false">SUM(AX347)</f>
        <v>5308</v>
      </c>
      <c r="AY346" s="47" t="n">
        <f aca="false">SUM(AY347)</f>
        <v>0</v>
      </c>
      <c r="AZ346" s="47" t="n">
        <f aca="false">SUM(AZ347)</f>
        <v>0</v>
      </c>
      <c r="BA346" s="47" t="n">
        <f aca="false">SUM(BA347)</f>
        <v>5308.91233658504</v>
      </c>
      <c r="BB346" s="47" t="n">
        <f aca="false">SUM(BB347)</f>
        <v>5308</v>
      </c>
      <c r="BC346" s="48" t="n">
        <f aca="false">SUM(BB346/BA346*100)</f>
        <v>99.982815</v>
      </c>
      <c r="BL346" s="2"/>
    </row>
    <row r="347" customFormat="false" ht="12.75" hidden="true" customHeight="false" outlineLevel="0" collapsed="false">
      <c r="A347" s="35"/>
      <c r="B347" s="36"/>
      <c r="C347" s="36"/>
      <c r="D347" s="36"/>
      <c r="E347" s="36"/>
      <c r="F347" s="36"/>
      <c r="G347" s="36"/>
      <c r="H347" s="36"/>
      <c r="I347" s="49" t="n">
        <v>38113</v>
      </c>
      <c r="J347" s="50" t="s">
        <v>324</v>
      </c>
      <c r="K347" s="51" t="n">
        <v>7950.08</v>
      </c>
      <c r="L347" s="51" t="n">
        <v>20000</v>
      </c>
      <c r="M347" s="51" t="n">
        <v>20000</v>
      </c>
      <c r="N347" s="51" t="n">
        <v>5000</v>
      </c>
      <c r="O347" s="51" t="n">
        <v>5000</v>
      </c>
      <c r="P347" s="51" t="n">
        <v>20000</v>
      </c>
      <c r="Q347" s="51" t="n">
        <v>20000</v>
      </c>
      <c r="R347" s="51" t="n">
        <v>15000</v>
      </c>
      <c r="S347" s="51" t="n">
        <v>20000</v>
      </c>
      <c r="T347" s="51" t="n">
        <v>12500</v>
      </c>
      <c r="U347" s="51"/>
      <c r="V347" s="39" t="n">
        <f aca="false">S347/P347*100</f>
        <v>100</v>
      </c>
      <c r="W347" s="39" t="n">
        <v>20000</v>
      </c>
      <c r="X347" s="51" t="n">
        <v>25000</v>
      </c>
      <c r="Y347" s="51" t="n">
        <v>25000</v>
      </c>
      <c r="Z347" s="51" t="n">
        <v>40000</v>
      </c>
      <c r="AA347" s="51" t="n">
        <v>40000</v>
      </c>
      <c r="AB347" s="51" t="n">
        <v>21000</v>
      </c>
      <c r="AC347" s="51" t="n">
        <v>40000</v>
      </c>
      <c r="AD347" s="51" t="n">
        <v>40000</v>
      </c>
      <c r="AE347" s="51"/>
      <c r="AF347" s="51"/>
      <c r="AG347" s="53" t="n">
        <f aca="false">SUM(AD347+AE347-AF347)</f>
        <v>40000</v>
      </c>
      <c r="AH347" s="51" t="n">
        <v>22500</v>
      </c>
      <c r="AI347" s="51" t="n">
        <v>40000</v>
      </c>
      <c r="AJ347" s="47" t="n">
        <v>10000</v>
      </c>
      <c r="AK347" s="51" t="n">
        <v>40000</v>
      </c>
      <c r="AL347" s="51"/>
      <c r="AM347" s="51"/>
      <c r="AN347" s="47" t="n">
        <f aca="false">SUM(AK347+AL347-AM347)</f>
        <v>40000</v>
      </c>
      <c r="AO347" s="39" t="n">
        <f aca="false">SUM(AN347/$AN$4)</f>
        <v>5308.91233658504</v>
      </c>
      <c r="AP347" s="47" t="n">
        <v>40000</v>
      </c>
      <c r="AQ347" s="47"/>
      <c r="AR347" s="39" t="n">
        <f aca="false">SUM(AP347/$AN$4)</f>
        <v>5308.91233658504</v>
      </c>
      <c r="AS347" s="39" t="n">
        <v>2654</v>
      </c>
      <c r="AT347" s="39" t="n">
        <v>2654</v>
      </c>
      <c r="AU347" s="39"/>
      <c r="AV347" s="39"/>
      <c r="AW347" s="39" t="n">
        <f aca="false">SUM(AR347+AU347-AV347)</f>
        <v>5308.91233658504</v>
      </c>
      <c r="AX347" s="47" t="n">
        <v>5308</v>
      </c>
      <c r="AY347" s="47"/>
      <c r="AZ347" s="47"/>
      <c r="BA347" s="47" t="n">
        <f aca="false">SUM(AW347+AY347-AZ347)</f>
        <v>5308.91233658504</v>
      </c>
      <c r="BB347" s="47" t="n">
        <v>5308</v>
      </c>
      <c r="BC347" s="48" t="n">
        <f aca="false">SUM(BB347/BA347*100)</f>
        <v>99.982815</v>
      </c>
      <c r="BL347" s="2"/>
    </row>
    <row r="348" customFormat="false" ht="12.75" hidden="true" customHeight="false" outlineLevel="0" collapsed="false">
      <c r="A348" s="35" t="s">
        <v>325</v>
      </c>
      <c r="B348" s="36"/>
      <c r="C348" s="36"/>
      <c r="D348" s="36"/>
      <c r="E348" s="36"/>
      <c r="F348" s="36"/>
      <c r="G348" s="36"/>
      <c r="H348" s="36"/>
      <c r="I348" s="49" t="s">
        <v>48</v>
      </c>
      <c r="J348" s="50" t="s">
        <v>326</v>
      </c>
      <c r="K348" s="51" t="n">
        <f aca="false">SUM(K349)</f>
        <v>77000</v>
      </c>
      <c r="L348" s="51" t="n">
        <f aca="false">SUM(L349)</f>
        <v>30000</v>
      </c>
      <c r="M348" s="51" t="n">
        <f aca="false">SUM(M349)</f>
        <v>30000</v>
      </c>
      <c r="N348" s="51" t="n">
        <f aca="false">SUM(N349)</f>
        <v>17000</v>
      </c>
      <c r="O348" s="51" t="n">
        <f aca="false">SUM(O349)</f>
        <v>17000</v>
      </c>
      <c r="P348" s="51" t="n">
        <f aca="false">SUM(P349)</f>
        <v>15000</v>
      </c>
      <c r="Q348" s="51" t="n">
        <f aca="false">SUM(Q349)</f>
        <v>15000</v>
      </c>
      <c r="R348" s="51" t="n">
        <f aca="false">SUM(R349)</f>
        <v>22000</v>
      </c>
      <c r="S348" s="51" t="n">
        <f aca="false">SUM(S349)</f>
        <v>25000</v>
      </c>
      <c r="T348" s="51" t="n">
        <f aca="false">SUM(T349)</f>
        <v>13500</v>
      </c>
      <c r="U348" s="51" t="n">
        <f aca="false">SUM(U349)</f>
        <v>0</v>
      </c>
      <c r="V348" s="51" t="e">
        <f aca="false">SUM(V349)</f>
        <v>#DIV/0!</v>
      </c>
      <c r="W348" s="51" t="n">
        <f aca="false">SUM(W349)</f>
        <v>30000</v>
      </c>
      <c r="X348" s="51" t="n">
        <f aca="false">SUM(X349)</f>
        <v>85000</v>
      </c>
      <c r="Y348" s="51" t="n">
        <f aca="false">SUM(Y349)</f>
        <v>125000</v>
      </c>
      <c r="Z348" s="51" t="n">
        <f aca="false">SUM(Z349)</f>
        <v>185000</v>
      </c>
      <c r="AA348" s="51" t="n">
        <f aca="false">SUM(AA349)</f>
        <v>179000</v>
      </c>
      <c r="AB348" s="51" t="n">
        <f aca="false">SUM(AB349)</f>
        <v>58000</v>
      </c>
      <c r="AC348" s="51" t="n">
        <f aca="false">SUM(AC349)</f>
        <v>229000</v>
      </c>
      <c r="AD348" s="51" t="n">
        <f aca="false">SUM(AD349)</f>
        <v>229000</v>
      </c>
      <c r="AE348" s="51" t="n">
        <f aca="false">SUM(AE349)</f>
        <v>0</v>
      </c>
      <c r="AF348" s="51" t="n">
        <f aca="false">SUM(AF349)</f>
        <v>0</v>
      </c>
      <c r="AG348" s="51" t="n">
        <f aca="false">SUM(AG349)</f>
        <v>241000</v>
      </c>
      <c r="AH348" s="51" t="n">
        <f aca="false">SUM(AH349)</f>
        <v>161500</v>
      </c>
      <c r="AI348" s="51" t="n">
        <f aca="false">SUM(AI349)</f>
        <v>232000</v>
      </c>
      <c r="AJ348" s="51" t="n">
        <f aca="false">SUM(AJ349)</f>
        <v>112500</v>
      </c>
      <c r="AK348" s="51" t="n">
        <f aca="false">SUM(AK349)</f>
        <v>293000</v>
      </c>
      <c r="AL348" s="51" t="n">
        <f aca="false">SUM(AL349)</f>
        <v>47000</v>
      </c>
      <c r="AM348" s="51" t="n">
        <f aca="false">SUM(AM349)</f>
        <v>0</v>
      </c>
      <c r="AN348" s="51" t="n">
        <f aca="false">SUM(AN349)</f>
        <v>340000</v>
      </c>
      <c r="AO348" s="39" t="n">
        <f aca="false">SUM(AN348/$AN$4)</f>
        <v>45125.7548609729</v>
      </c>
      <c r="AP348" s="51" t="n">
        <f aca="false">SUM(AP349)</f>
        <v>281000</v>
      </c>
      <c r="AQ348" s="51" t="n">
        <f aca="false">SUM(AQ349)</f>
        <v>0</v>
      </c>
      <c r="AR348" s="39" t="n">
        <f aca="false">SUM(AP348/$AN$4)</f>
        <v>37295.1091645099</v>
      </c>
      <c r="AS348" s="39"/>
      <c r="AT348" s="39" t="n">
        <f aca="false">SUM(AT349)</f>
        <v>13150.38</v>
      </c>
      <c r="AU348" s="39" t="n">
        <f aca="false">SUM(AU349)</f>
        <v>0</v>
      </c>
      <c r="AV348" s="39" t="n">
        <f aca="false">SUM(AV349)</f>
        <v>0</v>
      </c>
      <c r="AW348" s="39" t="n">
        <f aca="false">SUM(AR348+AU348-AV348)</f>
        <v>37295.1091645099</v>
      </c>
      <c r="AX348" s="47" t="n">
        <f aca="false">SUM(AX351)</f>
        <v>34774.17</v>
      </c>
      <c r="AY348" s="47" t="n">
        <f aca="false">SUM(AY351)</f>
        <v>2000</v>
      </c>
      <c r="AZ348" s="47" t="n">
        <f aca="false">SUM(AZ351)</f>
        <v>0</v>
      </c>
      <c r="BA348" s="47" t="n">
        <f aca="false">SUM(BA351)</f>
        <v>39295.1091645099</v>
      </c>
      <c r="BB348" s="47" t="n">
        <f aca="false">SUM(BB351)</f>
        <v>34774.17</v>
      </c>
      <c r="BC348" s="48" t="n">
        <f aca="false">SUM(BB348/BA348*100)</f>
        <v>88.4949062093634</v>
      </c>
      <c r="BL348" s="2"/>
    </row>
    <row r="349" customFormat="false" ht="12.75" hidden="true" customHeight="false" outlineLevel="0" collapsed="false">
      <c r="A349" s="35"/>
      <c r="B349" s="36"/>
      <c r="C349" s="36"/>
      <c r="D349" s="36"/>
      <c r="E349" s="36"/>
      <c r="F349" s="36"/>
      <c r="G349" s="36"/>
      <c r="H349" s="36"/>
      <c r="I349" s="49" t="s">
        <v>317</v>
      </c>
      <c r="J349" s="50"/>
      <c r="K349" s="51" t="n">
        <f aca="false">SUM(K351)</f>
        <v>77000</v>
      </c>
      <c r="L349" s="51" t="n">
        <f aca="false">SUM(L351)</f>
        <v>30000</v>
      </c>
      <c r="M349" s="51" t="n">
        <f aca="false">SUM(M351)</f>
        <v>30000</v>
      </c>
      <c r="N349" s="51" t="n">
        <f aca="false">SUM(N351)</f>
        <v>17000</v>
      </c>
      <c r="O349" s="51" t="n">
        <f aca="false">SUM(O351)</f>
        <v>17000</v>
      </c>
      <c r="P349" s="51" t="n">
        <f aca="false">SUM(P351)</f>
        <v>15000</v>
      </c>
      <c r="Q349" s="51" t="n">
        <f aca="false">SUM(Q351)</f>
        <v>15000</v>
      </c>
      <c r="R349" s="51" t="n">
        <f aca="false">SUM(R351)</f>
        <v>22000</v>
      </c>
      <c r="S349" s="51" t="n">
        <f aca="false">SUM(S351)</f>
        <v>25000</v>
      </c>
      <c r="T349" s="51" t="n">
        <f aca="false">SUM(T351)</f>
        <v>13500</v>
      </c>
      <c r="U349" s="51" t="n">
        <f aca="false">SUM(U351)</f>
        <v>0</v>
      </c>
      <c r="V349" s="51" t="e">
        <f aca="false">SUM(V351)</f>
        <v>#DIV/0!</v>
      </c>
      <c r="W349" s="51" t="n">
        <f aca="false">SUM(W351)</f>
        <v>30000</v>
      </c>
      <c r="X349" s="51" t="n">
        <f aca="false">SUM(X351)</f>
        <v>85000</v>
      </c>
      <c r="Y349" s="51" t="n">
        <f aca="false">SUM(Y351)</f>
        <v>125000</v>
      </c>
      <c r="Z349" s="51" t="n">
        <f aca="false">SUM(Z351)</f>
        <v>185000</v>
      </c>
      <c r="AA349" s="51" t="n">
        <f aca="false">SUM(AA351)</f>
        <v>179000</v>
      </c>
      <c r="AB349" s="51" t="n">
        <f aca="false">SUM(AB351)</f>
        <v>58000</v>
      </c>
      <c r="AC349" s="51" t="n">
        <f aca="false">SUM(AC351)</f>
        <v>229000</v>
      </c>
      <c r="AD349" s="51" t="n">
        <f aca="false">SUM(AD351)</f>
        <v>229000</v>
      </c>
      <c r="AE349" s="51" t="n">
        <f aca="false">SUM(AE351)</f>
        <v>0</v>
      </c>
      <c r="AF349" s="51" t="n">
        <f aca="false">SUM(AF351)</f>
        <v>0</v>
      </c>
      <c r="AG349" s="51" t="n">
        <f aca="false">SUM(AG351)</f>
        <v>241000</v>
      </c>
      <c r="AH349" s="51" t="n">
        <f aca="false">SUM(AH351)</f>
        <v>161500</v>
      </c>
      <c r="AI349" s="51" t="n">
        <f aca="false">SUM(AI351)</f>
        <v>232000</v>
      </c>
      <c r="AJ349" s="51" t="n">
        <f aca="false">SUM(AJ351)</f>
        <v>112500</v>
      </c>
      <c r="AK349" s="51" t="n">
        <f aca="false">SUM(AK351)</f>
        <v>293000</v>
      </c>
      <c r="AL349" s="51" t="n">
        <f aca="false">SUM(AL351)</f>
        <v>47000</v>
      </c>
      <c r="AM349" s="51" t="n">
        <f aca="false">SUM(AM351)</f>
        <v>0</v>
      </c>
      <c r="AN349" s="51" t="n">
        <f aca="false">SUM(AN351)</f>
        <v>340000</v>
      </c>
      <c r="AO349" s="39" t="n">
        <f aca="false">SUM(AN349/$AN$4)</f>
        <v>45125.7548609729</v>
      </c>
      <c r="AP349" s="51" t="n">
        <f aca="false">SUM(AP351)</f>
        <v>281000</v>
      </c>
      <c r="AQ349" s="51" t="n">
        <f aca="false">SUM(AQ351)</f>
        <v>0</v>
      </c>
      <c r="AR349" s="39" t="n">
        <f aca="false">SUM(AP349/$AN$4)</f>
        <v>37295.1091645099</v>
      </c>
      <c r="AS349" s="39"/>
      <c r="AT349" s="39" t="n">
        <f aca="false">SUM(AT351)</f>
        <v>13150.38</v>
      </c>
      <c r="AU349" s="39" t="n">
        <f aca="false">SUM(AU351)</f>
        <v>0</v>
      </c>
      <c r="AV349" s="39" t="n">
        <f aca="false">SUM(AV351)</f>
        <v>0</v>
      </c>
      <c r="AW349" s="39" t="n">
        <f aca="false">SUM(AR349+AU349-AV349)</f>
        <v>37295.1091645099</v>
      </c>
      <c r="AX349" s="47"/>
      <c r="AY349" s="47"/>
      <c r="AZ349" s="47"/>
      <c r="BA349" s="47" t="n">
        <v>39295.11</v>
      </c>
      <c r="BB349" s="47" t="n">
        <f aca="false">SUM(BB351)</f>
        <v>34774.17</v>
      </c>
      <c r="BC349" s="48" t="n">
        <f aca="false">SUM(BB349/BA349*100)</f>
        <v>88.4949043277904</v>
      </c>
      <c r="BL349" s="2"/>
    </row>
    <row r="350" customFormat="false" ht="12.75" hidden="true" customHeight="false" outlineLevel="0" collapsed="false">
      <c r="A350" s="35"/>
      <c r="B350" s="36" t="s">
        <v>73</v>
      </c>
      <c r="C350" s="36"/>
      <c r="D350" s="36"/>
      <c r="E350" s="36"/>
      <c r="F350" s="36"/>
      <c r="G350" s="36"/>
      <c r="H350" s="36"/>
      <c r="I350" s="57" t="s">
        <v>74</v>
      </c>
      <c r="J350" s="50" t="s">
        <v>75</v>
      </c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39" t="n">
        <f aca="false">SUM(AN350/$AN$4)</f>
        <v>0</v>
      </c>
      <c r="AP350" s="51" t="n">
        <v>281000</v>
      </c>
      <c r="AQ350" s="51"/>
      <c r="AR350" s="39" t="n">
        <f aca="false">SUM(AP350/$AN$4)</f>
        <v>37295.1091645099</v>
      </c>
      <c r="AS350" s="39"/>
      <c r="AT350" s="39" t="n">
        <v>281000</v>
      </c>
      <c r="AU350" s="39"/>
      <c r="AV350" s="39"/>
      <c r="AW350" s="39" t="n">
        <f aca="false">SUM(AR350+AU350-AV350)</f>
        <v>37295.1091645099</v>
      </c>
      <c r="AX350" s="47"/>
      <c r="AY350" s="47"/>
      <c r="AZ350" s="47"/>
      <c r="BA350" s="47" t="n">
        <v>39295.11</v>
      </c>
      <c r="BB350" s="47"/>
      <c r="BC350" s="48" t="n">
        <f aca="false">SUM(BB350/BA350*100)</f>
        <v>0</v>
      </c>
      <c r="BL350" s="2"/>
    </row>
    <row r="351" customFormat="false" ht="12.75" hidden="true" customHeight="false" outlineLevel="0" collapsed="false">
      <c r="A351" s="66"/>
      <c r="B351" s="52"/>
      <c r="C351" s="52"/>
      <c r="D351" s="52"/>
      <c r="E351" s="52"/>
      <c r="F351" s="52"/>
      <c r="G351" s="52"/>
      <c r="H351" s="52"/>
      <c r="I351" s="37" t="n">
        <v>3</v>
      </c>
      <c r="J351" s="38" t="s">
        <v>54</v>
      </c>
      <c r="K351" s="39" t="n">
        <f aca="false">SUM(K357)</f>
        <v>77000</v>
      </c>
      <c r="L351" s="39" t="n">
        <f aca="false">SUM(L357)</f>
        <v>30000</v>
      </c>
      <c r="M351" s="39" t="n">
        <f aca="false">SUM(M357)</f>
        <v>30000</v>
      </c>
      <c r="N351" s="39" t="n">
        <f aca="false">SUM(N357)</f>
        <v>17000</v>
      </c>
      <c r="O351" s="39" t="n">
        <f aca="false">SUM(O357)</f>
        <v>17000</v>
      </c>
      <c r="P351" s="39" t="n">
        <f aca="false">SUM(P357)</f>
        <v>15000</v>
      </c>
      <c r="Q351" s="39" t="n">
        <f aca="false">SUM(Q357)</f>
        <v>15000</v>
      </c>
      <c r="R351" s="39" t="n">
        <f aca="false">SUM(R357)</f>
        <v>22000</v>
      </c>
      <c r="S351" s="39" t="n">
        <f aca="false">SUM(S357)</f>
        <v>25000</v>
      </c>
      <c r="T351" s="39" t="n">
        <f aca="false">SUM(T357)</f>
        <v>13500</v>
      </c>
      <c r="U351" s="39" t="n">
        <f aca="false">SUM(U357)</f>
        <v>0</v>
      </c>
      <c r="V351" s="39" t="e">
        <f aca="false">SUM(V357)</f>
        <v>#DIV/0!</v>
      </c>
      <c r="W351" s="39" t="n">
        <f aca="false">SUM(W357)</f>
        <v>30000</v>
      </c>
      <c r="X351" s="39" t="n">
        <f aca="false">SUM(X357)</f>
        <v>85000</v>
      </c>
      <c r="Y351" s="39" t="n">
        <f aca="false">SUM(Y357)</f>
        <v>125000</v>
      </c>
      <c r="Z351" s="39" t="n">
        <f aca="false">SUM(Z357)</f>
        <v>185000</v>
      </c>
      <c r="AA351" s="39" t="n">
        <f aca="false">SUM(AA357)</f>
        <v>179000</v>
      </c>
      <c r="AB351" s="39" t="n">
        <f aca="false">SUM(AB357)</f>
        <v>58000</v>
      </c>
      <c r="AC351" s="39" t="n">
        <f aca="false">SUM(AC352+AC357)</f>
        <v>229000</v>
      </c>
      <c r="AD351" s="39" t="n">
        <f aca="false">SUM(AD352+AD357)</f>
        <v>229000</v>
      </c>
      <c r="AE351" s="39" t="n">
        <f aca="false">SUM(AE352+AE357)</f>
        <v>0</v>
      </c>
      <c r="AF351" s="39" t="n">
        <f aca="false">SUM(AF352+AF357)</f>
        <v>0</v>
      </c>
      <c r="AG351" s="39" t="n">
        <f aca="false">SUM(AG352+AG357)</f>
        <v>241000</v>
      </c>
      <c r="AH351" s="39" t="n">
        <f aca="false">SUM(AH352+AH357)</f>
        <v>161500</v>
      </c>
      <c r="AI351" s="39" t="n">
        <f aca="false">SUM(AI352+AI357)</f>
        <v>232000</v>
      </c>
      <c r="AJ351" s="39" t="n">
        <f aca="false">SUM(AJ352+AJ357)</f>
        <v>112500</v>
      </c>
      <c r="AK351" s="39" t="n">
        <f aca="false">SUM(AK352+AK357)</f>
        <v>293000</v>
      </c>
      <c r="AL351" s="39" t="n">
        <f aca="false">SUM(AL352+AL357)</f>
        <v>47000</v>
      </c>
      <c r="AM351" s="39" t="n">
        <f aca="false">SUM(AM352+AM357)</f>
        <v>0</v>
      </c>
      <c r="AN351" s="39" t="n">
        <f aca="false">SUM(AN352+AN357)</f>
        <v>340000</v>
      </c>
      <c r="AO351" s="39" t="n">
        <f aca="false">SUM(AN351/$AN$4)</f>
        <v>45125.7548609729</v>
      </c>
      <c r="AP351" s="39" t="n">
        <f aca="false">SUM(AP352+AP357)</f>
        <v>281000</v>
      </c>
      <c r="AQ351" s="39" t="n">
        <f aca="false">SUM(AQ352+AQ357)</f>
        <v>0</v>
      </c>
      <c r="AR351" s="39" t="n">
        <f aca="false">SUM(AP351/$AN$4)</f>
        <v>37295.1091645099</v>
      </c>
      <c r="AS351" s="39"/>
      <c r="AT351" s="39" t="n">
        <f aca="false">SUM(AT352+AT357)</f>
        <v>13150.38</v>
      </c>
      <c r="AU351" s="39" t="n">
        <f aca="false">SUM(AU352+AU357)</f>
        <v>0</v>
      </c>
      <c r="AV351" s="39" t="n">
        <f aca="false">SUM(AV352+AV357)</f>
        <v>0</v>
      </c>
      <c r="AW351" s="39" t="n">
        <f aca="false">SUM(AR351+AU351-AV351)</f>
        <v>37295.1091645099</v>
      </c>
      <c r="AX351" s="47" t="n">
        <f aca="false">SUM(AX352+AX357)</f>
        <v>34774.17</v>
      </c>
      <c r="AY351" s="47" t="n">
        <f aca="false">SUM(AY352+AY357)</f>
        <v>2000</v>
      </c>
      <c r="AZ351" s="47" t="n">
        <f aca="false">SUM(AZ352+AZ357)</f>
        <v>0</v>
      </c>
      <c r="BA351" s="47" t="n">
        <f aca="false">SUM(AW351+AY351-AZ351)</f>
        <v>39295.1091645099</v>
      </c>
      <c r="BB351" s="47" t="n">
        <f aca="false">SUM(BB352+BB357)</f>
        <v>34774.17</v>
      </c>
      <c r="BC351" s="48" t="n">
        <f aca="false">SUM(BB351/BA351*100)</f>
        <v>88.4949062093634</v>
      </c>
      <c r="BL351" s="2"/>
    </row>
    <row r="352" customFormat="false" ht="12" hidden="true" customHeight="true" outlineLevel="0" collapsed="false">
      <c r="A352" s="66"/>
      <c r="B352" s="52" t="s">
        <v>74</v>
      </c>
      <c r="C352" s="52"/>
      <c r="D352" s="52"/>
      <c r="E352" s="52"/>
      <c r="F352" s="52"/>
      <c r="G352" s="52"/>
      <c r="H352" s="52"/>
      <c r="I352" s="37" t="n">
        <v>36</v>
      </c>
      <c r="J352" s="38" t="s">
        <v>327</v>
      </c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 t="n">
        <f aca="false">SUM(AC353)</f>
        <v>0</v>
      </c>
      <c r="AD352" s="39" t="n">
        <f aca="false">SUM(AD353)</f>
        <v>6000</v>
      </c>
      <c r="AE352" s="39" t="n">
        <f aca="false">SUM(AE353)</f>
        <v>0</v>
      </c>
      <c r="AF352" s="39" t="n">
        <f aca="false">SUM(AF353)</f>
        <v>0</v>
      </c>
      <c r="AG352" s="39" t="n">
        <f aca="false">SUM(AG353+AG355)</f>
        <v>18000</v>
      </c>
      <c r="AH352" s="39" t="n">
        <f aca="false">SUM(AH353+AH355)</f>
        <v>15000</v>
      </c>
      <c r="AI352" s="39" t="n">
        <f aca="false">SUM(AI353+AI355)</f>
        <v>9000</v>
      </c>
      <c r="AJ352" s="39" t="n">
        <f aca="false">SUM(AJ353+AJ355)</f>
        <v>0</v>
      </c>
      <c r="AK352" s="39" t="n">
        <f aca="false">SUM(AK353+AK355)</f>
        <v>18000</v>
      </c>
      <c r="AL352" s="39" t="n">
        <f aca="false">SUM(AL353+AL355)</f>
        <v>0</v>
      </c>
      <c r="AM352" s="39" t="n">
        <f aca="false">SUM(AM353+AM355)</f>
        <v>0</v>
      </c>
      <c r="AN352" s="39" t="n">
        <f aca="false">SUM(AN353+AN355)</f>
        <v>18000</v>
      </c>
      <c r="AO352" s="39" t="n">
        <f aca="false">SUM(AN352/$AN$4)</f>
        <v>2389.01055146327</v>
      </c>
      <c r="AP352" s="39" t="n">
        <f aca="false">SUM(AP353+AP355)</f>
        <v>6000</v>
      </c>
      <c r="AQ352" s="39"/>
      <c r="AR352" s="39" t="n">
        <f aca="false">SUM(AP352/$AN$4)</f>
        <v>796.336850487756</v>
      </c>
      <c r="AS352" s="39"/>
      <c r="AT352" s="39" t="n">
        <f aca="false">SUM(AT353+AT355)</f>
        <v>0</v>
      </c>
      <c r="AU352" s="39" t="n">
        <f aca="false">SUM(AU353+AU355)</f>
        <v>0</v>
      </c>
      <c r="AV352" s="39" t="n">
        <f aca="false">SUM(AV353+AV355)</f>
        <v>0</v>
      </c>
      <c r="AW352" s="39" t="n">
        <f aca="false">SUM(AR352+AU352-AV352)</f>
        <v>796.336850487756</v>
      </c>
      <c r="AX352" s="47" t="n">
        <f aca="false">SUM(AX353)</f>
        <v>796.34</v>
      </c>
      <c r="AY352" s="47" t="n">
        <f aca="false">SUM(AY353)</f>
        <v>0</v>
      </c>
      <c r="AZ352" s="47" t="n">
        <f aca="false">SUM(AZ353)</f>
        <v>0</v>
      </c>
      <c r="BA352" s="47" t="n">
        <f aca="false">SUM(BA353)</f>
        <v>796.336850487756</v>
      </c>
      <c r="BB352" s="47" t="n">
        <f aca="false">SUM(BB353)</f>
        <v>796.34</v>
      </c>
      <c r="BC352" s="48" t="n">
        <f aca="false">SUM(BB352/BA352*100)</f>
        <v>100.0003955</v>
      </c>
      <c r="BL352" s="2"/>
    </row>
    <row r="353" customFormat="false" ht="12.75" hidden="true" customHeight="false" outlineLevel="0" collapsed="false">
      <c r="A353" s="35"/>
      <c r="B353" s="36"/>
      <c r="C353" s="36"/>
      <c r="D353" s="36"/>
      <c r="E353" s="36"/>
      <c r="F353" s="36"/>
      <c r="G353" s="36"/>
      <c r="H353" s="36"/>
      <c r="I353" s="49" t="n">
        <v>363</v>
      </c>
      <c r="J353" s="50" t="s">
        <v>327</v>
      </c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 t="n">
        <v>6000</v>
      </c>
      <c r="AE353" s="51"/>
      <c r="AF353" s="51"/>
      <c r="AG353" s="51" t="n">
        <f aca="false">SUM(AG354)</f>
        <v>6000</v>
      </c>
      <c r="AH353" s="51" t="n">
        <f aca="false">SUM(AH354)</f>
        <v>9000</v>
      </c>
      <c r="AI353" s="51" t="n">
        <f aca="false">SUM(AI354)</f>
        <v>9000</v>
      </c>
      <c r="AJ353" s="51" t="n">
        <f aca="false">SUM(AJ354)</f>
        <v>0</v>
      </c>
      <c r="AK353" s="51" t="n">
        <f aca="false">SUM(AK354)</f>
        <v>6000</v>
      </c>
      <c r="AL353" s="51" t="n">
        <f aca="false">SUM(AL354)</f>
        <v>0</v>
      </c>
      <c r="AM353" s="51" t="n">
        <f aca="false">SUM(AM354)</f>
        <v>0</v>
      </c>
      <c r="AN353" s="51" t="n">
        <f aca="false">SUM(AN354)</f>
        <v>6000</v>
      </c>
      <c r="AO353" s="39" t="n">
        <f aca="false">SUM(AN353/$AN$4)</f>
        <v>796.336850487756</v>
      </c>
      <c r="AP353" s="51" t="n">
        <f aca="false">SUM(AP354)</f>
        <v>6000</v>
      </c>
      <c r="AQ353" s="51"/>
      <c r="AR353" s="39" t="n">
        <f aca="false">SUM(AP353/$AN$4)</f>
        <v>796.336850487756</v>
      </c>
      <c r="AS353" s="39"/>
      <c r="AT353" s="39" t="n">
        <f aca="false">SUM(AT354)</f>
        <v>0</v>
      </c>
      <c r="AU353" s="39" t="n">
        <f aca="false">SUM(AU354)</f>
        <v>0</v>
      </c>
      <c r="AV353" s="39" t="n">
        <f aca="false">SUM(AV354)</f>
        <v>0</v>
      </c>
      <c r="AW353" s="39" t="n">
        <f aca="false">SUM(AR353+AU353-AV353)</f>
        <v>796.336850487756</v>
      </c>
      <c r="AX353" s="47" t="n">
        <f aca="false">SUM(AX354)</f>
        <v>796.34</v>
      </c>
      <c r="AY353" s="47" t="n">
        <f aca="false">SUM(AY354)</f>
        <v>0</v>
      </c>
      <c r="AZ353" s="47"/>
      <c r="BA353" s="47" t="n">
        <f aca="false">SUM(AW353+AY353-AZ353)</f>
        <v>796.336850487756</v>
      </c>
      <c r="BB353" s="47" t="n">
        <f aca="false">SUM(BB354)</f>
        <v>796.34</v>
      </c>
      <c r="BC353" s="48" t="n">
        <f aca="false">SUM(BB353/BA353*100)</f>
        <v>100.0003955</v>
      </c>
      <c r="BL353" s="2"/>
    </row>
    <row r="354" customFormat="false" ht="12.75" hidden="true" customHeight="false" outlineLevel="0" collapsed="false">
      <c r="A354" s="35"/>
      <c r="B354" s="36"/>
      <c r="C354" s="36"/>
      <c r="D354" s="36"/>
      <c r="E354" s="36"/>
      <c r="F354" s="36"/>
      <c r="G354" s="36"/>
      <c r="H354" s="36"/>
      <c r="I354" s="49" t="n">
        <v>36316</v>
      </c>
      <c r="J354" s="50" t="s">
        <v>328</v>
      </c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 t="n">
        <v>6000</v>
      </c>
      <c r="AE354" s="51"/>
      <c r="AF354" s="51"/>
      <c r="AG354" s="51" t="n">
        <f aca="false">SUM(AD354+AE354-AF354)</f>
        <v>6000</v>
      </c>
      <c r="AH354" s="51" t="n">
        <v>9000</v>
      </c>
      <c r="AI354" s="51" t="n">
        <v>9000</v>
      </c>
      <c r="AJ354" s="47" t="n">
        <v>0</v>
      </c>
      <c r="AK354" s="51" t="n">
        <v>6000</v>
      </c>
      <c r="AL354" s="51"/>
      <c r="AM354" s="51"/>
      <c r="AN354" s="47" t="n">
        <f aca="false">SUM(AK354+AL354-AM354)</f>
        <v>6000</v>
      </c>
      <c r="AO354" s="39" t="n">
        <f aca="false">SUM(AN354/$AN$4)</f>
        <v>796.336850487756</v>
      </c>
      <c r="AP354" s="47" t="n">
        <v>6000</v>
      </c>
      <c r="AQ354" s="47"/>
      <c r="AR354" s="39" t="n">
        <f aca="false">SUM(AP354/$AN$4)</f>
        <v>796.336850487756</v>
      </c>
      <c r="AS354" s="39"/>
      <c r="AT354" s="39"/>
      <c r="AU354" s="39"/>
      <c r="AV354" s="39"/>
      <c r="AW354" s="39" t="n">
        <f aca="false">SUM(AR354+AU354-AV354)</f>
        <v>796.336850487756</v>
      </c>
      <c r="AX354" s="47" t="n">
        <v>796.34</v>
      </c>
      <c r="AY354" s="47" t="n">
        <v>0</v>
      </c>
      <c r="AZ354" s="47"/>
      <c r="BA354" s="47" t="n">
        <f aca="false">SUM(AW354+AY354-AZ354)</f>
        <v>796.336850487756</v>
      </c>
      <c r="BB354" s="47" t="n">
        <v>796.34</v>
      </c>
      <c r="BC354" s="48" t="n">
        <f aca="false">SUM(BB354/BA354*100)</f>
        <v>100.0003955</v>
      </c>
      <c r="BG354" s="2" t="n">
        <v>796.34</v>
      </c>
      <c r="BL354" s="2"/>
    </row>
    <row r="355" customFormat="false" ht="12.75" hidden="true" customHeight="false" outlineLevel="0" collapsed="false">
      <c r="A355" s="35"/>
      <c r="B355" s="36"/>
      <c r="C355" s="36"/>
      <c r="D355" s="36"/>
      <c r="E355" s="36"/>
      <c r="F355" s="36"/>
      <c r="G355" s="36"/>
      <c r="H355" s="36"/>
      <c r="I355" s="49" t="n">
        <v>366</v>
      </c>
      <c r="J355" s="50" t="s">
        <v>329</v>
      </c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 t="n">
        <f aca="false">SUM(AG356)</f>
        <v>12000</v>
      </c>
      <c r="AH355" s="51" t="n">
        <f aca="false">SUM(AH356)</f>
        <v>6000</v>
      </c>
      <c r="AI355" s="51" t="n">
        <f aca="false">SUM(AI356)</f>
        <v>0</v>
      </c>
      <c r="AJ355" s="51" t="n">
        <f aca="false">SUM(AJ356)</f>
        <v>0</v>
      </c>
      <c r="AK355" s="51" t="n">
        <f aca="false">SUM(AK356)</f>
        <v>12000</v>
      </c>
      <c r="AL355" s="51" t="n">
        <f aca="false">SUM(AL356)</f>
        <v>0</v>
      </c>
      <c r="AM355" s="51" t="n">
        <f aca="false">SUM(AM356)</f>
        <v>0</v>
      </c>
      <c r="AN355" s="51" t="n">
        <f aca="false">SUM(AN356)</f>
        <v>12000</v>
      </c>
      <c r="AO355" s="39" t="n">
        <f aca="false">SUM(AN355/$AN$4)</f>
        <v>1592.67370097551</v>
      </c>
      <c r="AP355" s="51" t="n">
        <f aca="false">SUM(AP356)</f>
        <v>0</v>
      </c>
      <c r="AQ355" s="51"/>
      <c r="AR355" s="39" t="n">
        <f aca="false">SUM(AP355/$AN$4)</f>
        <v>0</v>
      </c>
      <c r="AS355" s="39"/>
      <c r="AT355" s="39" t="n">
        <f aca="false">SUM(AT356)</f>
        <v>0</v>
      </c>
      <c r="AU355" s="39" t="n">
        <f aca="false">SUM(AU356)</f>
        <v>0</v>
      </c>
      <c r="AV355" s="39" t="n">
        <f aca="false">SUM(AV356)</f>
        <v>0</v>
      </c>
      <c r="AW355" s="39" t="n">
        <f aca="false">SUM(AR355+AU355-AV355)</f>
        <v>0</v>
      </c>
      <c r="AX355" s="47"/>
      <c r="AY355" s="47"/>
      <c r="AZ355" s="47"/>
      <c r="BA355" s="47" t="n">
        <f aca="false">SUM(AW355+AY355-AZ355)</f>
        <v>0</v>
      </c>
      <c r="BB355" s="47"/>
      <c r="BC355" s="48" t="e">
        <f aca="false">SUM(BB355/BA355*100)</f>
        <v>#DIV/0!</v>
      </c>
      <c r="BL355" s="2"/>
    </row>
    <row r="356" customFormat="false" ht="12.75" hidden="true" customHeight="false" outlineLevel="0" collapsed="false">
      <c r="A356" s="35"/>
      <c r="B356" s="36"/>
      <c r="C356" s="36"/>
      <c r="D356" s="36"/>
      <c r="E356" s="36"/>
      <c r="F356" s="36"/>
      <c r="G356" s="36"/>
      <c r="H356" s="36"/>
      <c r="I356" s="49" t="n">
        <v>36611</v>
      </c>
      <c r="J356" s="50" t="s">
        <v>330</v>
      </c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39"/>
      <c r="W356" s="51"/>
      <c r="X356" s="51"/>
      <c r="Y356" s="51" t="n">
        <v>0</v>
      </c>
      <c r="Z356" s="51" t="n">
        <v>0</v>
      </c>
      <c r="AA356" s="51" t="n">
        <v>12000</v>
      </c>
      <c r="AB356" s="51"/>
      <c r="AC356" s="51" t="n">
        <v>12000</v>
      </c>
      <c r="AD356" s="51" t="n">
        <v>12000</v>
      </c>
      <c r="AE356" s="51"/>
      <c r="AF356" s="51"/>
      <c r="AG356" s="53" t="n">
        <f aca="false">SUM(AD356+AE356-AF356)</f>
        <v>12000</v>
      </c>
      <c r="AH356" s="51" t="n">
        <v>6000</v>
      </c>
      <c r="AI356" s="51" t="n">
        <v>0</v>
      </c>
      <c r="AJ356" s="47" t="n">
        <v>0</v>
      </c>
      <c r="AK356" s="51" t="n">
        <v>12000</v>
      </c>
      <c r="AL356" s="51"/>
      <c r="AM356" s="51"/>
      <c r="AN356" s="47" t="n">
        <f aca="false">SUM(AK356+AL356-AM356)</f>
        <v>12000</v>
      </c>
      <c r="AO356" s="39" t="n">
        <f aca="false">SUM(AN356/$AN$4)</f>
        <v>1592.67370097551</v>
      </c>
      <c r="AP356" s="47" t="n">
        <v>0</v>
      </c>
      <c r="AQ356" s="47"/>
      <c r="AR356" s="39" t="n">
        <f aca="false">SUM(AP356/$AN$4)</f>
        <v>0</v>
      </c>
      <c r="AS356" s="39"/>
      <c r="AT356" s="39" t="n">
        <v>0</v>
      </c>
      <c r="AU356" s="39" t="n">
        <v>0</v>
      </c>
      <c r="AV356" s="39" t="n">
        <v>0</v>
      </c>
      <c r="AW356" s="39" t="n">
        <f aca="false">SUM(AR356+AU356-AV356)</f>
        <v>0</v>
      </c>
      <c r="AX356" s="47"/>
      <c r="AY356" s="47"/>
      <c r="AZ356" s="47"/>
      <c r="BA356" s="47" t="n">
        <f aca="false">SUM(AW356+AY356-AZ356)</f>
        <v>0</v>
      </c>
      <c r="BB356" s="47"/>
      <c r="BC356" s="48" t="e">
        <f aca="false">SUM(BB356/BA356*100)</f>
        <v>#DIV/0!</v>
      </c>
      <c r="BL356" s="2"/>
    </row>
    <row r="357" customFormat="false" ht="12.75" hidden="true" customHeight="false" outlineLevel="0" collapsed="false">
      <c r="A357" s="66"/>
      <c r="B357" s="52" t="s">
        <v>74</v>
      </c>
      <c r="C357" s="52"/>
      <c r="D357" s="52"/>
      <c r="E357" s="52"/>
      <c r="F357" s="52"/>
      <c r="G357" s="52"/>
      <c r="H357" s="52"/>
      <c r="I357" s="37" t="n">
        <v>38</v>
      </c>
      <c r="J357" s="38" t="s">
        <v>210</v>
      </c>
      <c r="K357" s="39" t="n">
        <f aca="false">SUM(K358)</f>
        <v>77000</v>
      </c>
      <c r="L357" s="39" t="n">
        <f aca="false">SUM(L358)</f>
        <v>30000</v>
      </c>
      <c r="M357" s="39" t="n">
        <f aca="false">SUM(M358)</f>
        <v>30000</v>
      </c>
      <c r="N357" s="39" t="n">
        <f aca="false">SUM(N358)</f>
        <v>17000</v>
      </c>
      <c r="O357" s="39" t="n">
        <f aca="false">SUM(O358)</f>
        <v>17000</v>
      </c>
      <c r="P357" s="39" t="n">
        <f aca="false">SUM(P358)</f>
        <v>15000</v>
      </c>
      <c r="Q357" s="39" t="n">
        <f aca="false">SUM(Q358)</f>
        <v>15000</v>
      </c>
      <c r="R357" s="39" t="n">
        <f aca="false">SUM(R358)</f>
        <v>22000</v>
      </c>
      <c r="S357" s="39" t="n">
        <f aca="false">SUM(S358)</f>
        <v>25000</v>
      </c>
      <c r="T357" s="39" t="n">
        <f aca="false">SUM(T358)</f>
        <v>13500</v>
      </c>
      <c r="U357" s="39" t="n">
        <f aca="false">SUM(U358)</f>
        <v>0</v>
      </c>
      <c r="V357" s="39" t="e">
        <f aca="false">SUM(V358)</f>
        <v>#DIV/0!</v>
      </c>
      <c r="W357" s="39" t="n">
        <f aca="false">SUM(W358)</f>
        <v>30000</v>
      </c>
      <c r="X357" s="39" t="n">
        <f aca="false">SUM(X358)</f>
        <v>85000</v>
      </c>
      <c r="Y357" s="39" t="n">
        <f aca="false">SUM(Y358)</f>
        <v>125000</v>
      </c>
      <c r="Z357" s="39" t="n">
        <f aca="false">SUM(Z358)</f>
        <v>185000</v>
      </c>
      <c r="AA357" s="39" t="n">
        <f aca="false">SUM(AA358)</f>
        <v>179000</v>
      </c>
      <c r="AB357" s="39" t="n">
        <f aca="false">SUM(AB358)</f>
        <v>58000</v>
      </c>
      <c r="AC357" s="39" t="n">
        <f aca="false">SUM(AC358)</f>
        <v>229000</v>
      </c>
      <c r="AD357" s="39" t="n">
        <f aca="false">SUM(AD358)</f>
        <v>223000</v>
      </c>
      <c r="AE357" s="39" t="n">
        <f aca="false">SUM(AE358)</f>
        <v>0</v>
      </c>
      <c r="AF357" s="39" t="n">
        <f aca="false">SUM(AF358)</f>
        <v>0</v>
      </c>
      <c r="AG357" s="39" t="n">
        <f aca="false">SUM(AG358)</f>
        <v>223000</v>
      </c>
      <c r="AH357" s="39" t="n">
        <f aca="false">SUM(AH358)</f>
        <v>146500</v>
      </c>
      <c r="AI357" s="39" t="n">
        <f aca="false">SUM(AI358)</f>
        <v>223000</v>
      </c>
      <c r="AJ357" s="39" t="n">
        <f aca="false">SUM(AJ358)</f>
        <v>112500</v>
      </c>
      <c r="AK357" s="39" t="n">
        <f aca="false">SUM(AK358)</f>
        <v>275000</v>
      </c>
      <c r="AL357" s="39" t="n">
        <f aca="false">SUM(AL358)</f>
        <v>47000</v>
      </c>
      <c r="AM357" s="39" t="n">
        <f aca="false">SUM(AM358)</f>
        <v>0</v>
      </c>
      <c r="AN357" s="39" t="n">
        <f aca="false">SUM(AN358)</f>
        <v>322000</v>
      </c>
      <c r="AO357" s="39" t="n">
        <f aca="false">SUM(AN357/$AN$4)</f>
        <v>42736.7443095096</v>
      </c>
      <c r="AP357" s="39" t="n">
        <f aca="false">SUM(AP358)</f>
        <v>275000</v>
      </c>
      <c r="AQ357" s="39"/>
      <c r="AR357" s="39" t="n">
        <f aca="false">SUM(AP357/$AN$4)</f>
        <v>36498.7723140222</v>
      </c>
      <c r="AS357" s="39"/>
      <c r="AT357" s="39" t="n">
        <f aca="false">SUM(AT358)</f>
        <v>13150.38</v>
      </c>
      <c r="AU357" s="39" t="n">
        <f aca="false">SUM(AU358)</f>
        <v>0</v>
      </c>
      <c r="AV357" s="39" t="n">
        <f aca="false">SUM(AV358)</f>
        <v>0</v>
      </c>
      <c r="AW357" s="39" t="n">
        <f aca="false">SUM(AR357+AU357-AV357)</f>
        <v>36498.7723140222</v>
      </c>
      <c r="AX357" s="47" t="n">
        <f aca="false">SUM(AX358)</f>
        <v>33977.83</v>
      </c>
      <c r="AY357" s="47" t="n">
        <f aca="false">SUM(AY358)</f>
        <v>2000</v>
      </c>
      <c r="AZ357" s="47" t="n">
        <f aca="false">SUM(AZ358)</f>
        <v>0</v>
      </c>
      <c r="BA357" s="47" t="n">
        <f aca="false">SUM(BA358)</f>
        <v>38498.7723140222</v>
      </c>
      <c r="BB357" s="47" t="n">
        <f aca="false">SUM(BB358)</f>
        <v>33977.83</v>
      </c>
      <c r="BC357" s="48" t="n">
        <f aca="false">SUM(BB357/BA357*100)</f>
        <v>88.2569182280768</v>
      </c>
      <c r="BG357" s="2" t="n">
        <v>33977.83</v>
      </c>
      <c r="BL357" s="2"/>
    </row>
    <row r="358" customFormat="false" ht="12.75" hidden="true" customHeight="false" outlineLevel="0" collapsed="false">
      <c r="A358" s="35"/>
      <c r="B358" s="36"/>
      <c r="C358" s="36"/>
      <c r="D358" s="36"/>
      <c r="E358" s="36"/>
      <c r="F358" s="36"/>
      <c r="G358" s="36"/>
      <c r="H358" s="36"/>
      <c r="I358" s="49" t="n">
        <v>381</v>
      </c>
      <c r="J358" s="50" t="s">
        <v>64</v>
      </c>
      <c r="K358" s="51" t="n">
        <f aca="false">SUM(K367)</f>
        <v>77000</v>
      </c>
      <c r="L358" s="51" t="n">
        <f aca="false">SUM(L367)</f>
        <v>30000</v>
      </c>
      <c r="M358" s="51" t="n">
        <f aca="false">SUM(M367)</f>
        <v>30000</v>
      </c>
      <c r="N358" s="51" t="n">
        <f aca="false">SUM(N367)</f>
        <v>17000</v>
      </c>
      <c r="O358" s="51" t="n">
        <f aca="false">SUM(O367)</f>
        <v>17000</v>
      </c>
      <c r="P358" s="51" t="n">
        <f aca="false">SUM(P359:P367)</f>
        <v>15000</v>
      </c>
      <c r="Q358" s="51" t="n">
        <f aca="false">SUM(Q359:Q367)</f>
        <v>15000</v>
      </c>
      <c r="R358" s="51" t="n">
        <f aca="false">SUM(R359:R367)</f>
        <v>22000</v>
      </c>
      <c r="S358" s="51" t="n">
        <f aca="false">SUM(S359:S367)</f>
        <v>25000</v>
      </c>
      <c r="T358" s="51" t="n">
        <f aca="false">SUM(T359:T367)</f>
        <v>13500</v>
      </c>
      <c r="U358" s="51" t="n">
        <f aca="false">SUM(U359:U367)</f>
        <v>0</v>
      </c>
      <c r="V358" s="51" t="e">
        <f aca="false">SUM(V359:V367)</f>
        <v>#DIV/0!</v>
      </c>
      <c r="W358" s="51" t="n">
        <f aca="false">SUM(W359:W367)</f>
        <v>30000</v>
      </c>
      <c r="X358" s="51" t="n">
        <f aca="false">SUM(X359:X368)</f>
        <v>85000</v>
      </c>
      <c r="Y358" s="51" t="n">
        <f aca="false">SUM(Y359:Y368)</f>
        <v>125000</v>
      </c>
      <c r="Z358" s="51" t="n">
        <f aca="false">SUM(Z359:Z368)</f>
        <v>185000</v>
      </c>
      <c r="AA358" s="51" t="n">
        <f aca="false">SUM(AA359:AA368)</f>
        <v>179000</v>
      </c>
      <c r="AB358" s="51" t="n">
        <f aca="false">SUM(AB359:AB368)</f>
        <v>58000</v>
      </c>
      <c r="AC358" s="51" t="n">
        <f aca="false">SUM(AC359:AC368)</f>
        <v>229000</v>
      </c>
      <c r="AD358" s="51" t="n">
        <f aca="false">SUM(AD359:AD368)</f>
        <v>223000</v>
      </c>
      <c r="AE358" s="51" t="n">
        <f aca="false">SUM(AE359:AE368)</f>
        <v>0</v>
      </c>
      <c r="AF358" s="51" t="n">
        <f aca="false">SUM(AF359:AF368)</f>
        <v>0</v>
      </c>
      <c r="AG358" s="51" t="n">
        <f aca="false">SUM(AG359:AG368)</f>
        <v>223000</v>
      </c>
      <c r="AH358" s="51" t="n">
        <f aca="false">SUM(AH359:AH368)</f>
        <v>146500</v>
      </c>
      <c r="AI358" s="51" t="n">
        <f aca="false">SUM(AI359:AI368)</f>
        <v>223000</v>
      </c>
      <c r="AJ358" s="51" t="n">
        <f aca="false">SUM(AJ359:AJ368)</f>
        <v>112500</v>
      </c>
      <c r="AK358" s="51" t="n">
        <f aca="false">SUM(AK359:AK368)</f>
        <v>275000</v>
      </c>
      <c r="AL358" s="51" t="n">
        <f aca="false">SUM(AL359:AL368)</f>
        <v>47000</v>
      </c>
      <c r="AM358" s="51" t="n">
        <f aca="false">SUM(AM359:AM368)</f>
        <v>0</v>
      </c>
      <c r="AN358" s="51" t="n">
        <f aca="false">SUM(AN359:AN368)</f>
        <v>322000</v>
      </c>
      <c r="AO358" s="39" t="n">
        <f aca="false">SUM(AN358/$AN$4)</f>
        <v>42736.7443095096</v>
      </c>
      <c r="AP358" s="51" t="n">
        <f aca="false">SUM(AP359:AP368)</f>
        <v>275000</v>
      </c>
      <c r="AQ358" s="51"/>
      <c r="AR358" s="39" t="n">
        <f aca="false">SUM(AP358/$AN$4)</f>
        <v>36498.7723140222</v>
      </c>
      <c r="AS358" s="39"/>
      <c r="AT358" s="39" t="n">
        <f aca="false">SUM(AT359:AT368)</f>
        <v>13150.38</v>
      </c>
      <c r="AU358" s="39" t="n">
        <f aca="false">SUM(AU359:AU368)</f>
        <v>0</v>
      </c>
      <c r="AV358" s="39" t="n">
        <f aca="false">SUM(AV359:AV368)</f>
        <v>0</v>
      </c>
      <c r="AW358" s="39" t="n">
        <f aca="false">SUM(AR358+AU358-AV358)</f>
        <v>36498.7723140222</v>
      </c>
      <c r="AX358" s="47" t="n">
        <f aca="false">SUM(AX359:AX368)</f>
        <v>33977.83</v>
      </c>
      <c r="AY358" s="47" t="n">
        <f aca="false">SUM(AY359:AY368)</f>
        <v>2000</v>
      </c>
      <c r="AZ358" s="47" t="n">
        <f aca="false">SUM(AZ359:AZ368)</f>
        <v>0</v>
      </c>
      <c r="BA358" s="47" t="n">
        <f aca="false">SUM(BA359:BA368)</f>
        <v>38498.7723140222</v>
      </c>
      <c r="BB358" s="47" t="n">
        <f aca="false">SUM(BB359:BB368)</f>
        <v>33977.83</v>
      </c>
      <c r="BC358" s="48" t="n">
        <f aca="false">SUM(BB358/BA358*100)</f>
        <v>88.2569182280768</v>
      </c>
      <c r="BL358" s="2"/>
    </row>
    <row r="359" customFormat="false" ht="12.75" hidden="true" customHeight="false" outlineLevel="0" collapsed="false">
      <c r="A359" s="35"/>
      <c r="B359" s="36"/>
      <c r="C359" s="36"/>
      <c r="D359" s="36"/>
      <c r="E359" s="36"/>
      <c r="F359" s="36"/>
      <c r="G359" s="36"/>
      <c r="H359" s="36"/>
      <c r="I359" s="49" t="n">
        <v>38113</v>
      </c>
      <c r="J359" s="50" t="s">
        <v>331</v>
      </c>
      <c r="K359" s="51"/>
      <c r="L359" s="51"/>
      <c r="M359" s="51"/>
      <c r="N359" s="51"/>
      <c r="O359" s="51"/>
      <c r="P359" s="51"/>
      <c r="Q359" s="51"/>
      <c r="R359" s="51" t="n">
        <v>10000</v>
      </c>
      <c r="S359" s="51" t="n">
        <v>10000</v>
      </c>
      <c r="T359" s="51" t="n">
        <v>5000</v>
      </c>
      <c r="U359" s="51"/>
      <c r="V359" s="39" t="e">
        <f aca="false">S359/P359*100</f>
        <v>#DIV/0!</v>
      </c>
      <c r="W359" s="39" t="n">
        <v>15000</v>
      </c>
      <c r="X359" s="51" t="n">
        <v>15000</v>
      </c>
      <c r="Y359" s="51" t="n">
        <v>15000</v>
      </c>
      <c r="Z359" s="51" t="n">
        <v>15000</v>
      </c>
      <c r="AA359" s="51" t="n">
        <v>15000</v>
      </c>
      <c r="AB359" s="51" t="n">
        <v>15000</v>
      </c>
      <c r="AC359" s="51" t="n">
        <v>15000</v>
      </c>
      <c r="AD359" s="51" t="n">
        <v>15000</v>
      </c>
      <c r="AE359" s="51"/>
      <c r="AF359" s="51"/>
      <c r="AG359" s="53" t="n">
        <f aca="false">SUM(AD359+AE359-AF359)</f>
        <v>15000</v>
      </c>
      <c r="AH359" s="51" t="n">
        <v>15000</v>
      </c>
      <c r="AI359" s="51" t="n">
        <v>15000</v>
      </c>
      <c r="AJ359" s="47" t="n">
        <v>15000</v>
      </c>
      <c r="AK359" s="51" t="n">
        <v>15000</v>
      </c>
      <c r="AL359" s="51"/>
      <c r="AM359" s="51"/>
      <c r="AN359" s="47" t="n">
        <f aca="false">SUM(AK359+AL359-AM359)</f>
        <v>15000</v>
      </c>
      <c r="AO359" s="39" t="n">
        <f aca="false">SUM(AN359/$AN$4)</f>
        <v>1990.84212621939</v>
      </c>
      <c r="AP359" s="47" t="n">
        <v>15000</v>
      </c>
      <c r="AQ359" s="47"/>
      <c r="AR359" s="39" t="n">
        <f aca="false">SUM(AP359/$AN$4)</f>
        <v>1990.84212621939</v>
      </c>
      <c r="AS359" s="39"/>
      <c r="AT359" s="39"/>
      <c r="AU359" s="39"/>
      <c r="AV359" s="39"/>
      <c r="AW359" s="39" t="n">
        <f aca="false">SUM(AR359+AU359-AV359)</f>
        <v>1990.84212621939</v>
      </c>
      <c r="AX359" s="47" t="n">
        <v>2000</v>
      </c>
      <c r="AY359" s="47"/>
      <c r="AZ359" s="47"/>
      <c r="BA359" s="47" t="n">
        <f aca="false">SUM(AW359+AY359-AZ359)</f>
        <v>1990.84212621939</v>
      </c>
      <c r="BB359" s="47" t="n">
        <v>2000</v>
      </c>
      <c r="BC359" s="48" t="n">
        <f aca="false">SUM(BB359/BA359*100)</f>
        <v>100.46</v>
      </c>
      <c r="BL359" s="2"/>
    </row>
    <row r="360" customFormat="false" ht="12.75" hidden="true" customHeight="false" outlineLevel="0" collapsed="false">
      <c r="A360" s="35"/>
      <c r="B360" s="36"/>
      <c r="C360" s="36"/>
      <c r="D360" s="36"/>
      <c r="E360" s="36"/>
      <c r="F360" s="36"/>
      <c r="G360" s="36"/>
      <c r="H360" s="36"/>
      <c r="I360" s="49" t="n">
        <v>38113</v>
      </c>
      <c r="J360" s="50" t="s">
        <v>332</v>
      </c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39"/>
      <c r="W360" s="39"/>
      <c r="X360" s="51" t="n">
        <v>20000</v>
      </c>
      <c r="Y360" s="51" t="n">
        <v>20000</v>
      </c>
      <c r="Z360" s="51" t="n">
        <v>30000</v>
      </c>
      <c r="AA360" s="51" t="n">
        <v>30000</v>
      </c>
      <c r="AB360" s="51" t="n">
        <v>10000</v>
      </c>
      <c r="AC360" s="51" t="n">
        <v>30000</v>
      </c>
      <c r="AD360" s="51" t="n">
        <v>30000</v>
      </c>
      <c r="AE360" s="51"/>
      <c r="AF360" s="51"/>
      <c r="AG360" s="53" t="n">
        <f aca="false">SUM(AD360+AE360-AF360)</f>
        <v>30000</v>
      </c>
      <c r="AH360" s="51" t="n">
        <v>32000</v>
      </c>
      <c r="AI360" s="51" t="n">
        <v>30000</v>
      </c>
      <c r="AJ360" s="47" t="n">
        <v>0</v>
      </c>
      <c r="AK360" s="51" t="n">
        <v>30000</v>
      </c>
      <c r="AL360" s="51" t="n">
        <v>7000</v>
      </c>
      <c r="AM360" s="51"/>
      <c r="AN360" s="47" t="n">
        <f aca="false">SUM(AK360+AL360-AM360)</f>
        <v>37000</v>
      </c>
      <c r="AO360" s="39" t="n">
        <f aca="false">SUM(AN360/$AN$4)</f>
        <v>4910.74391134116</v>
      </c>
      <c r="AP360" s="47" t="n">
        <v>35000</v>
      </c>
      <c r="AQ360" s="47"/>
      <c r="AR360" s="39" t="n">
        <f aca="false">SUM(AP360/$AN$4)</f>
        <v>4645.29829451191</v>
      </c>
      <c r="AS360" s="39" t="n">
        <v>2322.32</v>
      </c>
      <c r="AT360" s="39" t="n">
        <v>2322.32</v>
      </c>
      <c r="AU360" s="39"/>
      <c r="AV360" s="39"/>
      <c r="AW360" s="39" t="n">
        <f aca="false">SUM(AR360+AU360-AV360)</f>
        <v>4645.29829451191</v>
      </c>
      <c r="AX360" s="47" t="n">
        <v>6644.97</v>
      </c>
      <c r="AY360" s="47" t="n">
        <v>2000</v>
      </c>
      <c r="AZ360" s="47"/>
      <c r="BA360" s="47" t="n">
        <f aca="false">SUM(AW360+AY360-AZ360)</f>
        <v>6645.29829451191</v>
      </c>
      <c r="BB360" s="47" t="n">
        <v>6644.97</v>
      </c>
      <c r="BC360" s="48" t="n">
        <f aca="false">SUM(BB360/BA360*100)</f>
        <v>99.9950597475484</v>
      </c>
      <c r="BL360" s="2"/>
    </row>
    <row r="361" customFormat="false" ht="12.75" hidden="true" customHeight="false" outlineLevel="0" collapsed="false">
      <c r="A361" s="35"/>
      <c r="B361" s="36"/>
      <c r="C361" s="36"/>
      <c r="D361" s="36"/>
      <c r="E361" s="36"/>
      <c r="F361" s="36"/>
      <c r="G361" s="36"/>
      <c r="H361" s="36"/>
      <c r="I361" s="49" t="n">
        <v>38113</v>
      </c>
      <c r="J361" s="50" t="s">
        <v>333</v>
      </c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39"/>
      <c r="W361" s="39"/>
      <c r="X361" s="51"/>
      <c r="Y361" s="51"/>
      <c r="Z361" s="51"/>
      <c r="AA361" s="51" t="n">
        <v>10000</v>
      </c>
      <c r="AB361" s="51"/>
      <c r="AC361" s="51" t="n">
        <v>10000</v>
      </c>
      <c r="AD361" s="51" t="n">
        <v>10000</v>
      </c>
      <c r="AE361" s="51"/>
      <c r="AF361" s="51"/>
      <c r="AG361" s="53" t="n">
        <f aca="false">SUM(AD361+AE361-AF361)</f>
        <v>10000</v>
      </c>
      <c r="AH361" s="51" t="n">
        <v>10000</v>
      </c>
      <c r="AI361" s="51" t="n">
        <v>10000</v>
      </c>
      <c r="AJ361" s="47" t="n">
        <v>10000</v>
      </c>
      <c r="AK361" s="51" t="n">
        <v>10000</v>
      </c>
      <c r="AL361" s="51"/>
      <c r="AM361" s="51"/>
      <c r="AN361" s="47" t="n">
        <f aca="false">SUM(AK361+AL361-AM361)</f>
        <v>10000</v>
      </c>
      <c r="AO361" s="39" t="n">
        <f aca="false">SUM(AN361/$AN$4)</f>
        <v>1327.22808414626</v>
      </c>
      <c r="AP361" s="47" t="n">
        <v>15000</v>
      </c>
      <c r="AQ361" s="47"/>
      <c r="AR361" s="39" t="n">
        <f aca="false">SUM(AP361/$AN$4)</f>
        <v>1990.84212621939</v>
      </c>
      <c r="AS361" s="39" t="n">
        <v>800</v>
      </c>
      <c r="AT361" s="39" t="n">
        <v>800</v>
      </c>
      <c r="AU361" s="39"/>
      <c r="AV361" s="39"/>
      <c r="AW361" s="39" t="n">
        <f aca="false">SUM(AR361+AU361-AV361)</f>
        <v>1990.84212621939</v>
      </c>
      <c r="AX361" s="47" t="n">
        <v>1990.84</v>
      </c>
      <c r="AY361" s="47"/>
      <c r="AZ361" s="47"/>
      <c r="BA361" s="47" t="n">
        <f aca="false">SUM(AW361+AY361-AZ361)</f>
        <v>1990.84212621939</v>
      </c>
      <c r="BB361" s="47" t="n">
        <v>1990.84</v>
      </c>
      <c r="BC361" s="48" t="n">
        <f aca="false">SUM(BB361/BA361*100)</f>
        <v>99.9998932</v>
      </c>
      <c r="BL361" s="2"/>
    </row>
    <row r="362" customFormat="false" ht="12.75" hidden="true" customHeight="false" outlineLevel="0" collapsed="false">
      <c r="A362" s="35"/>
      <c r="B362" s="36"/>
      <c r="C362" s="36"/>
      <c r="D362" s="36"/>
      <c r="E362" s="36"/>
      <c r="F362" s="36"/>
      <c r="G362" s="36"/>
      <c r="H362" s="36"/>
      <c r="I362" s="49" t="n">
        <v>38113</v>
      </c>
      <c r="J362" s="50" t="s">
        <v>334</v>
      </c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39"/>
      <c r="W362" s="39"/>
      <c r="X362" s="51"/>
      <c r="Y362" s="51"/>
      <c r="Z362" s="51"/>
      <c r="AA362" s="51" t="n">
        <v>10000</v>
      </c>
      <c r="AB362" s="51"/>
      <c r="AC362" s="51" t="n">
        <v>10000</v>
      </c>
      <c r="AD362" s="51" t="n">
        <v>10000</v>
      </c>
      <c r="AE362" s="51"/>
      <c r="AF362" s="51"/>
      <c r="AG362" s="53" t="n">
        <f aca="false">SUM(AD362+AE362-AF362)</f>
        <v>10000</v>
      </c>
      <c r="AH362" s="51" t="n">
        <v>10000</v>
      </c>
      <c r="AI362" s="51" t="n">
        <v>10000</v>
      </c>
      <c r="AJ362" s="47" t="n">
        <v>10000</v>
      </c>
      <c r="AK362" s="51" t="n">
        <v>10000</v>
      </c>
      <c r="AL362" s="51"/>
      <c r="AM362" s="51"/>
      <c r="AN362" s="47" t="n">
        <f aca="false">SUM(AK362+AL362-AM362)</f>
        <v>10000</v>
      </c>
      <c r="AO362" s="39" t="n">
        <f aca="false">SUM(AN362/$AN$4)</f>
        <v>1327.22808414626</v>
      </c>
      <c r="AP362" s="47" t="n">
        <v>15000</v>
      </c>
      <c r="AQ362" s="47"/>
      <c r="AR362" s="39" t="n">
        <f aca="false">SUM(AP362/$AN$4)</f>
        <v>1990.84212621939</v>
      </c>
      <c r="AS362" s="39"/>
      <c r="AT362" s="39"/>
      <c r="AU362" s="39"/>
      <c r="AV362" s="39"/>
      <c r="AW362" s="39" t="n">
        <f aca="false">SUM(AR362+AU362-AV362)</f>
        <v>1990.84212621939</v>
      </c>
      <c r="AX362" s="47" t="n">
        <v>995</v>
      </c>
      <c r="AY362" s="47"/>
      <c r="AZ362" s="47"/>
      <c r="BA362" s="47" t="n">
        <f aca="false">SUM(AW362+AY362-AZ362)</f>
        <v>1990.84212621939</v>
      </c>
      <c r="BB362" s="47" t="n">
        <v>995</v>
      </c>
      <c r="BC362" s="48" t="n">
        <f aca="false">SUM(BB362/BA362*100)</f>
        <v>49.97885</v>
      </c>
      <c r="BL362" s="2"/>
    </row>
    <row r="363" customFormat="false" ht="12.75" hidden="true" customHeight="false" outlineLevel="0" collapsed="false">
      <c r="A363" s="35"/>
      <c r="B363" s="36"/>
      <c r="C363" s="36"/>
      <c r="D363" s="36"/>
      <c r="E363" s="36"/>
      <c r="F363" s="36"/>
      <c r="G363" s="36"/>
      <c r="H363" s="36"/>
      <c r="I363" s="49" t="n">
        <v>38113</v>
      </c>
      <c r="J363" s="50" t="s">
        <v>335</v>
      </c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39"/>
      <c r="W363" s="39"/>
      <c r="X363" s="51"/>
      <c r="Y363" s="51"/>
      <c r="Z363" s="51"/>
      <c r="AA363" s="51" t="n">
        <v>25000</v>
      </c>
      <c r="AB363" s="51"/>
      <c r="AC363" s="51" t="n">
        <v>25000</v>
      </c>
      <c r="AD363" s="51" t="n">
        <v>28000</v>
      </c>
      <c r="AE363" s="51"/>
      <c r="AF363" s="51"/>
      <c r="AG363" s="53" t="n">
        <f aca="false">SUM(AD363+AE363-AF363)</f>
        <v>28000</v>
      </c>
      <c r="AH363" s="51" t="n">
        <v>28000</v>
      </c>
      <c r="AI363" s="51" t="n">
        <v>28000</v>
      </c>
      <c r="AJ363" s="47" t="n">
        <v>16000</v>
      </c>
      <c r="AK363" s="51" t="n">
        <v>30000</v>
      </c>
      <c r="AL363" s="51" t="n">
        <v>15000</v>
      </c>
      <c r="AM363" s="51"/>
      <c r="AN363" s="47" t="n">
        <f aca="false">SUM(AK363+AL363-AM363)</f>
        <v>45000</v>
      </c>
      <c r="AO363" s="39" t="n">
        <f aca="false">SUM(AN363/$AN$4)</f>
        <v>5972.52637865817</v>
      </c>
      <c r="AP363" s="47" t="n">
        <v>35000</v>
      </c>
      <c r="AQ363" s="47"/>
      <c r="AR363" s="39" t="n">
        <f aca="false">SUM(AP363/$AN$4)</f>
        <v>4645.29829451191</v>
      </c>
      <c r="AS363" s="39" t="n">
        <v>2322.64</v>
      </c>
      <c r="AT363" s="39" t="n">
        <v>2322.64</v>
      </c>
      <c r="AU363" s="39"/>
      <c r="AV363" s="39"/>
      <c r="AW363" s="39" t="n">
        <f aca="false">SUM(AR363+AU363-AV363)</f>
        <v>4645.29829451191</v>
      </c>
      <c r="AX363" s="47" t="n">
        <v>4645.28</v>
      </c>
      <c r="AY363" s="47"/>
      <c r="AZ363" s="47"/>
      <c r="BA363" s="47" t="n">
        <f aca="false">SUM(AW363+AY363-AZ363)</f>
        <v>4645.29829451191</v>
      </c>
      <c r="BB363" s="47" t="n">
        <v>4645.28</v>
      </c>
      <c r="BC363" s="48" t="n">
        <f aca="false">SUM(BB363/BA363*100)</f>
        <v>99.9996061714286</v>
      </c>
      <c r="BL363" s="2"/>
    </row>
    <row r="364" customFormat="false" ht="12.75" hidden="true" customHeight="false" outlineLevel="0" collapsed="false">
      <c r="A364" s="35"/>
      <c r="B364" s="36"/>
      <c r="C364" s="36"/>
      <c r="D364" s="36"/>
      <c r="E364" s="36"/>
      <c r="F364" s="36"/>
      <c r="G364" s="36"/>
      <c r="H364" s="36"/>
      <c r="I364" s="49" t="n">
        <v>38113</v>
      </c>
      <c r="J364" s="50" t="s">
        <v>336</v>
      </c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39"/>
      <c r="W364" s="39"/>
      <c r="X364" s="51"/>
      <c r="Y364" s="51"/>
      <c r="Z364" s="51"/>
      <c r="AA364" s="51" t="n">
        <v>10000</v>
      </c>
      <c r="AB364" s="51"/>
      <c r="AC364" s="51" t="n">
        <v>10000</v>
      </c>
      <c r="AD364" s="51" t="n">
        <v>10000</v>
      </c>
      <c r="AE364" s="51"/>
      <c r="AF364" s="51"/>
      <c r="AG364" s="53" t="n">
        <f aca="false">SUM(AD364+AE364-AF364)</f>
        <v>10000</v>
      </c>
      <c r="AH364" s="51" t="n">
        <v>5000</v>
      </c>
      <c r="AI364" s="51" t="n">
        <v>10000</v>
      </c>
      <c r="AJ364" s="47" t="n">
        <v>5000</v>
      </c>
      <c r="AK364" s="51" t="n">
        <v>10000</v>
      </c>
      <c r="AL364" s="51"/>
      <c r="AM364" s="51"/>
      <c r="AN364" s="47" t="n">
        <f aca="false">SUM(AK364+AL364-AM364)</f>
        <v>10000</v>
      </c>
      <c r="AO364" s="39" t="n">
        <f aca="false">SUM(AN364/$AN$4)</f>
        <v>1327.22808414626</v>
      </c>
      <c r="AP364" s="47" t="n">
        <v>15000</v>
      </c>
      <c r="AQ364" s="47"/>
      <c r="AR364" s="39" t="n">
        <f aca="false">SUM(AP364/$AN$4)</f>
        <v>1990.84212621939</v>
      </c>
      <c r="AS364" s="39" t="n">
        <v>955.42</v>
      </c>
      <c r="AT364" s="39" t="n">
        <v>955.42</v>
      </c>
      <c r="AU364" s="39"/>
      <c r="AV364" s="39"/>
      <c r="AW364" s="39" t="n">
        <f aca="false">SUM(AR364+AU364-AV364)</f>
        <v>1990.84212621939</v>
      </c>
      <c r="AX364" s="47" t="n">
        <v>1990.84</v>
      </c>
      <c r="AY364" s="47"/>
      <c r="AZ364" s="47"/>
      <c r="BA364" s="47" t="n">
        <f aca="false">SUM(AW364+AY364-AZ364)</f>
        <v>1990.84212621939</v>
      </c>
      <c r="BB364" s="47" t="n">
        <v>1990.84</v>
      </c>
      <c r="BC364" s="48" t="n">
        <f aca="false">SUM(BB364/BA364*100)</f>
        <v>99.9998932</v>
      </c>
      <c r="BL364" s="2"/>
    </row>
    <row r="365" customFormat="false" ht="12.75" hidden="true" customHeight="false" outlineLevel="0" collapsed="false">
      <c r="A365" s="35"/>
      <c r="B365" s="36"/>
      <c r="C365" s="36"/>
      <c r="D365" s="36"/>
      <c r="E365" s="36"/>
      <c r="F365" s="36"/>
      <c r="G365" s="36"/>
      <c r="H365" s="36"/>
      <c r="I365" s="49" t="n">
        <v>38113</v>
      </c>
      <c r="J365" s="50" t="s">
        <v>337</v>
      </c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39"/>
      <c r="W365" s="39"/>
      <c r="X365" s="51"/>
      <c r="Y365" s="51"/>
      <c r="Z365" s="51"/>
      <c r="AA365" s="51" t="n">
        <v>6000</v>
      </c>
      <c r="AB365" s="51"/>
      <c r="AC365" s="51" t="n">
        <v>6000</v>
      </c>
      <c r="AD365" s="51" t="n">
        <v>0</v>
      </c>
      <c r="AE365" s="51"/>
      <c r="AF365" s="51"/>
      <c r="AG365" s="53" t="n">
        <f aca="false">SUM(AD365+AE365-AF365)</f>
        <v>0</v>
      </c>
      <c r="AH365" s="51"/>
      <c r="AI365" s="51" t="n">
        <v>0</v>
      </c>
      <c r="AJ365" s="47" t="n">
        <v>0</v>
      </c>
      <c r="AK365" s="51"/>
      <c r="AL365" s="51"/>
      <c r="AM365" s="51"/>
      <c r="AN365" s="47" t="n">
        <f aca="false">SUM(AK365+AL365-AM365)</f>
        <v>0</v>
      </c>
      <c r="AO365" s="39" t="n">
        <f aca="false">SUM(AN365/$AN$4)</f>
        <v>0</v>
      </c>
      <c r="AP365" s="47"/>
      <c r="AQ365" s="47"/>
      <c r="AR365" s="39" t="n">
        <f aca="false">SUM(AP365/$AN$4)</f>
        <v>0</v>
      </c>
      <c r="AS365" s="39"/>
      <c r="AT365" s="39"/>
      <c r="AU365" s="39"/>
      <c r="AV365" s="39"/>
      <c r="AW365" s="39" t="n">
        <f aca="false">SUM(AR365+AU365-AV365)</f>
        <v>0</v>
      </c>
      <c r="AX365" s="47"/>
      <c r="AY365" s="47"/>
      <c r="AZ365" s="47"/>
      <c r="BA365" s="47" t="n">
        <f aca="false">SUM(AW365+AY365-AZ365)</f>
        <v>0</v>
      </c>
      <c r="BB365" s="47"/>
      <c r="BC365" s="48" t="e">
        <f aca="false">SUM(BB365/BA365*100)</f>
        <v>#DIV/0!</v>
      </c>
      <c r="BL365" s="2"/>
    </row>
    <row r="366" customFormat="false" ht="12.75" hidden="true" customHeight="false" outlineLevel="0" collapsed="false">
      <c r="A366" s="35"/>
      <c r="B366" s="36"/>
      <c r="C366" s="36"/>
      <c r="D366" s="36"/>
      <c r="E366" s="36"/>
      <c r="F366" s="36"/>
      <c r="G366" s="36"/>
      <c r="H366" s="36"/>
      <c r="I366" s="49" t="n">
        <v>38113</v>
      </c>
      <c r="J366" s="50" t="s">
        <v>338</v>
      </c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39"/>
      <c r="W366" s="39"/>
      <c r="X366" s="51"/>
      <c r="Y366" s="51"/>
      <c r="Z366" s="51"/>
      <c r="AA366" s="51" t="n">
        <v>2000</v>
      </c>
      <c r="AB366" s="51"/>
      <c r="AC366" s="51" t="n">
        <v>2000</v>
      </c>
      <c r="AD366" s="51" t="n">
        <v>2000</v>
      </c>
      <c r="AE366" s="51"/>
      <c r="AF366" s="51"/>
      <c r="AG366" s="53" t="n">
        <f aca="false">SUM(AD366+AE366-AF366)</f>
        <v>2000</v>
      </c>
      <c r="AH366" s="51" t="n">
        <v>2000</v>
      </c>
      <c r="AI366" s="51" t="n">
        <v>2000</v>
      </c>
      <c r="AJ366" s="47" t="n">
        <v>2000</v>
      </c>
      <c r="AK366" s="51" t="n">
        <v>2000</v>
      </c>
      <c r="AL366" s="51"/>
      <c r="AM366" s="51"/>
      <c r="AN366" s="47" t="n">
        <f aca="false">SUM(AK366+AL366-AM366)</f>
        <v>2000</v>
      </c>
      <c r="AO366" s="39" t="n">
        <f aca="false">SUM(AN366/$AN$4)</f>
        <v>265.445616829252</v>
      </c>
      <c r="AP366" s="47" t="n">
        <v>2000</v>
      </c>
      <c r="AQ366" s="47"/>
      <c r="AR366" s="39" t="n">
        <f aca="false">SUM(AP366/$AN$4)</f>
        <v>265.445616829252</v>
      </c>
      <c r="AS366" s="39"/>
      <c r="AT366" s="39"/>
      <c r="AU366" s="39"/>
      <c r="AV366" s="39"/>
      <c r="AW366" s="39" t="n">
        <f aca="false">SUM(AR366+AU366-AV366)</f>
        <v>265.445616829252</v>
      </c>
      <c r="AX366" s="47" t="n">
        <v>265.45</v>
      </c>
      <c r="AY366" s="47"/>
      <c r="AZ366" s="47"/>
      <c r="BA366" s="47" t="n">
        <f aca="false">SUM(AW366+AY366-AZ366)</f>
        <v>265.445616829252</v>
      </c>
      <c r="BB366" s="47" t="n">
        <v>265.45</v>
      </c>
      <c r="BC366" s="48" t="n">
        <f aca="false">SUM(BB366/BA366*100)</f>
        <v>100.00165125</v>
      </c>
      <c r="BL366" s="2"/>
    </row>
    <row r="367" customFormat="false" ht="12.75" hidden="true" customHeight="false" outlineLevel="0" collapsed="false">
      <c r="A367" s="35"/>
      <c r="B367" s="36"/>
      <c r="C367" s="36"/>
      <c r="D367" s="36"/>
      <c r="E367" s="36"/>
      <c r="F367" s="36"/>
      <c r="G367" s="36"/>
      <c r="H367" s="36"/>
      <c r="I367" s="49" t="n">
        <v>38113</v>
      </c>
      <c r="J367" s="50" t="s">
        <v>339</v>
      </c>
      <c r="K367" s="51" t="n">
        <v>77000</v>
      </c>
      <c r="L367" s="51" t="n">
        <v>30000</v>
      </c>
      <c r="M367" s="51" t="n">
        <v>30000</v>
      </c>
      <c r="N367" s="51" t="n">
        <v>17000</v>
      </c>
      <c r="O367" s="51" t="n">
        <v>17000</v>
      </c>
      <c r="P367" s="51" t="n">
        <v>15000</v>
      </c>
      <c r="Q367" s="51" t="n">
        <v>15000</v>
      </c>
      <c r="R367" s="51" t="n">
        <v>12000</v>
      </c>
      <c r="S367" s="51" t="n">
        <v>15000</v>
      </c>
      <c r="T367" s="51" t="n">
        <v>8500</v>
      </c>
      <c r="U367" s="51"/>
      <c r="V367" s="39" t="n">
        <f aca="false">S367/P367*100</f>
        <v>100</v>
      </c>
      <c r="W367" s="39" t="n">
        <v>15000</v>
      </c>
      <c r="X367" s="51" t="n">
        <v>30000</v>
      </c>
      <c r="Y367" s="51" t="n">
        <v>70000</v>
      </c>
      <c r="Z367" s="51" t="n">
        <v>90000</v>
      </c>
      <c r="AA367" s="51" t="n">
        <v>21000</v>
      </c>
      <c r="AB367" s="51" t="n">
        <v>28000</v>
      </c>
      <c r="AC367" s="51" t="n">
        <v>21000</v>
      </c>
      <c r="AD367" s="51" t="n">
        <v>18000</v>
      </c>
      <c r="AE367" s="51"/>
      <c r="AF367" s="51"/>
      <c r="AG367" s="53" t="n">
        <f aca="false">SUM(AD367+AE367-AF367)</f>
        <v>18000</v>
      </c>
      <c r="AH367" s="51" t="n">
        <v>4500</v>
      </c>
      <c r="AI367" s="51" t="n">
        <v>18000</v>
      </c>
      <c r="AJ367" s="47" t="n">
        <v>4500</v>
      </c>
      <c r="AK367" s="51" t="n">
        <v>18000</v>
      </c>
      <c r="AL367" s="51"/>
      <c r="AM367" s="51"/>
      <c r="AN367" s="47" t="n">
        <f aca="false">SUM(AK367+AL367-AM367)</f>
        <v>18000</v>
      </c>
      <c r="AO367" s="39" t="n">
        <f aca="false">SUM(AN367/$AN$4)</f>
        <v>2389.01055146327</v>
      </c>
      <c r="AP367" s="47" t="n">
        <v>18000</v>
      </c>
      <c r="AQ367" s="47"/>
      <c r="AR367" s="39" t="n">
        <f aca="false">SUM(AP367/$AN$4)</f>
        <v>2389.01055146327</v>
      </c>
      <c r="AS367" s="39" t="n">
        <v>750</v>
      </c>
      <c r="AT367" s="39" t="n">
        <v>750</v>
      </c>
      <c r="AU367" s="39"/>
      <c r="AV367" s="39"/>
      <c r="AW367" s="39" t="n">
        <f aca="false">SUM(AR367+AU367-AV367)</f>
        <v>2389.01055146327</v>
      </c>
      <c r="AX367" s="47" t="n">
        <v>1445.45</v>
      </c>
      <c r="AY367" s="47"/>
      <c r="AZ367" s="47"/>
      <c r="BA367" s="47" t="n">
        <f aca="false">SUM(AW367+AY367-AZ367)</f>
        <v>2389.01055146327</v>
      </c>
      <c r="BB367" s="47" t="n">
        <v>1445.45</v>
      </c>
      <c r="BC367" s="48" t="n">
        <f aca="false">SUM(BB367/BA367*100)</f>
        <v>60.5041279166667</v>
      </c>
      <c r="BL367" s="2"/>
    </row>
    <row r="368" customFormat="false" ht="12.75" hidden="true" customHeight="false" outlineLevel="0" collapsed="false">
      <c r="A368" s="35"/>
      <c r="B368" s="36"/>
      <c r="C368" s="36"/>
      <c r="D368" s="36"/>
      <c r="E368" s="36"/>
      <c r="F368" s="36"/>
      <c r="G368" s="36"/>
      <c r="H368" s="36"/>
      <c r="I368" s="49" t="n">
        <v>38113</v>
      </c>
      <c r="J368" s="50" t="s">
        <v>340</v>
      </c>
      <c r="K368" s="51"/>
      <c r="L368" s="51"/>
      <c r="M368" s="51"/>
      <c r="N368" s="51"/>
      <c r="O368" s="51"/>
      <c r="P368" s="51" t="n">
        <v>50000</v>
      </c>
      <c r="Q368" s="51" t="n">
        <v>50000</v>
      </c>
      <c r="R368" s="51" t="n">
        <v>43400</v>
      </c>
      <c r="S368" s="51" t="n">
        <v>70000</v>
      </c>
      <c r="T368" s="51" t="n">
        <v>46800</v>
      </c>
      <c r="U368" s="51"/>
      <c r="V368" s="39" t="n">
        <f aca="false">S368/P368*100</f>
        <v>140</v>
      </c>
      <c r="W368" s="51" t="n">
        <v>95000</v>
      </c>
      <c r="X368" s="51" t="n">
        <v>20000</v>
      </c>
      <c r="Y368" s="51" t="n">
        <v>20000</v>
      </c>
      <c r="Z368" s="51" t="n">
        <v>50000</v>
      </c>
      <c r="AA368" s="51" t="n">
        <v>50000</v>
      </c>
      <c r="AB368" s="51" t="n">
        <v>5000</v>
      </c>
      <c r="AC368" s="51" t="n">
        <v>100000</v>
      </c>
      <c r="AD368" s="51" t="n">
        <v>100000</v>
      </c>
      <c r="AE368" s="51"/>
      <c r="AF368" s="51"/>
      <c r="AG368" s="53" t="n">
        <f aca="false">SUM(AD368+AE368-AF368)</f>
        <v>100000</v>
      </c>
      <c r="AH368" s="51" t="n">
        <v>40000</v>
      </c>
      <c r="AI368" s="51" t="n">
        <v>100000</v>
      </c>
      <c r="AJ368" s="47" t="n">
        <v>50000</v>
      </c>
      <c r="AK368" s="51" t="n">
        <v>150000</v>
      </c>
      <c r="AL368" s="51" t="n">
        <v>25000</v>
      </c>
      <c r="AM368" s="51"/>
      <c r="AN368" s="47" t="n">
        <f aca="false">SUM(AK368+AL368-AM368)</f>
        <v>175000</v>
      </c>
      <c r="AO368" s="39" t="n">
        <f aca="false">SUM(AN368/$AN$4)</f>
        <v>23226.4914725596</v>
      </c>
      <c r="AP368" s="47" t="n">
        <v>125000</v>
      </c>
      <c r="AQ368" s="47"/>
      <c r="AR368" s="39" t="n">
        <f aca="false">SUM(AP368/$AN$4)</f>
        <v>16590.3510518283</v>
      </c>
      <c r="AS368" s="39" t="n">
        <v>6000</v>
      </c>
      <c r="AT368" s="39" t="n">
        <v>6000</v>
      </c>
      <c r="AU368" s="39"/>
      <c r="AV368" s="39"/>
      <c r="AW368" s="39" t="n">
        <f aca="false">SUM(AR368+AU368-AV368)</f>
        <v>16590.3510518283</v>
      </c>
      <c r="AX368" s="47" t="n">
        <v>14000</v>
      </c>
      <c r="AY368" s="47"/>
      <c r="AZ368" s="47"/>
      <c r="BA368" s="47" t="n">
        <f aca="false">SUM(AW368+AY368-AZ368)</f>
        <v>16590.3510518283</v>
      </c>
      <c r="BB368" s="47" t="n">
        <v>14000</v>
      </c>
      <c r="BC368" s="48" t="n">
        <f aca="false">SUM(BB368/BA368*100)</f>
        <v>84.3864</v>
      </c>
      <c r="BL368" s="2"/>
    </row>
    <row r="369" customFormat="false" ht="12.75" hidden="true" customHeight="false" outlineLevel="0" collapsed="false">
      <c r="A369" s="46" t="s">
        <v>341</v>
      </c>
      <c r="B369" s="56"/>
      <c r="C369" s="56"/>
      <c r="D369" s="56"/>
      <c r="E369" s="56"/>
      <c r="F369" s="56"/>
      <c r="G369" s="56"/>
      <c r="H369" s="56"/>
      <c r="I369" s="43" t="s">
        <v>342</v>
      </c>
      <c r="J369" s="44" t="s">
        <v>343</v>
      </c>
      <c r="K369" s="45" t="n">
        <f aca="false">SUM(K370)</f>
        <v>398010</v>
      </c>
      <c r="L369" s="45" t="n">
        <f aca="false">SUM(L370)</f>
        <v>170000</v>
      </c>
      <c r="M369" s="45" t="n">
        <f aca="false">SUM(M370)</f>
        <v>170000</v>
      </c>
      <c r="N369" s="45" t="n">
        <f aca="false">SUM(N370)</f>
        <v>36000</v>
      </c>
      <c r="O369" s="45" t="n">
        <f aca="false">SUM(O370)</f>
        <v>36000</v>
      </c>
      <c r="P369" s="45" t="n">
        <f aca="false">SUM(P370)</f>
        <v>70000</v>
      </c>
      <c r="Q369" s="45" t="n">
        <f aca="false">SUM(Q370)</f>
        <v>70000</v>
      </c>
      <c r="R369" s="45" t="n">
        <f aca="false">SUM(R370)</f>
        <v>40000</v>
      </c>
      <c r="S369" s="45" t="n">
        <f aca="false">SUM(S370)</f>
        <v>80000</v>
      </c>
      <c r="T369" s="45" t="n">
        <f aca="false">SUM(T370)</f>
        <v>45000</v>
      </c>
      <c r="U369" s="45" t="n">
        <f aca="false">SUM(U370)</f>
        <v>0</v>
      </c>
      <c r="V369" s="45" t="n">
        <f aca="false">SUM(V370)</f>
        <v>114.285714285714</v>
      </c>
      <c r="W369" s="45" t="n">
        <f aca="false">SUM(W370)</f>
        <v>100000</v>
      </c>
      <c r="X369" s="45" t="n">
        <f aca="false">SUM(X370)</f>
        <v>150000</v>
      </c>
      <c r="Y369" s="45" t="n">
        <f aca="false">SUM(Y370)</f>
        <v>174000</v>
      </c>
      <c r="Z369" s="45" t="n">
        <f aca="false">SUM(Z370)</f>
        <v>207000</v>
      </c>
      <c r="AA369" s="45" t="n">
        <f aca="false">SUM(AA370)</f>
        <v>207000</v>
      </c>
      <c r="AB369" s="45" t="n">
        <f aca="false">SUM(AB370)</f>
        <v>135700</v>
      </c>
      <c r="AC369" s="45" t="n">
        <f aca="false">SUM(AC370)</f>
        <v>207000</v>
      </c>
      <c r="AD369" s="45" t="n">
        <f aca="false">SUM(AD370)</f>
        <v>207000</v>
      </c>
      <c r="AE369" s="45" t="n">
        <f aca="false">SUM(AE370)</f>
        <v>0</v>
      </c>
      <c r="AF369" s="45" t="n">
        <f aca="false">SUM(AF370)</f>
        <v>0</v>
      </c>
      <c r="AG369" s="45" t="n">
        <f aca="false">SUM(AG370)</f>
        <v>207000</v>
      </c>
      <c r="AH369" s="45" t="n">
        <f aca="false">SUM(AH370)</f>
        <v>138000</v>
      </c>
      <c r="AI369" s="45" t="n">
        <f aca="false">SUM(AI370)</f>
        <v>207000</v>
      </c>
      <c r="AJ369" s="45" t="n">
        <f aca="false">SUM(AJ370)</f>
        <v>115000</v>
      </c>
      <c r="AK369" s="45" t="n">
        <f aca="false">SUM(AK370)</f>
        <v>293000</v>
      </c>
      <c r="AL369" s="45" t="n">
        <f aca="false">SUM(AL370)</f>
        <v>130000</v>
      </c>
      <c r="AM369" s="45" t="n">
        <f aca="false">SUM(AM370)</f>
        <v>0</v>
      </c>
      <c r="AN369" s="45" t="n">
        <f aca="false">SUM(AN370)</f>
        <v>423000</v>
      </c>
      <c r="AO369" s="45" t="n">
        <f aca="false">SUM(AO370)</f>
        <v>56141.7479593868</v>
      </c>
      <c r="AP369" s="45" t="n">
        <f aca="false">SUM(AP370)</f>
        <v>431000</v>
      </c>
      <c r="AQ369" s="45" t="n">
        <f aca="false">SUM(AQ370)</f>
        <v>0</v>
      </c>
      <c r="AR369" s="45" t="n">
        <f aca="false">SUM(AR370)</f>
        <v>57203.5304267038</v>
      </c>
      <c r="AS369" s="45" t="n">
        <f aca="false">SUM(AS370)</f>
        <v>0</v>
      </c>
      <c r="AT369" s="45" t="n">
        <f aca="false">SUM(AT370)</f>
        <v>44392.25</v>
      </c>
      <c r="AU369" s="45" t="n">
        <f aca="false">SUM(AU370)</f>
        <v>0</v>
      </c>
      <c r="AV369" s="45" t="n">
        <f aca="false">SUM(AV370)</f>
        <v>0</v>
      </c>
      <c r="AW369" s="45" t="n">
        <f aca="false">SUM(AW370)</f>
        <v>57203.5304267038</v>
      </c>
      <c r="AX369" s="45" t="n">
        <f aca="false">SUM(AX370)</f>
        <v>68690.01</v>
      </c>
      <c r="AY369" s="45" t="n">
        <f aca="false">SUM(AY370)</f>
        <v>13000</v>
      </c>
      <c r="AZ369" s="45" t="n">
        <f aca="false">SUM(AZ370)</f>
        <v>1425.4</v>
      </c>
      <c r="BA369" s="45" t="n">
        <f aca="false">SUM(BA370)</f>
        <v>68778.1304267038</v>
      </c>
      <c r="BB369" s="45" t="n">
        <f aca="false">SUM(BB370)</f>
        <v>68690.01</v>
      </c>
      <c r="BC369" s="64" t="n">
        <f aca="false">SUM(BB369/BA369*100)</f>
        <v>99.8718772578476</v>
      </c>
      <c r="BD369" s="65"/>
      <c r="BL369" s="2"/>
    </row>
    <row r="370" customFormat="false" ht="12.75" hidden="true" customHeight="false" outlineLevel="0" collapsed="false">
      <c r="A370" s="35" t="s">
        <v>344</v>
      </c>
      <c r="B370" s="36"/>
      <c r="C370" s="36"/>
      <c r="D370" s="36"/>
      <c r="E370" s="36"/>
      <c r="F370" s="36"/>
      <c r="G370" s="36"/>
      <c r="H370" s="36"/>
      <c r="I370" s="49" t="s">
        <v>345</v>
      </c>
      <c r="J370" s="50" t="s">
        <v>346</v>
      </c>
      <c r="K370" s="51" t="n">
        <f aca="false">SUM(K371)</f>
        <v>398010</v>
      </c>
      <c r="L370" s="51" t="n">
        <f aca="false">SUM(L371)</f>
        <v>170000</v>
      </c>
      <c r="M370" s="51" t="n">
        <f aca="false">SUM(M371)</f>
        <v>170000</v>
      </c>
      <c r="N370" s="39" t="n">
        <f aca="false">SUM(N371)</f>
        <v>36000</v>
      </c>
      <c r="O370" s="39" t="n">
        <f aca="false">SUM(O371)</f>
        <v>36000</v>
      </c>
      <c r="P370" s="39" t="n">
        <f aca="false">SUM(P371)</f>
        <v>70000</v>
      </c>
      <c r="Q370" s="39" t="n">
        <f aca="false">SUM(Q371)</f>
        <v>70000</v>
      </c>
      <c r="R370" s="39" t="n">
        <f aca="false">SUM(R371)</f>
        <v>40000</v>
      </c>
      <c r="S370" s="39" t="n">
        <f aca="false">SUM(S371)</f>
        <v>80000</v>
      </c>
      <c r="T370" s="39" t="n">
        <f aca="false">SUM(T371)</f>
        <v>45000</v>
      </c>
      <c r="U370" s="39" t="n">
        <f aca="false">SUM(U371)</f>
        <v>0</v>
      </c>
      <c r="V370" s="39" t="n">
        <f aca="false">SUM(V371)</f>
        <v>114.285714285714</v>
      </c>
      <c r="W370" s="39" t="n">
        <f aca="false">SUM(W371)</f>
        <v>100000</v>
      </c>
      <c r="X370" s="39" t="n">
        <f aca="false">SUM(X371)</f>
        <v>150000</v>
      </c>
      <c r="Y370" s="39" t="n">
        <f aca="false">SUM(Y371)</f>
        <v>174000</v>
      </c>
      <c r="Z370" s="39" t="n">
        <f aca="false">SUM(Z371)</f>
        <v>207000</v>
      </c>
      <c r="AA370" s="39" t="n">
        <f aca="false">SUM(AA371)</f>
        <v>207000</v>
      </c>
      <c r="AB370" s="39" t="n">
        <f aca="false">SUM(AB371)</f>
        <v>135700</v>
      </c>
      <c r="AC370" s="39" t="n">
        <f aca="false">SUM(AC371)</f>
        <v>207000</v>
      </c>
      <c r="AD370" s="39" t="n">
        <f aca="false">SUM(AD371)</f>
        <v>207000</v>
      </c>
      <c r="AE370" s="39" t="n">
        <f aca="false">SUM(AE371)</f>
        <v>0</v>
      </c>
      <c r="AF370" s="39" t="n">
        <f aca="false">SUM(AF371)</f>
        <v>0</v>
      </c>
      <c r="AG370" s="39" t="n">
        <f aca="false">SUM(AG371)</f>
        <v>207000</v>
      </c>
      <c r="AH370" s="39" t="n">
        <f aca="false">SUM(AH371)</f>
        <v>138000</v>
      </c>
      <c r="AI370" s="39" t="n">
        <f aca="false">SUM(AI371)</f>
        <v>207000</v>
      </c>
      <c r="AJ370" s="39" t="n">
        <f aca="false">SUM(AJ371)</f>
        <v>115000</v>
      </c>
      <c r="AK370" s="39" t="n">
        <f aca="false">SUM(AK371)</f>
        <v>293000</v>
      </c>
      <c r="AL370" s="39" t="n">
        <f aca="false">SUM(AL371)</f>
        <v>130000</v>
      </c>
      <c r="AM370" s="39" t="n">
        <f aca="false">SUM(AM371)</f>
        <v>0</v>
      </c>
      <c r="AN370" s="39" t="n">
        <f aca="false">SUM(AN371)</f>
        <v>423000</v>
      </c>
      <c r="AO370" s="39" t="n">
        <f aca="false">SUM(AN370/$AN$4)</f>
        <v>56141.7479593868</v>
      </c>
      <c r="AP370" s="39" t="n">
        <f aca="false">SUM(AP371)</f>
        <v>431000</v>
      </c>
      <c r="AQ370" s="39" t="n">
        <f aca="false">SUM(AQ371)</f>
        <v>0</v>
      </c>
      <c r="AR370" s="39" t="n">
        <f aca="false">SUM(AP370/$AN$4)</f>
        <v>57203.5304267038</v>
      </c>
      <c r="AS370" s="39"/>
      <c r="AT370" s="39" t="n">
        <f aca="false">SUM(AT371)</f>
        <v>44392.25</v>
      </c>
      <c r="AU370" s="39" t="n">
        <f aca="false">SUM(AU371)</f>
        <v>0</v>
      </c>
      <c r="AV370" s="39" t="n">
        <f aca="false">SUM(AV371)</f>
        <v>0</v>
      </c>
      <c r="AW370" s="39" t="n">
        <f aca="false">SUM(AR370+AU370-AV370)</f>
        <v>57203.5304267038</v>
      </c>
      <c r="AX370" s="47" t="n">
        <f aca="false">SUM(AX373)</f>
        <v>68690.01</v>
      </c>
      <c r="AY370" s="47" t="n">
        <f aca="false">SUM(AY373)</f>
        <v>13000</v>
      </c>
      <c r="AZ370" s="47" t="n">
        <f aca="false">SUM(AZ373)</f>
        <v>1425.4</v>
      </c>
      <c r="BA370" s="47" t="n">
        <f aca="false">SUM(BA373)</f>
        <v>68778.1304267038</v>
      </c>
      <c r="BB370" s="47" t="n">
        <f aca="false">SUM(BB373)</f>
        <v>68690.01</v>
      </c>
      <c r="BC370" s="48" t="n">
        <f aca="false">SUM(BB370/BA370*100)</f>
        <v>99.8718772578476</v>
      </c>
      <c r="BL370" s="2"/>
    </row>
    <row r="371" customFormat="false" ht="12.75" hidden="true" customHeight="false" outlineLevel="0" collapsed="false">
      <c r="A371" s="35"/>
      <c r="B371" s="36"/>
      <c r="C371" s="36"/>
      <c r="D371" s="36"/>
      <c r="E371" s="36"/>
      <c r="F371" s="36"/>
      <c r="G371" s="36"/>
      <c r="H371" s="36"/>
      <c r="I371" s="43" t="s">
        <v>347</v>
      </c>
      <c r="J371" s="44"/>
      <c r="K371" s="45" t="n">
        <f aca="false">SUM(K373)</f>
        <v>398010</v>
      </c>
      <c r="L371" s="45" t="n">
        <f aca="false">SUM(L373)</f>
        <v>170000</v>
      </c>
      <c r="M371" s="45" t="n">
        <f aca="false">SUM(M373)</f>
        <v>170000</v>
      </c>
      <c r="N371" s="45" t="n">
        <f aca="false">SUM(N373)</f>
        <v>36000</v>
      </c>
      <c r="O371" s="45" t="n">
        <f aca="false">SUM(O373)</f>
        <v>36000</v>
      </c>
      <c r="P371" s="45" t="n">
        <f aca="false">SUM(P373)</f>
        <v>70000</v>
      </c>
      <c r="Q371" s="45" t="n">
        <f aca="false">SUM(Q373)</f>
        <v>70000</v>
      </c>
      <c r="R371" s="45" t="n">
        <f aca="false">SUM(R373)</f>
        <v>40000</v>
      </c>
      <c r="S371" s="45" t="n">
        <f aca="false">SUM(S373)</f>
        <v>80000</v>
      </c>
      <c r="T371" s="45" t="n">
        <f aca="false">SUM(T373)</f>
        <v>45000</v>
      </c>
      <c r="U371" s="45" t="n">
        <f aca="false">SUM(U373)</f>
        <v>0</v>
      </c>
      <c r="V371" s="45" t="n">
        <f aca="false">SUM(V373)</f>
        <v>114.285714285714</v>
      </c>
      <c r="W371" s="45" t="n">
        <f aca="false">SUM(W373)</f>
        <v>100000</v>
      </c>
      <c r="X371" s="45" t="n">
        <f aca="false">SUM(X373)</f>
        <v>150000</v>
      </c>
      <c r="Y371" s="45" t="n">
        <f aca="false">SUM(Y373)</f>
        <v>174000</v>
      </c>
      <c r="Z371" s="45" t="n">
        <f aca="false">SUM(Z373)</f>
        <v>207000</v>
      </c>
      <c r="AA371" s="45" t="n">
        <f aca="false">SUM(AA373)</f>
        <v>207000</v>
      </c>
      <c r="AB371" s="45" t="n">
        <f aca="false">SUM(AB373)</f>
        <v>135700</v>
      </c>
      <c r="AC371" s="45" t="n">
        <f aca="false">SUM(AC373)</f>
        <v>207000</v>
      </c>
      <c r="AD371" s="45" t="n">
        <f aca="false">SUM(AD373)</f>
        <v>207000</v>
      </c>
      <c r="AE371" s="45" t="n">
        <f aca="false">SUM(AE373)</f>
        <v>0</v>
      </c>
      <c r="AF371" s="45" t="n">
        <f aca="false">SUM(AF373)</f>
        <v>0</v>
      </c>
      <c r="AG371" s="45" t="n">
        <f aca="false">SUM(AG373)</f>
        <v>207000</v>
      </c>
      <c r="AH371" s="45" t="n">
        <f aca="false">SUM(AH373)</f>
        <v>138000</v>
      </c>
      <c r="AI371" s="45" t="n">
        <f aca="false">SUM(AI373)</f>
        <v>207000</v>
      </c>
      <c r="AJ371" s="45" t="n">
        <f aca="false">SUM(AJ373)</f>
        <v>115000</v>
      </c>
      <c r="AK371" s="45" t="n">
        <f aca="false">SUM(AK373)</f>
        <v>293000</v>
      </c>
      <c r="AL371" s="45" t="n">
        <f aca="false">SUM(AL373)</f>
        <v>130000</v>
      </c>
      <c r="AM371" s="45" t="n">
        <f aca="false">SUM(AM373)</f>
        <v>0</v>
      </c>
      <c r="AN371" s="45" t="n">
        <f aca="false">SUM(AN373)</f>
        <v>423000</v>
      </c>
      <c r="AO371" s="39" t="n">
        <f aca="false">SUM(AN371/$AN$4)</f>
        <v>56141.7479593868</v>
      </c>
      <c r="AP371" s="45" t="n">
        <f aca="false">SUM(AP373)</f>
        <v>431000</v>
      </c>
      <c r="AQ371" s="45" t="n">
        <f aca="false">SUM(AQ373)</f>
        <v>0</v>
      </c>
      <c r="AR371" s="39" t="n">
        <f aca="false">SUM(AP371/$AN$4)</f>
        <v>57203.5304267038</v>
      </c>
      <c r="AS371" s="39"/>
      <c r="AT371" s="39" t="n">
        <f aca="false">SUM(AT373)</f>
        <v>44392.25</v>
      </c>
      <c r="AU371" s="39" t="n">
        <f aca="false">SUM(AU373)</f>
        <v>0</v>
      </c>
      <c r="AV371" s="39" t="n">
        <f aca="false">SUM(AV373)</f>
        <v>0</v>
      </c>
      <c r="AW371" s="39" t="n">
        <f aca="false">SUM(AR371+AU371-AV371)</f>
        <v>57203.5304267038</v>
      </c>
      <c r="AX371" s="47"/>
      <c r="AY371" s="47"/>
      <c r="AZ371" s="47"/>
      <c r="BA371" s="47" t="n">
        <v>68779.11</v>
      </c>
      <c r="BB371" s="47" t="n">
        <f aca="false">SUM(BB373)</f>
        <v>68690.01</v>
      </c>
      <c r="BC371" s="48" t="n">
        <f aca="false">SUM(BB371/BA371*100)</f>
        <v>99.8704548517711</v>
      </c>
      <c r="BL371" s="2"/>
    </row>
    <row r="372" customFormat="false" ht="12.75" hidden="true" customHeight="false" outlineLevel="0" collapsed="false">
      <c r="A372" s="35"/>
      <c r="B372" s="36" t="s">
        <v>73</v>
      </c>
      <c r="C372" s="36"/>
      <c r="D372" s="36"/>
      <c r="E372" s="36"/>
      <c r="F372" s="36"/>
      <c r="G372" s="36"/>
      <c r="H372" s="36"/>
      <c r="I372" s="57" t="s">
        <v>170</v>
      </c>
      <c r="J372" s="50" t="s">
        <v>82</v>
      </c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39" t="n">
        <f aca="false">SUM(AN372/$AN$4)</f>
        <v>0</v>
      </c>
      <c r="AP372" s="45" t="n">
        <v>431000</v>
      </c>
      <c r="AQ372" s="45"/>
      <c r="AR372" s="39" t="n">
        <f aca="false">SUM(AP372/$AN$4)</f>
        <v>57203.5304267038</v>
      </c>
      <c r="AS372" s="39"/>
      <c r="AT372" s="39" t="n">
        <v>431000</v>
      </c>
      <c r="AU372" s="39"/>
      <c r="AV372" s="39"/>
      <c r="AW372" s="39" t="n">
        <f aca="false">SUM(AR372+AU372-AV372)</f>
        <v>57203.5304267038</v>
      </c>
      <c r="AX372" s="47"/>
      <c r="AY372" s="47"/>
      <c r="AZ372" s="47"/>
      <c r="BA372" s="47" t="n">
        <v>68778.13</v>
      </c>
      <c r="BB372" s="47"/>
      <c r="BC372" s="48" t="n">
        <f aca="false">SUM(BB372/BA372*100)</f>
        <v>0</v>
      </c>
      <c r="BL372" s="2"/>
    </row>
    <row r="373" customFormat="false" ht="12.75" hidden="true" customHeight="false" outlineLevel="0" collapsed="false">
      <c r="A373" s="46"/>
      <c r="B373" s="52"/>
      <c r="C373" s="52"/>
      <c r="D373" s="52"/>
      <c r="E373" s="52"/>
      <c r="F373" s="52"/>
      <c r="G373" s="52"/>
      <c r="H373" s="52"/>
      <c r="I373" s="37" t="n">
        <v>3</v>
      </c>
      <c r="J373" s="38" t="s">
        <v>54</v>
      </c>
      <c r="K373" s="39" t="n">
        <f aca="false">SUM(K374)</f>
        <v>398010</v>
      </c>
      <c r="L373" s="39" t="n">
        <f aca="false">SUM(L374)</f>
        <v>170000</v>
      </c>
      <c r="M373" s="39" t="n">
        <f aca="false">SUM(M374)</f>
        <v>170000</v>
      </c>
      <c r="N373" s="39" t="n">
        <f aca="false">SUM(N374)</f>
        <v>36000</v>
      </c>
      <c r="O373" s="39" t="n">
        <f aca="false">SUM(O374)</f>
        <v>36000</v>
      </c>
      <c r="P373" s="39" t="n">
        <f aca="false">SUM(P374)</f>
        <v>70000</v>
      </c>
      <c r="Q373" s="39" t="n">
        <f aca="false">SUM(Q374)</f>
        <v>70000</v>
      </c>
      <c r="R373" s="39" t="n">
        <f aca="false">SUM(R374)</f>
        <v>40000</v>
      </c>
      <c r="S373" s="39" t="n">
        <f aca="false">SUM(S374)</f>
        <v>80000</v>
      </c>
      <c r="T373" s="39" t="n">
        <f aca="false">SUM(T374)</f>
        <v>45000</v>
      </c>
      <c r="U373" s="39" t="n">
        <f aca="false">SUM(U374)</f>
        <v>0</v>
      </c>
      <c r="V373" s="39" t="n">
        <f aca="false">SUM(V374)</f>
        <v>114.285714285714</v>
      </c>
      <c r="W373" s="39" t="n">
        <f aca="false">SUM(W374)</f>
        <v>100000</v>
      </c>
      <c r="X373" s="39" t="n">
        <f aca="false">SUM(X374)</f>
        <v>150000</v>
      </c>
      <c r="Y373" s="39" t="n">
        <f aca="false">SUM(Y374)</f>
        <v>174000</v>
      </c>
      <c r="Z373" s="39" t="n">
        <f aca="false">SUM(Z374)</f>
        <v>207000</v>
      </c>
      <c r="AA373" s="39" t="n">
        <f aca="false">SUM(AA374)</f>
        <v>207000</v>
      </c>
      <c r="AB373" s="39" t="n">
        <f aca="false">SUM(AB374)</f>
        <v>135700</v>
      </c>
      <c r="AC373" s="39" t="n">
        <f aca="false">SUM(AC374)</f>
        <v>207000</v>
      </c>
      <c r="AD373" s="39" t="n">
        <f aca="false">SUM(AD374)</f>
        <v>207000</v>
      </c>
      <c r="AE373" s="39" t="n">
        <f aca="false">SUM(AE374)</f>
        <v>0</v>
      </c>
      <c r="AF373" s="39" t="n">
        <f aca="false">SUM(AF374)</f>
        <v>0</v>
      </c>
      <c r="AG373" s="39" t="n">
        <f aca="false">SUM(AG374)</f>
        <v>207000</v>
      </c>
      <c r="AH373" s="39" t="n">
        <f aca="false">SUM(AH374)</f>
        <v>138000</v>
      </c>
      <c r="AI373" s="39" t="n">
        <f aca="false">SUM(AI374)</f>
        <v>207000</v>
      </c>
      <c r="AJ373" s="39" t="n">
        <f aca="false">SUM(AJ374)</f>
        <v>115000</v>
      </c>
      <c r="AK373" s="39" t="n">
        <f aca="false">SUM(AK374)</f>
        <v>293000</v>
      </c>
      <c r="AL373" s="39" t="n">
        <f aca="false">SUM(AL374)</f>
        <v>130000</v>
      </c>
      <c r="AM373" s="39" t="n">
        <f aca="false">SUM(AM374)</f>
        <v>0</v>
      </c>
      <c r="AN373" s="39" t="n">
        <f aca="false">SUM(AN374)</f>
        <v>423000</v>
      </c>
      <c r="AO373" s="39" t="n">
        <f aca="false">SUM(AN373/$AN$4)</f>
        <v>56141.7479593868</v>
      </c>
      <c r="AP373" s="39" t="n">
        <f aca="false">SUM(AP374)</f>
        <v>431000</v>
      </c>
      <c r="AQ373" s="39" t="n">
        <f aca="false">SUM(AQ374)</f>
        <v>0</v>
      </c>
      <c r="AR373" s="39" t="n">
        <f aca="false">SUM(AP373/$AN$4)</f>
        <v>57203.5304267038</v>
      </c>
      <c r="AS373" s="39"/>
      <c r="AT373" s="39" t="n">
        <f aca="false">SUM(AT374)</f>
        <v>44392.25</v>
      </c>
      <c r="AU373" s="39" t="n">
        <f aca="false">SUM(AU374)</f>
        <v>0</v>
      </c>
      <c r="AV373" s="39" t="n">
        <f aca="false">SUM(AV374)</f>
        <v>0</v>
      </c>
      <c r="AW373" s="39" t="n">
        <f aca="false">SUM(AR373+AU373-AV373)</f>
        <v>57203.5304267038</v>
      </c>
      <c r="AX373" s="47" t="n">
        <f aca="false">SUM(AX374)</f>
        <v>68690.01</v>
      </c>
      <c r="AY373" s="47" t="n">
        <f aca="false">SUM(AY374)</f>
        <v>13000</v>
      </c>
      <c r="AZ373" s="47" t="n">
        <f aca="false">SUM(AZ374)</f>
        <v>1425.4</v>
      </c>
      <c r="BA373" s="47" t="n">
        <f aca="false">SUM(BA374)</f>
        <v>68778.1304267038</v>
      </c>
      <c r="BB373" s="47" t="n">
        <f aca="false">SUM(BB374)</f>
        <v>68690.01</v>
      </c>
      <c r="BC373" s="48" t="n">
        <f aca="false">SUM(BB373/BA373*100)</f>
        <v>99.8718772578476</v>
      </c>
      <c r="BL373" s="2"/>
    </row>
    <row r="374" customFormat="false" ht="12.75" hidden="true" customHeight="false" outlineLevel="0" collapsed="false">
      <c r="A374" s="46"/>
      <c r="B374" s="52" t="s">
        <v>74</v>
      </c>
      <c r="C374" s="52"/>
      <c r="D374" s="52"/>
      <c r="E374" s="52"/>
      <c r="F374" s="52"/>
      <c r="G374" s="52"/>
      <c r="H374" s="52"/>
      <c r="I374" s="37" t="n">
        <v>38</v>
      </c>
      <c r="J374" s="38" t="s">
        <v>210</v>
      </c>
      <c r="K374" s="39" t="n">
        <f aca="false">SUM(K376)</f>
        <v>398010</v>
      </c>
      <c r="L374" s="39" t="n">
        <f aca="false">SUM(L376)</f>
        <v>170000</v>
      </c>
      <c r="M374" s="39" t="n">
        <f aca="false">SUM(M376)</f>
        <v>170000</v>
      </c>
      <c r="N374" s="39" t="n">
        <f aca="false">SUM(N376)</f>
        <v>36000</v>
      </c>
      <c r="O374" s="39" t="n">
        <f aca="false">SUM(O376)</f>
        <v>36000</v>
      </c>
      <c r="P374" s="39" t="n">
        <f aca="false">SUM(P376)</f>
        <v>70000</v>
      </c>
      <c r="Q374" s="39" t="n">
        <f aca="false">SUM(Q376)</f>
        <v>70000</v>
      </c>
      <c r="R374" s="39" t="n">
        <f aca="false">SUM(R376)</f>
        <v>40000</v>
      </c>
      <c r="S374" s="39" t="n">
        <f aca="false">SUM(S376)</f>
        <v>80000</v>
      </c>
      <c r="T374" s="39" t="n">
        <f aca="false">SUM(T376)</f>
        <v>45000</v>
      </c>
      <c r="U374" s="39" t="n">
        <f aca="false">SUM(U376)</f>
        <v>0</v>
      </c>
      <c r="V374" s="39" t="n">
        <f aca="false">SUM(V376)</f>
        <v>114.285714285714</v>
      </c>
      <c r="W374" s="39" t="n">
        <f aca="false">SUM(W375)</f>
        <v>100000</v>
      </c>
      <c r="X374" s="39" t="n">
        <f aca="false">SUM(X375)</f>
        <v>150000</v>
      </c>
      <c r="Y374" s="39" t="n">
        <f aca="false">SUM(Y375)</f>
        <v>174000</v>
      </c>
      <c r="Z374" s="39" t="n">
        <f aca="false">SUM(Z375)</f>
        <v>207000</v>
      </c>
      <c r="AA374" s="39" t="n">
        <f aca="false">SUM(AA375)</f>
        <v>207000</v>
      </c>
      <c r="AB374" s="39" t="n">
        <f aca="false">SUM(AB375)</f>
        <v>135700</v>
      </c>
      <c r="AC374" s="39" t="n">
        <f aca="false">SUM(AC375)</f>
        <v>207000</v>
      </c>
      <c r="AD374" s="39" t="n">
        <f aca="false">SUM(AD375)</f>
        <v>207000</v>
      </c>
      <c r="AE374" s="39" t="n">
        <f aca="false">SUM(AE375)</f>
        <v>0</v>
      </c>
      <c r="AF374" s="39" t="n">
        <f aca="false">SUM(AF375)</f>
        <v>0</v>
      </c>
      <c r="AG374" s="39" t="n">
        <f aca="false">SUM(AG375)</f>
        <v>207000</v>
      </c>
      <c r="AH374" s="39" t="n">
        <f aca="false">SUM(AH375)</f>
        <v>138000</v>
      </c>
      <c r="AI374" s="39" t="n">
        <f aca="false">SUM(AI375)</f>
        <v>207000</v>
      </c>
      <c r="AJ374" s="39" t="n">
        <f aca="false">SUM(AJ375)</f>
        <v>115000</v>
      </c>
      <c r="AK374" s="39" t="n">
        <f aca="false">SUM(AK375)</f>
        <v>293000</v>
      </c>
      <c r="AL374" s="39" t="n">
        <f aca="false">SUM(AL375)</f>
        <v>130000</v>
      </c>
      <c r="AM374" s="39" t="n">
        <f aca="false">SUM(AM375)</f>
        <v>0</v>
      </c>
      <c r="AN374" s="39" t="n">
        <f aca="false">SUM(AN375)</f>
        <v>423000</v>
      </c>
      <c r="AO374" s="39" t="n">
        <f aca="false">SUM(AN374/$AN$4)</f>
        <v>56141.7479593868</v>
      </c>
      <c r="AP374" s="39" t="n">
        <f aca="false">SUM(AP375)</f>
        <v>431000</v>
      </c>
      <c r="AQ374" s="39"/>
      <c r="AR374" s="39" t="n">
        <f aca="false">SUM(AP374/$AN$4)</f>
        <v>57203.5304267038</v>
      </c>
      <c r="AS374" s="39"/>
      <c r="AT374" s="39" t="n">
        <f aca="false">SUM(AT375)</f>
        <v>44392.25</v>
      </c>
      <c r="AU374" s="39" t="n">
        <f aca="false">SUM(AU375)</f>
        <v>0</v>
      </c>
      <c r="AV374" s="39" t="n">
        <f aca="false">SUM(AV375)</f>
        <v>0</v>
      </c>
      <c r="AW374" s="39" t="n">
        <f aca="false">SUM(AR374+AU374-AV374)</f>
        <v>57203.5304267038</v>
      </c>
      <c r="AX374" s="47" t="n">
        <f aca="false">SUM(AX375)</f>
        <v>68690.01</v>
      </c>
      <c r="AY374" s="47" t="n">
        <f aca="false">SUM(AY375)</f>
        <v>13000</v>
      </c>
      <c r="AZ374" s="47" t="n">
        <f aca="false">SUM(AZ375)</f>
        <v>1425.4</v>
      </c>
      <c r="BA374" s="47" t="n">
        <f aca="false">SUM(BA375)</f>
        <v>68778.1304267038</v>
      </c>
      <c r="BB374" s="47" t="n">
        <f aca="false">SUM(BB375)</f>
        <v>68690.01</v>
      </c>
      <c r="BC374" s="48" t="n">
        <f aca="false">SUM(BB374/BA374*100)</f>
        <v>99.8718772578476</v>
      </c>
      <c r="BL374" s="2"/>
    </row>
    <row r="375" customFormat="false" ht="12.75" hidden="true" customHeight="false" outlineLevel="0" collapsed="false">
      <c r="A375" s="41"/>
      <c r="B375" s="36"/>
      <c r="C375" s="36"/>
      <c r="D375" s="36"/>
      <c r="E375" s="36"/>
      <c r="F375" s="36"/>
      <c r="G375" s="36"/>
      <c r="H375" s="36"/>
      <c r="I375" s="49" t="n">
        <v>381</v>
      </c>
      <c r="J375" s="50" t="s">
        <v>64</v>
      </c>
      <c r="K375" s="51" t="n">
        <f aca="false">SUM(K376)</f>
        <v>398010</v>
      </c>
      <c r="L375" s="51" t="n">
        <f aca="false">SUM(L376)</f>
        <v>170000</v>
      </c>
      <c r="M375" s="51" t="n">
        <f aca="false">SUM(M376)</f>
        <v>170000</v>
      </c>
      <c r="N375" s="51" t="n">
        <f aca="false">SUM(N376)</f>
        <v>36000</v>
      </c>
      <c r="O375" s="51" t="n">
        <f aca="false">SUM(O376)</f>
        <v>36000</v>
      </c>
      <c r="P375" s="51" t="n">
        <f aca="false">SUM(P376)</f>
        <v>70000</v>
      </c>
      <c r="Q375" s="51" t="n">
        <f aca="false">SUM(Q376)</f>
        <v>70000</v>
      </c>
      <c r="R375" s="51" t="n">
        <f aca="false">SUM(R376)</f>
        <v>40000</v>
      </c>
      <c r="S375" s="51" t="n">
        <f aca="false">SUM(S376)</f>
        <v>80000</v>
      </c>
      <c r="T375" s="51" t="n">
        <f aca="false">SUM(T376)</f>
        <v>45000</v>
      </c>
      <c r="U375" s="51" t="n">
        <f aca="false">SUM(U376)</f>
        <v>0</v>
      </c>
      <c r="V375" s="51" t="n">
        <f aca="false">SUM(V376)</f>
        <v>114.285714285714</v>
      </c>
      <c r="W375" s="51" t="n">
        <f aca="false">SUM(W376:W376)</f>
        <v>100000</v>
      </c>
      <c r="X375" s="51" t="n">
        <f aca="false">SUM(X376:X378)</f>
        <v>150000</v>
      </c>
      <c r="Y375" s="51" t="n">
        <f aca="false">SUM(Y376:Y378)</f>
        <v>174000</v>
      </c>
      <c r="Z375" s="51" t="n">
        <f aca="false">SUM(Z376:Z378)</f>
        <v>207000</v>
      </c>
      <c r="AA375" s="51" t="n">
        <f aca="false">SUM(AA376:AA378)</f>
        <v>207000</v>
      </c>
      <c r="AB375" s="51" t="n">
        <f aca="false">SUM(AB376:AB378)</f>
        <v>135700</v>
      </c>
      <c r="AC375" s="51" t="n">
        <f aca="false">SUM(AC376:AC378)</f>
        <v>207000</v>
      </c>
      <c r="AD375" s="51" t="n">
        <f aca="false">SUM(AD376:AD378)</f>
        <v>207000</v>
      </c>
      <c r="AE375" s="51" t="n">
        <f aca="false">SUM(AE376:AE378)</f>
        <v>0</v>
      </c>
      <c r="AF375" s="51" t="n">
        <f aca="false">SUM(AF376:AF378)</f>
        <v>0</v>
      </c>
      <c r="AG375" s="51" t="n">
        <f aca="false">SUM(AG376:AG378)</f>
        <v>207000</v>
      </c>
      <c r="AH375" s="51" t="n">
        <f aca="false">SUM(AH376:AH378)</f>
        <v>138000</v>
      </c>
      <c r="AI375" s="51" t="n">
        <f aca="false">SUM(AI376:AI378)</f>
        <v>207000</v>
      </c>
      <c r="AJ375" s="51" t="n">
        <f aca="false">SUM(AJ376:AJ378)</f>
        <v>115000</v>
      </c>
      <c r="AK375" s="51" t="n">
        <f aca="false">SUM(AK376:AK378)</f>
        <v>293000</v>
      </c>
      <c r="AL375" s="51" t="n">
        <f aca="false">SUM(AL376:AL378)</f>
        <v>130000</v>
      </c>
      <c r="AM375" s="51" t="n">
        <f aca="false">SUM(AM376:AM378)</f>
        <v>0</v>
      </c>
      <c r="AN375" s="51" t="n">
        <f aca="false">SUM(AN376:AN378)</f>
        <v>423000</v>
      </c>
      <c r="AO375" s="39" t="n">
        <f aca="false">SUM(AN375/$AN$4)</f>
        <v>56141.7479593868</v>
      </c>
      <c r="AP375" s="51" t="n">
        <f aca="false">SUM(AP376:AP378)</f>
        <v>431000</v>
      </c>
      <c r="AQ375" s="51"/>
      <c r="AR375" s="39" t="n">
        <f aca="false">SUM(AP375/$AN$4)</f>
        <v>57203.5304267038</v>
      </c>
      <c r="AS375" s="39"/>
      <c r="AT375" s="39" t="n">
        <f aca="false">SUM(AT376:AT378)</f>
        <v>44392.25</v>
      </c>
      <c r="AU375" s="39" t="n">
        <f aca="false">SUM(AU376:AU378)</f>
        <v>0</v>
      </c>
      <c r="AV375" s="39" t="n">
        <f aca="false">SUM(AV376:AV378)</f>
        <v>0</v>
      </c>
      <c r="AW375" s="39" t="n">
        <f aca="false">SUM(AR375+AU375-AV375)</f>
        <v>57203.5304267038</v>
      </c>
      <c r="AX375" s="47" t="n">
        <f aca="false">SUM(AX376:AX378)</f>
        <v>68690.01</v>
      </c>
      <c r="AY375" s="47" t="n">
        <f aca="false">SUM(AY376:AY378)</f>
        <v>13000</v>
      </c>
      <c r="AZ375" s="47" t="n">
        <f aca="false">SUM(AZ376:AZ378)</f>
        <v>1425.4</v>
      </c>
      <c r="BA375" s="47" t="n">
        <f aca="false">SUM(BA376:BA378)</f>
        <v>68778.1304267038</v>
      </c>
      <c r="BB375" s="47" t="n">
        <f aca="false">SUM(BB376:BB378)</f>
        <v>68690.01</v>
      </c>
      <c r="BC375" s="48" t="n">
        <f aca="false">SUM(BB375/BA375*100)</f>
        <v>99.8718772578476</v>
      </c>
      <c r="BG375" s="2" t="n">
        <v>68690.01</v>
      </c>
      <c r="BL375" s="2"/>
    </row>
    <row r="376" customFormat="false" ht="12.75" hidden="true" customHeight="false" outlineLevel="0" collapsed="false">
      <c r="A376" s="41"/>
      <c r="B376" s="36"/>
      <c r="C376" s="36"/>
      <c r="D376" s="36"/>
      <c r="E376" s="36"/>
      <c r="F376" s="36"/>
      <c r="G376" s="36"/>
      <c r="H376" s="36"/>
      <c r="I376" s="49" t="n">
        <v>38112</v>
      </c>
      <c r="J376" s="50" t="s">
        <v>348</v>
      </c>
      <c r="K376" s="51" t="n">
        <v>398010</v>
      </c>
      <c r="L376" s="51" t="n">
        <v>170000</v>
      </c>
      <c r="M376" s="51" t="n">
        <v>170000</v>
      </c>
      <c r="N376" s="51" t="n">
        <v>36000</v>
      </c>
      <c r="O376" s="51" t="n">
        <v>36000</v>
      </c>
      <c r="P376" s="51" t="n">
        <v>70000</v>
      </c>
      <c r="Q376" s="51" t="n">
        <v>70000</v>
      </c>
      <c r="R376" s="51" t="n">
        <v>40000</v>
      </c>
      <c r="S376" s="51" t="n">
        <v>80000</v>
      </c>
      <c r="T376" s="51" t="n">
        <v>45000</v>
      </c>
      <c r="U376" s="51"/>
      <c r="V376" s="39" t="n">
        <f aca="false">S376/P376*100</f>
        <v>114.285714285714</v>
      </c>
      <c r="W376" s="51" t="n">
        <v>100000</v>
      </c>
      <c r="X376" s="51" t="n">
        <v>150000</v>
      </c>
      <c r="Y376" s="51" t="n">
        <v>165000</v>
      </c>
      <c r="Z376" s="51" t="n">
        <v>180000</v>
      </c>
      <c r="AA376" s="51" t="n">
        <v>180000</v>
      </c>
      <c r="AB376" s="51" t="n">
        <v>117200</v>
      </c>
      <c r="AC376" s="51" t="n">
        <v>180000</v>
      </c>
      <c r="AD376" s="51" t="n">
        <v>180000</v>
      </c>
      <c r="AE376" s="51"/>
      <c r="AF376" s="51"/>
      <c r="AG376" s="53" t="n">
        <f aca="false">SUM(AD376+AE376-AF376)</f>
        <v>180000</v>
      </c>
      <c r="AH376" s="51" t="n">
        <v>125000</v>
      </c>
      <c r="AI376" s="51" t="n">
        <v>180000</v>
      </c>
      <c r="AJ376" s="47" t="n">
        <v>93000</v>
      </c>
      <c r="AK376" s="51" t="n">
        <v>266000</v>
      </c>
      <c r="AL376" s="51" t="n">
        <v>130000</v>
      </c>
      <c r="AM376" s="51"/>
      <c r="AN376" s="47" t="n">
        <f aca="false">SUM(AK376+AL376-AM376)</f>
        <v>396000</v>
      </c>
      <c r="AO376" s="39" t="n">
        <f aca="false">SUM(AN376/$AN$4)</f>
        <v>52558.2321321919</v>
      </c>
      <c r="AP376" s="47" t="n">
        <v>400000</v>
      </c>
      <c r="AQ376" s="47"/>
      <c r="AR376" s="39" t="n">
        <f aca="false">SUM(AP376/$AN$4)</f>
        <v>53089.1233658504</v>
      </c>
      <c r="AS376" s="39" t="n">
        <v>42000</v>
      </c>
      <c r="AT376" s="39" t="n">
        <v>42000</v>
      </c>
      <c r="AU376" s="39"/>
      <c r="AV376" s="39"/>
      <c r="AW376" s="39" t="n">
        <f aca="false">SUM(AR376+AU376-AV376)</f>
        <v>53089.1233658504</v>
      </c>
      <c r="AX376" s="47" t="n">
        <v>66000</v>
      </c>
      <c r="AY376" s="47" t="n">
        <v>13000</v>
      </c>
      <c r="AZ376" s="47"/>
      <c r="BA376" s="47" t="n">
        <f aca="false">SUM(AW376+AY376-AZ376)</f>
        <v>66089.1233658504</v>
      </c>
      <c r="BB376" s="47" t="n">
        <v>66000</v>
      </c>
      <c r="BC376" s="48" t="n">
        <f aca="false">SUM(BB376/BA376*100)</f>
        <v>99.8651466968974</v>
      </c>
      <c r="BL376" s="2"/>
    </row>
    <row r="377" customFormat="false" ht="12.75" hidden="true" customHeight="false" outlineLevel="0" collapsed="false">
      <c r="A377" s="41"/>
      <c r="B377" s="36"/>
      <c r="C377" s="36"/>
      <c r="D377" s="36"/>
      <c r="E377" s="36"/>
      <c r="F377" s="36"/>
      <c r="G377" s="36"/>
      <c r="H377" s="36"/>
      <c r="I377" s="49" t="n">
        <v>38112</v>
      </c>
      <c r="J377" s="50" t="s">
        <v>349</v>
      </c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39"/>
      <c r="W377" s="51"/>
      <c r="X377" s="51"/>
      <c r="Y377" s="51" t="n">
        <v>3000</v>
      </c>
      <c r="Z377" s="51" t="n">
        <v>18000</v>
      </c>
      <c r="AA377" s="51" t="n">
        <v>18000</v>
      </c>
      <c r="AB377" s="51" t="n">
        <v>13500</v>
      </c>
      <c r="AC377" s="51" t="n">
        <v>18000</v>
      </c>
      <c r="AD377" s="51" t="n">
        <v>18000</v>
      </c>
      <c r="AE377" s="51"/>
      <c r="AF377" s="51"/>
      <c r="AG377" s="53" t="n">
        <f aca="false">SUM(AD377+AE377-AF377)</f>
        <v>18000</v>
      </c>
      <c r="AH377" s="51" t="n">
        <v>7000</v>
      </c>
      <c r="AI377" s="51" t="n">
        <v>18000</v>
      </c>
      <c r="AJ377" s="47" t="n">
        <v>18000</v>
      </c>
      <c r="AK377" s="51" t="n">
        <v>18000</v>
      </c>
      <c r="AL377" s="51"/>
      <c r="AM377" s="51"/>
      <c r="AN377" s="47" t="n">
        <f aca="false">SUM(AK377+AL377-AM377)</f>
        <v>18000</v>
      </c>
      <c r="AO377" s="39" t="n">
        <f aca="false">SUM(AN377/$AN$4)</f>
        <v>2389.01055146327</v>
      </c>
      <c r="AP377" s="47" t="n">
        <v>18000</v>
      </c>
      <c r="AQ377" s="47"/>
      <c r="AR377" s="39" t="n">
        <f aca="false">SUM(AP377/$AN$4)</f>
        <v>2389.01055146327</v>
      </c>
      <c r="AS377" s="39" t="n">
        <v>1397.25</v>
      </c>
      <c r="AT377" s="39" t="n">
        <v>1397.25</v>
      </c>
      <c r="AU377" s="39"/>
      <c r="AV377" s="39"/>
      <c r="AW377" s="39" t="n">
        <f aca="false">SUM(AR377+AU377-AV377)</f>
        <v>2389.01055146327</v>
      </c>
      <c r="AX377" s="47" t="n">
        <v>2390.01</v>
      </c>
      <c r="AY377" s="47"/>
      <c r="AZ377" s="47"/>
      <c r="BA377" s="47" t="n">
        <f aca="false">SUM(AW377+AY377-AZ377)</f>
        <v>2389.01055146327</v>
      </c>
      <c r="BB377" s="47" t="n">
        <v>2390.01</v>
      </c>
      <c r="BC377" s="48" t="n">
        <f aca="false">SUM(BB377/BA377*100)</f>
        <v>100.04183525</v>
      </c>
      <c r="BL377" s="2"/>
    </row>
    <row r="378" customFormat="false" ht="12.75" hidden="true" customHeight="false" outlineLevel="0" collapsed="false">
      <c r="A378" s="41"/>
      <c r="B378" s="36"/>
      <c r="C378" s="36"/>
      <c r="D378" s="36"/>
      <c r="E378" s="36"/>
      <c r="F378" s="36"/>
      <c r="G378" s="36"/>
      <c r="H378" s="36"/>
      <c r="I378" s="49" t="n">
        <v>38112</v>
      </c>
      <c r="J378" s="50" t="s">
        <v>350</v>
      </c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39"/>
      <c r="W378" s="51"/>
      <c r="X378" s="51"/>
      <c r="Y378" s="51" t="n">
        <v>6000</v>
      </c>
      <c r="Z378" s="51" t="n">
        <v>9000</v>
      </c>
      <c r="AA378" s="51" t="n">
        <v>9000</v>
      </c>
      <c r="AB378" s="51" t="n">
        <v>5000</v>
      </c>
      <c r="AC378" s="51" t="n">
        <v>9000</v>
      </c>
      <c r="AD378" s="51" t="n">
        <v>9000</v>
      </c>
      <c r="AE378" s="51"/>
      <c r="AF378" s="51"/>
      <c r="AG378" s="53" t="n">
        <f aca="false">SUM(AD378+AE378-AF378)</f>
        <v>9000</v>
      </c>
      <c r="AH378" s="51" t="n">
        <v>6000</v>
      </c>
      <c r="AI378" s="51" t="n">
        <v>9000</v>
      </c>
      <c r="AJ378" s="47" t="n">
        <v>4000</v>
      </c>
      <c r="AK378" s="51" t="n">
        <v>9000</v>
      </c>
      <c r="AL378" s="51"/>
      <c r="AM378" s="51"/>
      <c r="AN378" s="47" t="n">
        <f aca="false">SUM(AK378+AL378-AM378)</f>
        <v>9000</v>
      </c>
      <c r="AO378" s="39" t="n">
        <f aca="false">SUM(AN378/$AN$4)</f>
        <v>1194.50527573163</v>
      </c>
      <c r="AP378" s="47" t="n">
        <v>13000</v>
      </c>
      <c r="AQ378" s="47"/>
      <c r="AR378" s="39" t="n">
        <f aca="false">SUM(AP378/$AN$4)</f>
        <v>1725.39650939014</v>
      </c>
      <c r="AS378" s="39" t="n">
        <v>995</v>
      </c>
      <c r="AT378" s="39" t="n">
        <v>995</v>
      </c>
      <c r="AU378" s="39"/>
      <c r="AV378" s="39"/>
      <c r="AW378" s="39" t="n">
        <f aca="false">SUM(AR378+AU378-AV378)</f>
        <v>1725.39650939014</v>
      </c>
      <c r="AX378" s="47" t="n">
        <v>300</v>
      </c>
      <c r="AY378" s="47"/>
      <c r="AZ378" s="47" t="n">
        <v>1425.4</v>
      </c>
      <c r="BA378" s="47" t="n">
        <f aca="false">SUM(AW378+AY378-AZ378)</f>
        <v>299.996509390139</v>
      </c>
      <c r="BB378" s="47" t="n">
        <v>300</v>
      </c>
      <c r="BC378" s="48" t="n">
        <f aca="false">SUM(BB378/BA378*100)</f>
        <v>100.001163550159</v>
      </c>
      <c r="BL378" s="2"/>
    </row>
    <row r="379" customFormat="false" ht="12.75" hidden="true" customHeight="false" outlineLevel="0" collapsed="false">
      <c r="A379" s="46" t="s">
        <v>351</v>
      </c>
      <c r="B379" s="56"/>
      <c r="C379" s="56"/>
      <c r="D379" s="56"/>
      <c r="E379" s="56"/>
      <c r="F379" s="56"/>
      <c r="G379" s="56"/>
      <c r="H379" s="56"/>
      <c r="I379" s="43" t="s">
        <v>352</v>
      </c>
      <c r="J379" s="44" t="s">
        <v>353</v>
      </c>
      <c r="K379" s="45" t="n">
        <f aca="false">SUM(K380)</f>
        <v>0</v>
      </c>
      <c r="L379" s="45" t="n">
        <f aca="false">SUM(L380)</f>
        <v>105000</v>
      </c>
      <c r="M379" s="45" t="n">
        <f aca="false">SUM(M380)</f>
        <v>105000</v>
      </c>
      <c r="N379" s="45" t="n">
        <f aca="false">SUM(N380)</f>
        <v>8000</v>
      </c>
      <c r="O379" s="45" t="n">
        <f aca="false">SUM(O380)</f>
        <v>8000</v>
      </c>
      <c r="P379" s="45" t="n">
        <f aca="false">SUM(P380)</f>
        <v>10000</v>
      </c>
      <c r="Q379" s="45" t="n">
        <f aca="false">SUM(Q380)</f>
        <v>10000</v>
      </c>
      <c r="R379" s="45" t="n">
        <f aca="false">SUM(R380)</f>
        <v>1000</v>
      </c>
      <c r="S379" s="45" t="n">
        <f aca="false">SUM(S380)</f>
        <v>10000</v>
      </c>
      <c r="T379" s="45" t="n">
        <f aca="false">SUM(T380)</f>
        <v>3000</v>
      </c>
      <c r="U379" s="45" t="n">
        <f aca="false">SUM(U380)</f>
        <v>0</v>
      </c>
      <c r="V379" s="45" t="n">
        <f aca="false">SUM(V380)</f>
        <v>100</v>
      </c>
      <c r="W379" s="45" t="n">
        <f aca="false">SUM(W380)</f>
        <v>10000</v>
      </c>
      <c r="X379" s="45" t="n">
        <f aca="false">SUM(X380)</f>
        <v>40000</v>
      </c>
      <c r="Y379" s="45" t="n">
        <f aca="false">SUM(Y380)</f>
        <v>30000</v>
      </c>
      <c r="Z379" s="45" t="n">
        <f aca="false">SUM(Z380)</f>
        <v>30000</v>
      </c>
      <c r="AA379" s="45" t="n">
        <f aca="false">SUM(AA380)</f>
        <v>35000</v>
      </c>
      <c r="AB379" s="45" t="n">
        <f aca="false">SUM(AB380)</f>
        <v>18000</v>
      </c>
      <c r="AC379" s="45" t="n">
        <f aca="false">SUM(AC380)</f>
        <v>315000</v>
      </c>
      <c r="AD379" s="45" t="n">
        <f aca="false">SUM(AD380)</f>
        <v>290000</v>
      </c>
      <c r="AE379" s="45" t="n">
        <f aca="false">SUM(AE380)</f>
        <v>0</v>
      </c>
      <c r="AF379" s="45" t="n">
        <f aca="false">SUM(AF380)</f>
        <v>0</v>
      </c>
      <c r="AG379" s="45" t="n">
        <f aca="false">SUM(AG380)</f>
        <v>290000</v>
      </c>
      <c r="AH379" s="45" t="n">
        <f aca="false">SUM(AH380)</f>
        <v>133000</v>
      </c>
      <c r="AI379" s="45" t="n">
        <f aca="false">SUM(AI380)</f>
        <v>555000</v>
      </c>
      <c r="AJ379" s="45" t="n">
        <f aca="false">SUM(AJ380)</f>
        <v>0</v>
      </c>
      <c r="AK379" s="45" t="n">
        <f aca="false">SUM(AK380)</f>
        <v>555000</v>
      </c>
      <c r="AL379" s="45" t="n">
        <f aca="false">SUM(AL380)</f>
        <v>0</v>
      </c>
      <c r="AM379" s="45" t="n">
        <f aca="false">SUM(AM380)</f>
        <v>150000</v>
      </c>
      <c r="AN379" s="45" t="n">
        <f aca="false">SUM(AN380)</f>
        <v>405000</v>
      </c>
      <c r="AO379" s="45" t="n">
        <f aca="false">SUM(AO380)</f>
        <v>53752.7374079235</v>
      </c>
      <c r="AP379" s="45" t="n">
        <f aca="false">SUM(AP380)</f>
        <v>260000</v>
      </c>
      <c r="AQ379" s="45" t="n">
        <f aca="false">SUM(AQ380)</f>
        <v>0</v>
      </c>
      <c r="AR379" s="45" t="n">
        <f aca="false">SUM(AR380)</f>
        <v>34507.9301878028</v>
      </c>
      <c r="AS379" s="45" t="n">
        <f aca="false">SUM(AS380)</f>
        <v>0</v>
      </c>
      <c r="AT379" s="45" t="n">
        <f aca="false">SUM(AT380)</f>
        <v>19054.45</v>
      </c>
      <c r="AU379" s="45" t="n">
        <f aca="false">SUM(AU380)</f>
        <v>0</v>
      </c>
      <c r="AV379" s="45" t="n">
        <f aca="false">SUM(AV380)</f>
        <v>0</v>
      </c>
      <c r="AW379" s="45" t="n">
        <f aca="false">SUM(AW380)</f>
        <v>34507.9301878028</v>
      </c>
      <c r="AX379" s="45" t="n">
        <f aca="false">SUM(AX380)</f>
        <v>20454.45</v>
      </c>
      <c r="AY379" s="45" t="n">
        <f aca="false">SUM(AY380)</f>
        <v>0</v>
      </c>
      <c r="AZ379" s="45" t="n">
        <f aca="false">SUM(AZ380)</f>
        <v>3981.68</v>
      </c>
      <c r="BA379" s="45" t="n">
        <f aca="false">SUM(BA380)</f>
        <v>30526.2501878028</v>
      </c>
      <c r="BB379" s="45" t="n">
        <f aca="false">SUM(BB380)</f>
        <v>20454.45</v>
      </c>
      <c r="BC379" s="64" t="n">
        <f aca="false">SUM(BB379/BA379*100)</f>
        <v>67.0061008940197</v>
      </c>
      <c r="BD379" s="65"/>
      <c r="BL379" s="2"/>
    </row>
    <row r="380" customFormat="false" ht="12.75" hidden="true" customHeight="false" outlineLevel="0" collapsed="false">
      <c r="A380" s="41" t="s">
        <v>354</v>
      </c>
      <c r="B380" s="36"/>
      <c r="C380" s="36"/>
      <c r="D380" s="36"/>
      <c r="E380" s="36"/>
      <c r="F380" s="36"/>
      <c r="G380" s="36"/>
      <c r="H380" s="36"/>
      <c r="I380" s="49" t="s">
        <v>48</v>
      </c>
      <c r="J380" s="50" t="s">
        <v>353</v>
      </c>
      <c r="K380" s="51" t="n">
        <f aca="false">SUM(K381)</f>
        <v>0</v>
      </c>
      <c r="L380" s="51" t="n">
        <f aca="false">SUM(L381)</f>
        <v>105000</v>
      </c>
      <c r="M380" s="51" t="n">
        <f aca="false">SUM(M381)</f>
        <v>105000</v>
      </c>
      <c r="N380" s="51" t="n">
        <f aca="false">SUM(N381)</f>
        <v>8000</v>
      </c>
      <c r="O380" s="51" t="n">
        <f aca="false">SUM(O381)</f>
        <v>8000</v>
      </c>
      <c r="P380" s="51" t="n">
        <f aca="false">SUM(P381)</f>
        <v>10000</v>
      </c>
      <c r="Q380" s="51" t="n">
        <f aca="false">SUM(Q381)</f>
        <v>10000</v>
      </c>
      <c r="R380" s="51" t="n">
        <f aca="false">SUM(R381)</f>
        <v>1000</v>
      </c>
      <c r="S380" s="51" t="n">
        <f aca="false">SUM(S381)</f>
        <v>10000</v>
      </c>
      <c r="T380" s="51" t="n">
        <f aca="false">SUM(T381)</f>
        <v>3000</v>
      </c>
      <c r="U380" s="51" t="n">
        <f aca="false">SUM(U381)</f>
        <v>0</v>
      </c>
      <c r="V380" s="51" t="n">
        <f aca="false">SUM(V381)</f>
        <v>100</v>
      </c>
      <c r="W380" s="51" t="n">
        <f aca="false">SUM(W381)</f>
        <v>10000</v>
      </c>
      <c r="X380" s="51" t="n">
        <f aca="false">SUM(X381)</f>
        <v>40000</v>
      </c>
      <c r="Y380" s="51" t="n">
        <f aca="false">SUM(Y381)</f>
        <v>30000</v>
      </c>
      <c r="Z380" s="51" t="n">
        <f aca="false">SUM(Z381)</f>
        <v>30000</v>
      </c>
      <c r="AA380" s="51" t="n">
        <f aca="false">SUM(AA381)</f>
        <v>35000</v>
      </c>
      <c r="AB380" s="51" t="n">
        <f aca="false">SUM(AB381)</f>
        <v>18000</v>
      </c>
      <c r="AC380" s="51" t="n">
        <f aca="false">SUM(AC381)</f>
        <v>315000</v>
      </c>
      <c r="AD380" s="51" t="n">
        <f aca="false">SUM(AD381)</f>
        <v>290000</v>
      </c>
      <c r="AE380" s="51" t="n">
        <f aca="false">SUM(AE381)</f>
        <v>0</v>
      </c>
      <c r="AF380" s="51" t="n">
        <f aca="false">SUM(AF381)</f>
        <v>0</v>
      </c>
      <c r="AG380" s="51" t="n">
        <f aca="false">SUM(AG381)</f>
        <v>290000</v>
      </c>
      <c r="AH380" s="51" t="n">
        <f aca="false">SUM(AH381)</f>
        <v>133000</v>
      </c>
      <c r="AI380" s="51" t="n">
        <f aca="false">SUM(AI381)</f>
        <v>555000</v>
      </c>
      <c r="AJ380" s="51" t="n">
        <f aca="false">SUM(AJ381)</f>
        <v>0</v>
      </c>
      <c r="AK380" s="51" t="n">
        <f aca="false">SUM(AK381)</f>
        <v>555000</v>
      </c>
      <c r="AL380" s="51" t="n">
        <f aca="false">SUM(AL381)</f>
        <v>0</v>
      </c>
      <c r="AM380" s="51" t="n">
        <f aca="false">SUM(AM381)</f>
        <v>150000</v>
      </c>
      <c r="AN380" s="51" t="n">
        <f aca="false">SUM(AN381)</f>
        <v>405000</v>
      </c>
      <c r="AO380" s="39" t="n">
        <f aca="false">SUM(AN380/$AN$4)</f>
        <v>53752.7374079235</v>
      </c>
      <c r="AP380" s="51" t="n">
        <f aca="false">SUM(AP381)</f>
        <v>260000</v>
      </c>
      <c r="AQ380" s="51" t="n">
        <f aca="false">SUM(AQ381)</f>
        <v>0</v>
      </c>
      <c r="AR380" s="39" t="n">
        <f aca="false">SUM(AP380/$AN$4)</f>
        <v>34507.9301878028</v>
      </c>
      <c r="AS380" s="39"/>
      <c r="AT380" s="39" t="n">
        <f aca="false">SUM(AT381)</f>
        <v>19054.45</v>
      </c>
      <c r="AU380" s="39" t="n">
        <f aca="false">SUM(AU381)</f>
        <v>0</v>
      </c>
      <c r="AV380" s="39" t="n">
        <f aca="false">SUM(AV381)</f>
        <v>0</v>
      </c>
      <c r="AW380" s="39" t="n">
        <f aca="false">SUM(AR380+AU380-AV380)</f>
        <v>34507.9301878028</v>
      </c>
      <c r="AX380" s="47" t="n">
        <f aca="false">SUM(AX383)</f>
        <v>20454.45</v>
      </c>
      <c r="AY380" s="47" t="n">
        <f aca="false">SUM(AY383)</f>
        <v>0</v>
      </c>
      <c r="AZ380" s="47" t="n">
        <f aca="false">SUM(AZ383)</f>
        <v>3981.68</v>
      </c>
      <c r="BA380" s="47" t="n">
        <f aca="false">SUM(BA383)</f>
        <v>30526.2501878028</v>
      </c>
      <c r="BB380" s="47" t="n">
        <f aca="false">SUM(BB383)</f>
        <v>20454.45</v>
      </c>
      <c r="BC380" s="48" t="n">
        <f aca="false">SUM(BB380/BA380*100)</f>
        <v>67.0061008940197</v>
      </c>
      <c r="BL380" s="2"/>
    </row>
    <row r="381" customFormat="false" ht="12.75" hidden="true" customHeight="false" outlineLevel="0" collapsed="false">
      <c r="A381" s="41"/>
      <c r="B381" s="36"/>
      <c r="C381" s="36"/>
      <c r="D381" s="36"/>
      <c r="E381" s="36"/>
      <c r="F381" s="36"/>
      <c r="G381" s="36"/>
      <c r="H381" s="36"/>
      <c r="I381" s="49" t="s">
        <v>355</v>
      </c>
      <c r="J381" s="50"/>
      <c r="K381" s="51" t="n">
        <f aca="false">SUM(K383)</f>
        <v>0</v>
      </c>
      <c r="L381" s="51" t="n">
        <f aca="false">SUM(L383)</f>
        <v>105000</v>
      </c>
      <c r="M381" s="51" t="n">
        <f aca="false">SUM(M383)</f>
        <v>105000</v>
      </c>
      <c r="N381" s="51" t="n">
        <f aca="false">SUM(N383)</f>
        <v>8000</v>
      </c>
      <c r="O381" s="51" t="n">
        <f aca="false">SUM(O383)</f>
        <v>8000</v>
      </c>
      <c r="P381" s="51" t="n">
        <f aca="false">SUM(P383)</f>
        <v>10000</v>
      </c>
      <c r="Q381" s="51" t="n">
        <f aca="false">SUM(Q383)</f>
        <v>10000</v>
      </c>
      <c r="R381" s="51" t="n">
        <f aca="false">SUM(R383)</f>
        <v>1000</v>
      </c>
      <c r="S381" s="51" t="n">
        <f aca="false">SUM(S383)</f>
        <v>10000</v>
      </c>
      <c r="T381" s="51" t="n">
        <f aca="false">SUM(T383)</f>
        <v>3000</v>
      </c>
      <c r="U381" s="51" t="n">
        <f aca="false">SUM(U383)</f>
        <v>0</v>
      </c>
      <c r="V381" s="51" t="n">
        <f aca="false">SUM(V383)</f>
        <v>100</v>
      </c>
      <c r="W381" s="51" t="n">
        <f aca="false">SUM(W383)</f>
        <v>10000</v>
      </c>
      <c r="X381" s="51" t="n">
        <f aca="false">SUM(X383)</f>
        <v>40000</v>
      </c>
      <c r="Y381" s="51" t="n">
        <f aca="false">SUM(Y383)</f>
        <v>30000</v>
      </c>
      <c r="Z381" s="51" t="n">
        <f aca="false">SUM(Z383)</f>
        <v>30000</v>
      </c>
      <c r="AA381" s="51" t="n">
        <f aca="false">SUM(AA383)</f>
        <v>35000</v>
      </c>
      <c r="AB381" s="51" t="n">
        <f aca="false">SUM(AB383)</f>
        <v>18000</v>
      </c>
      <c r="AC381" s="51" t="n">
        <f aca="false">SUM(AC383)</f>
        <v>315000</v>
      </c>
      <c r="AD381" s="51" t="n">
        <f aca="false">SUM(AD383)</f>
        <v>290000</v>
      </c>
      <c r="AE381" s="51" t="n">
        <f aca="false">SUM(AE383)</f>
        <v>0</v>
      </c>
      <c r="AF381" s="51" t="n">
        <f aca="false">SUM(AF383)</f>
        <v>0</v>
      </c>
      <c r="AG381" s="51" t="n">
        <f aca="false">SUM(AG383)</f>
        <v>290000</v>
      </c>
      <c r="AH381" s="51" t="n">
        <f aca="false">SUM(AH383)</f>
        <v>133000</v>
      </c>
      <c r="AI381" s="51" t="n">
        <f aca="false">SUM(AI383)</f>
        <v>555000</v>
      </c>
      <c r="AJ381" s="51" t="n">
        <f aca="false">SUM(AJ383)</f>
        <v>0</v>
      </c>
      <c r="AK381" s="51" t="n">
        <f aca="false">SUM(AK383)</f>
        <v>555000</v>
      </c>
      <c r="AL381" s="51" t="n">
        <f aca="false">SUM(AL383)</f>
        <v>0</v>
      </c>
      <c r="AM381" s="51" t="n">
        <f aca="false">SUM(AM383)</f>
        <v>150000</v>
      </c>
      <c r="AN381" s="51" t="n">
        <f aca="false">SUM(AN383)</f>
        <v>405000</v>
      </c>
      <c r="AO381" s="39" t="n">
        <f aca="false">SUM(AN381/$AN$4)</f>
        <v>53752.7374079235</v>
      </c>
      <c r="AP381" s="51" t="n">
        <f aca="false">SUM(AP383)</f>
        <v>260000</v>
      </c>
      <c r="AQ381" s="51" t="n">
        <f aca="false">SUM(AQ383)</f>
        <v>0</v>
      </c>
      <c r="AR381" s="39" t="n">
        <f aca="false">SUM(AP381/$AN$4)</f>
        <v>34507.9301878028</v>
      </c>
      <c r="AS381" s="39"/>
      <c r="AT381" s="39" t="n">
        <f aca="false">SUM(AT383)</f>
        <v>19054.45</v>
      </c>
      <c r="AU381" s="39" t="n">
        <f aca="false">SUM(AU383)</f>
        <v>0</v>
      </c>
      <c r="AV381" s="39" t="n">
        <f aca="false">SUM(AV383)</f>
        <v>0</v>
      </c>
      <c r="AW381" s="39" t="n">
        <f aca="false">SUM(AR381+AU381-AV381)</f>
        <v>34507.9301878028</v>
      </c>
      <c r="AX381" s="47"/>
      <c r="AY381" s="47"/>
      <c r="AZ381" s="47"/>
      <c r="BA381" s="47" t="n">
        <v>30526.25</v>
      </c>
      <c r="BB381" s="47" t="n">
        <f aca="false">SUM(BB383)</f>
        <v>20454.45</v>
      </c>
      <c r="BC381" s="48" t="n">
        <f aca="false">SUM(BB381/BA381*100)</f>
        <v>67.0061013062528</v>
      </c>
      <c r="BL381" s="2"/>
    </row>
    <row r="382" customFormat="false" ht="12.75" hidden="true" customHeight="false" outlineLevel="0" collapsed="false">
      <c r="A382" s="41"/>
      <c r="B382" s="36" t="s">
        <v>73</v>
      </c>
      <c r="C382" s="36"/>
      <c r="D382" s="36"/>
      <c r="E382" s="36"/>
      <c r="F382" s="36"/>
      <c r="G382" s="36"/>
      <c r="H382" s="36"/>
      <c r="I382" s="57" t="s">
        <v>74</v>
      </c>
      <c r="J382" s="50" t="s">
        <v>75</v>
      </c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39" t="n">
        <f aca="false">SUM(AN382/$AN$4)</f>
        <v>0</v>
      </c>
      <c r="AP382" s="51" t="n">
        <v>260000</v>
      </c>
      <c r="AQ382" s="51"/>
      <c r="AR382" s="39" t="n">
        <f aca="false">SUM(AP382/$AN$4)</f>
        <v>34507.9301878028</v>
      </c>
      <c r="AS382" s="39"/>
      <c r="AT382" s="39" t="n">
        <v>260000</v>
      </c>
      <c r="AU382" s="39"/>
      <c r="AV382" s="39"/>
      <c r="AW382" s="39" t="n">
        <f aca="false">SUM(AR382+AU382-AV382)</f>
        <v>34507.9301878028</v>
      </c>
      <c r="AX382" s="47"/>
      <c r="AY382" s="47"/>
      <c r="AZ382" s="47"/>
      <c r="BA382" s="47" t="n">
        <v>30526.25</v>
      </c>
      <c r="BB382" s="47"/>
      <c r="BC382" s="48" t="n">
        <f aca="false">SUM(BB382/BA382*100)</f>
        <v>0</v>
      </c>
      <c r="BL382" s="2"/>
    </row>
    <row r="383" customFormat="false" ht="12.75" hidden="true" customHeight="false" outlineLevel="0" collapsed="false">
      <c r="A383" s="46"/>
      <c r="B383" s="52"/>
      <c r="C383" s="52"/>
      <c r="D383" s="52"/>
      <c r="E383" s="52"/>
      <c r="F383" s="52"/>
      <c r="G383" s="52"/>
      <c r="H383" s="52"/>
      <c r="I383" s="37" t="n">
        <v>3</v>
      </c>
      <c r="J383" s="38" t="s">
        <v>54</v>
      </c>
      <c r="K383" s="39" t="n">
        <f aca="false">SUM(K384)</f>
        <v>0</v>
      </c>
      <c r="L383" s="39" t="n">
        <f aca="false">SUM(L384)</f>
        <v>105000</v>
      </c>
      <c r="M383" s="39" t="n">
        <f aca="false">SUM(M384)</f>
        <v>105000</v>
      </c>
      <c r="N383" s="39" t="n">
        <f aca="false">SUM(N384)</f>
        <v>8000</v>
      </c>
      <c r="O383" s="39" t="n">
        <f aca="false">SUM(O384)</f>
        <v>8000</v>
      </c>
      <c r="P383" s="39" t="n">
        <f aca="false">SUM(P384)</f>
        <v>10000</v>
      </c>
      <c r="Q383" s="39" t="n">
        <f aca="false">SUM(Q384)</f>
        <v>10000</v>
      </c>
      <c r="R383" s="39" t="n">
        <f aca="false">SUM(R384)</f>
        <v>1000</v>
      </c>
      <c r="S383" s="39" t="n">
        <f aca="false">SUM(S384)</f>
        <v>10000</v>
      </c>
      <c r="T383" s="39" t="n">
        <f aca="false">SUM(T384)</f>
        <v>3000</v>
      </c>
      <c r="U383" s="39" t="n">
        <f aca="false">SUM(U384)</f>
        <v>0</v>
      </c>
      <c r="V383" s="39" t="n">
        <f aca="false">SUM(V384)</f>
        <v>100</v>
      </c>
      <c r="W383" s="39" t="n">
        <f aca="false">SUM(W384)</f>
        <v>10000</v>
      </c>
      <c r="X383" s="39" t="n">
        <f aca="false">SUM(X384)</f>
        <v>40000</v>
      </c>
      <c r="Y383" s="39" t="n">
        <f aca="false">SUM(Y384)</f>
        <v>30000</v>
      </c>
      <c r="Z383" s="39" t="n">
        <f aca="false">SUM(Z384)</f>
        <v>30000</v>
      </c>
      <c r="AA383" s="39" t="n">
        <f aca="false">SUM(AA384)</f>
        <v>35000</v>
      </c>
      <c r="AB383" s="39" t="n">
        <f aca="false">SUM(AB384)</f>
        <v>18000</v>
      </c>
      <c r="AC383" s="39" t="n">
        <f aca="false">SUM(AC384)</f>
        <v>315000</v>
      </c>
      <c r="AD383" s="39" t="n">
        <f aca="false">SUM(AD384)</f>
        <v>290000</v>
      </c>
      <c r="AE383" s="39" t="n">
        <f aca="false">SUM(AE384)</f>
        <v>0</v>
      </c>
      <c r="AF383" s="39" t="n">
        <f aca="false">SUM(AF384)</f>
        <v>0</v>
      </c>
      <c r="AG383" s="39" t="n">
        <f aca="false">SUM(AG384)</f>
        <v>290000</v>
      </c>
      <c r="AH383" s="39" t="n">
        <f aca="false">SUM(AH384)</f>
        <v>133000</v>
      </c>
      <c r="AI383" s="39" t="n">
        <f aca="false">SUM(AI384)</f>
        <v>555000</v>
      </c>
      <c r="AJ383" s="39" t="n">
        <f aca="false">SUM(AJ384)</f>
        <v>0</v>
      </c>
      <c r="AK383" s="39" t="n">
        <f aca="false">SUM(AK384+AK389)</f>
        <v>555000</v>
      </c>
      <c r="AL383" s="39" t="n">
        <f aca="false">SUM(AL384+AL389)</f>
        <v>0</v>
      </c>
      <c r="AM383" s="39" t="n">
        <f aca="false">SUM(AM384+AM389)</f>
        <v>150000</v>
      </c>
      <c r="AN383" s="39" t="n">
        <f aca="false">SUM(AN384+AN389)</f>
        <v>405000</v>
      </c>
      <c r="AO383" s="39" t="n">
        <f aca="false">SUM(AN383/$AN$4)</f>
        <v>53752.7374079235</v>
      </c>
      <c r="AP383" s="39" t="n">
        <f aca="false">SUM(AP384+AP389)</f>
        <v>260000</v>
      </c>
      <c r="AQ383" s="39" t="n">
        <f aca="false">SUM(AQ384+AQ389)</f>
        <v>0</v>
      </c>
      <c r="AR383" s="39" t="n">
        <f aca="false">SUM(AP383/$AN$4)</f>
        <v>34507.9301878028</v>
      </c>
      <c r="AS383" s="39"/>
      <c r="AT383" s="39" t="n">
        <f aca="false">SUM(AT384+AT389)</f>
        <v>19054.45</v>
      </c>
      <c r="AU383" s="39" t="n">
        <f aca="false">SUM(AU384+AU389)</f>
        <v>0</v>
      </c>
      <c r="AV383" s="39" t="n">
        <f aca="false">SUM(AV384+AV389)</f>
        <v>0</v>
      </c>
      <c r="AW383" s="39" t="n">
        <f aca="false">SUM(AR383+AU383-AV383)</f>
        <v>34507.9301878028</v>
      </c>
      <c r="AX383" s="47" t="n">
        <f aca="false">SUM(AX384+AX389)</f>
        <v>20454.45</v>
      </c>
      <c r="AY383" s="47" t="n">
        <f aca="false">SUM(AY384+AY389)</f>
        <v>0</v>
      </c>
      <c r="AZ383" s="47" t="n">
        <f aca="false">SUM(AZ384+AZ389)</f>
        <v>3981.68</v>
      </c>
      <c r="BA383" s="47" t="n">
        <f aca="false">SUM(BA384+BA389)</f>
        <v>30526.2501878028</v>
      </c>
      <c r="BB383" s="47" t="n">
        <f aca="false">SUM(BB384+BB389)</f>
        <v>20454.45</v>
      </c>
      <c r="BC383" s="48" t="n">
        <f aca="false">SUM(BB383/BA383*100)</f>
        <v>67.0061008940197</v>
      </c>
      <c r="BL383" s="2"/>
    </row>
    <row r="384" customFormat="false" ht="12.75" hidden="true" customHeight="false" outlineLevel="0" collapsed="false">
      <c r="A384" s="46"/>
      <c r="B384" s="52" t="s">
        <v>74</v>
      </c>
      <c r="C384" s="52"/>
      <c r="D384" s="52"/>
      <c r="E384" s="52"/>
      <c r="F384" s="52"/>
      <c r="G384" s="52"/>
      <c r="H384" s="52"/>
      <c r="I384" s="37" t="n">
        <v>37</v>
      </c>
      <c r="J384" s="38" t="s">
        <v>218</v>
      </c>
      <c r="K384" s="39" t="n">
        <f aca="false">SUM(K385)</f>
        <v>0</v>
      </c>
      <c r="L384" s="39" t="n">
        <f aca="false">SUM(L385)</f>
        <v>105000</v>
      </c>
      <c r="M384" s="39" t="n">
        <f aca="false">SUM(M385)</f>
        <v>105000</v>
      </c>
      <c r="N384" s="39" t="n">
        <f aca="false">SUM(N385)</f>
        <v>8000</v>
      </c>
      <c r="O384" s="39" t="n">
        <f aca="false">SUM(O385)</f>
        <v>8000</v>
      </c>
      <c r="P384" s="39" t="n">
        <f aca="false">SUM(P385)</f>
        <v>10000</v>
      </c>
      <c r="Q384" s="39" t="n">
        <f aca="false">SUM(Q385)</f>
        <v>10000</v>
      </c>
      <c r="R384" s="39" t="n">
        <f aca="false">SUM(R385)</f>
        <v>1000</v>
      </c>
      <c r="S384" s="39" t="n">
        <f aca="false">SUM(S385)</f>
        <v>10000</v>
      </c>
      <c r="T384" s="39" t="n">
        <f aca="false">SUM(T385)</f>
        <v>3000</v>
      </c>
      <c r="U384" s="39" t="n">
        <f aca="false">SUM(U385)</f>
        <v>0</v>
      </c>
      <c r="V384" s="39" t="n">
        <f aca="false">SUM(V385)</f>
        <v>100</v>
      </c>
      <c r="W384" s="39" t="n">
        <f aca="false">SUM(W385)</f>
        <v>10000</v>
      </c>
      <c r="X384" s="39" t="n">
        <f aca="false">SUM(X385)</f>
        <v>40000</v>
      </c>
      <c r="Y384" s="39" t="n">
        <f aca="false">SUM(Y385)</f>
        <v>30000</v>
      </c>
      <c r="Z384" s="39" t="n">
        <f aca="false">SUM(Z385)</f>
        <v>30000</v>
      </c>
      <c r="AA384" s="39" t="n">
        <f aca="false">SUM(AA385)</f>
        <v>35000</v>
      </c>
      <c r="AB384" s="39" t="n">
        <f aca="false">SUM(AB385)</f>
        <v>18000</v>
      </c>
      <c r="AC384" s="39" t="n">
        <f aca="false">SUM(AC385)</f>
        <v>315000</v>
      </c>
      <c r="AD384" s="39" t="n">
        <f aca="false">SUM(AD385)</f>
        <v>290000</v>
      </c>
      <c r="AE384" s="39" t="n">
        <f aca="false">SUM(AE385)</f>
        <v>0</v>
      </c>
      <c r="AF384" s="39" t="n">
        <f aca="false">SUM(AF385)</f>
        <v>0</v>
      </c>
      <c r="AG384" s="39" t="n">
        <f aca="false">SUM(AG385)</f>
        <v>290000</v>
      </c>
      <c r="AH384" s="39" t="n">
        <f aca="false">SUM(AH385)</f>
        <v>133000</v>
      </c>
      <c r="AI384" s="39" t="n">
        <f aca="false">SUM(AI385)</f>
        <v>555000</v>
      </c>
      <c r="AJ384" s="39" t="n">
        <f aca="false">SUM(AJ385)</f>
        <v>0</v>
      </c>
      <c r="AK384" s="39" t="n">
        <f aca="false">SUM(AK385)</f>
        <v>305000</v>
      </c>
      <c r="AL384" s="39" t="n">
        <f aca="false">SUM(AL385)</f>
        <v>0</v>
      </c>
      <c r="AM384" s="39" t="n">
        <f aca="false">SUM(AM385)</f>
        <v>150000</v>
      </c>
      <c r="AN384" s="39" t="n">
        <f aca="false">SUM(AN385)</f>
        <v>155000</v>
      </c>
      <c r="AO384" s="39" t="n">
        <f aca="false">SUM(AN384/$AN$4)</f>
        <v>20572.035304267</v>
      </c>
      <c r="AP384" s="39" t="n">
        <f aca="false">SUM(AP385)</f>
        <v>160000</v>
      </c>
      <c r="AQ384" s="39"/>
      <c r="AR384" s="39" t="n">
        <f aca="false">SUM(AP384/$AN$4)</f>
        <v>21235.6493463402</v>
      </c>
      <c r="AS384" s="39"/>
      <c r="AT384" s="39" t="n">
        <f aca="false">SUM(AT385)</f>
        <v>9400</v>
      </c>
      <c r="AU384" s="39" t="n">
        <f aca="false">SUM(AU385)</f>
        <v>0</v>
      </c>
      <c r="AV384" s="39" t="n">
        <f aca="false">SUM(AV385)</f>
        <v>0</v>
      </c>
      <c r="AW384" s="39" t="n">
        <f aca="false">SUM(AR384+AU384-AV384)</f>
        <v>21235.6493463402</v>
      </c>
      <c r="AX384" s="47" t="n">
        <f aca="false">SUM(AX385)</f>
        <v>10800</v>
      </c>
      <c r="AY384" s="47" t="n">
        <f aca="false">SUM(AY385)</f>
        <v>0</v>
      </c>
      <c r="AZ384" s="47" t="n">
        <f aca="false">SUM(AZ385)</f>
        <v>3981.68</v>
      </c>
      <c r="BA384" s="47" t="n">
        <f aca="false">SUM(BA385)</f>
        <v>17253.9693463402</v>
      </c>
      <c r="BB384" s="47" t="n">
        <f aca="false">SUM(BB385)</f>
        <v>10800</v>
      </c>
      <c r="BC384" s="48" t="n">
        <f aca="false">SUM(BB384/BA384*100)</f>
        <v>62.5942922652221</v>
      </c>
      <c r="BL384" s="2"/>
    </row>
    <row r="385" customFormat="false" ht="12.75" hidden="true" customHeight="false" outlineLevel="0" collapsed="false">
      <c r="A385" s="41"/>
      <c r="B385" s="36"/>
      <c r="C385" s="36"/>
      <c r="D385" s="36"/>
      <c r="E385" s="36"/>
      <c r="F385" s="36"/>
      <c r="G385" s="36"/>
      <c r="H385" s="36"/>
      <c r="I385" s="49" t="n">
        <v>372</v>
      </c>
      <c r="J385" s="50" t="s">
        <v>286</v>
      </c>
      <c r="K385" s="51" t="n">
        <f aca="false">SUM(K386)</f>
        <v>0</v>
      </c>
      <c r="L385" s="51" t="n">
        <f aca="false">SUM(L386)</f>
        <v>105000</v>
      </c>
      <c r="M385" s="51" t="n">
        <f aca="false">SUM(M386)</f>
        <v>105000</v>
      </c>
      <c r="N385" s="51" t="n">
        <f aca="false">SUM(N386)</f>
        <v>8000</v>
      </c>
      <c r="O385" s="51" t="n">
        <f aca="false">SUM(O386)</f>
        <v>8000</v>
      </c>
      <c r="P385" s="51" t="n">
        <f aca="false">SUM(P386)</f>
        <v>10000</v>
      </c>
      <c r="Q385" s="51" t="n">
        <f aca="false">SUM(Q386)</f>
        <v>10000</v>
      </c>
      <c r="R385" s="51" t="n">
        <f aca="false">SUM(R386)</f>
        <v>1000</v>
      </c>
      <c r="S385" s="51" t="n">
        <f aca="false">SUM(S386)</f>
        <v>10000</v>
      </c>
      <c r="T385" s="51" t="n">
        <f aca="false">SUM(T386)</f>
        <v>3000</v>
      </c>
      <c r="U385" s="51" t="n">
        <f aca="false">SUM(U386)</f>
        <v>0</v>
      </c>
      <c r="V385" s="51" t="n">
        <f aca="false">SUM(V386)</f>
        <v>100</v>
      </c>
      <c r="W385" s="51" t="n">
        <f aca="false">SUM(W386)</f>
        <v>10000</v>
      </c>
      <c r="X385" s="51" t="n">
        <f aca="false">SUM(X386)</f>
        <v>40000</v>
      </c>
      <c r="Y385" s="51" t="n">
        <f aca="false">SUM(Y386:Y388)</f>
        <v>30000</v>
      </c>
      <c r="Z385" s="51" t="n">
        <f aca="false">SUM(Z386:Z388)</f>
        <v>30000</v>
      </c>
      <c r="AA385" s="51" t="n">
        <f aca="false">SUM(AA386:AA388)</f>
        <v>35000</v>
      </c>
      <c r="AB385" s="51" t="n">
        <f aca="false">SUM(AB386:AB388)</f>
        <v>18000</v>
      </c>
      <c r="AC385" s="51" t="n">
        <f aca="false">SUM(AC386:AC391)</f>
        <v>315000</v>
      </c>
      <c r="AD385" s="51" t="n">
        <f aca="false">SUM(AD386:AD391)</f>
        <v>290000</v>
      </c>
      <c r="AE385" s="51" t="n">
        <f aca="false">SUM(AE386:AE388)</f>
        <v>0</v>
      </c>
      <c r="AF385" s="51" t="n">
        <f aca="false">SUM(AF386:AF388)</f>
        <v>0</v>
      </c>
      <c r="AG385" s="51" t="n">
        <f aca="false">SUM(AG386:AG391)</f>
        <v>290000</v>
      </c>
      <c r="AH385" s="51" t="n">
        <f aca="false">SUM(AH386:AH391)</f>
        <v>133000</v>
      </c>
      <c r="AI385" s="51" t="n">
        <f aca="false">SUM(AI386:AI391)</f>
        <v>555000</v>
      </c>
      <c r="AJ385" s="51" t="n">
        <f aca="false">SUM(AJ386:AJ391)</f>
        <v>0</v>
      </c>
      <c r="AK385" s="51" t="n">
        <f aca="false">SUM(AK386:AK388)</f>
        <v>305000</v>
      </c>
      <c r="AL385" s="51" t="n">
        <f aca="false">SUM(AL386:AL388)</f>
        <v>0</v>
      </c>
      <c r="AM385" s="51" t="n">
        <f aca="false">SUM(AM386:AM388)</f>
        <v>150000</v>
      </c>
      <c r="AN385" s="51" t="n">
        <f aca="false">SUM(AN386:AN388)</f>
        <v>155000</v>
      </c>
      <c r="AO385" s="39" t="n">
        <f aca="false">SUM(AN385/$AN$4)</f>
        <v>20572.035304267</v>
      </c>
      <c r="AP385" s="51" t="n">
        <f aca="false">SUM(AP386:AP388)</f>
        <v>160000</v>
      </c>
      <c r="AQ385" s="51"/>
      <c r="AR385" s="39" t="n">
        <f aca="false">SUM(AP385/$AN$4)</f>
        <v>21235.6493463402</v>
      </c>
      <c r="AS385" s="39"/>
      <c r="AT385" s="39" t="n">
        <f aca="false">SUM(AT386:AT388)</f>
        <v>9400</v>
      </c>
      <c r="AU385" s="39" t="n">
        <f aca="false">SUM(AU386:AU388)</f>
        <v>0</v>
      </c>
      <c r="AV385" s="39" t="n">
        <f aca="false">SUM(AV386:AV388)</f>
        <v>0</v>
      </c>
      <c r="AW385" s="39" t="n">
        <f aca="false">SUM(AR385+AU385-AV385)</f>
        <v>21235.6493463402</v>
      </c>
      <c r="AX385" s="47" t="n">
        <f aca="false">SUM(AX386:AX388)</f>
        <v>10800</v>
      </c>
      <c r="AY385" s="47" t="n">
        <f aca="false">SUM(AY386:AY388)</f>
        <v>0</v>
      </c>
      <c r="AZ385" s="47" t="n">
        <f aca="false">SUM(AZ386:AZ388)</f>
        <v>3981.68</v>
      </c>
      <c r="BA385" s="47" t="n">
        <f aca="false">SUM(BA386:BA388)</f>
        <v>17253.9693463402</v>
      </c>
      <c r="BB385" s="47" t="n">
        <f aca="false">SUM(BB386:BB388)</f>
        <v>10800</v>
      </c>
      <c r="BC385" s="48" t="n">
        <f aca="false">SUM(BB385/BA385*100)</f>
        <v>62.5942922652221</v>
      </c>
      <c r="BG385" s="2" t="n">
        <v>10800</v>
      </c>
      <c r="BL385" s="2"/>
    </row>
    <row r="386" customFormat="false" ht="12.75" hidden="true" customHeight="false" outlineLevel="0" collapsed="false">
      <c r="A386" s="41"/>
      <c r="B386" s="36"/>
      <c r="C386" s="36"/>
      <c r="D386" s="36"/>
      <c r="E386" s="36"/>
      <c r="F386" s="36"/>
      <c r="G386" s="36"/>
      <c r="H386" s="36"/>
      <c r="I386" s="49" t="n">
        <v>37211</v>
      </c>
      <c r="J386" s="50" t="s">
        <v>356</v>
      </c>
      <c r="K386" s="51" t="n">
        <v>0</v>
      </c>
      <c r="L386" s="51" t="n">
        <v>105000</v>
      </c>
      <c r="M386" s="51" t="n">
        <v>105000</v>
      </c>
      <c r="N386" s="51" t="n">
        <v>8000</v>
      </c>
      <c r="O386" s="51" t="n">
        <v>8000</v>
      </c>
      <c r="P386" s="51" t="n">
        <v>10000</v>
      </c>
      <c r="Q386" s="51" t="n">
        <v>10000</v>
      </c>
      <c r="R386" s="51" t="n">
        <v>1000</v>
      </c>
      <c r="S386" s="51" t="n">
        <v>10000</v>
      </c>
      <c r="T386" s="51" t="n">
        <v>3000</v>
      </c>
      <c r="U386" s="51"/>
      <c r="V386" s="39" t="n">
        <f aca="false">S386/P386*100</f>
        <v>100</v>
      </c>
      <c r="W386" s="51" t="n">
        <v>10000</v>
      </c>
      <c r="X386" s="51" t="n">
        <v>40000</v>
      </c>
      <c r="Y386" s="51" t="n">
        <v>30000</v>
      </c>
      <c r="Z386" s="51" t="n">
        <v>30000</v>
      </c>
      <c r="AA386" s="51" t="n">
        <v>35000</v>
      </c>
      <c r="AB386" s="51" t="n">
        <v>18000</v>
      </c>
      <c r="AC386" s="51" t="n">
        <v>35000</v>
      </c>
      <c r="AD386" s="51" t="n">
        <v>35000</v>
      </c>
      <c r="AE386" s="51"/>
      <c r="AF386" s="51"/>
      <c r="AG386" s="53" t="n">
        <f aca="false">SUM(AD386+AE386-AF386)</f>
        <v>35000</v>
      </c>
      <c r="AH386" s="51" t="n">
        <v>8000</v>
      </c>
      <c r="AI386" s="51" t="n">
        <v>30000</v>
      </c>
      <c r="AJ386" s="47" t="n">
        <v>0</v>
      </c>
      <c r="AK386" s="51" t="n">
        <v>30000</v>
      </c>
      <c r="AL386" s="51"/>
      <c r="AM386" s="51"/>
      <c r="AN386" s="47" t="n">
        <f aca="false">SUM(AK386+AL386-AM386)</f>
        <v>30000</v>
      </c>
      <c r="AO386" s="39" t="n">
        <f aca="false">SUM(AN386/$AN$4)</f>
        <v>3981.68425243878</v>
      </c>
      <c r="AP386" s="47" t="n">
        <v>30000</v>
      </c>
      <c r="AQ386" s="47"/>
      <c r="AR386" s="39" t="n">
        <f aca="false">SUM(AP386/$AN$4)</f>
        <v>3981.68425243878</v>
      </c>
      <c r="AS386" s="39" t="n">
        <v>2800</v>
      </c>
      <c r="AT386" s="39" t="n">
        <v>2800</v>
      </c>
      <c r="AU386" s="39"/>
      <c r="AV386" s="39"/>
      <c r="AW386" s="39" t="n">
        <f aca="false">SUM(AR386+AU386-AV386)</f>
        <v>3981.68425243878</v>
      </c>
      <c r="AX386" s="47" t="n">
        <v>4200</v>
      </c>
      <c r="AY386" s="47"/>
      <c r="AZ386" s="47"/>
      <c r="BA386" s="47" t="n">
        <f aca="false">SUM(AW386+AY386-AZ386)</f>
        <v>3981.68425243878</v>
      </c>
      <c r="BB386" s="47" t="n">
        <v>4200</v>
      </c>
      <c r="BC386" s="48" t="n">
        <f aca="false">SUM(BB386/BA386*100)</f>
        <v>105.483</v>
      </c>
      <c r="BL386" s="2"/>
    </row>
    <row r="387" customFormat="false" ht="12.75" hidden="true" customHeight="false" outlineLevel="0" collapsed="false">
      <c r="A387" s="41"/>
      <c r="B387" s="36"/>
      <c r="C387" s="36"/>
      <c r="D387" s="36"/>
      <c r="E387" s="36"/>
      <c r="F387" s="36"/>
      <c r="G387" s="36"/>
      <c r="H387" s="36"/>
      <c r="I387" s="49" t="n">
        <v>37215</v>
      </c>
      <c r="J387" s="50" t="s">
        <v>357</v>
      </c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39"/>
      <c r="W387" s="51"/>
      <c r="X387" s="51"/>
      <c r="Y387" s="51"/>
      <c r="Z387" s="51"/>
      <c r="AA387" s="51"/>
      <c r="AB387" s="51"/>
      <c r="AC387" s="51" t="n">
        <v>30000</v>
      </c>
      <c r="AD387" s="51" t="n">
        <v>30000</v>
      </c>
      <c r="AE387" s="51"/>
      <c r="AF387" s="51"/>
      <c r="AG387" s="53" t="n">
        <f aca="false">SUM(AD387+AE387-AF387)</f>
        <v>30000</v>
      </c>
      <c r="AH387" s="51"/>
      <c r="AI387" s="51" t="n">
        <v>25000</v>
      </c>
      <c r="AJ387" s="47" t="n">
        <v>0</v>
      </c>
      <c r="AK387" s="51" t="n">
        <v>25000</v>
      </c>
      <c r="AL387" s="51"/>
      <c r="AM387" s="51"/>
      <c r="AN387" s="47" t="n">
        <f aca="false">SUM(AK387+AL387-AM387)</f>
        <v>25000</v>
      </c>
      <c r="AO387" s="39" t="n">
        <f aca="false">SUM(AN387/$AN$4)</f>
        <v>3318.07021036565</v>
      </c>
      <c r="AP387" s="47" t="n">
        <v>30000</v>
      </c>
      <c r="AQ387" s="47"/>
      <c r="AR387" s="39" t="n">
        <f aca="false">SUM(AP387/$AN$4)</f>
        <v>3981.68425243878</v>
      </c>
      <c r="AS387" s="39"/>
      <c r="AT387" s="39"/>
      <c r="AU387" s="39"/>
      <c r="AV387" s="39"/>
      <c r="AW387" s="39" t="n">
        <f aca="false">SUM(AR387+AU387-AV387)</f>
        <v>3981.68425243878</v>
      </c>
      <c r="AX387" s="47"/>
      <c r="AY387" s="47"/>
      <c r="AZ387" s="47" t="n">
        <v>3981.68</v>
      </c>
      <c r="BA387" s="47" t="n">
        <f aca="false">SUM(AW387+AY387-AZ387)</f>
        <v>0.00425243878135007</v>
      </c>
      <c r="BB387" s="47"/>
      <c r="BC387" s="48" t="n">
        <f aca="false">SUM(BB387/BA387*100)</f>
        <v>0</v>
      </c>
      <c r="BL387" s="2"/>
    </row>
    <row r="388" customFormat="false" ht="12.75" hidden="true" customHeight="false" outlineLevel="0" collapsed="false">
      <c r="A388" s="41"/>
      <c r="B388" s="36"/>
      <c r="C388" s="36"/>
      <c r="D388" s="36"/>
      <c r="E388" s="36"/>
      <c r="F388" s="36"/>
      <c r="G388" s="36"/>
      <c r="H388" s="36"/>
      <c r="I388" s="49" t="n">
        <v>37216</v>
      </c>
      <c r="J388" s="50" t="s">
        <v>358</v>
      </c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39"/>
      <c r="W388" s="51"/>
      <c r="X388" s="51"/>
      <c r="Y388" s="51"/>
      <c r="Z388" s="51"/>
      <c r="AA388" s="51"/>
      <c r="AB388" s="51"/>
      <c r="AC388" s="51" t="n">
        <v>150000</v>
      </c>
      <c r="AD388" s="51" t="n">
        <v>125000</v>
      </c>
      <c r="AE388" s="51"/>
      <c r="AF388" s="51"/>
      <c r="AG388" s="53" t="n">
        <f aca="false">SUM(AD388+AE388-AF388)</f>
        <v>125000</v>
      </c>
      <c r="AH388" s="51" t="n">
        <v>125000</v>
      </c>
      <c r="AI388" s="51" t="n">
        <v>250000</v>
      </c>
      <c r="AJ388" s="47" t="n">
        <v>0</v>
      </c>
      <c r="AK388" s="51" t="n">
        <v>250000</v>
      </c>
      <c r="AL388" s="51"/>
      <c r="AM388" s="51" t="n">
        <v>150000</v>
      </c>
      <c r="AN388" s="47" t="n">
        <f aca="false">SUM(AK388+AL388-AM388)</f>
        <v>100000</v>
      </c>
      <c r="AO388" s="39" t="n">
        <f aca="false">SUM(AN388/$AN$4)</f>
        <v>13272.2808414626</v>
      </c>
      <c r="AP388" s="47" t="n">
        <v>100000</v>
      </c>
      <c r="AQ388" s="47"/>
      <c r="AR388" s="39" t="n">
        <f aca="false">SUM(AP388/$AN$4)</f>
        <v>13272.2808414626</v>
      </c>
      <c r="AS388" s="39" t="n">
        <v>6600</v>
      </c>
      <c r="AT388" s="39" t="n">
        <v>6600</v>
      </c>
      <c r="AU388" s="39"/>
      <c r="AV388" s="39"/>
      <c r="AW388" s="39" t="n">
        <f aca="false">SUM(AR388+AU388-AV388)</f>
        <v>13272.2808414626</v>
      </c>
      <c r="AX388" s="47" t="n">
        <v>6600</v>
      </c>
      <c r="AY388" s="47"/>
      <c r="AZ388" s="47"/>
      <c r="BA388" s="47" t="n">
        <f aca="false">SUM(AW388+AY388-AZ388)</f>
        <v>13272.2808414626</v>
      </c>
      <c r="BB388" s="47" t="n">
        <v>6600</v>
      </c>
      <c r="BC388" s="48" t="n">
        <f aca="false">SUM(BB388/BA388*100)</f>
        <v>49.7277</v>
      </c>
      <c r="BL388" s="2"/>
    </row>
    <row r="389" customFormat="false" ht="12.75" hidden="true" customHeight="false" outlineLevel="0" collapsed="false">
      <c r="A389" s="41"/>
      <c r="B389" s="36"/>
      <c r="C389" s="36"/>
      <c r="D389" s="36"/>
      <c r="E389" s="36"/>
      <c r="F389" s="36"/>
      <c r="G389" s="36"/>
      <c r="H389" s="36"/>
      <c r="I389" s="49" t="n">
        <v>38</v>
      </c>
      <c r="J389" s="50" t="s">
        <v>210</v>
      </c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39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3"/>
      <c r="AH389" s="51"/>
      <c r="AI389" s="51"/>
      <c r="AJ389" s="47"/>
      <c r="AK389" s="51" t="n">
        <f aca="false">SUM(AK390)</f>
        <v>250000</v>
      </c>
      <c r="AL389" s="51" t="n">
        <f aca="false">SUM(AL390)</f>
        <v>0</v>
      </c>
      <c r="AM389" s="51" t="n">
        <f aca="false">SUM(AM390)</f>
        <v>0</v>
      </c>
      <c r="AN389" s="51" t="n">
        <f aca="false">SUM(AN390)</f>
        <v>250000</v>
      </c>
      <c r="AO389" s="39" t="n">
        <f aca="false">SUM(AN389/$AN$4)</f>
        <v>33180.7021036565</v>
      </c>
      <c r="AP389" s="51" t="n">
        <f aca="false">SUM(AP390)</f>
        <v>100000</v>
      </c>
      <c r="AQ389" s="51"/>
      <c r="AR389" s="39" t="n">
        <f aca="false">SUM(AP389/$AN$4)</f>
        <v>13272.2808414626</v>
      </c>
      <c r="AS389" s="39"/>
      <c r="AT389" s="39" t="n">
        <f aca="false">SUM(AT390)</f>
        <v>9654.45</v>
      </c>
      <c r="AU389" s="39" t="n">
        <f aca="false">SUM(AU390)</f>
        <v>0</v>
      </c>
      <c r="AV389" s="39" t="n">
        <f aca="false">SUM(AV390)</f>
        <v>0</v>
      </c>
      <c r="AW389" s="39" t="n">
        <f aca="false">SUM(AR389+AU389-AV389)</f>
        <v>13272.2808414626</v>
      </c>
      <c r="AX389" s="47" t="n">
        <f aca="false">SUM(AX390)</f>
        <v>9654.45</v>
      </c>
      <c r="AY389" s="47" t="n">
        <f aca="false">SUM(AY390)</f>
        <v>0</v>
      </c>
      <c r="AZ389" s="47" t="n">
        <v>0</v>
      </c>
      <c r="BA389" s="47" t="n">
        <f aca="false">SUM(AW389+AY389-AZ389)</f>
        <v>13272.2808414626</v>
      </c>
      <c r="BB389" s="47" t="n">
        <f aca="false">SUM(BB390)</f>
        <v>9654.45</v>
      </c>
      <c r="BC389" s="48" t="n">
        <f aca="false">SUM(BB389/BA389*100)</f>
        <v>72.741453525</v>
      </c>
      <c r="BL389" s="2"/>
    </row>
    <row r="390" customFormat="false" ht="12.75" hidden="true" customHeight="false" outlineLevel="0" collapsed="false">
      <c r="A390" s="41"/>
      <c r="B390" s="36"/>
      <c r="C390" s="36"/>
      <c r="D390" s="36"/>
      <c r="E390" s="36"/>
      <c r="F390" s="36"/>
      <c r="G390" s="36"/>
      <c r="H390" s="36"/>
      <c r="I390" s="49" t="n">
        <v>386</v>
      </c>
      <c r="J390" s="50" t="s">
        <v>359</v>
      </c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39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3"/>
      <c r="AH390" s="51"/>
      <c r="AI390" s="51"/>
      <c r="AJ390" s="47"/>
      <c r="AK390" s="51" t="n">
        <f aca="false">SUM(AK391)</f>
        <v>250000</v>
      </c>
      <c r="AL390" s="51" t="n">
        <f aca="false">SUM(AL391)</f>
        <v>0</v>
      </c>
      <c r="AM390" s="51" t="n">
        <f aca="false">SUM(AM391)</f>
        <v>0</v>
      </c>
      <c r="AN390" s="51" t="n">
        <f aca="false">SUM(AN391)</f>
        <v>250000</v>
      </c>
      <c r="AO390" s="39" t="n">
        <f aca="false">SUM(AN390/$AN$4)</f>
        <v>33180.7021036565</v>
      </c>
      <c r="AP390" s="51" t="n">
        <f aca="false">SUM(AP391)</f>
        <v>100000</v>
      </c>
      <c r="AQ390" s="51"/>
      <c r="AR390" s="39" t="n">
        <f aca="false">SUM(AP390/$AN$4)</f>
        <v>13272.2808414626</v>
      </c>
      <c r="AS390" s="39"/>
      <c r="AT390" s="39" t="n">
        <f aca="false">SUM(AT391)</f>
        <v>9654.45</v>
      </c>
      <c r="AU390" s="39" t="n">
        <f aca="false">SUM(AU391)</f>
        <v>0</v>
      </c>
      <c r="AV390" s="39" t="n">
        <f aca="false">SUM(AV391)</f>
        <v>0</v>
      </c>
      <c r="AW390" s="39" t="n">
        <f aca="false">SUM(AR390+AU390-AV390)</f>
        <v>13272.2808414626</v>
      </c>
      <c r="AX390" s="47" t="n">
        <f aca="false">SUM(AX391)</f>
        <v>9654.45</v>
      </c>
      <c r="AY390" s="47" t="n">
        <f aca="false">SUM(AY391)</f>
        <v>0</v>
      </c>
      <c r="AZ390" s="47" t="n">
        <f aca="false">SUM(AZ391)</f>
        <v>0</v>
      </c>
      <c r="BA390" s="47" t="n">
        <f aca="false">SUM(BA391)</f>
        <v>13272.2808414626</v>
      </c>
      <c r="BB390" s="47" t="n">
        <f aca="false">SUM(BB391)</f>
        <v>9654.45</v>
      </c>
      <c r="BC390" s="48" t="n">
        <f aca="false">SUM(BB390/BA390*100)</f>
        <v>72.741453525</v>
      </c>
      <c r="BL390" s="2"/>
    </row>
    <row r="391" customFormat="false" ht="12.75" hidden="true" customHeight="false" outlineLevel="0" collapsed="false">
      <c r="A391" s="41"/>
      <c r="B391" s="36"/>
      <c r="C391" s="36"/>
      <c r="D391" s="36"/>
      <c r="E391" s="36"/>
      <c r="F391" s="36"/>
      <c r="G391" s="36"/>
      <c r="H391" s="36"/>
      <c r="I391" s="49" t="n">
        <v>38632</v>
      </c>
      <c r="J391" s="50" t="s">
        <v>360</v>
      </c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39"/>
      <c r="W391" s="51"/>
      <c r="X391" s="51"/>
      <c r="Y391" s="51"/>
      <c r="Z391" s="51"/>
      <c r="AA391" s="51"/>
      <c r="AB391" s="51"/>
      <c r="AC391" s="51" t="n">
        <v>100000</v>
      </c>
      <c r="AD391" s="51" t="n">
        <v>100000</v>
      </c>
      <c r="AE391" s="51"/>
      <c r="AF391" s="51"/>
      <c r="AG391" s="53" t="n">
        <f aca="false">SUM(AD391+AE391-AF391)</f>
        <v>100000</v>
      </c>
      <c r="AH391" s="51"/>
      <c r="AI391" s="51" t="n">
        <v>250000</v>
      </c>
      <c r="AJ391" s="47" t="n">
        <v>0</v>
      </c>
      <c r="AK391" s="51" t="n">
        <v>250000</v>
      </c>
      <c r="AL391" s="51"/>
      <c r="AM391" s="51"/>
      <c r="AN391" s="47" t="n">
        <f aca="false">SUM(AK391+AL391-AM391)</f>
        <v>250000</v>
      </c>
      <c r="AO391" s="39" t="n">
        <f aca="false">SUM(AN391/$AN$4)</f>
        <v>33180.7021036565</v>
      </c>
      <c r="AP391" s="47" t="n">
        <v>100000</v>
      </c>
      <c r="AQ391" s="47"/>
      <c r="AR391" s="39" t="n">
        <f aca="false">SUM(AP391/$AN$4)</f>
        <v>13272.2808414626</v>
      </c>
      <c r="AS391" s="39" t="n">
        <v>9654.45</v>
      </c>
      <c r="AT391" s="39" t="n">
        <v>9654.45</v>
      </c>
      <c r="AU391" s="39"/>
      <c r="AV391" s="39"/>
      <c r="AW391" s="39" t="n">
        <f aca="false">SUM(AR391+AU391-AV391)</f>
        <v>13272.2808414626</v>
      </c>
      <c r="AX391" s="47" t="n">
        <v>9654.45</v>
      </c>
      <c r="AY391" s="47"/>
      <c r="AZ391" s="47"/>
      <c r="BA391" s="47" t="n">
        <f aca="false">SUM(AW391+AY391-AZ391)</f>
        <v>13272.2808414626</v>
      </c>
      <c r="BB391" s="47" t="n">
        <v>9654.45</v>
      </c>
      <c r="BC391" s="48" t="n">
        <f aca="false">SUM(BB391/BA391*100)</f>
        <v>72.741453525</v>
      </c>
      <c r="BE391" s="2" t="n">
        <v>65.9</v>
      </c>
      <c r="BF391" s="2" t="n">
        <v>4918.98</v>
      </c>
      <c r="BG391" s="2" t="n">
        <v>3936.65</v>
      </c>
      <c r="BH391" s="2" t="n">
        <v>732.92</v>
      </c>
      <c r="BL391" s="2"/>
    </row>
    <row r="392" customFormat="false" ht="12.75" hidden="true" customHeight="false" outlineLevel="0" collapsed="false">
      <c r="A392" s="46" t="s">
        <v>361</v>
      </c>
      <c r="B392" s="56"/>
      <c r="C392" s="56"/>
      <c r="D392" s="56"/>
      <c r="E392" s="56"/>
      <c r="F392" s="56"/>
      <c r="G392" s="56"/>
      <c r="H392" s="56"/>
      <c r="I392" s="43" t="s">
        <v>362</v>
      </c>
      <c r="J392" s="44" t="s">
        <v>363</v>
      </c>
      <c r="K392" s="45" t="n">
        <f aca="false">SUM(K393)</f>
        <v>0</v>
      </c>
      <c r="L392" s="45" t="e">
        <f aca="false">SUM(L393+#REF!)</f>
        <v>#REF!</v>
      </c>
      <c r="M392" s="45" t="e">
        <f aca="false">SUM(M393+#REF!)</f>
        <v>#REF!</v>
      </c>
      <c r="N392" s="45" t="e">
        <f aca="false">SUM(N393+#REF!)</f>
        <v>#REF!</v>
      </c>
      <c r="O392" s="45" t="e">
        <f aca="false">SUM(O393+#REF!)</f>
        <v>#REF!</v>
      </c>
      <c r="P392" s="45" t="e">
        <f aca="false">SUM(P393+#REF!)</f>
        <v>#REF!</v>
      </c>
      <c r="Q392" s="45" t="n">
        <f aca="false">SUM(Q393)</f>
        <v>317000</v>
      </c>
      <c r="R392" s="45" t="e">
        <f aca="false">SUM(R393+#REF!)</f>
        <v>#REF!</v>
      </c>
      <c r="S392" s="45" t="e">
        <f aca="false">SUM(S393+#REF!)</f>
        <v>#REF!</v>
      </c>
      <c r="T392" s="45" t="e">
        <f aca="false">SUM(T393+#REF!)</f>
        <v>#REF!</v>
      </c>
      <c r="U392" s="45" t="e">
        <f aca="false">SUM(U393+#REF!)</f>
        <v>#REF!</v>
      </c>
      <c r="V392" s="45" t="e">
        <f aca="false">SUM(V393+#REF!)</f>
        <v>#REF!</v>
      </c>
      <c r="W392" s="45" t="e">
        <f aca="false">SUM(W393+#REF!)</f>
        <v>#REF!</v>
      </c>
      <c r="X392" s="45" t="e">
        <f aca="false">SUM(X393+#REF!)</f>
        <v>#REF!</v>
      </c>
      <c r="Y392" s="45" t="e">
        <f aca="false">SUM(Y393+#REF!)</f>
        <v>#REF!</v>
      </c>
      <c r="Z392" s="45" t="e">
        <f aca="false">SUM(Z393+#REF!)</f>
        <v>#REF!</v>
      </c>
      <c r="AA392" s="45" t="e">
        <f aca="false">SUM(AA393+#REF!)</f>
        <v>#REF!</v>
      </c>
      <c r="AB392" s="45" t="e">
        <f aca="false">SUM(AB393+#REF!)</f>
        <v>#REF!</v>
      </c>
      <c r="AC392" s="45" t="e">
        <f aca="false">SUM(AC393+#REF!)</f>
        <v>#REF!</v>
      </c>
      <c r="AD392" s="45" t="e">
        <f aca="false">SUM(AD393+#REF!)</f>
        <v>#REF!</v>
      </c>
      <c r="AE392" s="45" t="e">
        <f aca="false">SUM(AE393+#REF!)</f>
        <v>#REF!</v>
      </c>
      <c r="AF392" s="45" t="e">
        <f aca="false">SUM(AF393+#REF!)</f>
        <v>#REF!</v>
      </c>
      <c r="AG392" s="45" t="e">
        <f aca="false">SUM(AG393+#REF!)</f>
        <v>#REF!</v>
      </c>
      <c r="AH392" s="45" t="e">
        <f aca="false">SUM(AH393+#REF!)</f>
        <v>#REF!</v>
      </c>
      <c r="AI392" s="45" t="e">
        <f aca="false">SUM(AI393+#REF!)</f>
        <v>#REF!</v>
      </c>
      <c r="AJ392" s="45" t="e">
        <f aca="false">SUM(AJ393+#REF!)</f>
        <v>#REF!</v>
      </c>
      <c r="AK392" s="45" t="e">
        <f aca="false">SUM(AK393+#REF!)</f>
        <v>#REF!</v>
      </c>
      <c r="AL392" s="45" t="e">
        <f aca="false">SUM(AL393+#REF!)</f>
        <v>#REF!</v>
      </c>
      <c r="AM392" s="45" t="e">
        <f aca="false">SUM(AM393+#REF!)</f>
        <v>#REF!</v>
      </c>
      <c r="AN392" s="45" t="e">
        <f aca="false">SUM(AN393+#REF!)</f>
        <v>#REF!</v>
      </c>
      <c r="AO392" s="39" t="n">
        <f aca="false">SUM(AO393)</f>
        <v>130068.352246334</v>
      </c>
      <c r="AP392" s="39" t="n">
        <f aca="false">SUM(AP393)</f>
        <v>600000</v>
      </c>
      <c r="AQ392" s="39" t="n">
        <f aca="false">SUM(AQ393)</f>
        <v>0</v>
      </c>
      <c r="AR392" s="39" t="n">
        <f aca="false">SUM(AR393)</f>
        <v>79633.6850487756</v>
      </c>
      <c r="AS392" s="39" t="n">
        <f aca="false">SUM(AS393)</f>
        <v>0</v>
      </c>
      <c r="AT392" s="39" t="n">
        <f aca="false">SUM(AT393)</f>
        <v>114242.3</v>
      </c>
      <c r="AU392" s="39" t="n">
        <f aca="false">SUM(AU393)</f>
        <v>57250</v>
      </c>
      <c r="AV392" s="39" t="n">
        <f aca="false">SUM(AV393)</f>
        <v>0</v>
      </c>
      <c r="AW392" s="39" t="n">
        <f aca="false">SUM(AW393)</f>
        <v>136883.685048776</v>
      </c>
      <c r="AX392" s="39" t="n">
        <f aca="false">SUM(AX393)</f>
        <v>114242.3</v>
      </c>
      <c r="AY392" s="39" t="n">
        <f aca="false">SUM(AY393)</f>
        <v>0</v>
      </c>
      <c r="AZ392" s="39" t="n">
        <f aca="false">SUM(AZ393)</f>
        <v>21210.51</v>
      </c>
      <c r="BA392" s="39" t="n">
        <f aca="false">SUM(BA393)</f>
        <v>115673.18667463</v>
      </c>
      <c r="BB392" s="39" t="n">
        <f aca="false">SUM(BB393)</f>
        <v>114316.48</v>
      </c>
      <c r="BC392" s="40" t="n">
        <f aca="false">SUM(BB392/BA392*100)</f>
        <v>98.827120862118</v>
      </c>
      <c r="BD392" s="34"/>
      <c r="BL392" s="2"/>
    </row>
    <row r="393" customFormat="false" ht="12.75" hidden="true" customHeight="false" outlineLevel="0" collapsed="false">
      <c r="A393" s="35" t="s">
        <v>364</v>
      </c>
      <c r="B393" s="36"/>
      <c r="C393" s="36"/>
      <c r="D393" s="36"/>
      <c r="E393" s="36"/>
      <c r="F393" s="36"/>
      <c r="G393" s="36"/>
      <c r="H393" s="36"/>
      <c r="I393" s="49" t="s">
        <v>365</v>
      </c>
      <c r="J393" s="50" t="s">
        <v>72</v>
      </c>
      <c r="K393" s="51" t="n">
        <f aca="false">SUM(K394)</f>
        <v>0</v>
      </c>
      <c r="L393" s="51" t="n">
        <f aca="false">SUM(L394)</f>
        <v>0</v>
      </c>
      <c r="M393" s="51" t="n">
        <f aca="false">SUM(M394)</f>
        <v>0</v>
      </c>
      <c r="N393" s="51" t="n">
        <f aca="false">SUM(N394)</f>
        <v>0</v>
      </c>
      <c r="O393" s="51" t="n">
        <f aca="false">SUM(O394)</f>
        <v>0</v>
      </c>
      <c r="P393" s="51" t="n">
        <f aca="false">SUM(P394)</f>
        <v>0</v>
      </c>
      <c r="Q393" s="51" t="n">
        <v>317000</v>
      </c>
      <c r="R393" s="51" t="e">
        <f aca="false">SUM(R394)</f>
        <v>#REF!</v>
      </c>
      <c r="S393" s="51" t="e">
        <f aca="false">SUM(S394)</f>
        <v>#REF!</v>
      </c>
      <c r="T393" s="51" t="e">
        <f aca="false">SUM(T394)</f>
        <v>#REF!</v>
      </c>
      <c r="U393" s="51" t="e">
        <f aca="false">SUM(U394)</f>
        <v>#REF!</v>
      </c>
      <c r="V393" s="51" t="e">
        <f aca="false">SUM(V394)</f>
        <v>#REF!</v>
      </c>
      <c r="W393" s="51" t="n">
        <f aca="false">SUM(W394)</f>
        <v>0</v>
      </c>
      <c r="X393" s="51" t="e">
        <f aca="false">SUM(X394)</f>
        <v>#REF!</v>
      </c>
      <c r="Y393" s="51" t="n">
        <f aca="false">SUM(Y394)</f>
        <v>1173441.66</v>
      </c>
      <c r="Z393" s="51" t="n">
        <f aca="false">SUM(Z394)</f>
        <v>1223141.66</v>
      </c>
      <c r="AA393" s="51" t="n">
        <f aca="false">SUM(AA394)</f>
        <v>324000</v>
      </c>
      <c r="AB393" s="51" t="n">
        <f aca="false">SUM(AB394)</f>
        <v>815696.4</v>
      </c>
      <c r="AC393" s="51" t="n">
        <f aca="false">SUM(AC394)</f>
        <v>648000</v>
      </c>
      <c r="AD393" s="51" t="n">
        <f aca="false">SUM(AD394)</f>
        <v>961000</v>
      </c>
      <c r="AE393" s="51" t="n">
        <f aca="false">SUM(AE394)</f>
        <v>0</v>
      </c>
      <c r="AF393" s="51" t="n">
        <f aca="false">SUM(AF394)</f>
        <v>0</v>
      </c>
      <c r="AG393" s="51" t="n">
        <f aca="false">SUM(AG394)</f>
        <v>961000</v>
      </c>
      <c r="AH393" s="51" t="n">
        <f aca="false">SUM(AH394)</f>
        <v>554110.41</v>
      </c>
      <c r="AI393" s="51" t="n">
        <f aca="false">SUM(AI394)</f>
        <v>1027800</v>
      </c>
      <c r="AJ393" s="51" t="n">
        <f aca="false">SUM(AJ394)</f>
        <v>593900.29</v>
      </c>
      <c r="AK393" s="51" t="n">
        <f aca="false">SUM(AK394)</f>
        <v>980000</v>
      </c>
      <c r="AL393" s="51" t="n">
        <f aca="false">SUM(AL394)</f>
        <v>0</v>
      </c>
      <c r="AM393" s="51" t="n">
        <f aca="false">SUM(AM394)</f>
        <v>0</v>
      </c>
      <c r="AN393" s="51" t="n">
        <f aca="false">SUM(AN394)</f>
        <v>980000</v>
      </c>
      <c r="AO393" s="39" t="n">
        <f aca="false">SUM(AN393/$AN$4)</f>
        <v>130068.352246334</v>
      </c>
      <c r="AP393" s="51" t="n">
        <f aca="false">SUM(AP394)</f>
        <v>600000</v>
      </c>
      <c r="AQ393" s="51" t="n">
        <f aca="false">SUM(AQ394)</f>
        <v>0</v>
      </c>
      <c r="AR393" s="39" t="n">
        <f aca="false">SUM(AP393/$AN$4)</f>
        <v>79633.6850487756</v>
      </c>
      <c r="AS393" s="39"/>
      <c r="AT393" s="39" t="n">
        <f aca="false">SUM(AT394)</f>
        <v>114242.3</v>
      </c>
      <c r="AU393" s="39" t="n">
        <f aca="false">SUM(AU394)</f>
        <v>57250</v>
      </c>
      <c r="AV393" s="39" t="n">
        <f aca="false">SUM(AV394)</f>
        <v>0</v>
      </c>
      <c r="AW393" s="39" t="n">
        <f aca="false">SUM(AR393+AU393-AV393)</f>
        <v>136883.685048776</v>
      </c>
      <c r="AX393" s="47" t="n">
        <f aca="false">SUM(AX397)</f>
        <v>114242.3</v>
      </c>
      <c r="AY393" s="47" t="n">
        <f aca="false">SUM(AY397)</f>
        <v>0</v>
      </c>
      <c r="AZ393" s="47" t="n">
        <f aca="false">SUM(AZ397)</f>
        <v>21210.51</v>
      </c>
      <c r="BA393" s="47" t="n">
        <f aca="false">SUM(BA397)</f>
        <v>115673.18667463</v>
      </c>
      <c r="BB393" s="47" t="n">
        <f aca="false">SUM(BB397)</f>
        <v>114316.48</v>
      </c>
      <c r="BC393" s="48" t="n">
        <f aca="false">SUM(BB393/BA393*100)</f>
        <v>98.827120862118</v>
      </c>
      <c r="BH393" s="2" t="n">
        <v>62337.25</v>
      </c>
      <c r="BJ393" s="2" t="n">
        <v>51979.09</v>
      </c>
      <c r="BL393" s="2"/>
    </row>
    <row r="394" customFormat="false" ht="12.75" hidden="true" customHeight="false" outlineLevel="0" collapsed="false">
      <c r="A394" s="35"/>
      <c r="B394" s="36"/>
      <c r="C394" s="36"/>
      <c r="D394" s="36"/>
      <c r="E394" s="36"/>
      <c r="F394" s="36"/>
      <c r="G394" s="36"/>
      <c r="H394" s="36"/>
      <c r="I394" s="49" t="s">
        <v>50</v>
      </c>
      <c r="J394" s="50"/>
      <c r="K394" s="36"/>
      <c r="L394" s="36"/>
      <c r="M394" s="36"/>
      <c r="N394" s="36"/>
      <c r="O394" s="36"/>
      <c r="P394" s="49" t="s">
        <v>50</v>
      </c>
      <c r="Q394" s="50"/>
      <c r="R394" s="45" t="e">
        <f aca="false">SUM(#REF!)</f>
        <v>#REF!</v>
      </c>
      <c r="S394" s="45" t="e">
        <f aca="false">SUM(S397)</f>
        <v>#REF!</v>
      </c>
      <c r="T394" s="45" t="e">
        <f aca="false">SUM(T397)</f>
        <v>#REF!</v>
      </c>
      <c r="U394" s="45" t="e">
        <f aca="false">SUM(U397)</f>
        <v>#REF!</v>
      </c>
      <c r="V394" s="45" t="e">
        <f aca="false">SUM(V397)</f>
        <v>#REF!</v>
      </c>
      <c r="W394" s="45" t="n">
        <f aca="false">SUM(W397)</f>
        <v>0</v>
      </c>
      <c r="X394" s="45" t="e">
        <f aca="false">SUM(X397)</f>
        <v>#REF!</v>
      </c>
      <c r="Y394" s="45" t="n">
        <f aca="false">SUM(Y397)</f>
        <v>1173441.66</v>
      </c>
      <c r="Z394" s="45" t="n">
        <f aca="false">SUM(Z397)</f>
        <v>1223141.66</v>
      </c>
      <c r="AA394" s="45" t="n">
        <f aca="false">SUM(AA397)</f>
        <v>324000</v>
      </c>
      <c r="AB394" s="45" t="n">
        <f aca="false">SUM(AB397)</f>
        <v>815696.4</v>
      </c>
      <c r="AC394" s="45" t="n">
        <f aca="false">SUM(AC397)</f>
        <v>648000</v>
      </c>
      <c r="AD394" s="45" t="n">
        <f aca="false">SUM(AD397)</f>
        <v>961000</v>
      </c>
      <c r="AE394" s="45" t="n">
        <f aca="false">SUM(AE397)</f>
        <v>0</v>
      </c>
      <c r="AF394" s="45" t="n">
        <f aca="false">SUM(AF397)</f>
        <v>0</v>
      </c>
      <c r="AG394" s="45" t="n">
        <f aca="false">SUM(AG397)</f>
        <v>961000</v>
      </c>
      <c r="AH394" s="45" t="n">
        <f aca="false">SUM(AH397)</f>
        <v>554110.41</v>
      </c>
      <c r="AI394" s="45" t="n">
        <f aca="false">SUM(AI397)</f>
        <v>1027800</v>
      </c>
      <c r="AJ394" s="45" t="n">
        <f aca="false">SUM(AJ397)</f>
        <v>593900.29</v>
      </c>
      <c r="AK394" s="45" t="n">
        <f aca="false">SUM(AK397)</f>
        <v>980000</v>
      </c>
      <c r="AL394" s="45" t="n">
        <f aca="false">SUM(AL397)</f>
        <v>0</v>
      </c>
      <c r="AM394" s="45" t="n">
        <f aca="false">SUM(AM397)</f>
        <v>0</v>
      </c>
      <c r="AN394" s="45" t="n">
        <f aca="false">SUM(AN397)</f>
        <v>980000</v>
      </c>
      <c r="AO394" s="39" t="n">
        <f aca="false">SUM(AN394/$AN$4)</f>
        <v>130068.352246334</v>
      </c>
      <c r="AP394" s="45" t="n">
        <f aca="false">SUM(AP397)</f>
        <v>600000</v>
      </c>
      <c r="AQ394" s="45" t="n">
        <f aca="false">SUM(AQ397)</f>
        <v>0</v>
      </c>
      <c r="AR394" s="39" t="n">
        <f aca="false">SUM(AP394/$AN$4)</f>
        <v>79633.6850487756</v>
      </c>
      <c r="AS394" s="39"/>
      <c r="AT394" s="39" t="n">
        <f aca="false">SUM(AT397)</f>
        <v>114242.3</v>
      </c>
      <c r="AU394" s="39" t="n">
        <f aca="false">SUM(AU397)</f>
        <v>57250</v>
      </c>
      <c r="AV394" s="39" t="n">
        <f aca="false">SUM(AV397)</f>
        <v>0</v>
      </c>
      <c r="AW394" s="39" t="n">
        <f aca="false">SUM(AR394+AU394-AV394)</f>
        <v>136883.685048776</v>
      </c>
      <c r="AX394" s="47"/>
      <c r="AY394" s="47"/>
      <c r="AZ394" s="47"/>
      <c r="BA394" s="47" t="n">
        <v>115673.19</v>
      </c>
      <c r="BB394" s="47" t="n">
        <f aca="false">SUM(BB397)</f>
        <v>114316.48</v>
      </c>
      <c r="BC394" s="48" t="n">
        <f aca="false">SUM(BB394/BA394*100)</f>
        <v>98.8271180210384</v>
      </c>
      <c r="BL394" s="2"/>
    </row>
    <row r="395" customFormat="false" ht="12.75" hidden="true" customHeight="false" outlineLevel="0" collapsed="false">
      <c r="A395" s="35"/>
      <c r="B395" s="36" t="s">
        <v>73</v>
      </c>
      <c r="C395" s="36"/>
      <c r="D395" s="36"/>
      <c r="E395" s="36"/>
      <c r="F395" s="36"/>
      <c r="G395" s="36"/>
      <c r="H395" s="36"/>
      <c r="I395" s="57" t="s">
        <v>76</v>
      </c>
      <c r="J395" s="50" t="s">
        <v>77</v>
      </c>
      <c r="K395" s="36"/>
      <c r="L395" s="36"/>
      <c r="M395" s="36"/>
      <c r="N395" s="36"/>
      <c r="O395" s="36"/>
      <c r="P395" s="49"/>
      <c r="Q395" s="50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39" t="n">
        <f aca="false">SUM(AN395/$AN$4)</f>
        <v>0</v>
      </c>
      <c r="AP395" s="45" t="n">
        <v>600000</v>
      </c>
      <c r="AQ395" s="45"/>
      <c r="AR395" s="39" t="n">
        <f aca="false">SUM(AP395/$AN$4)</f>
        <v>79633.6850487756</v>
      </c>
      <c r="AS395" s="39"/>
      <c r="AT395" s="39"/>
      <c r="AU395" s="39"/>
      <c r="AV395" s="39"/>
      <c r="AW395" s="39" t="n">
        <v>136883.69</v>
      </c>
      <c r="AX395" s="47"/>
      <c r="AY395" s="47"/>
      <c r="AZ395" s="47"/>
      <c r="BA395" s="47" t="n">
        <v>62400</v>
      </c>
      <c r="BB395" s="47"/>
      <c r="BC395" s="48" t="n">
        <f aca="false">SUM(BB395/BA395*100)</f>
        <v>0</v>
      </c>
      <c r="BL395" s="2"/>
    </row>
    <row r="396" customFormat="false" ht="12.75" hidden="true" customHeight="false" outlineLevel="0" collapsed="false">
      <c r="A396" s="35"/>
      <c r="B396" s="36"/>
      <c r="C396" s="36"/>
      <c r="D396" s="36"/>
      <c r="E396" s="36"/>
      <c r="F396" s="36"/>
      <c r="G396" s="36"/>
      <c r="H396" s="36"/>
      <c r="I396" s="57" t="s">
        <v>170</v>
      </c>
      <c r="J396" s="50" t="s">
        <v>82</v>
      </c>
      <c r="K396" s="36"/>
      <c r="L396" s="36"/>
      <c r="M396" s="36"/>
      <c r="N396" s="36"/>
      <c r="O396" s="36"/>
      <c r="P396" s="49"/>
      <c r="Q396" s="50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39"/>
      <c r="AP396" s="45"/>
      <c r="AQ396" s="45"/>
      <c r="AR396" s="39"/>
      <c r="AS396" s="39"/>
      <c r="AT396" s="39"/>
      <c r="AU396" s="39"/>
      <c r="AV396" s="39"/>
      <c r="AW396" s="39"/>
      <c r="AX396" s="47"/>
      <c r="AY396" s="47"/>
      <c r="AZ396" s="47"/>
      <c r="BA396" s="47" t="n">
        <v>53273.18</v>
      </c>
      <c r="BB396" s="47"/>
      <c r="BC396" s="48" t="n">
        <f aca="false">SUM(BB396/BA396*100)</f>
        <v>0</v>
      </c>
      <c r="BL396" s="2"/>
    </row>
    <row r="397" customFormat="false" ht="12.75" hidden="true" customHeight="false" outlineLevel="0" collapsed="false">
      <c r="A397" s="66"/>
      <c r="B397" s="52"/>
      <c r="C397" s="52"/>
      <c r="D397" s="52"/>
      <c r="E397" s="52"/>
      <c r="F397" s="52"/>
      <c r="G397" s="52"/>
      <c r="H397" s="52"/>
      <c r="I397" s="37" t="n">
        <v>3</v>
      </c>
      <c r="J397" s="38" t="s">
        <v>54</v>
      </c>
      <c r="K397" s="52"/>
      <c r="L397" s="52"/>
      <c r="M397" s="52"/>
      <c r="N397" s="52"/>
      <c r="O397" s="52"/>
      <c r="P397" s="37" t="n">
        <v>3</v>
      </c>
      <c r="Q397" s="38" t="s">
        <v>54</v>
      </c>
      <c r="R397" s="45"/>
      <c r="S397" s="39" t="e">
        <f aca="false">SUM(S398)</f>
        <v>#REF!</v>
      </c>
      <c r="T397" s="39" t="e">
        <f aca="false">SUM(T398)</f>
        <v>#REF!</v>
      </c>
      <c r="U397" s="39" t="e">
        <f aca="false">SUM(U398)</f>
        <v>#REF!</v>
      </c>
      <c r="V397" s="39" t="e">
        <f aca="false">SUM(V398)</f>
        <v>#REF!</v>
      </c>
      <c r="W397" s="39" t="n">
        <f aca="false">SUM(W398)</f>
        <v>0</v>
      </c>
      <c r="X397" s="39" t="e">
        <f aca="false">SUM(X398+X405)</f>
        <v>#REF!</v>
      </c>
      <c r="Y397" s="39" t="n">
        <f aca="false">SUM(Y398+Y405)</f>
        <v>1173441.66</v>
      </c>
      <c r="Z397" s="39" t="n">
        <f aca="false">SUM(Z398+Z405)</f>
        <v>1223141.66</v>
      </c>
      <c r="AA397" s="39" t="n">
        <f aca="false">SUM(AA398+AA405)</f>
        <v>324000</v>
      </c>
      <c r="AB397" s="39" t="n">
        <f aca="false">SUM(AB398+AB405)</f>
        <v>815696.4</v>
      </c>
      <c r="AC397" s="39" t="n">
        <f aca="false">SUM(AC398+AC405)</f>
        <v>648000</v>
      </c>
      <c r="AD397" s="39" t="n">
        <f aca="false">SUM(AD398+AD405)</f>
        <v>961000</v>
      </c>
      <c r="AE397" s="39" t="n">
        <f aca="false">SUM(AE398+AE405)</f>
        <v>0</v>
      </c>
      <c r="AF397" s="39" t="n">
        <f aca="false">SUM(AF398+AF405)</f>
        <v>0</v>
      </c>
      <c r="AG397" s="39" t="n">
        <f aca="false">SUM(AG398+AG405)</f>
        <v>961000</v>
      </c>
      <c r="AH397" s="39" t="n">
        <f aca="false">SUM(AH398+AH405)</f>
        <v>554110.41</v>
      </c>
      <c r="AI397" s="39" t="n">
        <f aca="false">SUM(AI398+AI405)</f>
        <v>1027800</v>
      </c>
      <c r="AJ397" s="39" t="n">
        <f aca="false">SUM(AJ398+AJ405)</f>
        <v>593900.29</v>
      </c>
      <c r="AK397" s="39" t="n">
        <f aca="false">SUM(AK398+AK405)</f>
        <v>980000</v>
      </c>
      <c r="AL397" s="39" t="n">
        <f aca="false">SUM(AL398+AL405)</f>
        <v>0</v>
      </c>
      <c r="AM397" s="39" t="n">
        <f aca="false">SUM(AM398+AM405)</f>
        <v>0</v>
      </c>
      <c r="AN397" s="39" t="n">
        <f aca="false">SUM(AN398+AN405)</f>
        <v>980000</v>
      </c>
      <c r="AO397" s="39" t="n">
        <f aca="false">SUM(AN397/$AN$4)</f>
        <v>130068.352246334</v>
      </c>
      <c r="AP397" s="39" t="n">
        <f aca="false">SUM(AP398+AP405)</f>
        <v>600000</v>
      </c>
      <c r="AQ397" s="39" t="n">
        <f aca="false">SUM(AQ398+AQ405)</f>
        <v>0</v>
      </c>
      <c r="AR397" s="39" t="n">
        <f aca="false">SUM(AP397/$AN$4)</f>
        <v>79633.6850487756</v>
      </c>
      <c r="AS397" s="39"/>
      <c r="AT397" s="39" t="n">
        <f aca="false">SUM(AT398+AT405)</f>
        <v>114242.3</v>
      </c>
      <c r="AU397" s="39" t="n">
        <f aca="false">SUM(AU398+AU405)</f>
        <v>57250</v>
      </c>
      <c r="AV397" s="39" t="n">
        <f aca="false">SUM(AV398+AV405)</f>
        <v>0</v>
      </c>
      <c r="AW397" s="39" t="n">
        <f aca="false">SUM(AR397+AU397-AV397)</f>
        <v>136883.685048776</v>
      </c>
      <c r="AX397" s="47" t="n">
        <f aca="false">SUM(AX398+AX405)</f>
        <v>114242.3</v>
      </c>
      <c r="AY397" s="47" t="n">
        <f aca="false">SUM(AY398+AY405)</f>
        <v>0</v>
      </c>
      <c r="AZ397" s="47" t="n">
        <f aca="false">SUM(AZ398+AZ405)</f>
        <v>21210.51</v>
      </c>
      <c r="BA397" s="47" t="n">
        <f aca="false">SUM(BA398+BA405)</f>
        <v>115673.18667463</v>
      </c>
      <c r="BB397" s="47" t="n">
        <f aca="false">SUM(BB398+BB405)</f>
        <v>114316.48</v>
      </c>
      <c r="BC397" s="48" t="n">
        <f aca="false">SUM(BB397/BA397*100)</f>
        <v>98.827120862118</v>
      </c>
      <c r="BL397" s="2"/>
    </row>
    <row r="398" customFormat="false" ht="12.75" hidden="true" customHeight="false" outlineLevel="0" collapsed="false">
      <c r="A398" s="66"/>
      <c r="B398" s="52" t="s">
        <v>74</v>
      </c>
      <c r="C398" s="52"/>
      <c r="D398" s="52"/>
      <c r="E398" s="52"/>
      <c r="F398" s="52"/>
      <c r="G398" s="52"/>
      <c r="H398" s="52"/>
      <c r="I398" s="37" t="n">
        <v>31</v>
      </c>
      <c r="J398" s="38" t="s">
        <v>84</v>
      </c>
      <c r="K398" s="52"/>
      <c r="L398" s="52"/>
      <c r="M398" s="52"/>
      <c r="N398" s="52"/>
      <c r="O398" s="52"/>
      <c r="P398" s="37" t="n">
        <v>31</v>
      </c>
      <c r="Q398" s="38" t="s">
        <v>366</v>
      </c>
      <c r="R398" s="45"/>
      <c r="S398" s="39" t="e">
        <f aca="false">SUM(S399+S403)</f>
        <v>#REF!</v>
      </c>
      <c r="T398" s="39" t="e">
        <f aca="false">SUM(T399+T403)</f>
        <v>#REF!</v>
      </c>
      <c r="U398" s="39" t="e">
        <f aca="false">SUM(U399+U403)</f>
        <v>#REF!</v>
      </c>
      <c r="V398" s="39" t="e">
        <f aca="false">SUM(V399+V403)</f>
        <v>#REF!</v>
      </c>
      <c r="W398" s="39" t="n">
        <f aca="false">SUM(W399+W403)</f>
        <v>0</v>
      </c>
      <c r="X398" s="39" t="e">
        <f aca="false">SUM(X399+X403+#REF!)</f>
        <v>#REF!</v>
      </c>
      <c r="Y398" s="39" t="n">
        <f aca="false">SUM(Y399+Y403)</f>
        <v>905441.66</v>
      </c>
      <c r="Z398" s="39" t="n">
        <f aca="false">SUM(Z399+Z403)</f>
        <v>905441.66</v>
      </c>
      <c r="AA398" s="39" t="n">
        <f aca="false">SUM(AA399+AA403)</f>
        <v>206500</v>
      </c>
      <c r="AB398" s="39" t="n">
        <f aca="false">SUM(AB399+AB403)</f>
        <v>743375.5</v>
      </c>
      <c r="AC398" s="39" t="n">
        <f aca="false">SUM(AC399+AC403)</f>
        <v>413000</v>
      </c>
      <c r="AD398" s="39" t="n">
        <f aca="false">SUM(AD399+AD403)</f>
        <v>721000</v>
      </c>
      <c r="AE398" s="39" t="n">
        <f aca="false">SUM(AE399+AE403)</f>
        <v>0</v>
      </c>
      <c r="AF398" s="39" t="n">
        <f aca="false">SUM(AF399+AF403)</f>
        <v>0</v>
      </c>
      <c r="AG398" s="39" t="n">
        <f aca="false">SUM(AG399+AG403)</f>
        <v>721000</v>
      </c>
      <c r="AH398" s="39" t="n">
        <f aca="false">SUM(AH399+AH403)</f>
        <v>459991.9</v>
      </c>
      <c r="AI398" s="39" t="n">
        <f aca="false">SUM(AI399+AI403+AI401)</f>
        <v>858000</v>
      </c>
      <c r="AJ398" s="39" t="n">
        <f aca="false">SUM(AJ399+AJ403+AJ401)</f>
        <v>562659.07</v>
      </c>
      <c r="AK398" s="39" t="n">
        <f aca="false">SUM(AK399+AK403+AK401)</f>
        <v>858000</v>
      </c>
      <c r="AL398" s="39" t="n">
        <f aca="false">SUM(AL399+AL403+AL401)</f>
        <v>0</v>
      </c>
      <c r="AM398" s="39" t="n">
        <f aca="false">SUM(AM399+AM403+AM401)</f>
        <v>0</v>
      </c>
      <c r="AN398" s="39" t="n">
        <f aca="false">SUM(AN399+AN403+AN401)</f>
        <v>858000</v>
      </c>
      <c r="AO398" s="39" t="n">
        <f aca="false">SUM(AN398/$AN$4)</f>
        <v>113876.169619749</v>
      </c>
      <c r="AP398" s="39" t="n">
        <f aca="false">SUM(AP399+AP403+AP401)</f>
        <v>508000</v>
      </c>
      <c r="AQ398" s="39"/>
      <c r="AR398" s="39" t="n">
        <f aca="false">SUM(AP398/$AN$4)</f>
        <v>67423.18667463</v>
      </c>
      <c r="AS398" s="39"/>
      <c r="AT398" s="39" t="n">
        <f aca="false">SUM(AT399+AT403+AT401)</f>
        <v>107222.86</v>
      </c>
      <c r="AU398" s="39" t="n">
        <f aca="false">SUM(AU399+AU403+AU401)</f>
        <v>50000</v>
      </c>
      <c r="AV398" s="39" t="n">
        <f aca="false">SUM(AV399+AV403+AV401)</f>
        <v>0</v>
      </c>
      <c r="AW398" s="39" t="n">
        <f aca="false">SUM(AW399+AW403+AW401)</f>
        <v>117423.18667463</v>
      </c>
      <c r="AX398" s="47" t="n">
        <f aca="false">SUM(AX399+AX403)</f>
        <v>107222.86</v>
      </c>
      <c r="AY398" s="47" t="n">
        <f aca="false">SUM(AY399+AY403)</f>
        <v>0</v>
      </c>
      <c r="AZ398" s="47" t="n">
        <f aca="false">SUM(AZ399+AZ403)</f>
        <v>9000</v>
      </c>
      <c r="BA398" s="47" t="n">
        <f aca="false">SUM(BA399+BA401+BA403)</f>
        <v>108423.18667463</v>
      </c>
      <c r="BB398" s="47" t="n">
        <f aca="false">SUM(BB399+BB403)</f>
        <v>107222.86</v>
      </c>
      <c r="BC398" s="48" t="n">
        <f aca="false">SUM(BB398/BA398*100)</f>
        <v>98.8929243721344</v>
      </c>
      <c r="BL398" s="2"/>
    </row>
    <row r="399" customFormat="false" ht="12.75" hidden="true" customHeight="false" outlineLevel="0" collapsed="false">
      <c r="A399" s="35"/>
      <c r="B399" s="36" t="s">
        <v>367</v>
      </c>
      <c r="C399" s="36"/>
      <c r="D399" s="36"/>
      <c r="E399" s="36"/>
      <c r="F399" s="36"/>
      <c r="G399" s="36"/>
      <c r="H399" s="36"/>
      <c r="I399" s="49" t="n">
        <v>311</v>
      </c>
      <c r="J399" s="50" t="s">
        <v>85</v>
      </c>
      <c r="K399" s="36"/>
      <c r="L399" s="36"/>
      <c r="M399" s="36"/>
      <c r="N399" s="36"/>
      <c r="O399" s="36"/>
      <c r="P399" s="49" t="n">
        <v>311</v>
      </c>
      <c r="Q399" s="50" t="s">
        <v>85</v>
      </c>
      <c r="R399" s="45"/>
      <c r="S399" s="51" t="e">
        <f aca="false">SUM(#REF!)</f>
        <v>#REF!</v>
      </c>
      <c r="T399" s="51" t="e">
        <f aca="false">SUM(#REF!)</f>
        <v>#REF!</v>
      </c>
      <c r="U399" s="51" t="e">
        <f aca="false">SUM(#REF!)</f>
        <v>#REF!</v>
      </c>
      <c r="V399" s="51" t="e">
        <f aca="false">SUM(#REF!)</f>
        <v>#REF!</v>
      </c>
      <c r="W399" s="51" t="n">
        <v>0</v>
      </c>
      <c r="X399" s="51" t="n">
        <v>670000</v>
      </c>
      <c r="Y399" s="51" t="n">
        <f aca="false">SUM(Y400)</f>
        <v>783080.3</v>
      </c>
      <c r="Z399" s="51" t="n">
        <f aca="false">SUM(Z400)</f>
        <v>783080.3</v>
      </c>
      <c r="AA399" s="51" t="n">
        <f aca="false">SUM(AA400)</f>
        <v>182500</v>
      </c>
      <c r="AB399" s="51" t="n">
        <f aca="false">SUM(AB400)</f>
        <v>687632.27</v>
      </c>
      <c r="AC399" s="51" t="n">
        <f aca="false">SUM(AC400)</f>
        <v>365000</v>
      </c>
      <c r="AD399" s="51" t="n">
        <f aca="false">SUM(AD400)</f>
        <v>665000</v>
      </c>
      <c r="AE399" s="51" t="n">
        <f aca="false">SUM(AE400)</f>
        <v>0</v>
      </c>
      <c r="AF399" s="51" t="n">
        <f aca="false">SUM(AF400)</f>
        <v>0</v>
      </c>
      <c r="AG399" s="51" t="n">
        <f aca="false">SUM(AG400)</f>
        <v>665000</v>
      </c>
      <c r="AH399" s="51" t="n">
        <f aca="false">SUM(AH400)</f>
        <v>394588.01</v>
      </c>
      <c r="AI399" s="51" t="n">
        <f aca="false">SUM(AI400)</f>
        <v>720000</v>
      </c>
      <c r="AJ399" s="51" t="n">
        <f aca="false">SUM(AJ400)</f>
        <v>482969.21</v>
      </c>
      <c r="AK399" s="51" t="n">
        <f aca="false">SUM(AK400)</f>
        <v>720000</v>
      </c>
      <c r="AL399" s="51" t="n">
        <f aca="false">SUM(AL400)</f>
        <v>0</v>
      </c>
      <c r="AM399" s="51" t="n">
        <f aca="false">SUM(AM400)</f>
        <v>0</v>
      </c>
      <c r="AN399" s="51" t="n">
        <f aca="false">SUM(AN400)</f>
        <v>720000</v>
      </c>
      <c r="AO399" s="39" t="n">
        <f aca="false">SUM(AN399/$AN$4)</f>
        <v>95560.4220585308</v>
      </c>
      <c r="AP399" s="51" t="n">
        <f aca="false">SUM(AP400)</f>
        <v>450000</v>
      </c>
      <c r="AQ399" s="51"/>
      <c r="AR399" s="39" t="n">
        <f aca="false">SUM(AP399/$AN$4)</f>
        <v>59725.2637865817</v>
      </c>
      <c r="AS399" s="39"/>
      <c r="AT399" s="39" t="n">
        <f aca="false">SUM(AT400)</f>
        <v>92036.85</v>
      </c>
      <c r="AU399" s="39" t="n">
        <f aca="false">SUM(AU400)</f>
        <v>40000</v>
      </c>
      <c r="AV399" s="39" t="n">
        <f aca="false">SUM(AV400)</f>
        <v>0</v>
      </c>
      <c r="AW399" s="39" t="n">
        <f aca="false">SUM(AR399+AU399-AV399)</f>
        <v>99725.2637865817</v>
      </c>
      <c r="AX399" s="47" t="n">
        <f aca="false">SUM(AX400)</f>
        <v>92036.85</v>
      </c>
      <c r="AY399" s="47" t="n">
        <f aca="false">SUM(AY400)</f>
        <v>0</v>
      </c>
      <c r="AZ399" s="47" t="n">
        <f aca="false">SUM(AZ400)</f>
        <v>7000</v>
      </c>
      <c r="BA399" s="47" t="n">
        <f aca="false">SUM(BA400)</f>
        <v>92725.2637865817</v>
      </c>
      <c r="BB399" s="47" t="n">
        <f aca="false">SUM(BB400)</f>
        <v>92036.85</v>
      </c>
      <c r="BC399" s="48" t="n">
        <f aca="false">SUM(BB399/BA399*100)</f>
        <v>99.2575768906237</v>
      </c>
      <c r="BL399" s="2"/>
    </row>
    <row r="400" customFormat="false" ht="12.75" hidden="true" customHeight="false" outlineLevel="0" collapsed="false">
      <c r="A400" s="35"/>
      <c r="B400" s="36"/>
      <c r="C400" s="36"/>
      <c r="D400" s="36"/>
      <c r="E400" s="36"/>
      <c r="F400" s="36"/>
      <c r="G400" s="36"/>
      <c r="H400" s="36"/>
      <c r="I400" s="49" t="n">
        <v>31111</v>
      </c>
      <c r="J400" s="50" t="s">
        <v>368</v>
      </c>
      <c r="K400" s="36"/>
      <c r="L400" s="36"/>
      <c r="M400" s="36"/>
      <c r="N400" s="36"/>
      <c r="O400" s="36"/>
      <c r="P400" s="49"/>
      <c r="Q400" s="50"/>
      <c r="R400" s="45"/>
      <c r="S400" s="51"/>
      <c r="T400" s="51"/>
      <c r="U400" s="51"/>
      <c r="V400" s="51"/>
      <c r="W400" s="51"/>
      <c r="X400" s="51"/>
      <c r="Y400" s="51" t="n">
        <v>783080.3</v>
      </c>
      <c r="Z400" s="51" t="n">
        <v>783080.3</v>
      </c>
      <c r="AA400" s="51" t="n">
        <v>182500</v>
      </c>
      <c r="AB400" s="51" t="n">
        <v>687632.27</v>
      </c>
      <c r="AC400" s="51" t="n">
        <v>365000</v>
      </c>
      <c r="AD400" s="51" t="n">
        <v>665000</v>
      </c>
      <c r="AE400" s="51"/>
      <c r="AF400" s="51"/>
      <c r="AG400" s="53" t="n">
        <f aca="false">SUM(AD400+AE400-AF400)</f>
        <v>665000</v>
      </c>
      <c r="AH400" s="51" t="n">
        <v>394588.01</v>
      </c>
      <c r="AI400" s="51" t="n">
        <v>720000</v>
      </c>
      <c r="AJ400" s="47" t="n">
        <v>482969.21</v>
      </c>
      <c r="AK400" s="51" t="n">
        <v>720000</v>
      </c>
      <c r="AL400" s="51"/>
      <c r="AM400" s="51"/>
      <c r="AN400" s="47" t="n">
        <f aca="false">SUM(AK400+AL400-AM400)</f>
        <v>720000</v>
      </c>
      <c r="AO400" s="39" t="n">
        <f aca="false">SUM(AN400/$AN$4)</f>
        <v>95560.4220585308</v>
      </c>
      <c r="AP400" s="47" t="n">
        <v>450000</v>
      </c>
      <c r="AQ400" s="47"/>
      <c r="AR400" s="39" t="n">
        <f aca="false">SUM(AP400/$AN$4)</f>
        <v>59725.2637865817</v>
      </c>
      <c r="AS400" s="39" t="n">
        <v>92036.85</v>
      </c>
      <c r="AT400" s="39" t="n">
        <v>92036.85</v>
      </c>
      <c r="AU400" s="39" t="n">
        <v>40000</v>
      </c>
      <c r="AV400" s="39"/>
      <c r="AW400" s="39" t="n">
        <f aca="false">SUM(AR400+AU400-AV400)</f>
        <v>99725.2637865817</v>
      </c>
      <c r="AX400" s="47" t="n">
        <v>92036.85</v>
      </c>
      <c r="AY400" s="47"/>
      <c r="AZ400" s="47" t="n">
        <v>7000</v>
      </c>
      <c r="BA400" s="47" t="n">
        <f aca="false">SUM(AW400+AY400-AZ400)</f>
        <v>92725.2637865817</v>
      </c>
      <c r="BB400" s="47" t="n">
        <v>92036.85</v>
      </c>
      <c r="BC400" s="48" t="n">
        <f aca="false">SUM(BB400/BA400*100)</f>
        <v>99.2575768906237</v>
      </c>
      <c r="BL400" s="2"/>
    </row>
    <row r="401" customFormat="false" ht="12.75" hidden="true" customHeight="false" outlineLevel="0" collapsed="false">
      <c r="A401" s="35"/>
      <c r="B401" s="36"/>
      <c r="C401" s="36"/>
      <c r="D401" s="36"/>
      <c r="E401" s="36"/>
      <c r="F401" s="36"/>
      <c r="G401" s="36"/>
      <c r="H401" s="36"/>
      <c r="I401" s="49" t="n">
        <v>312</v>
      </c>
      <c r="J401" s="50" t="s">
        <v>88</v>
      </c>
      <c r="K401" s="36"/>
      <c r="L401" s="36"/>
      <c r="M401" s="36"/>
      <c r="N401" s="36"/>
      <c r="O401" s="36"/>
      <c r="P401" s="49"/>
      <c r="Q401" s="50"/>
      <c r="R401" s="45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 t="n">
        <f aca="false">SUM(AC402:AC402)</f>
        <v>0</v>
      </c>
      <c r="AD401" s="51" t="n">
        <f aca="false">SUM(AD402:AD402)</f>
        <v>6000</v>
      </c>
      <c r="AE401" s="51" t="n">
        <f aca="false">SUM(AE402:AE402)</f>
        <v>0</v>
      </c>
      <c r="AF401" s="51" t="n">
        <f aca="false">SUM(AF402:AF402)</f>
        <v>0</v>
      </c>
      <c r="AG401" s="51" t="n">
        <f aca="false">SUM(AG402:AG402)</f>
        <v>6000</v>
      </c>
      <c r="AH401" s="51" t="n">
        <f aca="false">SUM(AH402:AH402)</f>
        <v>0</v>
      </c>
      <c r="AI401" s="51" t="n">
        <f aca="false">SUM(AI402:AI402)</f>
        <v>18000</v>
      </c>
      <c r="AJ401" s="51" t="n">
        <f aca="false">SUM(AJ402:AJ402)</f>
        <v>0</v>
      </c>
      <c r="AK401" s="51" t="n">
        <f aca="false">SUM(AK402:AK402)</f>
        <v>18000</v>
      </c>
      <c r="AL401" s="51" t="n">
        <f aca="false">SUM(AL402:AL402)</f>
        <v>0</v>
      </c>
      <c r="AM401" s="51" t="n">
        <f aca="false">SUM(AM402:AM402)</f>
        <v>0</v>
      </c>
      <c r="AN401" s="51" t="n">
        <f aca="false">SUM(AN402:AN402)</f>
        <v>18000</v>
      </c>
      <c r="AO401" s="39" t="n">
        <f aca="false">SUM(AN401/$AN$4)</f>
        <v>2389.01055146327</v>
      </c>
      <c r="AP401" s="51" t="n">
        <f aca="false">SUM(AP402:AP402)</f>
        <v>1500</v>
      </c>
      <c r="AQ401" s="51"/>
      <c r="AR401" s="39" t="n">
        <f aca="false">SUM(AP401/$AN$4)</f>
        <v>199.084212621939</v>
      </c>
      <c r="AS401" s="39"/>
      <c r="AT401" s="39" t="n">
        <f aca="false">SUM(AT402:AT402)</f>
        <v>0</v>
      </c>
      <c r="AU401" s="39" t="n">
        <f aca="false">SUM(AU402:AU402)</f>
        <v>0</v>
      </c>
      <c r="AV401" s="39" t="n">
        <f aca="false">SUM(AV402:AV402)</f>
        <v>0</v>
      </c>
      <c r="AW401" s="39" t="n">
        <f aca="false">SUM(AR401+AU401-AV401)</f>
        <v>199.084212621939</v>
      </c>
      <c r="AX401" s="47"/>
      <c r="AY401" s="47"/>
      <c r="AZ401" s="47"/>
      <c r="BA401" s="47" t="n">
        <f aca="false">SUM(AW401+AY401-AZ401)</f>
        <v>199.084212621939</v>
      </c>
      <c r="BB401" s="47"/>
      <c r="BC401" s="48" t="n">
        <f aca="false">SUM(BB401/BA401*100)</f>
        <v>0</v>
      </c>
      <c r="BL401" s="2"/>
    </row>
    <row r="402" customFormat="false" ht="12.75" hidden="true" customHeight="false" outlineLevel="0" collapsed="false">
      <c r="A402" s="35"/>
      <c r="B402" s="36"/>
      <c r="C402" s="36"/>
      <c r="D402" s="36"/>
      <c r="E402" s="36"/>
      <c r="F402" s="36"/>
      <c r="G402" s="36"/>
      <c r="H402" s="36"/>
      <c r="I402" s="49" t="n">
        <v>31216</v>
      </c>
      <c r="J402" s="50" t="s">
        <v>369</v>
      </c>
      <c r="K402" s="36"/>
      <c r="L402" s="36"/>
      <c r="M402" s="36"/>
      <c r="N402" s="36"/>
      <c r="O402" s="36"/>
      <c r="P402" s="49"/>
      <c r="Q402" s="50"/>
      <c r="R402" s="45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 t="n">
        <v>6000</v>
      </c>
      <c r="AE402" s="51"/>
      <c r="AF402" s="51"/>
      <c r="AG402" s="53" t="n">
        <f aca="false">SUM(AD402+AE402-AF402)</f>
        <v>6000</v>
      </c>
      <c r="AH402" s="51"/>
      <c r="AI402" s="51" t="n">
        <v>18000</v>
      </c>
      <c r="AJ402" s="47" t="n">
        <v>0</v>
      </c>
      <c r="AK402" s="51" t="n">
        <v>18000</v>
      </c>
      <c r="AL402" s="51"/>
      <c r="AM402" s="51"/>
      <c r="AN402" s="47" t="n">
        <f aca="false">SUM(AK402+AL402-AM402)</f>
        <v>18000</v>
      </c>
      <c r="AO402" s="39" t="n">
        <f aca="false">SUM(AN402/$AN$4)</f>
        <v>2389.01055146327</v>
      </c>
      <c r="AP402" s="47" t="n">
        <v>1500</v>
      </c>
      <c r="AQ402" s="47"/>
      <c r="AR402" s="39" t="n">
        <f aca="false">SUM(AP402/$AN$4)</f>
        <v>199.084212621939</v>
      </c>
      <c r="AS402" s="39"/>
      <c r="AT402" s="39"/>
      <c r="AU402" s="39"/>
      <c r="AV402" s="39"/>
      <c r="AW402" s="39" t="n">
        <f aca="false">SUM(AR402+AU402-AV402)</f>
        <v>199.084212621939</v>
      </c>
      <c r="AX402" s="47"/>
      <c r="AY402" s="47"/>
      <c r="AZ402" s="47"/>
      <c r="BA402" s="47" t="n">
        <f aca="false">SUM(AW402+AY402-AZ402)</f>
        <v>199.084212621939</v>
      </c>
      <c r="BB402" s="47"/>
      <c r="BC402" s="48" t="n">
        <f aca="false">SUM(BB402/BA402*100)</f>
        <v>0</v>
      </c>
      <c r="BL402" s="2"/>
    </row>
    <row r="403" customFormat="false" ht="12.75" hidden="true" customHeight="false" outlineLevel="0" collapsed="false">
      <c r="A403" s="35"/>
      <c r="B403" s="36"/>
      <c r="C403" s="36"/>
      <c r="D403" s="36"/>
      <c r="E403" s="36"/>
      <c r="F403" s="36"/>
      <c r="G403" s="36"/>
      <c r="H403" s="36"/>
      <c r="I403" s="49" t="n">
        <v>313</v>
      </c>
      <c r="J403" s="50" t="s">
        <v>92</v>
      </c>
      <c r="K403" s="36"/>
      <c r="L403" s="36"/>
      <c r="M403" s="36"/>
      <c r="N403" s="36"/>
      <c r="O403" s="36"/>
      <c r="P403" s="49" t="n">
        <v>313</v>
      </c>
      <c r="Q403" s="50" t="s">
        <v>92</v>
      </c>
      <c r="R403" s="45"/>
      <c r="S403" s="51" t="n">
        <f aca="false">SUM(S404:S404)</f>
        <v>0</v>
      </c>
      <c r="T403" s="51" t="n">
        <f aca="false">SUM(T404:T404)</f>
        <v>97602.36</v>
      </c>
      <c r="U403" s="51" t="n">
        <f aca="false">SUM(U404:U404)</f>
        <v>97602.36</v>
      </c>
      <c r="V403" s="51" t="n">
        <f aca="false">SUM(V404:V404)</f>
        <v>0</v>
      </c>
      <c r="W403" s="51" t="n">
        <f aca="false">SUM(W404:W404)</f>
        <v>0</v>
      </c>
      <c r="X403" s="51" t="n">
        <f aca="false">SUM(X404:X404)</f>
        <v>101000</v>
      </c>
      <c r="Y403" s="51" t="n">
        <f aca="false">SUM(Y404:Y404)</f>
        <v>122361.36</v>
      </c>
      <c r="Z403" s="51" t="n">
        <f aca="false">SUM(Z404:Z404)</f>
        <v>122361.36</v>
      </c>
      <c r="AA403" s="51" t="n">
        <f aca="false">SUM(AA404:AA404)</f>
        <v>24000</v>
      </c>
      <c r="AB403" s="51" t="n">
        <f aca="false">SUM(AB404:AB404)</f>
        <v>55743.23</v>
      </c>
      <c r="AC403" s="51" t="n">
        <f aca="false">SUM(AC404:AC404)</f>
        <v>48000</v>
      </c>
      <c r="AD403" s="51" t="n">
        <f aca="false">SUM(AD404:AD404)</f>
        <v>56000</v>
      </c>
      <c r="AE403" s="51" t="n">
        <f aca="false">SUM(AE404:AE404)</f>
        <v>0</v>
      </c>
      <c r="AF403" s="51" t="n">
        <f aca="false">SUM(AF404:AF404)</f>
        <v>0</v>
      </c>
      <c r="AG403" s="51" t="n">
        <f aca="false">SUM(AG404:AG404)</f>
        <v>56000</v>
      </c>
      <c r="AH403" s="51" t="n">
        <f aca="false">SUM(AH404:AH404)</f>
        <v>65403.89</v>
      </c>
      <c r="AI403" s="51" t="n">
        <f aca="false">SUM(AI404:AI404)</f>
        <v>120000</v>
      </c>
      <c r="AJ403" s="51" t="n">
        <f aca="false">SUM(AJ404:AJ404)</f>
        <v>79689.86</v>
      </c>
      <c r="AK403" s="51" t="n">
        <f aca="false">SUM(AK404:AK404)</f>
        <v>120000</v>
      </c>
      <c r="AL403" s="51" t="n">
        <f aca="false">SUM(AL404:AL404)</f>
        <v>0</v>
      </c>
      <c r="AM403" s="51" t="n">
        <f aca="false">SUM(AM404:AM404)</f>
        <v>0</v>
      </c>
      <c r="AN403" s="51" t="n">
        <f aca="false">SUM(AN404:AN404)</f>
        <v>120000</v>
      </c>
      <c r="AO403" s="39" t="n">
        <f aca="false">SUM(AN403/$AN$4)</f>
        <v>15926.7370097551</v>
      </c>
      <c r="AP403" s="51" t="n">
        <f aca="false">SUM(AP404:AP404)</f>
        <v>56500</v>
      </c>
      <c r="AQ403" s="51"/>
      <c r="AR403" s="39" t="n">
        <f aca="false">SUM(AP403/$AN$4)</f>
        <v>7498.83867542637</v>
      </c>
      <c r="AS403" s="39"/>
      <c r="AT403" s="39" t="n">
        <f aca="false">SUM(AT404:AT404)</f>
        <v>15186.01</v>
      </c>
      <c r="AU403" s="39" t="n">
        <f aca="false">SUM(AU404:AU404)</f>
        <v>10000</v>
      </c>
      <c r="AV403" s="39" t="n">
        <f aca="false">SUM(AV404:AV404)</f>
        <v>0</v>
      </c>
      <c r="AW403" s="39" t="n">
        <f aca="false">SUM(AR403+AU403-AV403)</f>
        <v>17498.8386754264</v>
      </c>
      <c r="AX403" s="47" t="n">
        <f aca="false">SUM(AX404)</f>
        <v>15186.01</v>
      </c>
      <c r="AY403" s="47" t="n">
        <f aca="false">SUM(AY404)</f>
        <v>0</v>
      </c>
      <c r="AZ403" s="47" t="n">
        <f aca="false">SUM(AZ404)</f>
        <v>2000</v>
      </c>
      <c r="BA403" s="47" t="n">
        <f aca="false">SUM(BA404)</f>
        <v>15498.8386754264</v>
      </c>
      <c r="BB403" s="47" t="n">
        <f aca="false">SUM(BB404)</f>
        <v>15186.01</v>
      </c>
      <c r="BC403" s="48" t="n">
        <f aca="false">SUM(BB403/BA403*100)</f>
        <v>97.9815992541276</v>
      </c>
      <c r="BL403" s="2"/>
    </row>
    <row r="404" customFormat="false" ht="12.75" hidden="true" customHeight="false" outlineLevel="0" collapsed="false">
      <c r="A404" s="35"/>
      <c r="B404" s="36"/>
      <c r="C404" s="36"/>
      <c r="D404" s="36"/>
      <c r="E404" s="36"/>
      <c r="F404" s="36"/>
      <c r="G404" s="36"/>
      <c r="H404" s="36"/>
      <c r="I404" s="49" t="n">
        <v>31321</v>
      </c>
      <c r="J404" s="50" t="s">
        <v>93</v>
      </c>
      <c r="K404" s="36"/>
      <c r="L404" s="36"/>
      <c r="M404" s="36"/>
      <c r="N404" s="36"/>
      <c r="O404" s="36"/>
      <c r="P404" s="49" t="n">
        <v>3132</v>
      </c>
      <c r="Q404" s="50" t="s">
        <v>93</v>
      </c>
      <c r="R404" s="45"/>
      <c r="S404" s="51" t="n">
        <v>0</v>
      </c>
      <c r="T404" s="51" t="n">
        <v>97602.36</v>
      </c>
      <c r="U404" s="51" t="n">
        <v>97602.36</v>
      </c>
      <c r="V404" s="51"/>
      <c r="W404" s="51" t="n">
        <v>0</v>
      </c>
      <c r="X404" s="51" t="n">
        <v>101000</v>
      </c>
      <c r="Y404" s="51" t="n">
        <v>122361.36</v>
      </c>
      <c r="Z404" s="51" t="n">
        <v>122361.36</v>
      </c>
      <c r="AA404" s="51" t="n">
        <v>24000</v>
      </c>
      <c r="AB404" s="51" t="n">
        <v>55743.23</v>
      </c>
      <c r="AC404" s="51" t="n">
        <v>48000</v>
      </c>
      <c r="AD404" s="51" t="n">
        <v>56000</v>
      </c>
      <c r="AE404" s="51"/>
      <c r="AF404" s="51"/>
      <c r="AG404" s="53" t="n">
        <f aca="false">SUM(AD404+AE404-AF404)</f>
        <v>56000</v>
      </c>
      <c r="AH404" s="51" t="n">
        <v>65403.89</v>
      </c>
      <c r="AI404" s="51" t="n">
        <v>120000</v>
      </c>
      <c r="AJ404" s="47" t="n">
        <v>79689.86</v>
      </c>
      <c r="AK404" s="51" t="n">
        <v>120000</v>
      </c>
      <c r="AL404" s="51"/>
      <c r="AM404" s="51"/>
      <c r="AN404" s="47" t="n">
        <f aca="false">SUM(AK404+AL404-AM404)</f>
        <v>120000</v>
      </c>
      <c r="AO404" s="39" t="n">
        <f aca="false">SUM(AN404/$AN$4)</f>
        <v>15926.7370097551</v>
      </c>
      <c r="AP404" s="47" t="n">
        <v>56500</v>
      </c>
      <c r="AQ404" s="47"/>
      <c r="AR404" s="39" t="n">
        <f aca="false">SUM(AP404/$AN$4)</f>
        <v>7498.83867542637</v>
      </c>
      <c r="AS404" s="39" t="n">
        <v>15186.01</v>
      </c>
      <c r="AT404" s="39" t="n">
        <v>15186.01</v>
      </c>
      <c r="AU404" s="39" t="n">
        <v>10000</v>
      </c>
      <c r="AV404" s="39"/>
      <c r="AW404" s="39" t="n">
        <f aca="false">SUM(AR404+AU404-AV404)</f>
        <v>17498.8386754264</v>
      </c>
      <c r="AX404" s="47" t="n">
        <v>15186.01</v>
      </c>
      <c r="AY404" s="47"/>
      <c r="AZ404" s="47" t="n">
        <v>2000</v>
      </c>
      <c r="BA404" s="47" t="n">
        <f aca="false">SUM(AW404+AY404-AZ404)</f>
        <v>15498.8386754264</v>
      </c>
      <c r="BB404" s="47" t="n">
        <v>15186.01</v>
      </c>
      <c r="BC404" s="48" t="n">
        <f aca="false">SUM(BB404/BA404*100)</f>
        <v>97.9815992541276</v>
      </c>
      <c r="BL404" s="2"/>
    </row>
    <row r="405" customFormat="false" ht="12.75" hidden="true" customHeight="false" outlineLevel="0" collapsed="false">
      <c r="A405" s="46"/>
      <c r="B405" s="52" t="s">
        <v>74</v>
      </c>
      <c r="C405" s="52"/>
      <c r="D405" s="52"/>
      <c r="E405" s="52"/>
      <c r="F405" s="52"/>
      <c r="G405" s="52"/>
      <c r="H405" s="52"/>
      <c r="I405" s="37" t="n">
        <v>32</v>
      </c>
      <c r="J405" s="38" t="s">
        <v>55</v>
      </c>
      <c r="K405" s="39" t="n">
        <f aca="false">SUM(K406+K412+K424+K449)</f>
        <v>10000</v>
      </c>
      <c r="L405" s="39" t="n">
        <f aca="false">SUM(L406+L412+L424+L449)</f>
        <v>35000</v>
      </c>
      <c r="M405" s="39" t="n">
        <f aca="false">SUM(M406+M412+M424+M449)</f>
        <v>25000</v>
      </c>
      <c r="N405" s="39" t="n">
        <f aca="false">SUM(N406+N412+N424+N449)</f>
        <v>0</v>
      </c>
      <c r="O405" s="39" t="n">
        <f aca="false">SUM(O406+O412+O424+O449)</f>
        <v>0</v>
      </c>
      <c r="P405" s="39" t="n">
        <f aca="false">SUM(P406+P412+P424+P449)</f>
        <v>42000</v>
      </c>
      <c r="Q405" s="39" t="n">
        <f aca="false">SUM(Q406+Q412+Q424+Q449)</f>
        <v>36000</v>
      </c>
      <c r="R405" s="39" t="n">
        <v>815000</v>
      </c>
      <c r="S405" s="39" t="e">
        <f aca="false">SUM(S406+S411+S414)</f>
        <v>#REF!</v>
      </c>
      <c r="T405" s="39" t="e">
        <f aca="false">SUM(T406+T411+T414)</f>
        <v>#REF!</v>
      </c>
      <c r="U405" s="39" t="n">
        <f aca="false">SUM(U406+U411+U414)</f>
        <v>525680</v>
      </c>
      <c r="V405" s="39" t="n">
        <f aca="false">SUM(V406+V411+V414)</f>
        <v>0</v>
      </c>
      <c r="W405" s="39" t="e">
        <f aca="false">SUM(W406+W411+W414)</f>
        <v>#REF!</v>
      </c>
      <c r="X405" s="39" t="n">
        <f aca="false">SUM(X406+X411+X414+X417)</f>
        <v>105000</v>
      </c>
      <c r="Y405" s="39" t="n">
        <f aca="false">SUM(Y406+Y411+Y414+Y417)</f>
        <v>268000</v>
      </c>
      <c r="Z405" s="39" t="n">
        <f aca="false">SUM(Z406+Z411+Z414+Z417)</f>
        <v>317700</v>
      </c>
      <c r="AA405" s="39" t="n">
        <f aca="false">AA406+AA411+AA414+AA417</f>
        <v>117500</v>
      </c>
      <c r="AB405" s="39" t="n">
        <f aca="false">AB406+AB411+AB414+AB417</f>
        <v>72320.9</v>
      </c>
      <c r="AC405" s="39" t="n">
        <f aca="false">AC406+AC411+AC414+AC417</f>
        <v>235000</v>
      </c>
      <c r="AD405" s="39" t="n">
        <f aca="false">AD406+AD411+AD414+AD417</f>
        <v>240000</v>
      </c>
      <c r="AE405" s="39" t="n">
        <f aca="false">AE406+AE411+AE414+AE417</f>
        <v>0</v>
      </c>
      <c r="AF405" s="39" t="n">
        <f aca="false">AF406+AF411+AF414+AF417</f>
        <v>0</v>
      </c>
      <c r="AG405" s="39" t="n">
        <f aca="false">AG406+AG411+AG414+AG417</f>
        <v>240000</v>
      </c>
      <c r="AH405" s="39" t="n">
        <f aca="false">AH406+AH411+AH414+AH417</f>
        <v>94118.51</v>
      </c>
      <c r="AI405" s="39" t="n">
        <f aca="false">AI406+AI411+AI414+AI417</f>
        <v>169800</v>
      </c>
      <c r="AJ405" s="39" t="n">
        <f aca="false">AJ406+AJ411+AJ414+AJ417</f>
        <v>31241.22</v>
      </c>
      <c r="AK405" s="39" t="n">
        <f aca="false">AK406+AK411+AK414+AK417</f>
        <v>122000</v>
      </c>
      <c r="AL405" s="39" t="n">
        <f aca="false">AL406+AL411+AL414+AL417</f>
        <v>0</v>
      </c>
      <c r="AM405" s="39" t="n">
        <f aca="false">AM406+AM411+AM414+AM417</f>
        <v>0</v>
      </c>
      <c r="AN405" s="39" t="n">
        <f aca="false">AN406+AN411+AN414+AN417</f>
        <v>122000</v>
      </c>
      <c r="AO405" s="39" t="n">
        <f aca="false">SUM(AN405/$AN$4)</f>
        <v>16192.1826265844</v>
      </c>
      <c r="AP405" s="39" t="n">
        <f aca="false">AP406+AP411+AP414+AP417</f>
        <v>92000</v>
      </c>
      <c r="AQ405" s="39"/>
      <c r="AR405" s="39" t="n">
        <f aca="false">SUM(AR417)</f>
        <v>12210.51</v>
      </c>
      <c r="AS405" s="39"/>
      <c r="AT405" s="39" t="n">
        <f aca="false">AT406+AT411+AT414+AT417</f>
        <v>7019.44</v>
      </c>
      <c r="AU405" s="39" t="n">
        <f aca="false">AU406+AU411+AU414+AU417</f>
        <v>7250</v>
      </c>
      <c r="AV405" s="39" t="n">
        <f aca="false">AV406+AV411+AV414+AV417</f>
        <v>0</v>
      </c>
      <c r="AW405" s="39" t="n">
        <f aca="false">AW406+AW411+AW414+AW417</f>
        <v>19460.51</v>
      </c>
      <c r="AX405" s="47" t="n">
        <f aca="false">SUM(AX406+AX411+AX414+AX417)</f>
        <v>7019.44</v>
      </c>
      <c r="AY405" s="47" t="n">
        <f aca="false">SUM(AY406+AY411+AY414+AY417)</f>
        <v>0</v>
      </c>
      <c r="AZ405" s="47" t="n">
        <f aca="false">SUM(AZ406+AZ411+AZ414+AZ417)</f>
        <v>12210.51</v>
      </c>
      <c r="BA405" s="47" t="n">
        <f aca="false">SUM(BA406+BA411+BA414+BA417)</f>
        <v>7250</v>
      </c>
      <c r="BB405" s="47" t="n">
        <f aca="false">SUM(BB406+BB411+BB414+BB417)</f>
        <v>7093.62</v>
      </c>
      <c r="BC405" s="48" t="n">
        <f aca="false">SUM(BB405/BA405*100)</f>
        <v>97.8430344827586</v>
      </c>
      <c r="BL405" s="2"/>
    </row>
    <row r="406" customFormat="false" ht="12.75" hidden="true" customHeight="false" outlineLevel="0" collapsed="false">
      <c r="A406" s="41"/>
      <c r="B406" s="36"/>
      <c r="C406" s="36"/>
      <c r="D406" s="36"/>
      <c r="E406" s="36"/>
      <c r="F406" s="36"/>
      <c r="G406" s="36"/>
      <c r="H406" s="36"/>
      <c r="I406" s="49" t="n">
        <v>321</v>
      </c>
      <c r="J406" s="50" t="s">
        <v>96</v>
      </c>
      <c r="K406" s="51" t="n">
        <f aca="false">SUM(K408:K409)</f>
        <v>5000</v>
      </c>
      <c r="L406" s="51" t="n">
        <f aca="false">SUM(L408:L411)</f>
        <v>25000</v>
      </c>
      <c r="M406" s="51" t="n">
        <f aca="false">SUM(M408:M411)</f>
        <v>15000</v>
      </c>
      <c r="N406" s="51" t="n">
        <f aca="false">SUM(N408:N411)</f>
        <v>0</v>
      </c>
      <c r="O406" s="51" t="n">
        <f aca="false">SUM(O408:O411)</f>
        <v>0</v>
      </c>
      <c r="P406" s="51" t="n">
        <f aca="false">SUM(P408:P411)</f>
        <v>32000</v>
      </c>
      <c r="Q406" s="51" t="n">
        <f aca="false">SUM(Q408:Q411)</f>
        <v>25000</v>
      </c>
      <c r="R406" s="39"/>
      <c r="S406" s="51" t="n">
        <f aca="false">SUM(S408:S411)</f>
        <v>0</v>
      </c>
      <c r="T406" s="51" t="n">
        <f aca="false">SUM(T408:T411)</f>
        <v>272680</v>
      </c>
      <c r="U406" s="51" t="n">
        <f aca="false">SUM(U408:U411)</f>
        <v>263680</v>
      </c>
      <c r="V406" s="51"/>
      <c r="W406" s="51" t="n">
        <f aca="false">SUM(W408:W411)</f>
        <v>0</v>
      </c>
      <c r="X406" s="51" t="n">
        <f aca="false">SUM(X408:X410)</f>
        <v>14000</v>
      </c>
      <c r="Y406" s="51" t="n">
        <f aca="false">SUM(Y407:Y410)</f>
        <v>92000</v>
      </c>
      <c r="Z406" s="51" t="n">
        <f aca="false">SUM(Z407:Z410)</f>
        <v>88500</v>
      </c>
      <c r="AA406" s="51" t="n">
        <f aca="false">SUM(AA407:AA410)</f>
        <v>77500</v>
      </c>
      <c r="AB406" s="51" t="n">
        <f aca="false">SUM(AB407:AB410)</f>
        <v>2794</v>
      </c>
      <c r="AC406" s="51" t="n">
        <f aca="false">SUM(AC407:AC410)</f>
        <v>155000</v>
      </c>
      <c r="AD406" s="51" t="n">
        <f aca="false">SUM(AD407:AD410)</f>
        <v>145000</v>
      </c>
      <c r="AE406" s="51" t="n">
        <f aca="false">SUM(AE407:AE410)</f>
        <v>0</v>
      </c>
      <c r="AF406" s="51" t="n">
        <f aca="false">SUM(AF407:AF410)</f>
        <v>0</v>
      </c>
      <c r="AG406" s="51" t="n">
        <f aca="false">SUM(AG407:AG410)</f>
        <v>145000</v>
      </c>
      <c r="AH406" s="51" t="n">
        <f aca="false">SUM(AH407:AH410)</f>
        <v>43002</v>
      </c>
      <c r="AI406" s="51" t="n">
        <f aca="false">SUM(AI407:AI410)</f>
        <v>99800</v>
      </c>
      <c r="AJ406" s="51" t="n">
        <f aca="false">SUM(AJ407:AJ410)</f>
        <v>1280</v>
      </c>
      <c r="AK406" s="51" t="n">
        <f aca="false">SUM(AK407:AK410)</f>
        <v>52000</v>
      </c>
      <c r="AL406" s="51" t="n">
        <f aca="false">SUM(AL407:AL410)</f>
        <v>0</v>
      </c>
      <c r="AM406" s="51" t="n">
        <f aca="false">SUM(AM407:AM410)</f>
        <v>0</v>
      </c>
      <c r="AN406" s="51" t="n">
        <f aca="false">SUM(AN407:AN410)</f>
        <v>52000</v>
      </c>
      <c r="AO406" s="39" t="n">
        <f aca="false">SUM(AN406/$AN$4)</f>
        <v>6901.58603756055</v>
      </c>
      <c r="AP406" s="51" t="n">
        <f aca="false">SUM(AP407:AP410)</f>
        <v>12000</v>
      </c>
      <c r="AQ406" s="51"/>
      <c r="AR406" s="51"/>
      <c r="AS406" s="39"/>
      <c r="AT406" s="51" t="n">
        <f aca="false">SUM(AT407:AT410)</f>
        <v>69.97</v>
      </c>
      <c r="AU406" s="51" t="n">
        <f aca="false">SUM(AU407:AU410)</f>
        <v>150</v>
      </c>
      <c r="AV406" s="51" t="n">
        <f aca="false">SUM(AV407:AV410)</f>
        <v>0</v>
      </c>
      <c r="AW406" s="51" t="n">
        <f aca="false">SUM(AR406+AU406-AV406)</f>
        <v>150</v>
      </c>
      <c r="AX406" s="47" t="n">
        <f aca="false">SUM(AX407:AX410)</f>
        <v>69.97</v>
      </c>
      <c r="AY406" s="47" t="n">
        <f aca="false">SUM(AY407:AY410)</f>
        <v>0</v>
      </c>
      <c r="AZ406" s="47" t="n">
        <f aca="false">SUM(AZ407:AZ410)</f>
        <v>0</v>
      </c>
      <c r="BA406" s="47" t="n">
        <f aca="false">SUM(BA407:BA410)</f>
        <v>150</v>
      </c>
      <c r="BB406" s="47" t="n">
        <f aca="false">SUM(BB407:BB410)</f>
        <v>144.15</v>
      </c>
      <c r="BC406" s="48" t="n">
        <f aca="false">SUM(BB406/BA406*100)</f>
        <v>96.1</v>
      </c>
      <c r="BL406" s="2"/>
    </row>
    <row r="407" customFormat="false" ht="12.75" hidden="true" customHeight="false" outlineLevel="0" collapsed="false">
      <c r="A407" s="41"/>
      <c r="B407" s="36"/>
      <c r="C407" s="36"/>
      <c r="D407" s="36"/>
      <c r="E407" s="36"/>
      <c r="F407" s="36"/>
      <c r="G407" s="36"/>
      <c r="H407" s="36"/>
      <c r="I407" s="49" t="n">
        <v>32111</v>
      </c>
      <c r="J407" s="50" t="s">
        <v>97</v>
      </c>
      <c r="K407" s="51"/>
      <c r="L407" s="51"/>
      <c r="M407" s="51"/>
      <c r="N407" s="51"/>
      <c r="O407" s="51"/>
      <c r="P407" s="51"/>
      <c r="Q407" s="51"/>
      <c r="R407" s="39"/>
      <c r="S407" s="51"/>
      <c r="T407" s="51"/>
      <c r="U407" s="51"/>
      <c r="V407" s="51"/>
      <c r="W407" s="51"/>
      <c r="X407" s="51"/>
      <c r="Y407" s="51"/>
      <c r="Z407" s="51" t="n">
        <v>1000</v>
      </c>
      <c r="AA407" s="51" t="n">
        <v>1000</v>
      </c>
      <c r="AB407" s="51" t="n">
        <v>170</v>
      </c>
      <c r="AC407" s="51" t="n">
        <v>2000</v>
      </c>
      <c r="AD407" s="51" t="n">
        <v>2000</v>
      </c>
      <c r="AE407" s="51"/>
      <c r="AF407" s="51"/>
      <c r="AG407" s="53" t="n">
        <f aca="false">SUM(AD407+AE407-AF407)</f>
        <v>2000</v>
      </c>
      <c r="AH407" s="51" t="n">
        <v>200</v>
      </c>
      <c r="AI407" s="51" t="n">
        <v>3000</v>
      </c>
      <c r="AJ407" s="47" t="n">
        <v>0</v>
      </c>
      <c r="AK407" s="51" t="n">
        <v>3000</v>
      </c>
      <c r="AL407" s="51"/>
      <c r="AM407" s="51"/>
      <c r="AN407" s="47" t="n">
        <f aca="false">SUM(AK407+AL407-AM407)</f>
        <v>3000</v>
      </c>
      <c r="AO407" s="39" t="n">
        <f aca="false">SUM(AN407/$AN$4)</f>
        <v>398.168425243878</v>
      </c>
      <c r="AP407" s="47" t="n">
        <v>3000</v>
      </c>
      <c r="AQ407" s="47"/>
      <c r="AR407" s="47"/>
      <c r="AS407" s="39"/>
      <c r="AT407" s="47"/>
      <c r="AU407" s="47"/>
      <c r="AV407" s="47"/>
      <c r="AW407" s="47" t="n">
        <f aca="false">SUM(AR407+AU407-AV407)</f>
        <v>0</v>
      </c>
      <c r="AX407" s="47"/>
      <c r="AY407" s="47"/>
      <c r="AZ407" s="47"/>
      <c r="BA407" s="47" t="n">
        <f aca="false">SUM(AW407+AY407-AZ407)</f>
        <v>0</v>
      </c>
      <c r="BB407" s="47"/>
      <c r="BC407" s="48" t="e">
        <f aca="false">SUM(BB407/BA407*100)</f>
        <v>#DIV/0!</v>
      </c>
      <c r="BL407" s="2"/>
    </row>
    <row r="408" customFormat="false" ht="12.75" hidden="true" customHeight="false" outlineLevel="0" collapsed="false">
      <c r="A408" s="41"/>
      <c r="B408" s="36"/>
      <c r="C408" s="36"/>
      <c r="D408" s="36"/>
      <c r="E408" s="36"/>
      <c r="F408" s="36"/>
      <c r="G408" s="36"/>
      <c r="H408" s="36"/>
      <c r="I408" s="49" t="n">
        <v>32115</v>
      </c>
      <c r="J408" s="50" t="s">
        <v>370</v>
      </c>
      <c r="K408" s="51"/>
      <c r="L408" s="51"/>
      <c r="M408" s="51"/>
      <c r="N408" s="51"/>
      <c r="O408" s="51"/>
      <c r="P408" s="51" t="n">
        <v>2000</v>
      </c>
      <c r="Q408" s="51" t="n">
        <v>4000</v>
      </c>
      <c r="R408" s="39"/>
      <c r="S408" s="51" t="n">
        <v>0</v>
      </c>
      <c r="T408" s="51" t="n">
        <v>9000</v>
      </c>
      <c r="U408" s="51"/>
      <c r="V408" s="51"/>
      <c r="W408" s="51" t="n">
        <v>0</v>
      </c>
      <c r="X408" s="51" t="n">
        <v>2000</v>
      </c>
      <c r="Y408" s="51" t="n">
        <v>15000</v>
      </c>
      <c r="Z408" s="51" t="n">
        <v>15000</v>
      </c>
      <c r="AA408" s="51" t="n">
        <v>0</v>
      </c>
      <c r="AB408" s="51" t="n">
        <v>518</v>
      </c>
      <c r="AC408" s="51" t="n">
        <v>0</v>
      </c>
      <c r="AD408" s="51" t="n">
        <v>5000</v>
      </c>
      <c r="AE408" s="51"/>
      <c r="AF408" s="51"/>
      <c r="AG408" s="53" t="n">
        <f aca="false">SUM(AD408+AE408-AF408)</f>
        <v>5000</v>
      </c>
      <c r="AH408" s="51" t="n">
        <v>864</v>
      </c>
      <c r="AI408" s="51" t="n">
        <v>3000</v>
      </c>
      <c r="AJ408" s="47" t="n">
        <v>0</v>
      </c>
      <c r="AK408" s="51" t="n">
        <v>4000</v>
      </c>
      <c r="AL408" s="51"/>
      <c r="AM408" s="51"/>
      <c r="AN408" s="47" t="n">
        <f aca="false">SUM(AK408+AL408-AM408)</f>
        <v>4000</v>
      </c>
      <c r="AO408" s="39" t="n">
        <f aca="false">SUM(AN408/$AN$4)</f>
        <v>530.891233658504</v>
      </c>
      <c r="AP408" s="47" t="n">
        <v>4000</v>
      </c>
      <c r="AQ408" s="47"/>
      <c r="AR408" s="47"/>
      <c r="AS408" s="39" t="n">
        <v>69.97</v>
      </c>
      <c r="AT408" s="47" t="n">
        <v>69.97</v>
      </c>
      <c r="AU408" s="47" t="n">
        <v>150</v>
      </c>
      <c r="AV408" s="47"/>
      <c r="AW408" s="47" t="n">
        <f aca="false">SUM(AR408+AU408-AV408)</f>
        <v>150</v>
      </c>
      <c r="AX408" s="47" t="n">
        <v>69.97</v>
      </c>
      <c r="AY408" s="47"/>
      <c r="AZ408" s="47"/>
      <c r="BA408" s="47" t="n">
        <f aca="false">SUM(AW408+AY408-AZ408)</f>
        <v>150</v>
      </c>
      <c r="BB408" s="47" t="n">
        <v>144.15</v>
      </c>
      <c r="BC408" s="48" t="n">
        <f aca="false">SUM(BB408/BA408*100)</f>
        <v>96.1</v>
      </c>
      <c r="BL408" s="2"/>
    </row>
    <row r="409" customFormat="false" ht="12.75" hidden="true" customHeight="false" outlineLevel="0" collapsed="false">
      <c r="A409" s="41"/>
      <c r="B409" s="36"/>
      <c r="C409" s="36"/>
      <c r="D409" s="36"/>
      <c r="E409" s="36"/>
      <c r="F409" s="36"/>
      <c r="G409" s="36"/>
      <c r="H409" s="36"/>
      <c r="I409" s="49" t="n">
        <v>32131</v>
      </c>
      <c r="J409" s="50" t="s">
        <v>101</v>
      </c>
      <c r="K409" s="51" t="n">
        <v>5000</v>
      </c>
      <c r="L409" s="51" t="n">
        <v>15000</v>
      </c>
      <c r="M409" s="51" t="n">
        <v>5000</v>
      </c>
      <c r="N409" s="51"/>
      <c r="O409" s="51"/>
      <c r="P409" s="51" t="n">
        <v>20000</v>
      </c>
      <c r="Q409" s="51" t="n">
        <v>10000</v>
      </c>
      <c r="R409" s="39"/>
      <c r="S409" s="51" t="n">
        <v>0</v>
      </c>
      <c r="T409" s="51" t="n">
        <v>70000</v>
      </c>
      <c r="U409" s="51"/>
      <c r="V409" s="51"/>
      <c r="W409" s="51" t="n">
        <v>0</v>
      </c>
      <c r="X409" s="51" t="n">
        <v>5000</v>
      </c>
      <c r="Y409" s="51" t="n">
        <v>75000</v>
      </c>
      <c r="Z409" s="51" t="n">
        <v>67500</v>
      </c>
      <c r="AA409" s="51" t="n">
        <v>75000</v>
      </c>
      <c r="AB409" s="51"/>
      <c r="AC409" s="51" t="n">
        <v>150000</v>
      </c>
      <c r="AD409" s="51" t="n">
        <v>130000</v>
      </c>
      <c r="AE409" s="51"/>
      <c r="AF409" s="51"/>
      <c r="AG409" s="53" t="n">
        <f aca="false">SUM(AD409+AE409-AF409)</f>
        <v>130000</v>
      </c>
      <c r="AH409" s="51" t="n">
        <v>36600</v>
      </c>
      <c r="AI409" s="51" t="n">
        <v>84800</v>
      </c>
      <c r="AJ409" s="47" t="n">
        <v>0</v>
      </c>
      <c r="AK409" s="51" t="n">
        <v>40000</v>
      </c>
      <c r="AL409" s="51"/>
      <c r="AM409" s="51"/>
      <c r="AN409" s="47" t="n">
        <f aca="false">SUM(AK409+AL409-AM409)</f>
        <v>40000</v>
      </c>
      <c r="AO409" s="39" t="n">
        <f aca="false">SUM(AN409/$AN$4)</f>
        <v>5308.91233658504</v>
      </c>
      <c r="AP409" s="47"/>
      <c r="AQ409" s="47"/>
      <c r="AR409" s="47"/>
      <c r="AS409" s="39"/>
      <c r="AT409" s="47"/>
      <c r="AU409" s="47"/>
      <c r="AV409" s="47"/>
      <c r="AW409" s="47" t="n">
        <f aca="false">SUM(AR409+AU409-AV409)</f>
        <v>0</v>
      </c>
      <c r="AX409" s="47"/>
      <c r="AY409" s="47"/>
      <c r="AZ409" s="47"/>
      <c r="BA409" s="47" t="n">
        <f aca="false">SUM(AW409+AY409-AZ409)</f>
        <v>0</v>
      </c>
      <c r="BB409" s="47"/>
      <c r="BC409" s="48" t="e">
        <f aca="false">SUM(BB409/BA409*100)</f>
        <v>#DIV/0!</v>
      </c>
      <c r="BL409" s="2"/>
    </row>
    <row r="410" customFormat="false" ht="12.75" hidden="true" customHeight="false" outlineLevel="0" collapsed="false">
      <c r="A410" s="41"/>
      <c r="B410" s="36"/>
      <c r="C410" s="36"/>
      <c r="D410" s="36"/>
      <c r="E410" s="36"/>
      <c r="F410" s="36"/>
      <c r="G410" s="36"/>
      <c r="H410" s="36"/>
      <c r="I410" s="49" t="n">
        <v>32141</v>
      </c>
      <c r="J410" s="50" t="s">
        <v>371</v>
      </c>
      <c r="K410" s="51"/>
      <c r="L410" s="51"/>
      <c r="M410" s="51"/>
      <c r="N410" s="51"/>
      <c r="O410" s="51"/>
      <c r="P410" s="51"/>
      <c r="Q410" s="51"/>
      <c r="R410" s="39"/>
      <c r="S410" s="51"/>
      <c r="T410" s="51" t="n">
        <v>1680</v>
      </c>
      <c r="U410" s="51" t="n">
        <v>1680</v>
      </c>
      <c r="V410" s="51"/>
      <c r="W410" s="51"/>
      <c r="X410" s="51" t="n">
        <v>7000</v>
      </c>
      <c r="Y410" s="51" t="n">
        <v>2000</v>
      </c>
      <c r="Z410" s="51" t="n">
        <v>5000</v>
      </c>
      <c r="AA410" s="51" t="n">
        <v>1500</v>
      </c>
      <c r="AB410" s="51" t="n">
        <v>2106</v>
      </c>
      <c r="AC410" s="51" t="n">
        <v>3000</v>
      </c>
      <c r="AD410" s="51" t="n">
        <v>8000</v>
      </c>
      <c r="AE410" s="51"/>
      <c r="AF410" s="51"/>
      <c r="AG410" s="53" t="n">
        <f aca="false">SUM(AD410+AE410-AF410)</f>
        <v>8000</v>
      </c>
      <c r="AH410" s="51" t="n">
        <v>5338</v>
      </c>
      <c r="AI410" s="51" t="n">
        <v>9000</v>
      </c>
      <c r="AJ410" s="47" t="n">
        <v>1280</v>
      </c>
      <c r="AK410" s="51" t="n">
        <v>5000</v>
      </c>
      <c r="AL410" s="51"/>
      <c r="AM410" s="51"/>
      <c r="AN410" s="47" t="n">
        <f aca="false">SUM(AK410+AL410-AM410)</f>
        <v>5000</v>
      </c>
      <c r="AO410" s="39" t="n">
        <f aca="false">SUM(AN410/$AN$4)</f>
        <v>663.61404207313</v>
      </c>
      <c r="AP410" s="47" t="n">
        <v>5000</v>
      </c>
      <c r="AQ410" s="47"/>
      <c r="AR410" s="47"/>
      <c r="AS410" s="39"/>
      <c r="AT410" s="47"/>
      <c r="AU410" s="47"/>
      <c r="AV410" s="47"/>
      <c r="AW410" s="47" t="n">
        <f aca="false">SUM(AR410+AU410-AV410)</f>
        <v>0</v>
      </c>
      <c r="AX410" s="47"/>
      <c r="AY410" s="47"/>
      <c r="AZ410" s="47"/>
      <c r="BA410" s="47" t="n">
        <f aca="false">SUM(AW410+AY410-AZ410)</f>
        <v>0</v>
      </c>
      <c r="BB410" s="47"/>
      <c r="BC410" s="48" t="e">
        <f aca="false">SUM(BB410/BA410*100)</f>
        <v>#DIV/0!</v>
      </c>
      <c r="BL410" s="2"/>
    </row>
    <row r="411" customFormat="false" ht="12.75" hidden="true" customHeight="false" outlineLevel="0" collapsed="false">
      <c r="A411" s="41"/>
      <c r="B411" s="36"/>
      <c r="C411" s="36"/>
      <c r="D411" s="36"/>
      <c r="E411" s="36"/>
      <c r="F411" s="36"/>
      <c r="G411" s="36"/>
      <c r="H411" s="36"/>
      <c r="I411" s="49" t="n">
        <v>322</v>
      </c>
      <c r="J411" s="50" t="s">
        <v>102</v>
      </c>
      <c r="K411" s="51" t="n">
        <f aca="false">SUM(K412:K419)</f>
        <v>5000</v>
      </c>
      <c r="L411" s="51" t="n">
        <f aca="false">SUM(L412:L419)</f>
        <v>10000</v>
      </c>
      <c r="M411" s="51" t="n">
        <f aca="false">SUM(M412:M419)</f>
        <v>10000</v>
      </c>
      <c r="N411" s="51" t="n">
        <f aca="false">SUM(N412:N419)</f>
        <v>0</v>
      </c>
      <c r="O411" s="51" t="n">
        <f aca="false">SUM(O412:O419)</f>
        <v>0</v>
      </c>
      <c r="P411" s="51" t="n">
        <f aca="false">SUM(P412:P419)</f>
        <v>10000</v>
      </c>
      <c r="Q411" s="51" t="n">
        <f aca="false">SUM(Q412:Q419)</f>
        <v>11000</v>
      </c>
      <c r="R411" s="39"/>
      <c r="S411" s="68" t="n">
        <f aca="false">SUM(S412:S412)</f>
        <v>0</v>
      </c>
      <c r="T411" s="68" t="n">
        <f aca="false">SUM(T412:T412)</f>
        <v>192000</v>
      </c>
      <c r="U411" s="68" t="n">
        <f aca="false">SUM(U412:U419)</f>
        <v>262000</v>
      </c>
      <c r="V411" s="68"/>
      <c r="W411" s="68" t="n">
        <f aca="false">SUM(W412:W412)</f>
        <v>0</v>
      </c>
      <c r="X411" s="68" t="n">
        <f aca="false">SUM(X412:X412)</f>
        <v>74000</v>
      </c>
      <c r="Y411" s="68" t="n">
        <f aca="false">SUM(Y412:Y412)</f>
        <v>144000</v>
      </c>
      <c r="Z411" s="68" t="n">
        <f aca="false">SUM(Z412:Z412)</f>
        <v>144000</v>
      </c>
      <c r="AA411" s="68" t="n">
        <f aca="false">SUM(AA412:AA412)</f>
        <v>25000</v>
      </c>
      <c r="AB411" s="68" t="n">
        <f aca="false">SUM(AB412:AB412)</f>
        <v>68991.9</v>
      </c>
      <c r="AC411" s="68" t="n">
        <f aca="false">SUM(AC412:AC413)</f>
        <v>50000</v>
      </c>
      <c r="AD411" s="68" t="n">
        <f aca="false">SUM(AD412:AD413)</f>
        <v>65000</v>
      </c>
      <c r="AE411" s="68" t="n">
        <f aca="false">SUM(AE412:AE413)</f>
        <v>0</v>
      </c>
      <c r="AF411" s="68" t="n">
        <f aca="false">SUM(AF412:AF413)</f>
        <v>0</v>
      </c>
      <c r="AG411" s="68" t="n">
        <f aca="false">SUM(AG412:AG413)</f>
        <v>65000</v>
      </c>
      <c r="AH411" s="68" t="n">
        <f aca="false">SUM(AH412:AH413)</f>
        <v>37972.51</v>
      </c>
      <c r="AI411" s="68" t="n">
        <f aca="false">SUM(AI412:AI413)</f>
        <v>65000</v>
      </c>
      <c r="AJ411" s="68" t="n">
        <f aca="false">SUM(AJ412:AJ413)</f>
        <v>29961.22</v>
      </c>
      <c r="AK411" s="68" t="n">
        <f aca="false">SUM(AK412:AK413)</f>
        <v>65000</v>
      </c>
      <c r="AL411" s="68" t="n">
        <f aca="false">SUM(AL412:AL413)</f>
        <v>0</v>
      </c>
      <c r="AM411" s="68" t="n">
        <f aca="false">SUM(AM412:AM413)</f>
        <v>0</v>
      </c>
      <c r="AN411" s="68" t="n">
        <f aca="false">SUM(AN412:AN413)</f>
        <v>65000</v>
      </c>
      <c r="AO411" s="39" t="n">
        <f aca="false">SUM(AN411/$AN$4)</f>
        <v>8626.98254695069</v>
      </c>
      <c r="AP411" s="68" t="n">
        <f aca="false">SUM(AP412:AP413)</f>
        <v>70000</v>
      </c>
      <c r="AQ411" s="68"/>
      <c r="AR411" s="68"/>
      <c r="AS411" s="39" t="n">
        <f aca="false">SUM(AS412:AS413)</f>
        <v>2884.22</v>
      </c>
      <c r="AT411" s="68" t="n">
        <f aca="false">SUM(AT412:AT413)</f>
        <v>2884.22</v>
      </c>
      <c r="AU411" s="68" t="n">
        <f aca="false">SUM(AU412:AU413)</f>
        <v>3000</v>
      </c>
      <c r="AV411" s="68" t="n">
        <f aca="false">SUM(AV412:AV413)</f>
        <v>0</v>
      </c>
      <c r="AW411" s="68" t="n">
        <f aca="false">SUM(AR411+AU411-AV411)</f>
        <v>3000</v>
      </c>
      <c r="AX411" s="47" t="n">
        <f aca="false">SUM(AX412:AX413)</f>
        <v>2884.22</v>
      </c>
      <c r="AY411" s="47" t="n">
        <f aca="false">SUM(AY412:AY413)</f>
        <v>0</v>
      </c>
      <c r="AZ411" s="47" t="n">
        <f aca="false">SUM(AZ412:AZ413)</f>
        <v>0</v>
      </c>
      <c r="BA411" s="47" t="n">
        <f aca="false">SUM(BA412:BA413)</f>
        <v>3000</v>
      </c>
      <c r="BB411" s="47" t="n">
        <f aca="false">SUM(BB412:BB413)</f>
        <v>2884.22</v>
      </c>
      <c r="BC411" s="48" t="n">
        <f aca="false">SUM(BB411/BA411*100)</f>
        <v>96.1406666666667</v>
      </c>
      <c r="BL411" s="2"/>
    </row>
    <row r="412" customFormat="false" ht="12.75" hidden="true" customHeight="false" outlineLevel="0" collapsed="false">
      <c r="A412" s="41"/>
      <c r="B412" s="36"/>
      <c r="C412" s="36"/>
      <c r="D412" s="36"/>
      <c r="E412" s="36"/>
      <c r="F412" s="36"/>
      <c r="G412" s="36"/>
      <c r="H412" s="36"/>
      <c r="I412" s="49" t="n">
        <v>32216</v>
      </c>
      <c r="J412" s="50" t="s">
        <v>372</v>
      </c>
      <c r="K412" s="51" t="n">
        <v>5000</v>
      </c>
      <c r="L412" s="51" t="n">
        <v>10000</v>
      </c>
      <c r="M412" s="51" t="n">
        <v>10000</v>
      </c>
      <c r="N412" s="51"/>
      <c r="O412" s="51"/>
      <c r="P412" s="51" t="n">
        <v>10000</v>
      </c>
      <c r="Q412" s="51" t="n">
        <v>11000</v>
      </c>
      <c r="R412" s="39"/>
      <c r="S412" s="51"/>
      <c r="T412" s="51" t="n">
        <v>192000</v>
      </c>
      <c r="U412" s="51" t="n">
        <v>192000</v>
      </c>
      <c r="V412" s="51"/>
      <c r="W412" s="51"/>
      <c r="X412" s="51" t="n">
        <v>74000</v>
      </c>
      <c r="Y412" s="51" t="n">
        <v>144000</v>
      </c>
      <c r="Z412" s="51" t="n">
        <v>144000</v>
      </c>
      <c r="AA412" s="51" t="n">
        <v>25000</v>
      </c>
      <c r="AB412" s="51" t="n">
        <v>68991.9</v>
      </c>
      <c r="AC412" s="51" t="n">
        <v>50000</v>
      </c>
      <c r="AD412" s="51" t="n">
        <v>60000</v>
      </c>
      <c r="AE412" s="51"/>
      <c r="AF412" s="51"/>
      <c r="AG412" s="53" t="n">
        <f aca="false">SUM(AD412+AE412-AF412)</f>
        <v>60000</v>
      </c>
      <c r="AH412" s="51" t="n">
        <v>33307.61</v>
      </c>
      <c r="AI412" s="51" t="n">
        <v>60000</v>
      </c>
      <c r="AJ412" s="47" t="n">
        <v>29961.22</v>
      </c>
      <c r="AK412" s="51" t="n">
        <v>60000</v>
      </c>
      <c r="AL412" s="51"/>
      <c r="AM412" s="51"/>
      <c r="AN412" s="47" t="n">
        <f aca="false">SUM(AK412+AL412-AM412)</f>
        <v>60000</v>
      </c>
      <c r="AO412" s="39" t="n">
        <f aca="false">SUM(AN412/$AN$4)</f>
        <v>7963.36850487756</v>
      </c>
      <c r="AP412" s="47" t="n">
        <v>60000</v>
      </c>
      <c r="AQ412" s="47"/>
      <c r="AR412" s="47"/>
      <c r="AS412" s="39" t="n">
        <v>2884.22</v>
      </c>
      <c r="AT412" s="47" t="n">
        <v>2884.22</v>
      </c>
      <c r="AU412" s="47" t="n">
        <v>3000</v>
      </c>
      <c r="AV412" s="47"/>
      <c r="AW412" s="47" t="n">
        <f aca="false">SUM(AR412+AU412-AV412)</f>
        <v>3000</v>
      </c>
      <c r="AX412" s="47" t="n">
        <v>2884.22</v>
      </c>
      <c r="AY412" s="47"/>
      <c r="AZ412" s="47"/>
      <c r="BA412" s="47" t="n">
        <f aca="false">SUM(AW412+AY412-AZ412)</f>
        <v>3000</v>
      </c>
      <c r="BB412" s="47" t="n">
        <v>2884.22</v>
      </c>
      <c r="BC412" s="48" t="n">
        <f aca="false">SUM(BB412/BA412*100)</f>
        <v>96.1406666666667</v>
      </c>
      <c r="BL412" s="2"/>
    </row>
    <row r="413" customFormat="false" ht="12.75" hidden="true" customHeight="false" outlineLevel="0" collapsed="false">
      <c r="A413" s="41"/>
      <c r="B413" s="36"/>
      <c r="C413" s="36"/>
      <c r="D413" s="36"/>
      <c r="E413" s="36"/>
      <c r="F413" s="36"/>
      <c r="G413" s="36"/>
      <c r="H413" s="36"/>
      <c r="I413" s="49" t="n">
        <v>32271</v>
      </c>
      <c r="J413" s="50" t="s">
        <v>113</v>
      </c>
      <c r="K413" s="51"/>
      <c r="L413" s="51"/>
      <c r="M413" s="51"/>
      <c r="N413" s="51"/>
      <c r="O413" s="51"/>
      <c r="P413" s="51"/>
      <c r="Q413" s="51"/>
      <c r="R413" s="39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 t="n">
        <v>5000</v>
      </c>
      <c r="AE413" s="51"/>
      <c r="AF413" s="51"/>
      <c r="AG413" s="53" t="n">
        <f aca="false">SUM(AD413+AE413-AF413)</f>
        <v>5000</v>
      </c>
      <c r="AH413" s="51" t="n">
        <v>4664.9</v>
      </c>
      <c r="AI413" s="51" t="n">
        <v>5000</v>
      </c>
      <c r="AJ413" s="47" t="n">
        <v>0</v>
      </c>
      <c r="AK413" s="51" t="n">
        <v>5000</v>
      </c>
      <c r="AL413" s="51"/>
      <c r="AM413" s="51"/>
      <c r="AN413" s="47" t="n">
        <f aca="false">SUM(AK413+AL413-AM413)</f>
        <v>5000</v>
      </c>
      <c r="AO413" s="39" t="n">
        <f aca="false">SUM(AN413/$AN$4)</f>
        <v>663.61404207313</v>
      </c>
      <c r="AP413" s="47" t="n">
        <v>10000</v>
      </c>
      <c r="AQ413" s="47"/>
      <c r="AR413" s="47"/>
      <c r="AS413" s="39"/>
      <c r="AT413" s="47"/>
      <c r="AU413" s="47"/>
      <c r="AV413" s="47"/>
      <c r="AW413" s="47" t="n">
        <f aca="false">SUM(AR413+AU413-AV413)</f>
        <v>0</v>
      </c>
      <c r="AX413" s="47"/>
      <c r="AY413" s="47"/>
      <c r="AZ413" s="47"/>
      <c r="BA413" s="47" t="n">
        <f aca="false">SUM(AW413+AY413-AZ413)</f>
        <v>0</v>
      </c>
      <c r="BB413" s="47"/>
      <c r="BC413" s="48" t="e">
        <f aca="false">SUM(BB413/BA413*100)</f>
        <v>#DIV/0!</v>
      </c>
      <c r="BL413" s="2"/>
    </row>
    <row r="414" customFormat="false" ht="12.75" hidden="true" customHeight="false" outlineLevel="0" collapsed="false">
      <c r="A414" s="41"/>
      <c r="B414" s="36"/>
      <c r="C414" s="36"/>
      <c r="D414" s="36"/>
      <c r="E414" s="36"/>
      <c r="F414" s="36"/>
      <c r="G414" s="36"/>
      <c r="H414" s="36"/>
      <c r="I414" s="49" t="n">
        <v>323</v>
      </c>
      <c r="J414" s="50" t="s">
        <v>114</v>
      </c>
      <c r="K414" s="51" t="n">
        <f aca="false">SUM(K415:K439)</f>
        <v>0</v>
      </c>
      <c r="L414" s="51" t="n">
        <f aca="false">SUM(L415:L444)</f>
        <v>0</v>
      </c>
      <c r="M414" s="51" t="n">
        <f aca="false">SUM(M415:M444)</f>
        <v>0</v>
      </c>
      <c r="N414" s="51" t="n">
        <f aca="false">SUM(N415:N444)</f>
        <v>0</v>
      </c>
      <c r="O414" s="51" t="n">
        <f aca="false">SUM(O415:O444)</f>
        <v>0</v>
      </c>
      <c r="P414" s="51" t="n">
        <f aca="false">SUM(P415:P444)</f>
        <v>0</v>
      </c>
      <c r="Q414" s="51" t="n">
        <f aca="false">SUM(Q415:Q444)</f>
        <v>0</v>
      </c>
      <c r="R414" s="39"/>
      <c r="S414" s="51" t="e">
        <f aca="false">SUM(#REF!)</f>
        <v>#REF!</v>
      </c>
      <c r="T414" s="51" t="e">
        <f aca="false">SUM(#REF!)</f>
        <v>#REF!</v>
      </c>
      <c r="U414" s="51"/>
      <c r="V414" s="51"/>
      <c r="W414" s="51" t="e">
        <f aca="false">SUM(#REF!)</f>
        <v>#REF!</v>
      </c>
      <c r="X414" s="51" t="n">
        <f aca="false">SUM(X415:X415)</f>
        <v>5000</v>
      </c>
      <c r="Y414" s="51" t="n">
        <f aca="false">SUM(Y415:Y415)</f>
        <v>0</v>
      </c>
      <c r="Z414" s="51" t="n">
        <v>53200</v>
      </c>
      <c r="AA414" s="51" t="n">
        <f aca="false">SUM(AA415:AA415)</f>
        <v>0</v>
      </c>
      <c r="AB414" s="51" t="n">
        <f aca="false">SUM(AB415:AB415)</f>
        <v>535</v>
      </c>
      <c r="AC414" s="51" t="n">
        <f aca="false">SUM(AC415:AC416)</f>
        <v>0</v>
      </c>
      <c r="AD414" s="51" t="n">
        <f aca="false">SUM(AD415:AD416)</f>
        <v>6000</v>
      </c>
      <c r="AE414" s="51" t="n">
        <f aca="false">SUM(AE415:AE416)</f>
        <v>0</v>
      </c>
      <c r="AF414" s="51" t="n">
        <f aca="false">SUM(AF415:AF416)</f>
        <v>0</v>
      </c>
      <c r="AG414" s="51" t="n">
        <f aca="false">SUM(AG415:AG416)</f>
        <v>6000</v>
      </c>
      <c r="AH414" s="51" t="n">
        <f aca="false">SUM(AH415:AH416)</f>
        <v>8845</v>
      </c>
      <c r="AI414" s="51" t="n">
        <f aca="false">SUM(AI415:AI416)</f>
        <v>5000</v>
      </c>
      <c r="AJ414" s="51" t="n">
        <f aca="false">SUM(AJ415:AJ416)</f>
        <v>0</v>
      </c>
      <c r="AK414" s="51" t="n">
        <f aca="false">SUM(AK415:AK416)</f>
        <v>5000</v>
      </c>
      <c r="AL414" s="51" t="n">
        <f aca="false">SUM(AL415:AL416)</f>
        <v>0</v>
      </c>
      <c r="AM414" s="51" t="n">
        <f aca="false">SUM(AM415:AM416)</f>
        <v>0</v>
      </c>
      <c r="AN414" s="51" t="n">
        <f aca="false">SUM(AN415:AN416)</f>
        <v>5000</v>
      </c>
      <c r="AO414" s="39" t="n">
        <f aca="false">SUM(AN414/$AN$4)</f>
        <v>663.61404207313</v>
      </c>
      <c r="AP414" s="51" t="n">
        <f aca="false">SUM(AP415:AP416)</f>
        <v>10000</v>
      </c>
      <c r="AQ414" s="51"/>
      <c r="AR414" s="51"/>
      <c r="AS414" s="39"/>
      <c r="AT414" s="51" t="n">
        <f aca="false">SUM(AT415:AT416)</f>
        <v>3765.25</v>
      </c>
      <c r="AU414" s="51" t="n">
        <f aca="false">SUM(AU415:AU416)</f>
        <v>3800</v>
      </c>
      <c r="AV414" s="51" t="n">
        <f aca="false">SUM(AV415:AV416)</f>
        <v>0</v>
      </c>
      <c r="AW414" s="51" t="n">
        <f aca="false">SUM(AR414+AU414-AV414)</f>
        <v>3800</v>
      </c>
      <c r="AX414" s="47" t="n">
        <f aca="false">SUM(AX415:AX416)</f>
        <v>3765.25</v>
      </c>
      <c r="AY414" s="47" t="n">
        <f aca="false">SUM(AY415:AY416)</f>
        <v>0</v>
      </c>
      <c r="AZ414" s="47" t="n">
        <f aca="false">SUM(AZ415:AZ416)</f>
        <v>0</v>
      </c>
      <c r="BA414" s="47" t="n">
        <f aca="false">SUM(BA415:BA416)</f>
        <v>3800</v>
      </c>
      <c r="BB414" s="47" t="n">
        <f aca="false">SUM(BB415:BB416)</f>
        <v>3765.25</v>
      </c>
      <c r="BC414" s="48" t="n">
        <f aca="false">SUM(BB414/BA414*100)</f>
        <v>99.0855263157895</v>
      </c>
      <c r="BL414" s="2"/>
    </row>
    <row r="415" customFormat="false" ht="12.75" hidden="true" customHeight="false" outlineLevel="0" collapsed="false">
      <c r="A415" s="41"/>
      <c r="B415" s="36"/>
      <c r="C415" s="36"/>
      <c r="D415" s="36"/>
      <c r="E415" s="36"/>
      <c r="F415" s="36"/>
      <c r="G415" s="36"/>
      <c r="H415" s="36"/>
      <c r="I415" s="49" t="n">
        <v>32334</v>
      </c>
      <c r="J415" s="50" t="s">
        <v>373</v>
      </c>
      <c r="K415" s="36"/>
      <c r="L415" s="36"/>
      <c r="M415" s="36"/>
      <c r="N415" s="36"/>
      <c r="O415" s="36"/>
      <c r="P415" s="49"/>
      <c r="Q415" s="50"/>
      <c r="R415" s="39"/>
      <c r="S415" s="51"/>
      <c r="T415" s="51"/>
      <c r="U415" s="51"/>
      <c r="V415" s="51"/>
      <c r="W415" s="51"/>
      <c r="X415" s="51" t="n">
        <v>5000</v>
      </c>
      <c r="Y415" s="51" t="n">
        <v>0</v>
      </c>
      <c r="Z415" s="51" t="n">
        <v>1000</v>
      </c>
      <c r="AA415" s="51" t="n">
        <v>0</v>
      </c>
      <c r="AB415" s="51" t="n">
        <v>535</v>
      </c>
      <c r="AC415" s="51" t="n">
        <v>0</v>
      </c>
      <c r="AD415" s="51"/>
      <c r="AE415" s="51"/>
      <c r="AF415" s="51"/>
      <c r="AG415" s="53" t="n">
        <f aca="false">SUM(AD415+AE415-AF415)</f>
        <v>0</v>
      </c>
      <c r="AH415" s="51" t="n">
        <v>3685</v>
      </c>
      <c r="AI415" s="51" t="n">
        <v>5000</v>
      </c>
      <c r="AJ415" s="47" t="n">
        <v>0</v>
      </c>
      <c r="AK415" s="51" t="n">
        <v>5000</v>
      </c>
      <c r="AL415" s="51"/>
      <c r="AM415" s="51"/>
      <c r="AN415" s="47" t="n">
        <f aca="false">SUM(AK415+AL415-AM415)</f>
        <v>5000</v>
      </c>
      <c r="AO415" s="39" t="n">
        <f aca="false">SUM(AN415/$AN$4)</f>
        <v>663.61404207313</v>
      </c>
      <c r="AP415" s="47" t="n">
        <v>10000</v>
      </c>
      <c r="AQ415" s="47"/>
      <c r="AR415" s="47"/>
      <c r="AS415" s="39" t="n">
        <v>3765.25</v>
      </c>
      <c r="AT415" s="47" t="n">
        <v>3765.25</v>
      </c>
      <c r="AU415" s="47" t="n">
        <v>3800</v>
      </c>
      <c r="AV415" s="47"/>
      <c r="AW415" s="47" t="n">
        <f aca="false">SUM(AR415+AU415-AV415)</f>
        <v>3800</v>
      </c>
      <c r="AX415" s="47" t="n">
        <v>3765.25</v>
      </c>
      <c r="AY415" s="47"/>
      <c r="AZ415" s="47"/>
      <c r="BA415" s="47" t="n">
        <f aca="false">SUM(AW415+AY415-AZ415)</f>
        <v>3800</v>
      </c>
      <c r="BB415" s="47" t="n">
        <v>3765.25</v>
      </c>
      <c r="BC415" s="48" t="n">
        <f aca="false">SUM(BB415/BA415*100)</f>
        <v>99.0855263157895</v>
      </c>
      <c r="BL415" s="2"/>
    </row>
    <row r="416" customFormat="false" ht="12.75" hidden="true" customHeight="false" outlineLevel="0" collapsed="false">
      <c r="A416" s="41"/>
      <c r="B416" s="36"/>
      <c r="C416" s="36"/>
      <c r="D416" s="36"/>
      <c r="E416" s="36"/>
      <c r="F416" s="36"/>
      <c r="G416" s="36"/>
      <c r="H416" s="36"/>
      <c r="I416" s="49" t="n">
        <v>32363</v>
      </c>
      <c r="J416" s="50" t="s">
        <v>374</v>
      </c>
      <c r="K416" s="36"/>
      <c r="L416" s="36"/>
      <c r="M416" s="36"/>
      <c r="N416" s="36"/>
      <c r="O416" s="36"/>
      <c r="P416" s="49"/>
      <c r="Q416" s="50"/>
      <c r="R416" s="39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 t="n">
        <v>6000</v>
      </c>
      <c r="AE416" s="51"/>
      <c r="AF416" s="51"/>
      <c r="AG416" s="53" t="n">
        <f aca="false">SUM(AD416+AE416-AF416)</f>
        <v>6000</v>
      </c>
      <c r="AH416" s="51" t="n">
        <v>5160</v>
      </c>
      <c r="AI416" s="51" t="n">
        <v>0</v>
      </c>
      <c r="AJ416" s="47" t="n">
        <v>0</v>
      </c>
      <c r="AK416" s="51"/>
      <c r="AL416" s="51"/>
      <c r="AM416" s="51"/>
      <c r="AN416" s="47" t="n">
        <f aca="false">SUM(AK416+AL416-AM416)</f>
        <v>0</v>
      </c>
      <c r="AO416" s="39" t="n">
        <f aca="false">SUM(AN416/$AN$4)</f>
        <v>0</v>
      </c>
      <c r="AP416" s="47"/>
      <c r="AQ416" s="47"/>
      <c r="AR416" s="47"/>
      <c r="AS416" s="39"/>
      <c r="AT416" s="47"/>
      <c r="AU416" s="47"/>
      <c r="AV416" s="47"/>
      <c r="AW416" s="47" t="n">
        <f aca="false">SUM(AR416+AU416-AV416)</f>
        <v>0</v>
      </c>
      <c r="AX416" s="47"/>
      <c r="AY416" s="47"/>
      <c r="AZ416" s="47"/>
      <c r="BA416" s="47" t="n">
        <f aca="false">SUM(AW416+AY416-AZ416)</f>
        <v>0</v>
      </c>
      <c r="BB416" s="47"/>
      <c r="BC416" s="48" t="e">
        <f aca="false">SUM(BB416/BA416*100)</f>
        <v>#DIV/0!</v>
      </c>
      <c r="BL416" s="2"/>
    </row>
    <row r="417" customFormat="false" ht="12.75" hidden="true" customHeight="false" outlineLevel="0" collapsed="false">
      <c r="A417" s="41"/>
      <c r="B417" s="36"/>
      <c r="C417" s="36"/>
      <c r="D417" s="36"/>
      <c r="E417" s="36"/>
      <c r="F417" s="36"/>
      <c r="G417" s="36"/>
      <c r="H417" s="36"/>
      <c r="I417" s="49" t="n">
        <v>329</v>
      </c>
      <c r="J417" s="50" t="s">
        <v>56</v>
      </c>
      <c r="K417" s="36"/>
      <c r="L417" s="36"/>
      <c r="M417" s="36"/>
      <c r="N417" s="36"/>
      <c r="O417" s="36"/>
      <c r="P417" s="49"/>
      <c r="Q417" s="50"/>
      <c r="R417" s="39"/>
      <c r="S417" s="51" t="n">
        <f aca="false">SUM(S419)</f>
        <v>0</v>
      </c>
      <c r="T417" s="51" t="n">
        <f aca="false">SUM(T419)</f>
        <v>33000</v>
      </c>
      <c r="U417" s="51" t="n">
        <f aca="false">SUM(U418:U419)</f>
        <v>35000</v>
      </c>
      <c r="V417" s="51" t="n">
        <f aca="false">SUM(V419)</f>
        <v>0</v>
      </c>
      <c r="W417" s="51" t="n">
        <f aca="false">SUM(W419)</f>
        <v>0</v>
      </c>
      <c r="X417" s="51" t="n">
        <f aca="false">SUM(X418:X419)</f>
        <v>12000</v>
      </c>
      <c r="Y417" s="51" t="n">
        <f aca="false">SUM(Y418:Y419)</f>
        <v>32000</v>
      </c>
      <c r="Z417" s="51" t="n">
        <f aca="false">SUM(Z418:Z419)</f>
        <v>32000</v>
      </c>
      <c r="AA417" s="51" t="n">
        <f aca="false">SUM(AA418:AA419)</f>
        <v>15000</v>
      </c>
      <c r="AB417" s="51" t="n">
        <f aca="false">SUM(AB418:AB419)</f>
        <v>0</v>
      </c>
      <c r="AC417" s="51" t="n">
        <f aca="false">SUM(AC418:AC419)</f>
        <v>30000</v>
      </c>
      <c r="AD417" s="51" t="n">
        <f aca="false">SUM(AD418:AD419)</f>
        <v>24000</v>
      </c>
      <c r="AE417" s="51" t="n">
        <f aca="false">SUM(AE418:AE419)</f>
        <v>0</v>
      </c>
      <c r="AF417" s="51" t="n">
        <f aca="false">SUM(AF418:AF419)</f>
        <v>0</v>
      </c>
      <c r="AG417" s="51" t="n">
        <f aca="false">SUM(AG418:AG419)</f>
        <v>24000</v>
      </c>
      <c r="AH417" s="51" t="n">
        <f aca="false">SUM(AH418:AH419)</f>
        <v>4299</v>
      </c>
      <c r="AI417" s="51" t="n">
        <f aca="false">SUM(AI418:AI419)</f>
        <v>0</v>
      </c>
      <c r="AJ417" s="47" t="n">
        <v>0</v>
      </c>
      <c r="AK417" s="51" t="n">
        <v>0</v>
      </c>
      <c r="AL417" s="51"/>
      <c r="AM417" s="51"/>
      <c r="AN417" s="47" t="n">
        <f aca="false">SUM(AK417+AL417-AM417)</f>
        <v>0</v>
      </c>
      <c r="AO417" s="39" t="n">
        <f aca="false">SUM(AN417/$AN$4)</f>
        <v>0</v>
      </c>
      <c r="AP417" s="47"/>
      <c r="AQ417" s="47"/>
      <c r="AR417" s="47" t="n">
        <v>12210.51</v>
      </c>
      <c r="AS417" s="39"/>
      <c r="AT417" s="39" t="n">
        <f aca="false">SUM(AT418:AT419)</f>
        <v>300</v>
      </c>
      <c r="AU417" s="39" t="n">
        <f aca="false">SUM(AU418:AU419)</f>
        <v>300</v>
      </c>
      <c r="AV417" s="39" t="n">
        <f aca="false">SUM(AV418:AV419)</f>
        <v>0</v>
      </c>
      <c r="AW417" s="47" t="n">
        <f aca="false">SUM(AR417+AU417-AV417)</f>
        <v>12510.51</v>
      </c>
      <c r="AX417" s="47" t="n">
        <f aca="false">SUM(AX418:AX419)</f>
        <v>300</v>
      </c>
      <c r="AY417" s="47" t="n">
        <f aca="false">SUM(AY418:AY419)</f>
        <v>0</v>
      </c>
      <c r="AZ417" s="47" t="n">
        <f aca="false">SUM(AZ418:AZ419)</f>
        <v>12210.51</v>
      </c>
      <c r="BA417" s="47" t="n">
        <f aca="false">SUM(BA418:BA419)</f>
        <v>300</v>
      </c>
      <c r="BB417" s="47" t="n">
        <f aca="false">SUM(BB418:BB419)</f>
        <v>300</v>
      </c>
      <c r="BC417" s="48" t="n">
        <f aca="false">SUM(BB417/BA417*100)</f>
        <v>100</v>
      </c>
      <c r="BL417" s="2"/>
    </row>
    <row r="418" customFormat="false" ht="12.75" hidden="true" customHeight="false" outlineLevel="0" collapsed="false">
      <c r="A418" s="41"/>
      <c r="B418" s="36"/>
      <c r="C418" s="36"/>
      <c r="D418" s="36"/>
      <c r="E418" s="36"/>
      <c r="F418" s="36"/>
      <c r="G418" s="36"/>
      <c r="H418" s="36"/>
      <c r="I418" s="49" t="n">
        <v>32931</v>
      </c>
      <c r="J418" s="50" t="s">
        <v>154</v>
      </c>
      <c r="K418" s="36"/>
      <c r="L418" s="36"/>
      <c r="M418" s="36"/>
      <c r="N418" s="36"/>
      <c r="O418" s="36"/>
      <c r="P418" s="49"/>
      <c r="Q418" s="50"/>
      <c r="R418" s="39"/>
      <c r="S418" s="51"/>
      <c r="T418" s="51"/>
      <c r="U418" s="51" t="n">
        <v>2000</v>
      </c>
      <c r="V418" s="51"/>
      <c r="W418" s="51"/>
      <c r="X418" s="51" t="n">
        <v>2000</v>
      </c>
      <c r="Y418" s="51" t="n">
        <v>2000</v>
      </c>
      <c r="Z418" s="51" t="n">
        <v>2000</v>
      </c>
      <c r="AA418" s="51" t="n">
        <v>15000</v>
      </c>
      <c r="AB418" s="51"/>
      <c r="AC418" s="51" t="n">
        <v>30000</v>
      </c>
      <c r="AD418" s="51" t="n">
        <v>24000</v>
      </c>
      <c r="AE418" s="51"/>
      <c r="AF418" s="51"/>
      <c r="AG418" s="53" t="n">
        <f aca="false">SUM(AD418+AE418-AF418)</f>
        <v>24000</v>
      </c>
      <c r="AH418" s="51" t="n">
        <v>4299</v>
      </c>
      <c r="AI418" s="51" t="n">
        <v>0</v>
      </c>
      <c r="AJ418" s="47" t="n">
        <v>0</v>
      </c>
      <c r="AK418" s="51" t="n">
        <v>0</v>
      </c>
      <c r="AL418" s="51"/>
      <c r="AM418" s="51"/>
      <c r="AN418" s="47" t="n">
        <f aca="false">SUM(AK418+AL418-AM418)</f>
        <v>0</v>
      </c>
      <c r="AO418" s="39" t="n">
        <f aca="false">SUM(AN418/$AN$4)</f>
        <v>0</v>
      </c>
      <c r="AP418" s="47"/>
      <c r="AQ418" s="47"/>
      <c r="AR418" s="47" t="n">
        <v>0</v>
      </c>
      <c r="AS418" s="39" t="n">
        <v>300</v>
      </c>
      <c r="AT418" s="47" t="n">
        <v>300</v>
      </c>
      <c r="AU418" s="47" t="n">
        <v>300</v>
      </c>
      <c r="AV418" s="47"/>
      <c r="AW418" s="47" t="n">
        <f aca="false">SUM(AR418+AU418-AV418)</f>
        <v>300</v>
      </c>
      <c r="AX418" s="47" t="n">
        <v>300</v>
      </c>
      <c r="AY418" s="47"/>
      <c r="AZ418" s="47"/>
      <c r="BA418" s="47" t="n">
        <f aca="false">SUM(AW418+AY418-AZ418)</f>
        <v>300</v>
      </c>
      <c r="BB418" s="47" t="n">
        <v>300</v>
      </c>
      <c r="BC418" s="48" t="n">
        <f aca="false">SUM(BB418/BA418*100)</f>
        <v>100</v>
      </c>
      <c r="BL418" s="2"/>
    </row>
    <row r="419" customFormat="false" ht="13.5" hidden="true" customHeight="false" outlineLevel="0" collapsed="false">
      <c r="A419" s="69"/>
      <c r="B419" s="70"/>
      <c r="C419" s="70"/>
      <c r="D419" s="70"/>
      <c r="E419" s="70"/>
      <c r="F419" s="70"/>
      <c r="G419" s="70"/>
      <c r="H419" s="70"/>
      <c r="I419" s="71" t="n">
        <v>32991</v>
      </c>
      <c r="J419" s="72" t="s">
        <v>56</v>
      </c>
      <c r="K419" s="70"/>
      <c r="L419" s="70"/>
      <c r="M419" s="70"/>
      <c r="N419" s="70"/>
      <c r="O419" s="70"/>
      <c r="P419" s="71"/>
      <c r="Q419" s="72"/>
      <c r="R419" s="73"/>
      <c r="S419" s="74"/>
      <c r="T419" s="74" t="n">
        <v>33000</v>
      </c>
      <c r="U419" s="74" t="n">
        <v>33000</v>
      </c>
      <c r="V419" s="74"/>
      <c r="W419" s="74"/>
      <c r="X419" s="74" t="n">
        <v>10000</v>
      </c>
      <c r="Y419" s="74" t="n">
        <v>30000</v>
      </c>
      <c r="Z419" s="74" t="n">
        <v>30000</v>
      </c>
      <c r="AA419" s="74" t="n">
        <v>0</v>
      </c>
      <c r="AB419" s="74"/>
      <c r="AC419" s="74" t="n">
        <v>0</v>
      </c>
      <c r="AD419" s="74"/>
      <c r="AE419" s="74"/>
      <c r="AF419" s="74"/>
      <c r="AG419" s="75" t="n">
        <f aca="false">SUM(AC419+AE419-AF419)</f>
        <v>0</v>
      </c>
      <c r="AH419" s="74"/>
      <c r="AI419" s="74" t="n">
        <v>0</v>
      </c>
      <c r="AJ419" s="76" t="n">
        <v>0</v>
      </c>
      <c r="AK419" s="74" t="n">
        <v>0</v>
      </c>
      <c r="AL419" s="74"/>
      <c r="AM419" s="74"/>
      <c r="AN419" s="76" t="n">
        <f aca="false">SUM(AK419+AL419-AM419)</f>
        <v>0</v>
      </c>
      <c r="AO419" s="73" t="n">
        <f aca="false">SUM(AN419/$AN$4)</f>
        <v>0</v>
      </c>
      <c r="AP419" s="76"/>
      <c r="AQ419" s="76"/>
      <c r="AR419" s="76" t="n">
        <v>12210.51</v>
      </c>
      <c r="AS419" s="73"/>
      <c r="AT419" s="76"/>
      <c r="AU419" s="76"/>
      <c r="AV419" s="76"/>
      <c r="AW419" s="76" t="n">
        <f aca="false">SUM(AR419+AU419-AV419)</f>
        <v>12210.51</v>
      </c>
      <c r="AX419" s="76"/>
      <c r="AY419" s="76"/>
      <c r="AZ419" s="76" t="n">
        <v>12210.51</v>
      </c>
      <c r="BA419" s="76" t="n">
        <f aca="false">SUM(AW419+AY419-AZ419)</f>
        <v>0</v>
      </c>
      <c r="BB419" s="76"/>
      <c r="BC419" s="77" t="e">
        <f aca="false">SUM(BB419/BA419*100)</f>
        <v>#DIV/0!</v>
      </c>
      <c r="BL419" s="2"/>
    </row>
    <row r="420" customFormat="false" ht="12.75" hidden="true" customHeight="false" outlineLevel="0" collapsed="false">
      <c r="A420" s="78"/>
      <c r="B420" s="5"/>
      <c r="C420" s="5"/>
      <c r="D420" s="5"/>
      <c r="E420" s="5"/>
      <c r="F420" s="5"/>
      <c r="G420" s="5"/>
      <c r="H420" s="5"/>
      <c r="I420" s="11"/>
      <c r="J420" s="7"/>
      <c r="K420" s="5"/>
      <c r="L420" s="5"/>
      <c r="M420" s="5"/>
      <c r="N420" s="5"/>
      <c r="O420" s="5"/>
      <c r="P420" s="11"/>
      <c r="Q420" s="7"/>
      <c r="R420" s="79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8"/>
      <c r="AN420" s="2"/>
      <c r="AO420" s="79"/>
      <c r="AS420" s="79"/>
      <c r="BA420" s="2" t="s">
        <v>375</v>
      </c>
      <c r="BE420" s="2" t="n">
        <f aca="false">SUM(BE10:BE419)</f>
        <v>183465.97</v>
      </c>
      <c r="BF420" s="2" t="n">
        <f aca="false">SUM(BF10:BF419)</f>
        <v>20461.29</v>
      </c>
      <c r="BG420" s="2" t="n">
        <f aca="false">SUM(BG10:BG419)</f>
        <v>408871.29</v>
      </c>
      <c r="BH420" s="2" t="n">
        <f aca="false">SUM(BH10:BH419)</f>
        <v>74792</v>
      </c>
      <c r="BI420" s="2" t="n">
        <f aca="false">SUM(BI10:BI419)</f>
        <v>66230.04</v>
      </c>
      <c r="BJ420" s="2" t="n">
        <f aca="false">SUM(BJ10:BJ419)</f>
        <v>54307.5</v>
      </c>
      <c r="BK420" s="2" t="n">
        <f aca="false">SUM(BE420:BJ420)</f>
        <v>808128.09</v>
      </c>
      <c r="BL420" s="2"/>
    </row>
    <row r="421" customFormat="false" ht="12.75" hidden="true" customHeight="false" outlineLevel="0" collapsed="false">
      <c r="A421" s="78"/>
      <c r="B421" s="5"/>
      <c r="C421" s="5"/>
      <c r="D421" s="5"/>
      <c r="E421" s="5"/>
      <c r="F421" s="5"/>
      <c r="G421" s="5"/>
      <c r="H421" s="5"/>
      <c r="I421" s="11"/>
      <c r="J421" s="7"/>
      <c r="K421" s="5"/>
      <c r="L421" s="5"/>
      <c r="M421" s="5"/>
      <c r="N421" s="5"/>
      <c r="O421" s="5"/>
      <c r="P421" s="11"/>
      <c r="Q421" s="7"/>
      <c r="R421" s="79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8"/>
      <c r="AN421" s="2"/>
      <c r="AO421" s="79"/>
      <c r="AS421" s="79"/>
      <c r="BA421" s="2" t="s">
        <v>376</v>
      </c>
      <c r="BE421" s="2" t="n">
        <v>186724.72</v>
      </c>
      <c r="BF421" s="2" t="n">
        <v>20461.29</v>
      </c>
      <c r="BG421" s="2" t="n">
        <v>420593.12</v>
      </c>
      <c r="BH421" s="2" t="n">
        <v>74792</v>
      </c>
      <c r="BI421" s="2" t="n">
        <v>173019.26</v>
      </c>
      <c r="BJ421" s="2" t="n">
        <v>131371.47</v>
      </c>
      <c r="BK421" s="2" t="n">
        <f aca="false">SUM(BE421:BJ421)</f>
        <v>1006961.86</v>
      </c>
    </row>
    <row r="422" s="2" customFormat="true" ht="12.75" hidden="true" customHeight="false" outlineLevel="0" collapsed="false">
      <c r="A422" s="78"/>
      <c r="B422" s="5"/>
      <c r="C422" s="5"/>
      <c r="D422" s="5"/>
      <c r="E422" s="5"/>
      <c r="F422" s="5"/>
      <c r="G422" s="5"/>
      <c r="H422" s="5"/>
      <c r="I422" s="11"/>
      <c r="J422" s="7"/>
      <c r="K422" s="5"/>
      <c r="L422" s="5"/>
      <c r="M422" s="5"/>
      <c r="N422" s="5"/>
      <c r="O422" s="5"/>
      <c r="P422" s="11"/>
      <c r="Q422" s="7"/>
      <c r="R422" s="79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8"/>
      <c r="AH422" s="1"/>
      <c r="AI422" s="1"/>
      <c r="AK422" s="1"/>
      <c r="AL422" s="1"/>
      <c r="AM422" s="1"/>
      <c r="AO422" s="79"/>
      <c r="AS422" s="79"/>
      <c r="AX422" s="3"/>
      <c r="BB422" s="3"/>
      <c r="BC422" s="3"/>
      <c r="BD422" s="3"/>
      <c r="BE422" s="2" t="n">
        <f aca="false">SUM(BE421-BE420)</f>
        <v>3258.75000000003</v>
      </c>
      <c r="BF422" s="2" t="n">
        <f aca="false">SUM(BF421-BF420)</f>
        <v>0</v>
      </c>
      <c r="BG422" s="2" t="n">
        <f aca="false">SUM(BG421-BG420)</f>
        <v>11721.83</v>
      </c>
      <c r="BH422" s="2" t="n">
        <f aca="false">SUM(BH421-BH420)</f>
        <v>0</v>
      </c>
      <c r="BI422" s="2" t="n">
        <f aca="false">SUM(BI421-BI420)</f>
        <v>106789.22</v>
      </c>
      <c r="BJ422" s="2" t="n">
        <f aca="false">SUM(BJ421-BJ420)</f>
        <v>77063.97</v>
      </c>
    </row>
    <row r="423" s="2" customFormat="true" ht="12.75" hidden="true" customHeight="false" outlineLevel="0" collapsed="false">
      <c r="A423" s="7"/>
      <c r="B423" s="5"/>
      <c r="C423" s="5"/>
      <c r="D423" s="5"/>
      <c r="E423" s="5"/>
      <c r="F423" s="5"/>
      <c r="G423" s="5"/>
      <c r="H423" s="5"/>
      <c r="I423" s="11"/>
      <c r="J423" s="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7"/>
      <c r="W423" s="7"/>
      <c r="X423" s="1"/>
      <c r="Y423" s="1"/>
      <c r="Z423" s="1"/>
      <c r="AA423" s="1"/>
      <c r="AB423" s="1"/>
      <c r="AC423" s="1"/>
      <c r="AD423" s="1"/>
      <c r="AE423" s="1"/>
      <c r="AF423" s="1"/>
      <c r="AG423" s="8"/>
      <c r="AH423" s="1"/>
      <c r="AI423" s="1"/>
      <c r="AK423" s="1"/>
      <c r="AL423" s="1"/>
      <c r="AM423" s="1"/>
      <c r="AS423" s="2" t="n">
        <f aca="false">SUM(AS10:AS419)</f>
        <v>458443.09</v>
      </c>
      <c r="AX423" s="3"/>
      <c r="BB423" s="3"/>
      <c r="BC423" s="3"/>
      <c r="BD423" s="3"/>
    </row>
    <row r="424" s="2" customFormat="true" ht="12.75" hidden="true" customHeight="false" outlineLevel="0" collapsed="false">
      <c r="A424" s="7"/>
      <c r="B424" s="5"/>
      <c r="C424" s="5"/>
      <c r="D424" s="5"/>
      <c r="E424" s="5"/>
      <c r="F424" s="5"/>
      <c r="G424" s="5"/>
      <c r="H424" s="5"/>
      <c r="I424" s="11"/>
      <c r="J424" s="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7"/>
      <c r="W424" s="7"/>
      <c r="X424" s="1"/>
      <c r="Y424" s="1"/>
      <c r="Z424" s="1"/>
      <c r="AA424" s="1"/>
      <c r="AB424" s="1"/>
      <c r="AC424" s="1"/>
      <c r="AD424" s="1"/>
      <c r="AE424" s="1"/>
      <c r="AF424" s="1"/>
      <c r="AG424" s="8"/>
      <c r="AH424" s="1"/>
      <c r="AI424" s="1"/>
      <c r="AK424" s="1"/>
      <c r="AL424" s="1"/>
      <c r="AM424" s="1"/>
      <c r="AX424" s="3"/>
      <c r="BB424" s="3"/>
      <c r="BC424" s="3"/>
      <c r="BD424" s="3"/>
    </row>
    <row r="425" s="2" customFormat="true" ht="13.5" hidden="true" customHeight="false" outlineLevel="0" collapsed="false">
      <c r="A425" s="7"/>
      <c r="B425" s="5"/>
      <c r="C425" s="5"/>
      <c r="D425" s="5"/>
      <c r="E425" s="5"/>
      <c r="F425" s="5"/>
      <c r="G425" s="5"/>
      <c r="H425" s="5"/>
      <c r="I425" s="11"/>
      <c r="J425" s="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7"/>
      <c r="W425" s="7"/>
      <c r="X425" s="1"/>
      <c r="Y425" s="1"/>
      <c r="Z425" s="1"/>
      <c r="AA425" s="1"/>
      <c r="AB425" s="1"/>
      <c r="AC425" s="1"/>
      <c r="AD425" s="1"/>
      <c r="AE425" s="1"/>
      <c r="AF425" s="1"/>
      <c r="AG425" s="8"/>
      <c r="AH425" s="1"/>
      <c r="AI425" s="1"/>
      <c r="AK425" s="1"/>
      <c r="AL425" s="1"/>
      <c r="AM425" s="1"/>
      <c r="AX425" s="3"/>
      <c r="BB425" s="3"/>
      <c r="BC425" s="3"/>
      <c r="BD425" s="3"/>
    </row>
    <row r="426" s="2" customFormat="true" ht="15.75" hidden="true" customHeight="false" outlineLevel="0" collapsed="false">
      <c r="A426" s="7"/>
      <c r="B426" s="5"/>
      <c r="C426" s="5"/>
      <c r="D426" s="5"/>
      <c r="E426" s="5"/>
      <c r="F426" s="5"/>
      <c r="G426" s="5"/>
      <c r="H426" s="5"/>
      <c r="I426" s="80"/>
      <c r="J426" s="81" t="s">
        <v>377</v>
      </c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3"/>
      <c r="W426" s="83"/>
      <c r="X426" s="82"/>
      <c r="Y426" s="82"/>
      <c r="Z426" s="82"/>
      <c r="AA426" s="84" t="s">
        <v>21</v>
      </c>
      <c r="AB426" s="84" t="s">
        <v>22</v>
      </c>
      <c r="AC426" s="84" t="s">
        <v>23</v>
      </c>
      <c r="AD426" s="84"/>
      <c r="AE426" s="84" t="s">
        <v>24</v>
      </c>
      <c r="AF426" s="84" t="s">
        <v>25</v>
      </c>
      <c r="AG426" s="84" t="s">
        <v>37</v>
      </c>
      <c r="AH426" s="85"/>
      <c r="AI426" s="84" t="s">
        <v>28</v>
      </c>
      <c r="AJ426" s="86"/>
      <c r="AK426" s="84" t="s">
        <v>30</v>
      </c>
      <c r="AL426" s="84" t="s">
        <v>24</v>
      </c>
      <c r="AM426" s="84" t="s">
        <v>25</v>
      </c>
      <c r="AN426" s="84" t="s">
        <v>378</v>
      </c>
      <c r="AO426" s="84" t="s">
        <v>31</v>
      </c>
      <c r="AP426" s="84" t="s">
        <v>32</v>
      </c>
      <c r="AQ426" s="84"/>
      <c r="AR426" s="84" t="s">
        <v>33</v>
      </c>
      <c r="AS426" s="84" t="s">
        <v>379</v>
      </c>
      <c r="AT426" s="84" t="s">
        <v>32</v>
      </c>
      <c r="AU426" s="84" t="s">
        <v>24</v>
      </c>
      <c r="AV426" s="84" t="s">
        <v>25</v>
      </c>
      <c r="AW426" s="84" t="s">
        <v>33</v>
      </c>
      <c r="AX426" s="87"/>
      <c r="AY426" s="84" t="s">
        <v>379</v>
      </c>
      <c r="AZ426" s="84" t="s">
        <v>380</v>
      </c>
      <c r="BA426" s="88" t="s">
        <v>33</v>
      </c>
      <c r="BB426" s="89" t="s">
        <v>27</v>
      </c>
      <c r="BC426" s="3"/>
      <c r="BD426" s="90"/>
    </row>
    <row r="427" s="2" customFormat="true" ht="12.75" hidden="true" customHeight="false" outlineLevel="0" collapsed="false">
      <c r="A427" s="7"/>
      <c r="B427" s="5"/>
      <c r="C427" s="5"/>
      <c r="D427" s="5"/>
      <c r="E427" s="5"/>
      <c r="F427" s="5"/>
      <c r="G427" s="5"/>
      <c r="H427" s="5"/>
      <c r="I427" s="91" t="s">
        <v>381</v>
      </c>
      <c r="J427" s="92" t="s">
        <v>382</v>
      </c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2"/>
      <c r="W427" s="92"/>
      <c r="X427" s="93"/>
      <c r="Y427" s="93"/>
      <c r="Z427" s="93"/>
      <c r="AA427" s="93" t="e">
        <f aca="false">SUM(AA15+AA25+AA34+AA121+AA394+#REF!+AA131)</f>
        <v>#REF!</v>
      </c>
      <c r="AB427" s="93" t="e">
        <f aca="false">SUM(AB15+AB25+AB34+AB121+AB394+#REF!+AB131)</f>
        <v>#REF!</v>
      </c>
      <c r="AC427" s="93" t="e">
        <f aca="false">SUM(AC15+AC25+AC34+AC121+AC394+#REF!+AC131)</f>
        <v>#REF!</v>
      </c>
      <c r="AD427" s="93"/>
      <c r="AE427" s="93" t="e">
        <f aca="false">SUM(AE15+AE25+AE34+AE121+AE394+#REF!+AE131)</f>
        <v>#REF!</v>
      </c>
      <c r="AF427" s="93" t="e">
        <f aca="false">SUM(AF15+AF25+AF34+AF121+AF394+#REF!+AF131)</f>
        <v>#REF!</v>
      </c>
      <c r="AG427" s="93" t="e">
        <f aca="false">SUM(AG15+AG25+AG34+AG121+AG394+#REF!+AG131)</f>
        <v>#REF!</v>
      </c>
      <c r="AH427" s="93" t="e">
        <f aca="false">SUM(AH15+AH25+AH34+AH121+AH394+#REF!+AH131)</f>
        <v>#REF!</v>
      </c>
      <c r="AI427" s="93" t="e">
        <f aca="false">SUM(AI15+AI25+AI34+AI121+AI394+#REF!+AI131)</f>
        <v>#REF!</v>
      </c>
      <c r="AJ427" s="93" t="e">
        <f aca="false">SUM(AJ15+AJ25+AJ34+AJ121+AJ394+#REF!+AJ131)</f>
        <v>#REF!</v>
      </c>
      <c r="AK427" s="93" t="e">
        <f aca="false">SUM(AK15+AK25+AK34+AK121+AK394+#REF!+AK131)</f>
        <v>#REF!</v>
      </c>
      <c r="AL427" s="93" t="e">
        <f aca="false">SUM(AL15+AL25+AL34+AL121+AL394+#REF!+AL131)</f>
        <v>#REF!</v>
      </c>
      <c r="AM427" s="93" t="e">
        <f aca="false">SUM(AM15+AM25+AM34+AM121+AM394+#REF!+AM131)</f>
        <v>#REF!</v>
      </c>
      <c r="AN427" s="93" t="e">
        <f aca="false">SUM(AN15+AN25+AN34+AN121+AN394+#REF!+AN131)</f>
        <v>#REF!</v>
      </c>
      <c r="AO427" s="93" t="n">
        <v>467006.66</v>
      </c>
      <c r="AP427" s="93" t="e">
        <f aca="false">SUM(AP15+AP25+AP34+AP121+AP394+#REF!+AP131)</f>
        <v>#REF!</v>
      </c>
      <c r="AQ427" s="93" t="e">
        <f aca="false">SUM(AQ15+AQ25+AQ34+AQ121+AQ394+#REF!+AQ131)</f>
        <v>#REF!</v>
      </c>
      <c r="AR427" s="93" t="n">
        <f aca="false">SUM(AR15+AR25+AR34+AR121+AR394+AR131)</f>
        <v>408653.527108634</v>
      </c>
      <c r="AS427" s="93" t="n">
        <f aca="false">SUM(AS15+AS25+AS34+AS121+AS394+AS131)</f>
        <v>0</v>
      </c>
      <c r="AT427" s="93" t="n">
        <f aca="false">SUM(AT15+AT25+AT34+AT121+AT394+AT131)</f>
        <v>283989.5</v>
      </c>
      <c r="AU427" s="93" t="n">
        <f aca="false">SUM(AU15+AU25+AU34+AU121+AU394+AU131)</f>
        <v>180856.21</v>
      </c>
      <c r="AV427" s="93" t="n">
        <f aca="false">SUM(AV15+AV25+AV34+AV121+AV394+AV131)</f>
        <v>15334.06</v>
      </c>
      <c r="AW427" s="93" t="n">
        <f aca="false">SUM(AW15+AW25+AW34+AW121+AW394+AW131)</f>
        <v>574175.677108634</v>
      </c>
      <c r="AX427" s="94" t="n">
        <f aca="false">SUM(AX15+AX25+AX34+AX121+AX394+AX131)</f>
        <v>221074.9</v>
      </c>
      <c r="AY427" s="93" t="n">
        <f aca="false">SUM(AY15+AY25+AY34+AY121+AY394+AY131)</f>
        <v>30680.58</v>
      </c>
      <c r="AZ427" s="93" t="n">
        <f aca="false">SUM(AZ15+AZ25+AZ34+AZ121+AZ394+AZ131)</f>
        <v>92351.38</v>
      </c>
      <c r="BA427" s="95" t="n">
        <f aca="false">SUM(BA15+BA25+BA34+BA121+BA394+BA131)</f>
        <v>483950.061479859</v>
      </c>
      <c r="BB427" s="95" t="n">
        <f aca="false">SUM(BB15+BB25+BB34+BB121+BB394+BB131)</f>
        <v>440842.46</v>
      </c>
      <c r="BC427" s="3"/>
      <c r="BD427" s="34"/>
    </row>
    <row r="428" s="2" customFormat="true" ht="12.75" hidden="true" customHeight="false" outlineLevel="0" collapsed="false">
      <c r="A428" s="7"/>
      <c r="B428" s="5"/>
      <c r="C428" s="5"/>
      <c r="D428" s="5"/>
      <c r="E428" s="5"/>
      <c r="F428" s="5"/>
      <c r="G428" s="5"/>
      <c r="H428" s="5"/>
      <c r="I428" s="96" t="s">
        <v>383</v>
      </c>
      <c r="J428" s="97" t="s">
        <v>384</v>
      </c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7"/>
      <c r="W428" s="97"/>
      <c r="X428" s="98"/>
      <c r="Y428" s="98"/>
      <c r="Z428" s="98"/>
      <c r="AA428" s="98" t="n">
        <f aca="false">SUM(AA159)</f>
        <v>85000</v>
      </c>
      <c r="AB428" s="98" t="n">
        <f aca="false">SUM(AB159)</f>
        <v>0</v>
      </c>
      <c r="AC428" s="98" t="n">
        <f aca="false">SUM(AC159)</f>
        <v>85000</v>
      </c>
      <c r="AD428" s="98"/>
      <c r="AE428" s="98" t="n">
        <f aca="false">SUM(AE159)</f>
        <v>0</v>
      </c>
      <c r="AF428" s="98" t="n">
        <f aca="false">SUM(AF159)</f>
        <v>0</v>
      </c>
      <c r="AG428" s="98" t="n">
        <f aca="false">SUM(AG159)</f>
        <v>85000</v>
      </c>
      <c r="AH428" s="98" t="n">
        <f aca="false">SUM(AH159)</f>
        <v>0</v>
      </c>
      <c r="AI428" s="98" t="n">
        <f aca="false">SUM(AI159)</f>
        <v>50000</v>
      </c>
      <c r="AJ428" s="98" t="n">
        <f aca="false">SUM(AJ159)</f>
        <v>0</v>
      </c>
      <c r="AK428" s="98" t="n">
        <f aca="false">SUM(AK159)</f>
        <v>50000</v>
      </c>
      <c r="AL428" s="98" t="n">
        <f aca="false">SUM(AL159)</f>
        <v>0</v>
      </c>
      <c r="AM428" s="98" t="n">
        <f aca="false">SUM(AM159)</f>
        <v>0</v>
      </c>
      <c r="AN428" s="98" t="n">
        <f aca="false">SUM(AN159)</f>
        <v>50000</v>
      </c>
      <c r="AO428" s="98" t="n">
        <f aca="false">SUM(AO159)</f>
        <v>6636.1404207313</v>
      </c>
      <c r="AP428" s="98" t="n">
        <f aca="false">SUM(AP159)</f>
        <v>50000</v>
      </c>
      <c r="AQ428" s="98" t="n">
        <f aca="false">SUM(AQ159)</f>
        <v>0</v>
      </c>
      <c r="AR428" s="98" t="n">
        <f aca="false">SUM(AR159)</f>
        <v>6636.1404207313</v>
      </c>
      <c r="AS428" s="98" t="n">
        <f aca="false">SUM(AS159)</f>
        <v>0</v>
      </c>
      <c r="AT428" s="98" t="n">
        <f aca="false">SUM(AT159)</f>
        <v>0</v>
      </c>
      <c r="AU428" s="98" t="n">
        <f aca="false">SUM(AU159)</f>
        <v>0</v>
      </c>
      <c r="AV428" s="98" t="n">
        <f aca="false">SUM(AV159)</f>
        <v>0</v>
      </c>
      <c r="AW428" s="98" t="n">
        <f aca="false">SUM(AW159)</f>
        <v>6636.1404207313</v>
      </c>
      <c r="AX428" s="39" t="n">
        <f aca="false">SUM(AX159)</f>
        <v>6637</v>
      </c>
      <c r="AY428" s="98" t="n">
        <f aca="false">SUM(AY159)</f>
        <v>0</v>
      </c>
      <c r="AZ428" s="98" t="n">
        <f aca="false">SUM(AZ159)</f>
        <v>0</v>
      </c>
      <c r="BA428" s="99" t="n">
        <f aca="false">SUM(BA159)</f>
        <v>6636.1404207313</v>
      </c>
      <c r="BB428" s="99" t="n">
        <f aca="false">SUM(BB159)</f>
        <v>6637</v>
      </c>
      <c r="BC428" s="3"/>
      <c r="BD428" s="34"/>
    </row>
    <row r="429" s="2" customFormat="true" ht="12.75" hidden="true" customHeight="false" outlineLevel="0" collapsed="false">
      <c r="A429" s="7"/>
      <c r="B429" s="5"/>
      <c r="C429" s="5"/>
      <c r="D429" s="5"/>
      <c r="E429" s="5"/>
      <c r="F429" s="5"/>
      <c r="G429" s="5"/>
      <c r="H429" s="5"/>
      <c r="I429" s="100" t="s">
        <v>385</v>
      </c>
      <c r="J429" s="97" t="s">
        <v>386</v>
      </c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7"/>
      <c r="W429" s="97"/>
      <c r="X429" s="98"/>
      <c r="Y429" s="98"/>
      <c r="Z429" s="98"/>
      <c r="AA429" s="98" t="n">
        <f aca="false">SUM(AA166)</f>
        <v>8000</v>
      </c>
      <c r="AB429" s="98" t="n">
        <f aca="false">SUM(AB166)</f>
        <v>0</v>
      </c>
      <c r="AC429" s="98" t="n">
        <f aca="false">SUM(AC166)</f>
        <v>30000</v>
      </c>
      <c r="AD429" s="98"/>
      <c r="AE429" s="98" t="n">
        <f aca="false">SUM(AE166)</f>
        <v>0</v>
      </c>
      <c r="AF429" s="98" t="n">
        <f aca="false">SUM(AF166)</f>
        <v>0</v>
      </c>
      <c r="AG429" s="98" t="n">
        <f aca="false">SUM(AG166)</f>
        <v>10000</v>
      </c>
      <c r="AH429" s="98" t="n">
        <f aca="false">SUM(AH166)</f>
        <v>4997.09</v>
      </c>
      <c r="AI429" s="98" t="n">
        <f aca="false">SUM(AI166)</f>
        <v>10000</v>
      </c>
      <c r="AJ429" s="98" t="n">
        <f aca="false">SUM(AJ166)</f>
        <v>0</v>
      </c>
      <c r="AK429" s="98" t="n">
        <f aca="false">SUM(AK166)</f>
        <v>10000</v>
      </c>
      <c r="AL429" s="98" t="n">
        <f aca="false">SUM(AL166)</f>
        <v>0</v>
      </c>
      <c r="AM429" s="98" t="n">
        <f aca="false">SUM(AM166)</f>
        <v>0</v>
      </c>
      <c r="AN429" s="98" t="n">
        <f aca="false">SUM(AN166)</f>
        <v>10000</v>
      </c>
      <c r="AO429" s="98" t="n">
        <f aca="false">SUM(AO166)</f>
        <v>1327.22808414626</v>
      </c>
      <c r="AP429" s="98" t="n">
        <f aca="false">SUM(AP166)</f>
        <v>10000</v>
      </c>
      <c r="AQ429" s="98" t="n">
        <f aca="false">SUM(AQ166)</f>
        <v>0</v>
      </c>
      <c r="AR429" s="98" t="n">
        <f aca="false">SUM(AR166)</f>
        <v>1327.22808414626</v>
      </c>
      <c r="AS429" s="98" t="n">
        <f aca="false">SUM(AS166)</f>
        <v>0</v>
      </c>
      <c r="AT429" s="98" t="n">
        <f aca="false">SUM(AT166)</f>
        <v>0</v>
      </c>
      <c r="AU429" s="98" t="n">
        <f aca="false">SUM(AU166)</f>
        <v>0</v>
      </c>
      <c r="AV429" s="98" t="n">
        <f aca="false">SUM(AV166)</f>
        <v>0</v>
      </c>
      <c r="AW429" s="98" t="n">
        <f aca="false">SUM(AW166)</f>
        <v>1327.22808414626</v>
      </c>
      <c r="AX429" s="39" t="n">
        <f aca="false">SUM(AX166)</f>
        <v>0</v>
      </c>
      <c r="AY429" s="98" t="n">
        <f aca="false">SUM(AY166)</f>
        <v>0</v>
      </c>
      <c r="AZ429" s="98" t="n">
        <f aca="false">SUM(AZ166)</f>
        <v>0</v>
      </c>
      <c r="BA429" s="99" t="n">
        <f aca="false">SUM(BA166)</f>
        <v>1327.22808414626</v>
      </c>
      <c r="BB429" s="99" t="n">
        <f aca="false">SUM(BB166)</f>
        <v>1001.18</v>
      </c>
      <c r="BC429" s="3"/>
      <c r="BD429" s="34"/>
    </row>
    <row r="430" s="2" customFormat="true" ht="12.75" hidden="true" customHeight="false" outlineLevel="0" collapsed="false">
      <c r="A430" s="7"/>
      <c r="B430" s="5"/>
      <c r="C430" s="5"/>
      <c r="D430" s="5"/>
      <c r="E430" s="5"/>
      <c r="F430" s="5"/>
      <c r="G430" s="5"/>
      <c r="H430" s="5"/>
      <c r="I430" s="100" t="s">
        <v>387</v>
      </c>
      <c r="J430" s="97" t="s">
        <v>388</v>
      </c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7"/>
      <c r="W430" s="97"/>
      <c r="X430" s="98"/>
      <c r="Y430" s="98"/>
      <c r="Z430" s="98"/>
      <c r="AA430" s="98" t="n">
        <v>35000</v>
      </c>
      <c r="AB430" s="98" t="n">
        <v>30000</v>
      </c>
      <c r="AC430" s="98" t="n">
        <v>315000</v>
      </c>
      <c r="AD430" s="98"/>
      <c r="AE430" s="98" t="n">
        <v>0</v>
      </c>
      <c r="AF430" s="98" t="n">
        <v>25000</v>
      </c>
      <c r="AG430" s="98" t="n">
        <f aca="false">SUM(AG381)</f>
        <v>290000</v>
      </c>
      <c r="AH430" s="98" t="n">
        <f aca="false">SUM(AH381)</f>
        <v>133000</v>
      </c>
      <c r="AI430" s="98" t="n">
        <f aca="false">SUM(AI381)</f>
        <v>555000</v>
      </c>
      <c r="AJ430" s="98" t="n">
        <f aca="false">SUM(AJ381)</f>
        <v>0</v>
      </c>
      <c r="AK430" s="98" t="n">
        <f aca="false">SUM(AK381)</f>
        <v>555000</v>
      </c>
      <c r="AL430" s="98" t="n">
        <f aca="false">SUM(AL381)</f>
        <v>0</v>
      </c>
      <c r="AM430" s="98" t="n">
        <f aca="false">SUM(AM381)</f>
        <v>150000</v>
      </c>
      <c r="AN430" s="98" t="n">
        <f aca="false">SUM(AN381)</f>
        <v>405000</v>
      </c>
      <c r="AO430" s="98" t="n">
        <f aca="false">SUM(AO381)</f>
        <v>53752.7374079235</v>
      </c>
      <c r="AP430" s="98" t="n">
        <f aca="false">SUM(AP381)</f>
        <v>260000</v>
      </c>
      <c r="AQ430" s="98" t="n">
        <f aca="false">SUM(AQ381)</f>
        <v>0</v>
      </c>
      <c r="AR430" s="98" t="n">
        <f aca="false">SUM(AR381)</f>
        <v>34507.9301878028</v>
      </c>
      <c r="AS430" s="98" t="n">
        <f aca="false">SUM(AS381)</f>
        <v>0</v>
      </c>
      <c r="AT430" s="98" t="n">
        <f aca="false">SUM(AT381)</f>
        <v>19054.45</v>
      </c>
      <c r="AU430" s="98" t="n">
        <f aca="false">SUM(AU381)</f>
        <v>0</v>
      </c>
      <c r="AV430" s="98" t="n">
        <f aca="false">SUM(AV381)</f>
        <v>0</v>
      </c>
      <c r="AW430" s="98" t="n">
        <f aca="false">SUM(AW381)</f>
        <v>34507.9301878028</v>
      </c>
      <c r="AX430" s="39" t="n">
        <f aca="false">SUM(AX381)</f>
        <v>0</v>
      </c>
      <c r="AY430" s="98" t="n">
        <f aca="false">SUM(AY381)</f>
        <v>0</v>
      </c>
      <c r="AZ430" s="98" t="n">
        <f aca="false">SUM(AZ381)</f>
        <v>0</v>
      </c>
      <c r="BA430" s="99" t="n">
        <f aca="false">SUM(BA381)</f>
        <v>30526.25</v>
      </c>
      <c r="BB430" s="99" t="n">
        <f aca="false">SUM(BB381)</f>
        <v>20454.45</v>
      </c>
      <c r="BC430" s="3"/>
      <c r="BD430" s="34"/>
    </row>
    <row r="431" s="2" customFormat="true" ht="12.75" hidden="true" customHeight="false" outlineLevel="0" collapsed="false">
      <c r="A431" s="7"/>
      <c r="B431" s="5"/>
      <c r="C431" s="5"/>
      <c r="D431" s="5"/>
      <c r="E431" s="5"/>
      <c r="F431" s="5"/>
      <c r="G431" s="5"/>
      <c r="H431" s="5"/>
      <c r="I431" s="100" t="s">
        <v>389</v>
      </c>
      <c r="J431" s="97" t="s">
        <v>390</v>
      </c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7"/>
      <c r="W431" s="97"/>
      <c r="X431" s="98"/>
      <c r="Y431" s="98"/>
      <c r="Z431" s="98"/>
      <c r="AA431" s="98" t="n">
        <f aca="false">SUM(AA243)</f>
        <v>50000</v>
      </c>
      <c r="AB431" s="98" t="e">
        <f aca="false">SUM(AB243)</f>
        <v>#REF!</v>
      </c>
      <c r="AC431" s="98" t="n">
        <f aca="false">SUM(AC243)</f>
        <v>50000</v>
      </c>
      <c r="AD431" s="98"/>
      <c r="AE431" s="98" t="n">
        <f aca="false">SUM(AE243)</f>
        <v>0</v>
      </c>
      <c r="AF431" s="98" t="n">
        <f aca="false">SUM(AF243)</f>
        <v>0</v>
      </c>
      <c r="AG431" s="98" t="n">
        <f aca="false">SUM(AG243)</f>
        <v>50000</v>
      </c>
      <c r="AH431" s="98" t="n">
        <f aca="false">SUM(AH243)</f>
        <v>8325</v>
      </c>
      <c r="AI431" s="98" t="n">
        <f aca="false">SUM(AI243)</f>
        <v>50000</v>
      </c>
      <c r="AJ431" s="98" t="n">
        <f aca="false">SUM(AJ243)</f>
        <v>0</v>
      </c>
      <c r="AK431" s="98" t="n">
        <f aca="false">SUM(AK243)</f>
        <v>50000</v>
      </c>
      <c r="AL431" s="98" t="n">
        <f aca="false">SUM(AL243)</f>
        <v>0</v>
      </c>
      <c r="AM431" s="98" t="n">
        <f aca="false">SUM(AM243)</f>
        <v>0</v>
      </c>
      <c r="AN431" s="98" t="n">
        <f aca="false">SUM(AN243)</f>
        <v>50000</v>
      </c>
      <c r="AO431" s="98" t="n">
        <f aca="false">SUM(AO243)</f>
        <v>6636.1404207313</v>
      </c>
      <c r="AP431" s="98" t="n">
        <f aca="false">SUM(AP243)</f>
        <v>100000</v>
      </c>
      <c r="AQ431" s="98" t="n">
        <f aca="false">SUM(AQ243)</f>
        <v>0</v>
      </c>
      <c r="AR431" s="98" t="n">
        <f aca="false">SUM(AR243)</f>
        <v>13272.2808414626</v>
      </c>
      <c r="AS431" s="98" t="n">
        <f aca="false">SUM(AS243)</f>
        <v>0</v>
      </c>
      <c r="AT431" s="98" t="n">
        <f aca="false">SUM(AT243)</f>
        <v>153.18</v>
      </c>
      <c r="AU431" s="98" t="n">
        <f aca="false">SUM(AU243)</f>
        <v>0</v>
      </c>
      <c r="AV431" s="98" t="n">
        <f aca="false">SUM(AV243)</f>
        <v>0</v>
      </c>
      <c r="AW431" s="98" t="n">
        <f aca="false">SUM(AW243)</f>
        <v>13272.2808414626</v>
      </c>
      <c r="AX431" s="39" t="n">
        <f aca="false">SUM(AX243)</f>
        <v>0</v>
      </c>
      <c r="AY431" s="98" t="n">
        <f aca="false">SUM(AY243)</f>
        <v>0</v>
      </c>
      <c r="AZ431" s="98" t="n">
        <f aca="false">SUM(AZ243)</f>
        <v>0</v>
      </c>
      <c r="BA431" s="99" t="n">
        <f aca="false">SUM(BA243)</f>
        <v>5000</v>
      </c>
      <c r="BB431" s="99" t="n">
        <f aca="false">SUM(BB243)</f>
        <v>3559.43</v>
      </c>
      <c r="BC431" s="3"/>
      <c r="BD431" s="34"/>
    </row>
    <row r="432" s="2" customFormat="true" ht="12.75" hidden="true" customHeight="false" outlineLevel="0" collapsed="false">
      <c r="A432" s="7"/>
      <c r="B432" s="5"/>
      <c r="C432" s="5"/>
      <c r="D432" s="5"/>
      <c r="E432" s="5"/>
      <c r="F432" s="5"/>
      <c r="G432" s="5"/>
      <c r="H432" s="5"/>
      <c r="I432" s="100" t="s">
        <v>391</v>
      </c>
      <c r="J432" s="97" t="s">
        <v>392</v>
      </c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7"/>
      <c r="W432" s="97"/>
      <c r="X432" s="98"/>
      <c r="Y432" s="98"/>
      <c r="Z432" s="98"/>
      <c r="AA432" s="98" t="n">
        <f aca="false">SUM(AA233+AA254+AA266+AA214)</f>
        <v>1050000</v>
      </c>
      <c r="AB432" s="98" t="n">
        <f aca="false">SUM(AB233+AB254+AB266+AB214)</f>
        <v>75137.46</v>
      </c>
      <c r="AC432" s="98" t="n">
        <f aca="false">SUM(AC233+AC254+AC266+AC214)</f>
        <v>1988000</v>
      </c>
      <c r="AD432" s="98"/>
      <c r="AE432" s="98" t="n">
        <f aca="false">SUM(AE233+AE254+AE266+AE214)</f>
        <v>0</v>
      </c>
      <c r="AF432" s="98" t="n">
        <f aca="false">SUM(AF233+AF254+AF266+AF214)</f>
        <v>0</v>
      </c>
      <c r="AG432" s="98" t="e">
        <f aca="false">SUM(AG233+AG254+AG266+AG214)</f>
        <v>#REF!</v>
      </c>
      <c r="AH432" s="98" t="e">
        <f aca="false">SUM(AH233+AH254+AH266+AH214)</f>
        <v>#REF!</v>
      </c>
      <c r="AI432" s="98" t="e">
        <f aca="false">SUM(AI233+AI254+AI266+AI214)</f>
        <v>#REF!</v>
      </c>
      <c r="AJ432" s="98" t="n">
        <f aca="false">SUM(AJ233+AJ254+AJ266+AJ214)</f>
        <v>281229.98</v>
      </c>
      <c r="AK432" s="98" t="n">
        <f aca="false">SUM(AK233+AK254+AK266+AK214)</f>
        <v>5150000</v>
      </c>
      <c r="AL432" s="98" t="n">
        <f aca="false">SUM(AL233+AL254+AL266+AL214)</f>
        <v>770000</v>
      </c>
      <c r="AM432" s="98" t="n">
        <f aca="false">SUM(AM233+AM254+AM266+AM214)</f>
        <v>200000</v>
      </c>
      <c r="AN432" s="98" t="n">
        <f aca="false">SUM(AN233+AN254+AN266+AN214)</f>
        <v>5720000</v>
      </c>
      <c r="AO432" s="98" t="n">
        <f aca="false">SUM(AO233+AO254+AO266+AO214)</f>
        <v>759174.464131661</v>
      </c>
      <c r="AP432" s="98" t="n">
        <f aca="false">SUM(AP233+AP254+AP266+AP214)</f>
        <v>7970000</v>
      </c>
      <c r="AQ432" s="98" t="n">
        <f aca="false">SUM(AQ233+AQ254+AQ266+AQ214)</f>
        <v>0</v>
      </c>
      <c r="AR432" s="98" t="n">
        <f aca="false">SUM(AR233+AR254+AR266+AR214)</f>
        <v>1057800.78306457</v>
      </c>
      <c r="AS432" s="98" t="n">
        <f aca="false">SUM(AS233+AS254+AS266+AS214)</f>
        <v>0</v>
      </c>
      <c r="AT432" s="98" t="n">
        <f aca="false">SUM(AT233+AT254+AT266+AT214)</f>
        <v>64061.8</v>
      </c>
      <c r="AU432" s="98" t="n">
        <f aca="false">SUM(AU233+AU254+AU266+AU214)</f>
        <v>201363.46</v>
      </c>
      <c r="AV432" s="98" t="n">
        <f aca="false">SUM(AV233+AV254+AV266+AV214)</f>
        <v>30466.48</v>
      </c>
      <c r="AW432" s="98" t="n">
        <f aca="false">SUM(AW233+AW254+AW266+AW214)</f>
        <v>1228697.76306457</v>
      </c>
      <c r="AX432" s="39" t="n">
        <f aca="false">SUM(AX233+AX254+AX266+AX214)</f>
        <v>0</v>
      </c>
      <c r="AY432" s="98" t="n">
        <f aca="false">SUM(AY233+AY254+AY266+AY214)</f>
        <v>0</v>
      </c>
      <c r="AZ432" s="98" t="n">
        <f aca="false">SUM(AZ233+AZ254+AZ266+AZ214)</f>
        <v>0</v>
      </c>
      <c r="BA432" s="99" t="n">
        <f aca="false">SUM(BA233+BA254+BA266+BA214)</f>
        <v>285096.878459752</v>
      </c>
      <c r="BB432" s="99" t="n">
        <f aca="false">SUM(BB233+BB254+BB266+BB214)</f>
        <v>146894.25</v>
      </c>
      <c r="BC432" s="3"/>
      <c r="BD432" s="34"/>
    </row>
    <row r="433" s="2" customFormat="true" ht="12.75" hidden="true" customHeight="false" outlineLevel="0" collapsed="false">
      <c r="A433" s="7"/>
      <c r="B433" s="5"/>
      <c r="C433" s="5"/>
      <c r="D433" s="5"/>
      <c r="E433" s="5"/>
      <c r="F433" s="5"/>
      <c r="G433" s="5"/>
      <c r="H433" s="5"/>
      <c r="I433" s="100" t="s">
        <v>393</v>
      </c>
      <c r="J433" s="97" t="s">
        <v>394</v>
      </c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7"/>
      <c r="W433" s="97"/>
      <c r="X433" s="98"/>
      <c r="Y433" s="98"/>
      <c r="Z433" s="98"/>
      <c r="AA433" s="98" t="n">
        <f aca="false">SUM(AA371)</f>
        <v>207000</v>
      </c>
      <c r="AB433" s="98" t="n">
        <f aca="false">SUM(AB371)</f>
        <v>135700</v>
      </c>
      <c r="AC433" s="98" t="n">
        <f aca="false">SUM(AC371)</f>
        <v>207000</v>
      </c>
      <c r="AD433" s="98"/>
      <c r="AE433" s="98" t="n">
        <f aca="false">SUM(AE371)</f>
        <v>0</v>
      </c>
      <c r="AF433" s="98" t="n">
        <f aca="false">SUM(AF371)</f>
        <v>0</v>
      </c>
      <c r="AG433" s="98" t="n">
        <f aca="false">SUM(AG371)</f>
        <v>207000</v>
      </c>
      <c r="AH433" s="98" t="n">
        <f aca="false">SUM(AH371)</f>
        <v>138000</v>
      </c>
      <c r="AI433" s="98" t="n">
        <f aca="false">SUM(AI371)</f>
        <v>207000</v>
      </c>
      <c r="AJ433" s="98" t="n">
        <f aca="false">SUM(AJ371)</f>
        <v>115000</v>
      </c>
      <c r="AK433" s="98" t="n">
        <f aca="false">SUM(AK371)</f>
        <v>293000</v>
      </c>
      <c r="AL433" s="98" t="n">
        <f aca="false">SUM(AL371)</f>
        <v>130000</v>
      </c>
      <c r="AM433" s="98" t="n">
        <f aca="false">SUM(AM371)</f>
        <v>0</v>
      </c>
      <c r="AN433" s="98" t="n">
        <f aca="false">SUM(AN371)</f>
        <v>423000</v>
      </c>
      <c r="AO433" s="98" t="n">
        <f aca="false">SUM(AO371)</f>
        <v>56141.7479593868</v>
      </c>
      <c r="AP433" s="98" t="n">
        <f aca="false">SUM(AP371)</f>
        <v>431000</v>
      </c>
      <c r="AQ433" s="98" t="n">
        <f aca="false">SUM(AQ371)</f>
        <v>0</v>
      </c>
      <c r="AR433" s="98" t="n">
        <f aca="false">SUM(AR371)</f>
        <v>57203.5304267038</v>
      </c>
      <c r="AS433" s="98" t="n">
        <f aca="false">SUM(AS371)</f>
        <v>0</v>
      </c>
      <c r="AT433" s="98" t="n">
        <f aca="false">SUM(AT371)</f>
        <v>44392.25</v>
      </c>
      <c r="AU433" s="98" t="n">
        <f aca="false">SUM(AU371)</f>
        <v>0</v>
      </c>
      <c r="AV433" s="98" t="n">
        <f aca="false">SUM(AV371)</f>
        <v>0</v>
      </c>
      <c r="AW433" s="98" t="n">
        <f aca="false">SUM(AW371)</f>
        <v>57203.5304267038</v>
      </c>
      <c r="AX433" s="39" t="n">
        <f aca="false">SUM(AX371)</f>
        <v>0</v>
      </c>
      <c r="AY433" s="98" t="n">
        <f aca="false">SUM(AY371)</f>
        <v>0</v>
      </c>
      <c r="AZ433" s="98" t="n">
        <f aca="false">SUM(AZ371)</f>
        <v>0</v>
      </c>
      <c r="BA433" s="99" t="n">
        <f aca="false">SUM(BA371)</f>
        <v>68779.11</v>
      </c>
      <c r="BB433" s="99" t="n">
        <f aca="false">SUM(BB371)</f>
        <v>68690.01</v>
      </c>
      <c r="BC433" s="3"/>
      <c r="BD433" s="34"/>
    </row>
    <row r="434" s="2" customFormat="true" ht="12.75" hidden="true" customHeight="false" outlineLevel="0" collapsed="false">
      <c r="A434" s="7"/>
      <c r="B434" s="5"/>
      <c r="C434" s="5"/>
      <c r="D434" s="5"/>
      <c r="E434" s="5"/>
      <c r="F434" s="5"/>
      <c r="G434" s="5"/>
      <c r="H434" s="5"/>
      <c r="I434" s="100" t="s">
        <v>395</v>
      </c>
      <c r="J434" s="97" t="s">
        <v>396</v>
      </c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7"/>
      <c r="W434" s="97"/>
      <c r="X434" s="98"/>
      <c r="Y434" s="98"/>
      <c r="Z434" s="98"/>
      <c r="AA434" s="98" t="n">
        <f aca="false">SUM(AA328+AA335+AA342+AA349)</f>
        <v>274000</v>
      </c>
      <c r="AB434" s="98" t="n">
        <f aca="false">SUM(AB328+AB335+AB342+AB349)</f>
        <v>103500</v>
      </c>
      <c r="AC434" s="98" t="n">
        <f aca="false">SUM(AC328+AC335+AC342+AC349)</f>
        <v>324000</v>
      </c>
      <c r="AD434" s="98"/>
      <c r="AE434" s="98" t="n">
        <f aca="false">SUM(AE328+AE335+AE342+AE349)</f>
        <v>0</v>
      </c>
      <c r="AF434" s="98" t="n">
        <f aca="false">SUM(AF328+AF335+AF342+AF349)</f>
        <v>0</v>
      </c>
      <c r="AG434" s="98" t="n">
        <f aca="false">SUM(AG328+AG335+AG342+AG349)</f>
        <v>336000</v>
      </c>
      <c r="AH434" s="98" t="n">
        <f aca="false">SUM(AH328+AH335+AH342+AH349)</f>
        <v>184000</v>
      </c>
      <c r="AI434" s="98" t="n">
        <f aca="false">SUM(AI328+AI335+AI342+AI349)</f>
        <v>327000</v>
      </c>
      <c r="AJ434" s="98" t="n">
        <f aca="false">SUM(AJ328+AJ335+AJ342+AJ349)</f>
        <v>150000</v>
      </c>
      <c r="AK434" s="98" t="n">
        <f aca="false">SUM(AK328+AK335+AK342+AK349)</f>
        <v>388000</v>
      </c>
      <c r="AL434" s="98" t="n">
        <f aca="false">SUM(AL328+AL335+AL342+AL349)</f>
        <v>47000</v>
      </c>
      <c r="AM434" s="98" t="n">
        <f aca="false">SUM(AM328+AM335+AM342+AM349)</f>
        <v>0</v>
      </c>
      <c r="AN434" s="98" t="n">
        <f aca="false">SUM(AN328+AN335+AN342+AN349)</f>
        <v>435000</v>
      </c>
      <c r="AO434" s="98" t="n">
        <f aca="false">SUM(AO328+AO335+AO342+AO349)</f>
        <v>57734.4216603623</v>
      </c>
      <c r="AP434" s="98" t="n">
        <f aca="false">SUM(AP328+AP335+AP342+AP349)</f>
        <v>376000</v>
      </c>
      <c r="AQ434" s="98" t="n">
        <f aca="false">SUM(AQ328+AQ335+AQ342+AQ349)</f>
        <v>0</v>
      </c>
      <c r="AR434" s="98" t="n">
        <f aca="false">SUM(AR328+AR335+AR342+AR349)</f>
        <v>49903.7759638994</v>
      </c>
      <c r="AS434" s="98" t="n">
        <f aca="false">SUM(AS328+AS335+AS342+AS349)</f>
        <v>0</v>
      </c>
      <c r="AT434" s="98" t="n">
        <f aca="false">SUM(AT328+AT335+AT342+AT349)</f>
        <v>18608.38</v>
      </c>
      <c r="AU434" s="98" t="n">
        <f aca="false">SUM(AU328+AU335+AU342+AU349)</f>
        <v>0</v>
      </c>
      <c r="AV434" s="98" t="n">
        <f aca="false">SUM(AV328+AV335+AV342+AV349)</f>
        <v>0</v>
      </c>
      <c r="AW434" s="98" t="n">
        <f aca="false">SUM(AW328+AW335+AW342+AW349)</f>
        <v>49903.7759638994</v>
      </c>
      <c r="AX434" s="39" t="n">
        <f aca="false">SUM(AX328+AX335+AX342+AX349)</f>
        <v>0</v>
      </c>
      <c r="AY434" s="98" t="n">
        <f aca="false">SUM(AY328+AY335+AY342+AY349)</f>
        <v>0</v>
      </c>
      <c r="AZ434" s="98" t="n">
        <f aca="false">SUM(AZ328+AZ335+AZ342+AZ349)</f>
        <v>0</v>
      </c>
      <c r="BA434" s="99" t="n">
        <f aca="false">SUM(BA328+BA335+BA342+BA349)</f>
        <v>51903.7767993895</v>
      </c>
      <c r="BB434" s="99" t="n">
        <f aca="false">SUM(BB328+BB335+BB342+BB349)</f>
        <v>44063.17</v>
      </c>
      <c r="BC434" s="3"/>
      <c r="BD434" s="34"/>
    </row>
    <row r="435" s="2" customFormat="true" ht="12.75" hidden="true" customHeight="false" outlineLevel="0" collapsed="false">
      <c r="A435" s="7"/>
      <c r="B435" s="5"/>
      <c r="C435" s="5"/>
      <c r="D435" s="5"/>
      <c r="E435" s="5"/>
      <c r="F435" s="5"/>
      <c r="G435" s="5"/>
      <c r="H435" s="5"/>
      <c r="I435" s="100" t="s">
        <v>397</v>
      </c>
      <c r="J435" s="97" t="s">
        <v>398</v>
      </c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7"/>
      <c r="W435" s="97"/>
      <c r="X435" s="98"/>
      <c r="Y435" s="98"/>
      <c r="Z435" s="98"/>
      <c r="AA435" s="98" t="n">
        <f aca="false">SUM(AA316)</f>
        <v>55000</v>
      </c>
      <c r="AB435" s="98" t="n">
        <f aca="false">SUM(AB316)</f>
        <v>9500</v>
      </c>
      <c r="AC435" s="98" t="n">
        <f aca="false">SUM(AC316)</f>
        <v>115000</v>
      </c>
      <c r="AD435" s="98"/>
      <c r="AE435" s="98" t="n">
        <f aca="false">SUM(AE316)</f>
        <v>0</v>
      </c>
      <c r="AF435" s="98" t="n">
        <f aca="false">SUM(AF316)</f>
        <v>0</v>
      </c>
      <c r="AG435" s="98" t="n">
        <f aca="false">SUM(AG316)</f>
        <v>220000</v>
      </c>
      <c r="AH435" s="98" t="n">
        <f aca="false">SUM(AH316)</f>
        <v>211155</v>
      </c>
      <c r="AI435" s="98" t="n">
        <f aca="false">SUM(AI316)</f>
        <v>135000</v>
      </c>
      <c r="AJ435" s="98" t="n">
        <f aca="false">SUM(AJ316)</f>
        <v>12500</v>
      </c>
      <c r="AK435" s="98" t="n">
        <f aca="false">SUM(AK316)</f>
        <v>200000</v>
      </c>
      <c r="AL435" s="98" t="n">
        <f aca="false">SUM(AL316)</f>
        <v>0</v>
      </c>
      <c r="AM435" s="98" t="n">
        <f aca="false">SUM(AM316)</f>
        <v>0</v>
      </c>
      <c r="AN435" s="98" t="n">
        <f aca="false">SUM(AN316)</f>
        <v>200000</v>
      </c>
      <c r="AO435" s="98" t="n">
        <f aca="false">SUM(AO316)</f>
        <v>26544.5616829252</v>
      </c>
      <c r="AP435" s="98" t="n">
        <f aca="false">SUM(AP316)</f>
        <v>175000</v>
      </c>
      <c r="AQ435" s="98" t="n">
        <f aca="false">SUM(AQ316)</f>
        <v>0</v>
      </c>
      <c r="AR435" s="98" t="n">
        <f aca="false">SUM(AR316)</f>
        <v>23226.4914725596</v>
      </c>
      <c r="AS435" s="98" t="n">
        <f aca="false">SUM(AS316)</f>
        <v>0</v>
      </c>
      <c r="AT435" s="98" t="n">
        <f aca="false">SUM(AT316)</f>
        <v>0</v>
      </c>
      <c r="AU435" s="98" t="n">
        <f aca="false">SUM(AU316)</f>
        <v>0</v>
      </c>
      <c r="AV435" s="98" t="n">
        <f aca="false">SUM(AV316)</f>
        <v>0</v>
      </c>
      <c r="AW435" s="98" t="n">
        <f aca="false">SUM(AW316)</f>
        <v>23226.4914725596</v>
      </c>
      <c r="AX435" s="39" t="n">
        <f aca="false">SUM(AX316)</f>
        <v>0</v>
      </c>
      <c r="AY435" s="98" t="n">
        <f aca="false">SUM(AY316)</f>
        <v>0</v>
      </c>
      <c r="AZ435" s="98" t="n">
        <f aca="false">SUM(AZ316)</f>
        <v>0</v>
      </c>
      <c r="BA435" s="99" t="n">
        <f aca="false">SUM(BA316)</f>
        <v>4000</v>
      </c>
      <c r="BB435" s="99" t="n">
        <f aca="false">SUM(BB316)</f>
        <v>4000</v>
      </c>
      <c r="BC435" s="3"/>
      <c r="BD435" s="34"/>
    </row>
    <row r="436" s="2" customFormat="true" ht="12.75" hidden="true" customHeight="false" outlineLevel="0" collapsed="false">
      <c r="A436" s="7"/>
      <c r="B436" s="5"/>
      <c r="C436" s="5"/>
      <c r="D436" s="5"/>
      <c r="E436" s="5"/>
      <c r="F436" s="5"/>
      <c r="G436" s="5"/>
      <c r="H436" s="5"/>
      <c r="I436" s="100" t="s">
        <v>399</v>
      </c>
      <c r="J436" s="97" t="s">
        <v>400</v>
      </c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7"/>
      <c r="W436" s="97"/>
      <c r="X436" s="98"/>
      <c r="Y436" s="98"/>
      <c r="Z436" s="98"/>
      <c r="AA436" s="98" t="n">
        <f aca="false">SUM(AA175)</f>
        <v>116000</v>
      </c>
      <c r="AB436" s="98" t="n">
        <f aca="false">SUM(AB175)</f>
        <v>63895.98</v>
      </c>
      <c r="AC436" s="98" t="n">
        <f aca="false">SUM(AC175)</f>
        <v>116000</v>
      </c>
      <c r="AD436" s="98"/>
      <c r="AE436" s="98" t="n">
        <f aca="false">SUM(AE175)</f>
        <v>0</v>
      </c>
      <c r="AF436" s="98" t="n">
        <f aca="false">SUM(AF175)</f>
        <v>0</v>
      </c>
      <c r="AG436" s="98" t="n">
        <f aca="false">SUM(AG175)</f>
        <v>112000</v>
      </c>
      <c r="AH436" s="98" t="n">
        <f aca="false">SUM(AH175)</f>
        <v>80602.94</v>
      </c>
      <c r="AI436" s="98" t="n">
        <f aca="false">SUM(AI175)</f>
        <v>112000</v>
      </c>
      <c r="AJ436" s="98" t="n">
        <f aca="false">SUM(AJ175)</f>
        <v>51267.74</v>
      </c>
      <c r="AK436" s="98" t="n">
        <f aca="false">SUM(AK175)</f>
        <v>132000</v>
      </c>
      <c r="AL436" s="98" t="n">
        <f aca="false">SUM(AL175)</f>
        <v>5000</v>
      </c>
      <c r="AM436" s="98" t="n">
        <f aca="false">SUM(AM175)</f>
        <v>0</v>
      </c>
      <c r="AN436" s="98" t="n">
        <f aca="false">SUM(AN175)</f>
        <v>137000</v>
      </c>
      <c r="AO436" s="98" t="n">
        <f aca="false">SUM(AO175)</f>
        <v>18183.0247528038</v>
      </c>
      <c r="AP436" s="98" t="n">
        <f aca="false">SUM(AP175)</f>
        <v>142000</v>
      </c>
      <c r="AQ436" s="98" t="n">
        <f aca="false">SUM(AQ175)</f>
        <v>0</v>
      </c>
      <c r="AR436" s="98" t="n">
        <f aca="false">SUM(AR175)</f>
        <v>18846.6387948769</v>
      </c>
      <c r="AS436" s="98" t="n">
        <f aca="false">SUM(AS175)</f>
        <v>0</v>
      </c>
      <c r="AT436" s="98" t="n">
        <f aca="false">SUM(AT175)</f>
        <v>10906.46</v>
      </c>
      <c r="AU436" s="98" t="n">
        <f aca="false">SUM(AU175)</f>
        <v>0</v>
      </c>
      <c r="AV436" s="98" t="n">
        <f aca="false">SUM(AV175)</f>
        <v>0</v>
      </c>
      <c r="AW436" s="98" t="n">
        <f aca="false">SUM(AW175)</f>
        <v>18846.6387948769</v>
      </c>
      <c r="AX436" s="39" t="n">
        <f aca="false">SUM(AX175)</f>
        <v>0</v>
      </c>
      <c r="AY436" s="98" t="n">
        <f aca="false">SUM(AY175)</f>
        <v>0</v>
      </c>
      <c r="AZ436" s="98" t="n">
        <f aca="false">SUM(AZ175)</f>
        <v>0</v>
      </c>
      <c r="BA436" s="99" t="n">
        <f aca="false">SUM(BA175)</f>
        <v>19383.03</v>
      </c>
      <c r="BB436" s="99" t="n">
        <f aca="false">SUM(BB175)</f>
        <v>17379.63</v>
      </c>
      <c r="BC436" s="3"/>
      <c r="BD436" s="34"/>
    </row>
    <row r="437" s="2" customFormat="true" ht="12.75" hidden="true" customHeight="false" outlineLevel="0" collapsed="false">
      <c r="A437" s="7"/>
      <c r="B437" s="5"/>
      <c r="C437" s="5"/>
      <c r="D437" s="5"/>
      <c r="E437" s="5"/>
      <c r="F437" s="5"/>
      <c r="G437" s="5"/>
      <c r="H437" s="5"/>
      <c r="I437" s="100" t="s">
        <v>401</v>
      </c>
      <c r="J437" s="97" t="s">
        <v>402</v>
      </c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7"/>
      <c r="W437" s="97"/>
      <c r="X437" s="98"/>
      <c r="Y437" s="98"/>
      <c r="Z437" s="98"/>
      <c r="AA437" s="98" t="n">
        <f aca="false">SUM(AA194)</f>
        <v>69000</v>
      </c>
      <c r="AB437" s="98" t="n">
        <f aca="false">SUM(AB194)</f>
        <v>40113.64</v>
      </c>
      <c r="AC437" s="98" t="n">
        <f aca="false">SUM(AC194)</f>
        <v>69000</v>
      </c>
      <c r="AD437" s="98"/>
      <c r="AE437" s="98" t="n">
        <f aca="false">SUM(AE194)</f>
        <v>0</v>
      </c>
      <c r="AF437" s="98" t="n">
        <f aca="false">SUM(AF194)</f>
        <v>0</v>
      </c>
      <c r="AG437" s="98" t="n">
        <f aca="false">SUM(AG194)</f>
        <v>73000</v>
      </c>
      <c r="AH437" s="98" t="n">
        <f aca="false">SUM(AH194)</f>
        <v>49222.9</v>
      </c>
      <c r="AI437" s="98" t="n">
        <f aca="false">SUM(AI194)</f>
        <v>72000</v>
      </c>
      <c r="AJ437" s="98" t="n">
        <f aca="false">SUM(AJ194)</f>
        <v>8051</v>
      </c>
      <c r="AK437" s="98" t="n">
        <f aca="false">SUM(AK194)</f>
        <v>100000</v>
      </c>
      <c r="AL437" s="98" t="n">
        <f aca="false">SUM(AL194)</f>
        <v>28500</v>
      </c>
      <c r="AM437" s="98" t="n">
        <f aca="false">SUM(AM194)</f>
        <v>0</v>
      </c>
      <c r="AN437" s="98" t="n">
        <f aca="false">SUM(AN194)</f>
        <v>128500</v>
      </c>
      <c r="AO437" s="98" t="n">
        <f aca="false">SUM(AO194)</f>
        <v>17054.8808812795</v>
      </c>
      <c r="AP437" s="98" t="n">
        <f aca="false">SUM(AP194)</f>
        <v>133500</v>
      </c>
      <c r="AQ437" s="98" t="n">
        <f aca="false">SUM(AQ194)</f>
        <v>0</v>
      </c>
      <c r="AR437" s="98" t="n">
        <f aca="false">SUM(AR194)</f>
        <v>17718.4949233526</v>
      </c>
      <c r="AS437" s="98" t="n">
        <f aca="false">SUM(AS194)</f>
        <v>0</v>
      </c>
      <c r="AT437" s="98" t="n">
        <f aca="false">SUM(AT194)</f>
        <v>8857.44</v>
      </c>
      <c r="AU437" s="98" t="n">
        <f aca="false">SUM(AU194)</f>
        <v>2000</v>
      </c>
      <c r="AV437" s="98" t="n">
        <f aca="false">SUM(AV194)</f>
        <v>0</v>
      </c>
      <c r="AW437" s="98" t="n">
        <f aca="false">SUM(AW194)</f>
        <v>19718.4949233526</v>
      </c>
      <c r="AX437" s="39" t="n">
        <f aca="false">SUM(AX194)</f>
        <v>0</v>
      </c>
      <c r="AY437" s="98" t="n">
        <f aca="false">SUM(AY194)</f>
        <v>0</v>
      </c>
      <c r="AZ437" s="98" t="n">
        <f aca="false">SUM(AZ194)</f>
        <v>0</v>
      </c>
      <c r="BA437" s="99" t="n">
        <f aca="false">SUM(BA194)</f>
        <v>17563.12</v>
      </c>
      <c r="BB437" s="99" t="n">
        <f aca="false">SUM(BB194)</f>
        <v>16323.8</v>
      </c>
      <c r="BC437" s="3"/>
      <c r="BD437" s="34"/>
    </row>
    <row r="438" s="2" customFormat="true" ht="12.75" hidden="true" customHeight="false" outlineLevel="0" collapsed="false">
      <c r="A438" s="7"/>
      <c r="B438" s="5"/>
      <c r="C438" s="5"/>
      <c r="D438" s="5"/>
      <c r="E438" s="5"/>
      <c r="F438" s="5"/>
      <c r="G438" s="5"/>
      <c r="H438" s="5"/>
      <c r="I438" s="100" t="s">
        <v>403</v>
      </c>
      <c r="J438" s="97" t="s">
        <v>404</v>
      </c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7"/>
      <c r="W438" s="97"/>
      <c r="X438" s="98"/>
      <c r="Y438" s="98"/>
      <c r="Z438" s="98"/>
      <c r="AA438" s="98" t="n">
        <f aca="false">SUM(AA186)</f>
        <v>35000</v>
      </c>
      <c r="AB438" s="98" t="n">
        <f aca="false">SUM(AB186)</f>
        <v>6735.11</v>
      </c>
      <c r="AC438" s="98" t="n">
        <f aca="false">SUM(AC186)</f>
        <v>35000</v>
      </c>
      <c r="AD438" s="98"/>
      <c r="AE438" s="98" t="n">
        <f aca="false">SUM(AE186)</f>
        <v>0</v>
      </c>
      <c r="AF438" s="98" t="n">
        <f aca="false">SUM(AF186)</f>
        <v>0</v>
      </c>
      <c r="AG438" s="98" t="n">
        <f aca="false">SUM(AG186)</f>
        <v>35000</v>
      </c>
      <c r="AH438" s="98" t="n">
        <f aca="false">SUM(AH186)</f>
        <v>6097.03</v>
      </c>
      <c r="AI438" s="98" t="n">
        <f aca="false">SUM(AI186)</f>
        <v>35000</v>
      </c>
      <c r="AJ438" s="98" t="n">
        <f aca="false">SUM(AJ186)</f>
        <v>5570.24</v>
      </c>
      <c r="AK438" s="98" t="n">
        <f aca="false">SUM(AK186)</f>
        <v>35000</v>
      </c>
      <c r="AL438" s="98" t="n">
        <f aca="false">SUM(AL186)</f>
        <v>0</v>
      </c>
      <c r="AM438" s="98" t="n">
        <f aca="false">SUM(AM186)</f>
        <v>0</v>
      </c>
      <c r="AN438" s="98" t="n">
        <f aca="false">SUM(AN186)</f>
        <v>35000</v>
      </c>
      <c r="AO438" s="98" t="n">
        <f aca="false">SUM(AO186)</f>
        <v>4645.29829451191</v>
      </c>
      <c r="AP438" s="98" t="n">
        <f aca="false">SUM(AP186)</f>
        <v>25000</v>
      </c>
      <c r="AQ438" s="98" t="n">
        <f aca="false">SUM(AQ186)</f>
        <v>0</v>
      </c>
      <c r="AR438" s="98" t="n">
        <f aca="false">SUM(AR186)</f>
        <v>3318.07021036565</v>
      </c>
      <c r="AS438" s="98" t="n">
        <f aca="false">SUM(AS186)</f>
        <v>0</v>
      </c>
      <c r="AT438" s="98" t="n">
        <f aca="false">SUM(AT186)</f>
        <v>1668.75</v>
      </c>
      <c r="AU438" s="98" t="n">
        <f aca="false">SUM(AU186)</f>
        <v>0</v>
      </c>
      <c r="AV438" s="98" t="n">
        <f aca="false">SUM(AV186)</f>
        <v>0</v>
      </c>
      <c r="AW438" s="98" t="n">
        <f aca="false">SUM(AW186)</f>
        <v>3318.07021036565</v>
      </c>
      <c r="AX438" s="39" t="n">
        <f aca="false">SUM(AX186)</f>
        <v>0</v>
      </c>
      <c r="AY438" s="98" t="n">
        <f aca="false">SUM(AY186)</f>
        <v>0</v>
      </c>
      <c r="AZ438" s="98" t="n">
        <f aca="false">SUM(AZ186)</f>
        <v>0</v>
      </c>
      <c r="BA438" s="99" t="n">
        <f aca="false">SUM(BA186)</f>
        <v>3318.07021036565</v>
      </c>
      <c r="BB438" s="99" t="n">
        <f aca="false">SUM(BB186)</f>
        <v>3246.71</v>
      </c>
      <c r="BC438" s="3"/>
      <c r="BD438" s="34"/>
    </row>
    <row r="439" s="2" customFormat="true" ht="13.5" hidden="true" customHeight="false" outlineLevel="0" collapsed="false">
      <c r="A439" s="7"/>
      <c r="B439" s="5"/>
      <c r="C439" s="5"/>
      <c r="D439" s="5"/>
      <c r="E439" s="5"/>
      <c r="F439" s="5"/>
      <c r="G439" s="5"/>
      <c r="H439" s="5"/>
      <c r="I439" s="101" t="n">
        <v>1070</v>
      </c>
      <c r="J439" s="102" t="s">
        <v>405</v>
      </c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2"/>
      <c r="W439" s="102"/>
      <c r="X439" s="103"/>
      <c r="Y439" s="103"/>
      <c r="Z439" s="103"/>
      <c r="AA439" s="103" t="n">
        <f aca="false">SUM(AA281+AA292+AA307)</f>
        <v>102000</v>
      </c>
      <c r="AB439" s="103" t="n">
        <f aca="false">SUM(AB281+AB292+AB307)</f>
        <v>39395.38</v>
      </c>
      <c r="AC439" s="103" t="n">
        <f aca="false">SUM(AC281+AC292+AC307)</f>
        <v>122000</v>
      </c>
      <c r="AD439" s="103"/>
      <c r="AE439" s="103" t="n">
        <f aca="false">SUM(AE281+AE292+AE307)</f>
        <v>0</v>
      </c>
      <c r="AF439" s="103" t="n">
        <f aca="false">SUM(AF281+AF292+AF307)</f>
        <v>0</v>
      </c>
      <c r="AG439" s="103" t="n">
        <f aca="false">SUM(AG281+AG292+AG307)</f>
        <v>137000</v>
      </c>
      <c r="AH439" s="103" t="n">
        <f aca="false">SUM(AH281+AH292+AH307)</f>
        <v>85703.98</v>
      </c>
      <c r="AI439" s="103" t="n">
        <f aca="false">SUM(AI281+AI292+AI307)</f>
        <v>175000</v>
      </c>
      <c r="AJ439" s="103" t="n">
        <f aca="false">SUM(AJ281+AJ292+AJ307)</f>
        <v>86900.66</v>
      </c>
      <c r="AK439" s="103" t="n">
        <f aca="false">SUM(AK281+AK292+AK307)</f>
        <v>297000</v>
      </c>
      <c r="AL439" s="103" t="n">
        <f aca="false">SUM(AL281+AL292+AL307)</f>
        <v>10000</v>
      </c>
      <c r="AM439" s="103" t="n">
        <f aca="false">SUM(AM281+AM292+AM307)</f>
        <v>0</v>
      </c>
      <c r="AN439" s="103" t="n">
        <f aca="false">SUM(AN281+AN292+AN307)</f>
        <v>307000</v>
      </c>
      <c r="AO439" s="103" t="n">
        <f aca="false">SUM(AO281+AO292+AO307)</f>
        <v>40745.9021832902</v>
      </c>
      <c r="AP439" s="103" t="n">
        <f aca="false">SUM(AP281+AP292+AP307)</f>
        <v>271000</v>
      </c>
      <c r="AQ439" s="103" t="n">
        <f aca="false">SUM(AQ281+AQ292+AQ307)</f>
        <v>0</v>
      </c>
      <c r="AR439" s="103" t="n">
        <f aca="false">SUM(AR281+AR292+AR307)</f>
        <v>35967.8810803637</v>
      </c>
      <c r="AS439" s="103" t="n">
        <f aca="false">SUM(AS281+AS292+AS307)</f>
        <v>0</v>
      </c>
      <c r="AT439" s="103" t="n">
        <f aca="false">SUM(AT281+AT292+AT307)</f>
        <v>12461.14</v>
      </c>
      <c r="AU439" s="103" t="n">
        <f aca="false">SUM(AU281+AU292+AU307)</f>
        <v>0</v>
      </c>
      <c r="AV439" s="103" t="n">
        <f aca="false">SUM(AV281+AV292+AV307)</f>
        <v>0</v>
      </c>
      <c r="AW439" s="103" t="n">
        <f aca="false">SUM(AW281+AW292+AW307)</f>
        <v>35967.8810803637</v>
      </c>
      <c r="AX439" s="73" t="n">
        <f aca="false">SUM(AX281+AX292+AX307)</f>
        <v>0</v>
      </c>
      <c r="AY439" s="103" t="n">
        <f aca="false">SUM(AY281+AY292+AY307)</f>
        <v>0</v>
      </c>
      <c r="AZ439" s="103" t="n">
        <f aca="false">SUM(AZ281+AZ292+AZ307)</f>
        <v>0</v>
      </c>
      <c r="BA439" s="104" t="n">
        <f aca="false">SUM(BA281+BA292+BA307)</f>
        <v>39700.86</v>
      </c>
      <c r="BB439" s="104" t="n">
        <f aca="false">SUM(BB281+BB292+BB307)</f>
        <v>35036</v>
      </c>
      <c r="BC439" s="3"/>
      <c r="BD439" s="34"/>
    </row>
    <row r="440" s="2" customFormat="true" ht="13.5" hidden="true" customHeight="false" outlineLevel="0" collapsed="false">
      <c r="A440" s="7"/>
      <c r="B440" s="5"/>
      <c r="C440" s="5"/>
      <c r="D440" s="5"/>
      <c r="E440" s="5"/>
      <c r="F440" s="5"/>
      <c r="G440" s="5"/>
      <c r="H440" s="5"/>
      <c r="I440" s="105"/>
      <c r="J440" s="106" t="s">
        <v>406</v>
      </c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6"/>
      <c r="W440" s="106"/>
      <c r="X440" s="107"/>
      <c r="Y440" s="107"/>
      <c r="Z440" s="107"/>
      <c r="AA440" s="107" t="e">
        <f aca="false">SUM(AA427:AA439)</f>
        <v>#REF!</v>
      </c>
      <c r="AB440" s="107" t="e">
        <f aca="false">SUM(AB427:AB439)</f>
        <v>#REF!</v>
      </c>
      <c r="AC440" s="107" t="e">
        <f aca="false">SUM(AC427:AC439)</f>
        <v>#REF!</v>
      </c>
      <c r="AD440" s="107"/>
      <c r="AE440" s="107" t="e">
        <f aca="false">SUM(AE427:AE439)</f>
        <v>#REF!</v>
      </c>
      <c r="AF440" s="107" t="e">
        <f aca="false">SUM(AF427:AF439)</f>
        <v>#REF!</v>
      </c>
      <c r="AG440" s="107" t="e">
        <f aca="false">SUM(AG427:AG439)</f>
        <v>#REF!</v>
      </c>
      <c r="AH440" s="107" t="e">
        <f aca="false">SUM(AH427:AH439)</f>
        <v>#REF!</v>
      </c>
      <c r="AI440" s="107" t="e">
        <f aca="false">SUM(AI427:AI439)</f>
        <v>#REF!</v>
      </c>
      <c r="AJ440" s="107" t="e">
        <f aca="false">SUM(AJ427:AJ439)</f>
        <v>#REF!</v>
      </c>
      <c r="AK440" s="107" t="e">
        <f aca="false">SUM(AK427:AK439)</f>
        <v>#REF!</v>
      </c>
      <c r="AL440" s="107" t="e">
        <f aca="false">SUM(AL427:AL439)</f>
        <v>#REF!</v>
      </c>
      <c r="AM440" s="107" t="e">
        <f aca="false">SUM(AM427:AM439)</f>
        <v>#REF!</v>
      </c>
      <c r="AN440" s="108" t="e">
        <f aca="false">SUM(AN427:AN439)</f>
        <v>#REF!</v>
      </c>
      <c r="AO440" s="108" t="n">
        <f aca="false">SUM(AO427:AO439)</f>
        <v>1515583.20787975</v>
      </c>
      <c r="AP440" s="108" t="e">
        <f aca="false">SUM(AP427:AP439)</f>
        <v>#REF!</v>
      </c>
      <c r="AQ440" s="108" t="e">
        <f aca="false">SUM(AQ427:AQ439)</f>
        <v>#REF!</v>
      </c>
      <c r="AR440" s="108" t="n">
        <f aca="false">SUM(AR427:AR439)</f>
        <v>1728382.77257947</v>
      </c>
      <c r="AS440" s="108" t="n">
        <f aca="false">SUM(AS427:AS439)</f>
        <v>0</v>
      </c>
      <c r="AT440" s="108" t="n">
        <f aca="false">SUM(AT427:AT439)</f>
        <v>464153.35</v>
      </c>
      <c r="AU440" s="108" t="n">
        <f aca="false">SUM(AU427:AU439)</f>
        <v>384219.67</v>
      </c>
      <c r="AV440" s="108" t="n">
        <f aca="false">SUM(AV427:AV439)</f>
        <v>45800.54</v>
      </c>
      <c r="AW440" s="108" t="n">
        <f aca="false">SUM(AW427:AW439)</f>
        <v>2066801.90257947</v>
      </c>
      <c r="AX440" s="109" t="n">
        <f aca="false">SUM(AX427:AX439)</f>
        <v>227711.9</v>
      </c>
      <c r="AY440" s="108" t="n">
        <f aca="false">SUM(AY427:AY439)</f>
        <v>30680.58</v>
      </c>
      <c r="AZ440" s="108" t="n">
        <f aca="false">SUM(AZ427:AZ439)</f>
        <v>92351.38</v>
      </c>
      <c r="BA440" s="108" t="n">
        <f aca="false">SUM(BA427:BA439)</f>
        <v>1017184.52545424</v>
      </c>
      <c r="BB440" s="108" t="n">
        <f aca="false">SUM(BB427:BB439)</f>
        <v>808128.09</v>
      </c>
      <c r="BC440" s="3"/>
      <c r="BD440" s="110"/>
    </row>
    <row r="441" s="2" customFormat="true" ht="12.75" hidden="true" customHeight="false" outlineLevel="0" collapsed="false">
      <c r="A441" s="7"/>
      <c r="B441" s="5"/>
      <c r="C441" s="5"/>
      <c r="D441" s="5"/>
      <c r="E441" s="5"/>
      <c r="F441" s="5"/>
      <c r="G441" s="5"/>
      <c r="H441" s="5"/>
      <c r="I441" s="11"/>
      <c r="J441" s="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7"/>
      <c r="W441" s="7"/>
      <c r="X441" s="1"/>
      <c r="Y441" s="1"/>
      <c r="Z441" s="1"/>
      <c r="AA441" s="1"/>
      <c r="AB441" s="1"/>
      <c r="AC441" s="1"/>
      <c r="AD441" s="1"/>
      <c r="AE441" s="1"/>
      <c r="AF441" s="1"/>
      <c r="AG441" s="8"/>
      <c r="AH441" s="1"/>
      <c r="AI441" s="1"/>
      <c r="AK441" s="1"/>
      <c r="AL441" s="1"/>
      <c r="AM441" s="1"/>
      <c r="AX441" s="3"/>
      <c r="BB441" s="3"/>
      <c r="BC441" s="3"/>
      <c r="BD441" s="3"/>
    </row>
    <row r="442" customFormat="false" ht="12.75" hidden="true" customHeight="false" outlineLevel="0" collapsed="false"/>
    <row r="443" s="2" customFormat="true" ht="12.75" hidden="true" customHeight="false" outlineLevel="0" collapsed="false">
      <c r="AH443" s="1"/>
      <c r="AI443" s="1"/>
      <c r="AK443" s="1"/>
      <c r="AL443" s="1"/>
      <c r="AM443" s="1"/>
      <c r="AX443" s="3"/>
      <c r="BB443" s="3"/>
      <c r="BC443" s="3"/>
      <c r="BD443" s="3"/>
    </row>
    <row r="444" customFormat="false" ht="12.75" hidden="true" customHeight="false" outlineLevel="0" collapsed="false"/>
    <row r="445" s="2" customFormat="true" ht="12.75" hidden="false" customHeight="false" outlineLevel="0" collapsed="false">
      <c r="AH445" s="1"/>
      <c r="AI445" s="1"/>
      <c r="AK445" s="1"/>
      <c r="AL445" s="1"/>
      <c r="AM445" s="1"/>
      <c r="AX445" s="3"/>
      <c r="BB445" s="3"/>
      <c r="BC445" s="3"/>
      <c r="BD445" s="3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50" man="true" max="16383" min="0"/>
    <brk id="82" man="true" max="16383" min="0"/>
    <brk id="112" man="true" max="16383" min="0"/>
    <brk id="154" man="true" max="16383" min="0"/>
    <brk id="192" man="true" max="16383" min="0"/>
    <brk id="241" man="true" max="16383" min="0"/>
    <brk id="290" man="true" max="16383" min="0"/>
    <brk id="333" man="true" max="16383" min="0"/>
    <brk id="368" man="true" max="16383" min="0"/>
    <brk id="405" man="true" max="16383" min="0"/>
    <brk id="422" man="true" max="16383" min="0"/>
  </rowBreaks>
  <colBreaks count="1" manualBreakCount="1">
    <brk id="35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62"/>
  <sheetViews>
    <sheetView showFormulas="false" showGridLines="true" showRowColHeaders="true" showZeros="true" rightToLeft="false" tabSelected="false" showOutlineSymbols="true" defaultGridColor="true" view="normal" topLeftCell="A7" colorId="64" zoomScale="160" zoomScaleNormal="160" zoomScalePageLayoutView="100" workbookViewId="0">
      <selection pane="topLeft" activeCell="B1" activeCellId="0" sqref="B1"/>
    </sheetView>
  </sheetViews>
  <sheetFormatPr defaultColWidth="8.6796875" defaultRowHeight="12.75" zeroHeight="false" outlineLevelRow="0" outlineLevelCol="0"/>
  <cols>
    <col collapsed="false" customWidth="true" hidden="false" outlineLevel="0" max="1" min="1" style="111" width="6.29"/>
    <col collapsed="false" customWidth="true" hidden="false" outlineLevel="0" max="2" min="2" style="0" width="4.86"/>
    <col collapsed="false" customWidth="true" hidden="false" outlineLevel="0" max="3" min="3" style="0" width="70.86"/>
    <col collapsed="false" customWidth="true" hidden="true" outlineLevel="0" max="17" min="4" style="0" width="8.86"/>
    <col collapsed="false" customWidth="true" hidden="true" outlineLevel="0" max="18" min="18" style="0" width="11.43"/>
    <col collapsed="false" customWidth="true" hidden="true" outlineLevel="0" max="19" min="19" style="0" width="11.71"/>
    <col collapsed="false" customWidth="true" hidden="true" outlineLevel="0" max="20" min="20" style="112" width="12.29"/>
    <col collapsed="false" customWidth="true" hidden="false" outlineLevel="0" max="21" min="21" style="112" width="12.71"/>
    <col collapsed="false" customWidth="true" hidden="false" outlineLevel="0" max="22" min="22" style="2" width="12.42"/>
    <col collapsed="false" customWidth="true" hidden="false" outlineLevel="0" max="23" min="23" style="2" width="15.14"/>
  </cols>
  <sheetData>
    <row r="1" customFormat="false" ht="18" hidden="false" customHeight="false" outlineLevel="0" collapsed="false">
      <c r="B1" s="6" t="s">
        <v>1</v>
      </c>
      <c r="C1" s="113"/>
      <c r="D1" s="113"/>
      <c r="E1" s="112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</row>
    <row r="2" customFormat="false" ht="12.75" hidden="false" customHeight="false" outlineLevel="0" collapsed="false">
      <c r="B2" s="113"/>
      <c r="C2" s="113"/>
      <c r="D2" s="113"/>
      <c r="E2" s="112"/>
      <c r="F2" s="113"/>
      <c r="G2" s="113"/>
      <c r="H2" s="113"/>
      <c r="I2" s="113"/>
      <c r="J2" s="113"/>
      <c r="K2" s="114"/>
      <c r="L2" s="114"/>
      <c r="M2" s="114"/>
      <c r="N2" s="114"/>
      <c r="O2" s="114"/>
      <c r="P2" s="114"/>
      <c r="Q2" s="114"/>
      <c r="R2" s="114"/>
      <c r="S2" s="114"/>
    </row>
    <row r="3" customFormat="false" ht="12.75" hidden="false" customHeight="false" outlineLevel="0" collapsed="false">
      <c r="B3" s="113"/>
      <c r="C3" s="113"/>
      <c r="D3" s="113"/>
      <c r="E3" s="112"/>
      <c r="F3" s="113"/>
      <c r="G3" s="113"/>
      <c r="H3" s="113"/>
      <c r="I3" s="113"/>
      <c r="J3" s="113"/>
      <c r="K3" s="114"/>
      <c r="L3" s="114"/>
      <c r="M3" s="114"/>
      <c r="N3" s="114"/>
      <c r="O3" s="114"/>
      <c r="P3" s="114"/>
      <c r="Q3" s="114"/>
      <c r="R3" s="114"/>
      <c r="S3" s="114"/>
    </row>
    <row r="4" customFormat="false" ht="18" hidden="false" customHeight="false" outlineLevel="0" collapsed="false">
      <c r="B4" s="113"/>
      <c r="C4" s="6" t="s">
        <v>407</v>
      </c>
      <c r="D4" s="113"/>
      <c r="E4" s="112"/>
      <c r="F4" s="113"/>
      <c r="G4" s="113"/>
      <c r="H4" s="113"/>
      <c r="I4" s="113"/>
      <c r="J4" s="113"/>
      <c r="K4" s="114"/>
      <c r="L4" s="114"/>
      <c r="M4" s="114"/>
      <c r="N4" s="114"/>
      <c r="O4" s="114"/>
      <c r="P4" s="114"/>
      <c r="Q4" s="114"/>
      <c r="R4" s="114"/>
      <c r="S4" s="114"/>
    </row>
    <row r="5" customFormat="false" ht="18" hidden="false" customHeight="false" outlineLevel="0" collapsed="false">
      <c r="B5" s="113"/>
      <c r="C5" s="6"/>
      <c r="D5" s="113"/>
      <c r="E5" s="112"/>
      <c r="F5" s="113"/>
      <c r="G5" s="113"/>
      <c r="H5" s="113"/>
      <c r="I5" s="113"/>
      <c r="J5" s="113"/>
      <c r="K5" s="114"/>
      <c r="L5" s="114"/>
      <c r="M5" s="114"/>
      <c r="N5" s="114"/>
      <c r="O5" s="114"/>
      <c r="P5" s="114"/>
      <c r="Q5" s="114"/>
      <c r="R5" s="114"/>
      <c r="S5" s="114"/>
    </row>
    <row r="6" customFormat="false" ht="18" hidden="false" customHeight="false" outlineLevel="0" collapsed="false">
      <c r="B6" s="113"/>
      <c r="C6" s="6"/>
      <c r="D6" s="113"/>
      <c r="E6" s="112"/>
      <c r="F6" s="113"/>
      <c r="G6" s="113"/>
      <c r="H6" s="113"/>
      <c r="I6" s="113"/>
      <c r="J6" s="113"/>
      <c r="K6" s="114"/>
      <c r="L6" s="114"/>
      <c r="M6" s="114"/>
      <c r="N6" s="114"/>
      <c r="O6" s="114"/>
      <c r="P6" s="114"/>
      <c r="Q6" s="114"/>
      <c r="R6" s="114"/>
      <c r="S6" s="114"/>
    </row>
    <row r="7" customFormat="false" ht="18" hidden="false" customHeight="false" outlineLevel="0" collapsed="false">
      <c r="B7" s="113"/>
      <c r="C7" s="6"/>
      <c r="D7" s="113"/>
      <c r="E7" s="112"/>
      <c r="F7" s="113"/>
      <c r="G7" s="113"/>
      <c r="H7" s="113"/>
      <c r="I7" s="113"/>
      <c r="J7" s="113"/>
      <c r="K7" s="114"/>
      <c r="L7" s="114"/>
      <c r="M7" s="114"/>
      <c r="N7" s="114"/>
      <c r="O7" s="114"/>
      <c r="P7" s="114"/>
      <c r="Q7" s="114"/>
      <c r="R7" s="115" t="n">
        <v>7.5345</v>
      </c>
      <c r="S7" s="114"/>
    </row>
    <row r="8" customFormat="false" ht="18" hidden="false" customHeight="false" outlineLevel="0" collapsed="false">
      <c r="B8" s="116" t="s">
        <v>408</v>
      </c>
      <c r="C8" s="6"/>
      <c r="D8" s="117"/>
      <c r="E8" s="112"/>
      <c r="F8" s="117"/>
      <c r="G8" s="117"/>
      <c r="H8" s="117"/>
      <c r="I8" s="117"/>
      <c r="J8" s="117"/>
      <c r="K8" s="114"/>
      <c r="L8" s="114"/>
      <c r="M8" s="114"/>
      <c r="N8" s="114"/>
      <c r="O8" s="114"/>
      <c r="P8" s="114"/>
      <c r="Q8" s="114"/>
      <c r="R8" s="114"/>
      <c r="S8" s="114"/>
    </row>
    <row r="9" customFormat="false" ht="18" hidden="false" customHeight="false" outlineLevel="0" collapsed="false">
      <c r="B9" s="116"/>
      <c r="C9" s="6"/>
      <c r="D9" s="117"/>
      <c r="E9" s="112"/>
      <c r="F9" s="117"/>
      <c r="G9" s="117"/>
      <c r="H9" s="117"/>
      <c r="I9" s="117"/>
      <c r="J9" s="117"/>
      <c r="K9" s="114"/>
      <c r="L9" s="114"/>
      <c r="M9" s="114"/>
      <c r="N9" s="114"/>
      <c r="O9" s="114"/>
      <c r="P9" s="114"/>
      <c r="Q9" s="114"/>
      <c r="R9" s="114"/>
      <c r="S9" s="114"/>
    </row>
    <row r="10" customFormat="false" ht="18" hidden="false" customHeight="false" outlineLevel="0" collapsed="false">
      <c r="B10" s="116" t="s">
        <v>409</v>
      </c>
      <c r="C10" s="6"/>
      <c r="D10" s="117"/>
      <c r="E10" s="112"/>
      <c r="F10" s="117"/>
      <c r="G10" s="117"/>
      <c r="H10" s="117"/>
      <c r="I10" s="117"/>
      <c r="J10" s="117"/>
      <c r="K10" s="114"/>
      <c r="L10" s="114"/>
      <c r="M10" s="114"/>
      <c r="N10" s="114"/>
      <c r="O10" s="114"/>
      <c r="P10" s="114"/>
      <c r="Q10" s="114"/>
      <c r="R10" s="114"/>
      <c r="S10" s="114"/>
    </row>
    <row r="11" customFormat="false" ht="18" hidden="false" customHeight="false" outlineLevel="0" collapsed="false">
      <c r="B11" s="116"/>
      <c r="C11" s="6"/>
      <c r="D11" s="117"/>
      <c r="E11" s="112"/>
      <c r="F11" s="117"/>
      <c r="G11" s="117"/>
      <c r="H11" s="117"/>
      <c r="I11" s="117"/>
      <c r="J11" s="117"/>
      <c r="K11" s="114"/>
      <c r="L11" s="114"/>
      <c r="M11" s="114"/>
      <c r="N11" s="114"/>
      <c r="O11" s="114"/>
      <c r="P11" s="114"/>
      <c r="Q11" s="114"/>
      <c r="R11" s="114"/>
      <c r="S11" s="114"/>
    </row>
    <row r="12" customFormat="false" ht="18.75" hidden="false" customHeight="false" outlineLevel="0" collapsed="false">
      <c r="B12" s="118"/>
      <c r="C12" s="119"/>
      <c r="D12" s="113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14"/>
      <c r="R12" s="114"/>
      <c r="S12" s="114"/>
    </row>
    <row r="13" customFormat="false" ht="34.5" hidden="false" customHeight="true" outlineLevel="0" collapsed="false">
      <c r="A13" s="120"/>
      <c r="B13" s="121" t="s">
        <v>410</v>
      </c>
      <c r="C13" s="122" t="s">
        <v>411</v>
      </c>
      <c r="D13" s="123" t="s">
        <v>412</v>
      </c>
      <c r="E13" s="124" t="s">
        <v>413</v>
      </c>
      <c r="F13" s="125"/>
      <c r="G13" s="124" t="s">
        <v>414</v>
      </c>
      <c r="H13" s="124" t="s">
        <v>415</v>
      </c>
      <c r="I13" s="124" t="s">
        <v>416</v>
      </c>
      <c r="J13" s="124"/>
      <c r="K13" s="124" t="s">
        <v>417</v>
      </c>
      <c r="L13" s="124" t="s">
        <v>418</v>
      </c>
      <c r="M13" s="126"/>
      <c r="N13" s="127" t="s">
        <v>419</v>
      </c>
      <c r="O13" s="127" t="s">
        <v>420</v>
      </c>
      <c r="P13" s="128" t="s">
        <v>20</v>
      </c>
      <c r="Q13" s="128" t="s">
        <v>29</v>
      </c>
      <c r="R13" s="129" t="s">
        <v>421</v>
      </c>
      <c r="S13" s="128" t="s">
        <v>29</v>
      </c>
      <c r="T13" s="130" t="s">
        <v>422</v>
      </c>
      <c r="U13" s="130" t="s">
        <v>423</v>
      </c>
      <c r="V13" s="131" t="s">
        <v>424</v>
      </c>
      <c r="W13" s="132" t="s">
        <v>27</v>
      </c>
    </row>
    <row r="14" customFormat="false" ht="12.75" hidden="false" customHeight="true" outlineLevel="0" collapsed="false">
      <c r="A14" s="133"/>
      <c r="B14" s="134" t="s">
        <v>425</v>
      </c>
      <c r="C14" s="134"/>
      <c r="D14" s="135" t="e">
        <f aca="false">D15+D21</f>
        <v>#REF!</v>
      </c>
      <c r="E14" s="135" t="n">
        <f aca="false">+E15+E21</f>
        <v>848576246</v>
      </c>
      <c r="F14" s="136"/>
      <c r="G14" s="135" t="n">
        <f aca="false">+G15+G21</f>
        <v>848318379</v>
      </c>
      <c r="H14" s="135" t="n">
        <f aca="false">H15+H21</f>
        <v>883743435</v>
      </c>
      <c r="I14" s="137" t="n">
        <f aca="false">+I15+I21</f>
        <v>899427300</v>
      </c>
      <c r="J14" s="137"/>
      <c r="K14" s="135" t="n">
        <f aca="false">+K15+K21</f>
        <v>870731057</v>
      </c>
      <c r="L14" s="135" t="n">
        <f aca="false">L15+L21</f>
        <v>848576246</v>
      </c>
      <c r="M14" s="135" t="n">
        <f aca="false">M15+M21</f>
        <v>0</v>
      </c>
      <c r="N14" s="138" t="n">
        <f aca="false">SUM(F14/E14*100)</f>
        <v>0</v>
      </c>
      <c r="O14" s="138" t="e">
        <f aca="false">SUM(#REF!/F14*100)</f>
        <v>#REF!</v>
      </c>
      <c r="P14" s="135" t="n">
        <f aca="false">+P15+P21</f>
        <v>848318379</v>
      </c>
      <c r="Q14" s="139" t="e">
        <f aca="false">+Q15+Q21</f>
        <v>#REF!</v>
      </c>
      <c r="R14" s="139" t="n">
        <f aca="false">+R15+R21</f>
        <v>10792957.39</v>
      </c>
      <c r="S14" s="139" t="n">
        <f aca="false">SUM(R14/$R$7)</f>
        <v>1432471.61590019</v>
      </c>
      <c r="T14" s="140" t="n">
        <f aca="false">SUM(T15)</f>
        <v>1695202.08</v>
      </c>
      <c r="U14" s="140" t="n">
        <f aca="false">SUM(U15)</f>
        <v>1935430.43</v>
      </c>
      <c r="V14" s="140" t="n">
        <f aca="false">SUM(V15)</f>
        <v>885813.06</v>
      </c>
      <c r="W14" s="141" t="n">
        <f aca="false">SUM(W15)</f>
        <v>875590.39</v>
      </c>
    </row>
    <row r="15" customFormat="false" ht="12.75" hidden="false" customHeight="true" outlineLevel="0" collapsed="false">
      <c r="A15" s="142" t="n">
        <v>6</v>
      </c>
      <c r="B15" s="143" t="s">
        <v>426</v>
      </c>
      <c r="C15" s="143"/>
      <c r="D15" s="144" t="e">
        <f aca="false">SUM(#REF!)</f>
        <v>#REF!</v>
      </c>
      <c r="E15" s="144" t="n">
        <v>846971246</v>
      </c>
      <c r="F15" s="145"/>
      <c r="G15" s="144" t="n">
        <v>847118379</v>
      </c>
      <c r="H15" s="144" t="n">
        <v>882533935</v>
      </c>
      <c r="I15" s="146" t="n">
        <v>898217800</v>
      </c>
      <c r="J15" s="146"/>
      <c r="K15" s="144" t="n">
        <v>869221557</v>
      </c>
      <c r="L15" s="144" t="n">
        <v>846971246</v>
      </c>
      <c r="M15" s="147"/>
      <c r="N15" s="148" t="n">
        <f aca="false">SUM(F15/E15*100)</f>
        <v>0</v>
      </c>
      <c r="O15" s="148" t="e">
        <f aca="false">SUM(#REF!/F15*100)</f>
        <v>#REF!</v>
      </c>
      <c r="P15" s="144" t="n">
        <v>847118379</v>
      </c>
      <c r="Q15" s="148" t="e">
        <f aca="false">SUM(#REF!)</f>
        <v>#REF!</v>
      </c>
      <c r="R15" s="148" t="n">
        <f aca="false">SUM(R16:R20)</f>
        <v>10792957.39</v>
      </c>
      <c r="S15" s="149" t="n">
        <f aca="false">SUM(R15/$R$7)</f>
        <v>1432471.61590019</v>
      </c>
      <c r="T15" s="150" t="n">
        <f aca="false">SUM(T16:T20)</f>
        <v>1695202.08</v>
      </c>
      <c r="U15" s="150" t="n">
        <f aca="false">SUM(U16:U20)</f>
        <v>1935430.43</v>
      </c>
      <c r="V15" s="151" t="n">
        <v>885813.06</v>
      </c>
      <c r="W15" s="152" t="n">
        <v>875590.39</v>
      </c>
    </row>
    <row r="16" customFormat="false" ht="12.75" hidden="true" customHeight="false" outlineLevel="0" collapsed="false">
      <c r="A16" s="142" t="s">
        <v>427</v>
      </c>
      <c r="B16" s="143"/>
      <c r="C16" s="143" t="s">
        <v>428</v>
      </c>
      <c r="D16" s="144"/>
      <c r="E16" s="144"/>
      <c r="F16" s="145"/>
      <c r="G16" s="144"/>
      <c r="H16" s="144"/>
      <c r="I16" s="146"/>
      <c r="J16" s="146"/>
      <c r="K16" s="144"/>
      <c r="L16" s="144"/>
      <c r="M16" s="147"/>
      <c r="N16" s="148"/>
      <c r="O16" s="148"/>
      <c r="P16" s="144"/>
      <c r="Q16" s="148"/>
      <c r="R16" s="148" t="n">
        <v>954432.39</v>
      </c>
      <c r="S16" s="149" t="n">
        <f aca="false">SUM(R16/$R$7)</f>
        <v>126674.947242684</v>
      </c>
      <c r="T16" s="150" t="n">
        <v>141217.07</v>
      </c>
      <c r="U16" s="150" t="n">
        <v>206486.74</v>
      </c>
      <c r="V16" s="151"/>
      <c r="W16" s="152"/>
    </row>
    <row r="17" customFormat="false" ht="12.75" hidden="true" customHeight="false" outlineLevel="0" collapsed="false">
      <c r="A17" s="142" t="s">
        <v>429</v>
      </c>
      <c r="B17" s="143"/>
      <c r="C17" s="143" t="s">
        <v>430</v>
      </c>
      <c r="D17" s="144"/>
      <c r="E17" s="153"/>
      <c r="F17" s="144"/>
      <c r="G17" s="144"/>
      <c r="H17" s="144"/>
      <c r="I17" s="146"/>
      <c r="J17" s="146"/>
      <c r="K17" s="144"/>
      <c r="L17" s="144"/>
      <c r="M17" s="147"/>
      <c r="N17" s="148"/>
      <c r="O17" s="148"/>
      <c r="P17" s="144"/>
      <c r="Q17" s="148"/>
      <c r="R17" s="148" t="n">
        <v>135500</v>
      </c>
      <c r="S17" s="149" t="n">
        <f aca="false">SUM(R17/$R$7)</f>
        <v>17983.9405401818</v>
      </c>
      <c r="T17" s="150" t="n">
        <v>20372.95</v>
      </c>
      <c r="U17" s="150" t="n">
        <v>16441.27</v>
      </c>
      <c r="V17" s="151"/>
      <c r="W17" s="152"/>
    </row>
    <row r="18" customFormat="false" ht="12.75" hidden="true" customHeight="false" outlineLevel="0" collapsed="false">
      <c r="A18" s="142" t="s">
        <v>431</v>
      </c>
      <c r="B18" s="143"/>
      <c r="C18" s="143" t="s">
        <v>75</v>
      </c>
      <c r="D18" s="144"/>
      <c r="E18" s="144"/>
      <c r="F18" s="145"/>
      <c r="G18" s="144"/>
      <c r="H18" s="144"/>
      <c r="I18" s="146"/>
      <c r="J18" s="146"/>
      <c r="K18" s="144"/>
      <c r="L18" s="144"/>
      <c r="M18" s="147"/>
      <c r="N18" s="148"/>
      <c r="O18" s="148"/>
      <c r="P18" s="144"/>
      <c r="Q18" s="148"/>
      <c r="R18" s="148" t="n">
        <v>4073025</v>
      </c>
      <c r="S18" s="149" t="n">
        <f aca="false">SUM(R18/$R$7)</f>
        <v>540583.316742982</v>
      </c>
      <c r="T18" s="150" t="n">
        <v>478465.73</v>
      </c>
      <c r="U18" s="150" t="n">
        <v>495193.45</v>
      </c>
      <c r="V18" s="151"/>
      <c r="W18" s="152"/>
    </row>
    <row r="19" customFormat="false" ht="12.75" hidden="true" customHeight="false" outlineLevel="0" collapsed="false">
      <c r="A19" s="142" t="s">
        <v>432</v>
      </c>
      <c r="B19" s="143"/>
      <c r="C19" s="143" t="s">
        <v>433</v>
      </c>
      <c r="D19" s="144"/>
      <c r="E19" s="144"/>
      <c r="F19" s="145"/>
      <c r="G19" s="144"/>
      <c r="H19" s="144"/>
      <c r="I19" s="146"/>
      <c r="J19" s="146"/>
      <c r="K19" s="144"/>
      <c r="L19" s="144"/>
      <c r="M19" s="147"/>
      <c r="N19" s="148"/>
      <c r="O19" s="148"/>
      <c r="P19" s="144"/>
      <c r="Q19" s="148"/>
      <c r="R19" s="148" t="n">
        <v>4680000</v>
      </c>
      <c r="S19" s="149" t="n">
        <f aca="false">SUM(R19/$R$7)</f>
        <v>621142.74338045</v>
      </c>
      <c r="T19" s="150" t="n">
        <v>929059.66</v>
      </c>
      <c r="U19" s="150" t="n">
        <v>1086308.97</v>
      </c>
      <c r="V19" s="151"/>
      <c r="W19" s="152"/>
    </row>
    <row r="20" customFormat="false" ht="12.75" hidden="true" customHeight="false" outlineLevel="0" collapsed="false">
      <c r="A20" s="142" t="s">
        <v>434</v>
      </c>
      <c r="B20" s="143"/>
      <c r="C20" s="143" t="s">
        <v>435</v>
      </c>
      <c r="D20" s="144"/>
      <c r="E20" s="144"/>
      <c r="F20" s="145"/>
      <c r="G20" s="144"/>
      <c r="H20" s="144"/>
      <c r="I20" s="146"/>
      <c r="J20" s="146"/>
      <c r="K20" s="144"/>
      <c r="L20" s="144"/>
      <c r="M20" s="147"/>
      <c r="N20" s="148"/>
      <c r="O20" s="148"/>
      <c r="P20" s="144"/>
      <c r="Q20" s="148"/>
      <c r="R20" s="148" t="n">
        <v>950000</v>
      </c>
      <c r="S20" s="149" t="n">
        <f aca="false">SUM(R20/$R$7)</f>
        <v>126086.667993895</v>
      </c>
      <c r="T20" s="150" t="n">
        <v>126086.67</v>
      </c>
      <c r="U20" s="150" t="n">
        <v>131000</v>
      </c>
      <c r="V20" s="154"/>
      <c r="W20" s="152"/>
    </row>
    <row r="21" customFormat="false" ht="12.75" hidden="false" customHeight="false" outlineLevel="0" collapsed="false">
      <c r="A21" s="142" t="n">
        <v>7</v>
      </c>
      <c r="B21" s="155" t="s">
        <v>436</v>
      </c>
      <c r="C21" s="155"/>
      <c r="D21" s="144" t="e">
        <f aca="false">SUM(#REF!)</f>
        <v>#REF!</v>
      </c>
      <c r="E21" s="144" t="n">
        <v>1605000</v>
      </c>
      <c r="F21" s="144"/>
      <c r="G21" s="144" t="n">
        <v>1200000</v>
      </c>
      <c r="H21" s="144" t="n">
        <v>1209500</v>
      </c>
      <c r="I21" s="146" t="n">
        <v>1209500</v>
      </c>
      <c r="J21" s="146"/>
      <c r="K21" s="144" t="n">
        <v>1509500</v>
      </c>
      <c r="L21" s="144" t="n">
        <v>1605000</v>
      </c>
      <c r="M21" s="156"/>
      <c r="N21" s="148" t="n">
        <f aca="false">SUM(F21/E21*100)</f>
        <v>0</v>
      </c>
      <c r="O21" s="148" t="e">
        <f aca="false">SUM(#REF!/F21*100)</f>
        <v>#REF!</v>
      </c>
      <c r="P21" s="144" t="n">
        <v>1200000</v>
      </c>
      <c r="Q21" s="148" t="n">
        <v>0</v>
      </c>
      <c r="R21" s="148" t="n">
        <v>0</v>
      </c>
      <c r="S21" s="149" t="n">
        <f aca="false">SUM(R21/$R$7)</f>
        <v>0</v>
      </c>
      <c r="T21" s="150" t="n">
        <v>0</v>
      </c>
      <c r="U21" s="150" t="n">
        <v>0</v>
      </c>
      <c r="V21" s="151" t="n">
        <v>0</v>
      </c>
      <c r="W21" s="152"/>
    </row>
    <row r="22" customFormat="false" ht="12.75" hidden="false" customHeight="false" outlineLevel="0" collapsed="false">
      <c r="A22" s="142"/>
      <c r="B22" s="155" t="s">
        <v>437</v>
      </c>
      <c r="C22" s="155"/>
      <c r="D22" s="144" t="e">
        <f aca="false">+D23+D30</f>
        <v>#REF!</v>
      </c>
      <c r="E22" s="144" t="n">
        <f aca="false">+E23+E30</f>
        <v>833230963</v>
      </c>
      <c r="F22" s="144"/>
      <c r="G22" s="145" t="n">
        <f aca="false">+G23+G30</f>
        <v>829209325</v>
      </c>
      <c r="H22" s="145" t="n">
        <f aca="false">+H23+H30</f>
        <v>876192907</v>
      </c>
      <c r="I22" s="146" t="n">
        <f aca="false">+I23+I30</f>
        <v>891826773</v>
      </c>
      <c r="J22" s="146"/>
      <c r="K22" s="144" t="n">
        <f aca="false">+K23+K30</f>
        <v>889685991</v>
      </c>
      <c r="L22" s="144"/>
      <c r="M22" s="156"/>
      <c r="N22" s="148" t="n">
        <f aca="false">SUM(F22/E22*100)</f>
        <v>0</v>
      </c>
      <c r="O22" s="148" t="e">
        <f aca="false">SUM(#REF!/F22*100)</f>
        <v>#REF!</v>
      </c>
      <c r="P22" s="145" t="n">
        <f aca="false">+P23+P30</f>
        <v>829209325</v>
      </c>
      <c r="Q22" s="150" t="e">
        <f aca="false">+Q23+Q30</f>
        <v>#REF!</v>
      </c>
      <c r="R22" s="157" t="n">
        <f aca="false">SUM(R23+R30)</f>
        <v>12023161.6</v>
      </c>
      <c r="S22" s="149" t="n">
        <f aca="false">SUM(R22/$R$7)</f>
        <v>1595747.77357489</v>
      </c>
      <c r="T22" s="150" t="n">
        <f aca="false">SUM(T23+T30)</f>
        <v>1754927.34</v>
      </c>
      <c r="U22" s="150" t="n">
        <f aca="false">SUM(U23+U30)</f>
        <v>2066801.9</v>
      </c>
      <c r="V22" s="150" t="n">
        <f aca="false">SUM(V23+V30)</f>
        <v>1017184.53</v>
      </c>
      <c r="W22" s="158" t="n">
        <f aca="false">SUM(W23+W30)</f>
        <v>808128.09</v>
      </c>
    </row>
    <row r="23" customFormat="false" ht="12.75" hidden="false" customHeight="true" outlineLevel="0" collapsed="false">
      <c r="A23" s="142" t="n">
        <v>3</v>
      </c>
      <c r="B23" s="143" t="s">
        <v>438</v>
      </c>
      <c r="C23" s="143"/>
      <c r="D23" s="144" t="e">
        <f aca="false">SUM(#REF!)</f>
        <v>#REF!</v>
      </c>
      <c r="E23" s="144" t="n">
        <v>648268622</v>
      </c>
      <c r="F23" s="144"/>
      <c r="G23" s="144" t="n">
        <v>675584521</v>
      </c>
      <c r="H23" s="159" t="n">
        <v>689315876</v>
      </c>
      <c r="I23" s="146" t="n">
        <v>695070789</v>
      </c>
      <c r="J23" s="146"/>
      <c r="K23" s="144" t="n">
        <v>732676665</v>
      </c>
      <c r="L23" s="159" t="n">
        <v>646768622</v>
      </c>
      <c r="M23" s="156"/>
      <c r="N23" s="148" t="n">
        <f aca="false">SUM(F23/E23*100)</f>
        <v>0</v>
      </c>
      <c r="O23" s="148" t="e">
        <f aca="false">SUM(#REF!/F23*100)</f>
        <v>#REF!</v>
      </c>
      <c r="P23" s="144" t="n">
        <v>675584521</v>
      </c>
      <c r="Q23" s="148" t="e">
        <f aca="false">SUM(#REF!)</f>
        <v>#REF!</v>
      </c>
      <c r="R23" s="148" t="n">
        <f aca="false">SUM(R24:R29)</f>
        <v>7513161.6</v>
      </c>
      <c r="S23" s="149" t="n">
        <f aca="false">SUM(R23/$R$7)</f>
        <v>997167.907624925</v>
      </c>
      <c r="T23" s="150" t="n">
        <f aca="false">SUM(T24:T29)</f>
        <v>628774.33</v>
      </c>
      <c r="U23" s="150" t="n">
        <f aca="false">SUM(U24:U29)</f>
        <v>829541.89</v>
      </c>
      <c r="V23" s="151" t="n">
        <v>701834.45</v>
      </c>
      <c r="W23" s="152" t="n">
        <v>609368.75</v>
      </c>
    </row>
    <row r="24" customFormat="false" ht="12.75" hidden="true" customHeight="false" outlineLevel="0" collapsed="false">
      <c r="A24" s="142" t="s">
        <v>427</v>
      </c>
      <c r="B24" s="143"/>
      <c r="C24" s="143" t="s">
        <v>428</v>
      </c>
      <c r="D24" s="144"/>
      <c r="E24" s="144"/>
      <c r="F24" s="144"/>
      <c r="G24" s="144"/>
      <c r="H24" s="159"/>
      <c r="I24" s="146"/>
      <c r="J24" s="146"/>
      <c r="K24" s="144"/>
      <c r="L24" s="159"/>
      <c r="M24" s="156"/>
      <c r="N24" s="148"/>
      <c r="O24" s="148"/>
      <c r="P24" s="144"/>
      <c r="Q24" s="148"/>
      <c r="R24" s="148" t="n">
        <v>954432.39</v>
      </c>
      <c r="S24" s="149" t="n">
        <f aca="false">SUM(R24/$R$7)</f>
        <v>126674.947242684</v>
      </c>
      <c r="T24" s="150" t="n">
        <v>141217.07</v>
      </c>
      <c r="U24" s="150" t="n">
        <v>206486.74</v>
      </c>
      <c r="V24" s="151"/>
      <c r="W24" s="152"/>
    </row>
    <row r="25" customFormat="false" ht="12.75" hidden="true" customHeight="false" outlineLevel="0" collapsed="false">
      <c r="A25" s="142" t="s">
        <v>429</v>
      </c>
      <c r="B25" s="143"/>
      <c r="C25" s="143" t="s">
        <v>430</v>
      </c>
      <c r="D25" s="144"/>
      <c r="E25" s="144"/>
      <c r="F25" s="144"/>
      <c r="G25" s="144"/>
      <c r="H25" s="159"/>
      <c r="I25" s="146"/>
      <c r="J25" s="146"/>
      <c r="K25" s="144"/>
      <c r="L25" s="159"/>
      <c r="M25" s="156"/>
      <c r="N25" s="148"/>
      <c r="O25" s="148"/>
      <c r="P25" s="144"/>
      <c r="Q25" s="148"/>
      <c r="R25" s="148" t="n">
        <v>75500</v>
      </c>
      <c r="S25" s="149" t="n">
        <f aca="false">SUM(R25/$R$7)</f>
        <v>10020.5720353043</v>
      </c>
      <c r="T25" s="150" t="n">
        <v>11082.35</v>
      </c>
      <c r="U25" s="150" t="n">
        <v>7090.91</v>
      </c>
      <c r="V25" s="151"/>
      <c r="W25" s="152"/>
    </row>
    <row r="26" customFormat="false" ht="12.75" hidden="true" customHeight="false" outlineLevel="0" collapsed="false">
      <c r="A26" s="142" t="s">
        <v>431</v>
      </c>
      <c r="B26" s="143"/>
      <c r="C26" s="143" t="s">
        <v>75</v>
      </c>
      <c r="D26" s="144"/>
      <c r="E26" s="144"/>
      <c r="F26" s="144"/>
      <c r="G26" s="144"/>
      <c r="H26" s="159"/>
      <c r="I26" s="146"/>
      <c r="J26" s="146"/>
      <c r="K26" s="144"/>
      <c r="L26" s="159"/>
      <c r="M26" s="156"/>
      <c r="N26" s="148"/>
      <c r="O26" s="148"/>
      <c r="P26" s="144"/>
      <c r="Q26" s="148"/>
      <c r="R26" s="148" t="n">
        <v>3623025</v>
      </c>
      <c r="S26" s="149" t="n">
        <f aca="false">SUM(R26/$R$7)</f>
        <v>480858.052956401</v>
      </c>
      <c r="T26" s="150" t="n">
        <v>303935.25</v>
      </c>
      <c r="U26" s="150" t="n">
        <v>454823.71</v>
      </c>
      <c r="V26" s="151"/>
      <c r="W26" s="152"/>
    </row>
    <row r="27" customFormat="false" ht="12.75" hidden="true" customHeight="false" outlineLevel="0" collapsed="false">
      <c r="A27" s="142" t="s">
        <v>432</v>
      </c>
      <c r="B27" s="143"/>
      <c r="C27" s="143" t="s">
        <v>433</v>
      </c>
      <c r="D27" s="144"/>
      <c r="E27" s="144"/>
      <c r="F27" s="144"/>
      <c r="G27" s="144"/>
      <c r="H27" s="159"/>
      <c r="I27" s="146"/>
      <c r="J27" s="146"/>
      <c r="K27" s="144"/>
      <c r="L27" s="159"/>
      <c r="M27" s="156"/>
      <c r="N27" s="148"/>
      <c r="O27" s="148"/>
      <c r="P27" s="144"/>
      <c r="Q27" s="148"/>
      <c r="R27" s="148" t="n">
        <v>1630000</v>
      </c>
      <c r="S27" s="149" t="n">
        <f aca="false">SUM(R27/$R$7)</f>
        <v>216338.17771584</v>
      </c>
      <c r="T27" s="150" t="n">
        <v>79633.69</v>
      </c>
      <c r="U27" s="150" t="n">
        <v>109272.21</v>
      </c>
      <c r="V27" s="151"/>
      <c r="W27" s="152"/>
    </row>
    <row r="28" customFormat="false" ht="12.75" hidden="true" customHeight="false" outlineLevel="0" collapsed="false">
      <c r="A28" s="142" t="s">
        <v>434</v>
      </c>
      <c r="B28" s="143"/>
      <c r="C28" s="143" t="s">
        <v>435</v>
      </c>
      <c r="D28" s="144"/>
      <c r="E28" s="144"/>
      <c r="F28" s="144"/>
      <c r="G28" s="144"/>
      <c r="H28" s="159"/>
      <c r="I28" s="146"/>
      <c r="J28" s="146"/>
      <c r="K28" s="144"/>
      <c r="L28" s="159"/>
      <c r="M28" s="156"/>
      <c r="N28" s="148"/>
      <c r="O28" s="148"/>
      <c r="P28" s="144"/>
      <c r="Q28" s="148"/>
      <c r="R28" s="148"/>
      <c r="S28" s="149" t="n">
        <f aca="false">SUM(R28/$R$7)</f>
        <v>0</v>
      </c>
      <c r="T28" s="150" t="n">
        <v>33180.71</v>
      </c>
      <c r="U28" s="150" t="n">
        <v>0</v>
      </c>
      <c r="V28" s="151"/>
      <c r="W28" s="152"/>
    </row>
    <row r="29" customFormat="false" ht="12.75" hidden="true" customHeight="false" outlineLevel="0" collapsed="false">
      <c r="A29" s="142" t="s">
        <v>439</v>
      </c>
      <c r="B29" s="143"/>
      <c r="C29" s="143" t="s">
        <v>82</v>
      </c>
      <c r="D29" s="144"/>
      <c r="E29" s="144"/>
      <c r="F29" s="144"/>
      <c r="G29" s="144"/>
      <c r="H29" s="159"/>
      <c r="I29" s="146"/>
      <c r="J29" s="146"/>
      <c r="K29" s="144"/>
      <c r="L29" s="159"/>
      <c r="M29" s="156"/>
      <c r="N29" s="148"/>
      <c r="O29" s="148"/>
      <c r="P29" s="144"/>
      <c r="Q29" s="148"/>
      <c r="R29" s="148" t="n">
        <v>1230204.21</v>
      </c>
      <c r="S29" s="149" t="n">
        <f aca="false">SUM(R29/$R$7)</f>
        <v>163276.157674696</v>
      </c>
      <c r="T29" s="150" t="n">
        <v>59725.26</v>
      </c>
      <c r="U29" s="150" t="n">
        <v>51868.32</v>
      </c>
      <c r="V29" s="151"/>
      <c r="W29" s="152"/>
    </row>
    <row r="30" customFormat="false" ht="12.75" hidden="false" customHeight="false" outlineLevel="0" collapsed="false">
      <c r="A30" s="142" t="n">
        <v>4</v>
      </c>
      <c r="B30" s="155" t="s">
        <v>440</v>
      </c>
      <c r="C30" s="155"/>
      <c r="D30" s="144" t="e">
        <f aca="false">SUM(#REF!)</f>
        <v>#REF!</v>
      </c>
      <c r="E30" s="144" t="n">
        <v>184962341</v>
      </c>
      <c r="F30" s="144"/>
      <c r="G30" s="144" t="n">
        <v>153624804</v>
      </c>
      <c r="H30" s="159" t="n">
        <v>186877031</v>
      </c>
      <c r="I30" s="146" t="n">
        <v>196755984</v>
      </c>
      <c r="J30" s="146"/>
      <c r="K30" s="144" t="n">
        <v>157009326</v>
      </c>
      <c r="L30" s="159" t="n">
        <v>186462341</v>
      </c>
      <c r="M30" s="147"/>
      <c r="N30" s="148" t="n">
        <f aca="false">SUM(F30/E30*100)</f>
        <v>0</v>
      </c>
      <c r="O30" s="148" t="e">
        <f aca="false">SUM(#REF!/F30*100)</f>
        <v>#REF!</v>
      </c>
      <c r="P30" s="144" t="n">
        <v>153624804</v>
      </c>
      <c r="Q30" s="148" t="e">
        <f aca="false">SUM(#REF!)</f>
        <v>#REF!</v>
      </c>
      <c r="R30" s="148" t="n">
        <f aca="false">SUM(R31:R34)</f>
        <v>4510000</v>
      </c>
      <c r="S30" s="149" t="n">
        <f aca="false">SUM(R30/$R$7)</f>
        <v>598579.865949964</v>
      </c>
      <c r="T30" s="150" t="n">
        <f aca="false">SUM(T31:T34)</f>
        <v>1126153.01</v>
      </c>
      <c r="U30" s="150" t="n">
        <f aca="false">SUM(U31:U35)</f>
        <v>1237260.01</v>
      </c>
      <c r="V30" s="151" t="n">
        <v>315350.08</v>
      </c>
      <c r="W30" s="152" t="n">
        <v>198759.34</v>
      </c>
    </row>
    <row r="31" customFormat="false" ht="12.75" hidden="true" customHeight="false" outlineLevel="0" collapsed="false">
      <c r="A31" s="142" t="s">
        <v>429</v>
      </c>
      <c r="B31" s="143"/>
      <c r="C31" s="143" t="s">
        <v>430</v>
      </c>
      <c r="D31" s="144"/>
      <c r="E31" s="144"/>
      <c r="F31" s="144"/>
      <c r="G31" s="144"/>
      <c r="H31" s="159"/>
      <c r="I31" s="146"/>
      <c r="J31" s="146"/>
      <c r="K31" s="144"/>
      <c r="L31" s="159"/>
      <c r="M31" s="147"/>
      <c r="N31" s="148"/>
      <c r="O31" s="148"/>
      <c r="P31" s="144"/>
      <c r="Q31" s="148"/>
      <c r="R31" s="148" t="n">
        <v>60000</v>
      </c>
      <c r="S31" s="149" t="n">
        <f aca="false">SUM(R31/$R$7)</f>
        <v>7963.36850487756</v>
      </c>
      <c r="T31" s="150" t="n">
        <v>9290.6</v>
      </c>
      <c r="U31" s="150" t="n">
        <v>9350.36</v>
      </c>
      <c r="V31" s="151"/>
      <c r="W31" s="152"/>
    </row>
    <row r="32" customFormat="false" ht="12.75" hidden="true" customHeight="false" outlineLevel="0" collapsed="false">
      <c r="A32" s="142" t="s">
        <v>431</v>
      </c>
      <c r="B32" s="143"/>
      <c r="C32" s="143" t="s">
        <v>75</v>
      </c>
      <c r="D32" s="144"/>
      <c r="E32" s="144"/>
      <c r="F32" s="144"/>
      <c r="G32" s="144"/>
      <c r="H32" s="159"/>
      <c r="I32" s="146"/>
      <c r="J32" s="146"/>
      <c r="K32" s="144"/>
      <c r="L32" s="159"/>
      <c r="M32" s="147"/>
      <c r="N32" s="148"/>
      <c r="O32" s="148"/>
      <c r="P32" s="144"/>
      <c r="Q32" s="148"/>
      <c r="R32" s="148" t="n">
        <v>450000</v>
      </c>
      <c r="S32" s="149" t="n">
        <f aca="false">SUM(R32/$R$7)</f>
        <v>59725.2637865817</v>
      </c>
      <c r="T32" s="150" t="n">
        <v>174530.48</v>
      </c>
      <c r="U32" s="150" t="n">
        <v>40369.74</v>
      </c>
      <c r="V32" s="151"/>
      <c r="W32" s="152"/>
    </row>
    <row r="33" customFormat="false" ht="12.75" hidden="true" customHeight="false" outlineLevel="0" collapsed="false">
      <c r="A33" s="142" t="s">
        <v>432</v>
      </c>
      <c r="B33" s="143"/>
      <c r="C33" s="143" t="s">
        <v>433</v>
      </c>
      <c r="D33" s="144"/>
      <c r="E33" s="144"/>
      <c r="F33" s="144"/>
      <c r="G33" s="144"/>
      <c r="H33" s="159"/>
      <c r="I33" s="146"/>
      <c r="J33" s="146"/>
      <c r="K33" s="144"/>
      <c r="L33" s="159"/>
      <c r="M33" s="147"/>
      <c r="N33" s="148"/>
      <c r="O33" s="148"/>
      <c r="P33" s="144"/>
      <c r="Q33" s="148"/>
      <c r="R33" s="148" t="n">
        <v>3050000</v>
      </c>
      <c r="S33" s="149" t="n">
        <f aca="false">SUM(R33/$R$7)</f>
        <v>404804.565664609</v>
      </c>
      <c r="T33" s="150" t="n">
        <v>849425.97</v>
      </c>
      <c r="U33" s="150" t="n">
        <v>977036.76</v>
      </c>
      <c r="V33" s="151"/>
      <c r="W33" s="152"/>
    </row>
    <row r="34" customFormat="false" ht="12.75" hidden="true" customHeight="false" outlineLevel="0" collapsed="false">
      <c r="A34" s="142" t="s">
        <v>434</v>
      </c>
      <c r="B34" s="143"/>
      <c r="C34" s="143" t="s">
        <v>435</v>
      </c>
      <c r="D34" s="144"/>
      <c r="E34" s="144"/>
      <c r="F34" s="144"/>
      <c r="G34" s="144"/>
      <c r="H34" s="159"/>
      <c r="I34" s="146"/>
      <c r="J34" s="146"/>
      <c r="K34" s="144"/>
      <c r="L34" s="159"/>
      <c r="M34" s="147"/>
      <c r="N34" s="148"/>
      <c r="O34" s="148"/>
      <c r="P34" s="144"/>
      <c r="Q34" s="148"/>
      <c r="R34" s="148" t="n">
        <v>950000</v>
      </c>
      <c r="S34" s="149" t="n">
        <f aca="false">SUM(R34/$R$7)</f>
        <v>126086.667993895</v>
      </c>
      <c r="T34" s="150" t="n">
        <v>92905.96</v>
      </c>
      <c r="U34" s="150" t="n">
        <v>131000</v>
      </c>
      <c r="V34" s="151"/>
      <c r="W34" s="152"/>
    </row>
    <row r="35" customFormat="false" ht="12.75" hidden="true" customHeight="false" outlineLevel="0" collapsed="false">
      <c r="A35" s="142" t="s">
        <v>439</v>
      </c>
      <c r="B35" s="143"/>
      <c r="C35" s="143" t="s">
        <v>82</v>
      </c>
      <c r="D35" s="144"/>
      <c r="E35" s="144"/>
      <c r="F35" s="144"/>
      <c r="G35" s="144"/>
      <c r="H35" s="159"/>
      <c r="I35" s="146"/>
      <c r="J35" s="146"/>
      <c r="K35" s="144"/>
      <c r="L35" s="159"/>
      <c r="M35" s="147"/>
      <c r="N35" s="148"/>
      <c r="O35" s="148"/>
      <c r="P35" s="144"/>
      <c r="Q35" s="148"/>
      <c r="R35" s="148"/>
      <c r="S35" s="149"/>
      <c r="T35" s="150"/>
      <c r="U35" s="150" t="n">
        <v>79503.15</v>
      </c>
      <c r="V35" s="151"/>
      <c r="W35" s="152"/>
    </row>
    <row r="36" customFormat="false" ht="13.5" hidden="false" customHeight="false" outlineLevel="0" collapsed="false">
      <c r="A36" s="160"/>
      <c r="B36" s="161"/>
      <c r="C36" s="161" t="s">
        <v>441</v>
      </c>
      <c r="D36" s="162" t="e">
        <f aca="false">+D14-D22</f>
        <v>#REF!</v>
      </c>
      <c r="E36" s="162" t="n">
        <f aca="false">+E14-E22</f>
        <v>15345283</v>
      </c>
      <c r="F36" s="162"/>
      <c r="G36" s="162" t="n">
        <f aca="false">+G14-G22</f>
        <v>19109054</v>
      </c>
      <c r="H36" s="162" t="n">
        <f aca="false">+H14-H22</f>
        <v>7550528</v>
      </c>
      <c r="I36" s="163" t="n">
        <f aca="false">+I14-I22</f>
        <v>7600527</v>
      </c>
      <c r="J36" s="163" t="n">
        <f aca="false">+J14-J22</f>
        <v>0</v>
      </c>
      <c r="K36" s="162" t="n">
        <f aca="false">+K14-K22</f>
        <v>-18954934</v>
      </c>
      <c r="L36" s="162" t="n">
        <f aca="false">+L14-L22</f>
        <v>848576246</v>
      </c>
      <c r="M36" s="164"/>
      <c r="N36" s="165" t="n">
        <f aca="false">SUM(F36/E36*100)</f>
        <v>0</v>
      </c>
      <c r="O36" s="165" t="e">
        <f aca="false">SUM(#REF!/F36*100)</f>
        <v>#REF!</v>
      </c>
      <c r="P36" s="162" t="n">
        <f aca="false">+P14-P22</f>
        <v>19109054</v>
      </c>
      <c r="Q36" s="166" t="e">
        <f aca="false">+Q14-Q22</f>
        <v>#REF!</v>
      </c>
      <c r="R36" s="167" t="n">
        <f aca="false">SUM(R14-R22)</f>
        <v>-1230204.21</v>
      </c>
      <c r="S36" s="168" t="n">
        <f aca="false">SUM(R36/$R$7)</f>
        <v>-163276.157674696</v>
      </c>
      <c r="T36" s="169" t="n">
        <v>-59725.26</v>
      </c>
      <c r="U36" s="169" t="n">
        <v>-131371.47</v>
      </c>
      <c r="V36" s="169" t="n">
        <v>-131371.47</v>
      </c>
      <c r="W36" s="169" t="n">
        <f aca="false">SUM(W14-W22)</f>
        <v>67462.3000000001</v>
      </c>
    </row>
    <row r="37" customFormat="false" ht="12.75" hidden="false" customHeight="false" outlineLevel="0" collapsed="false">
      <c r="A37" s="170"/>
      <c r="B37" s="171"/>
      <c r="C37" s="171"/>
      <c r="D37" s="172"/>
      <c r="E37" s="172"/>
      <c r="F37" s="172"/>
      <c r="G37" s="172"/>
      <c r="H37" s="172"/>
      <c r="I37" s="173"/>
      <c r="J37" s="173"/>
      <c r="K37" s="172"/>
      <c r="L37" s="172"/>
      <c r="M37" s="174"/>
      <c r="N37" s="175"/>
      <c r="O37" s="175"/>
      <c r="P37" s="172"/>
      <c r="Q37" s="176"/>
      <c r="R37" s="177"/>
      <c r="S37" s="178"/>
      <c r="T37" s="179"/>
      <c r="U37" s="179"/>
      <c r="V37" s="180"/>
    </row>
    <row r="38" customFormat="false" ht="18" hidden="false" customHeight="false" outlineLevel="0" collapsed="false">
      <c r="A38" s="170"/>
      <c r="B38" s="116" t="s">
        <v>442</v>
      </c>
      <c r="C38" s="6"/>
      <c r="D38" s="172"/>
      <c r="E38" s="172"/>
      <c r="F38" s="172"/>
      <c r="G38" s="172"/>
      <c r="H38" s="172"/>
      <c r="I38" s="173"/>
      <c r="J38" s="173"/>
      <c r="K38" s="172"/>
      <c r="L38" s="172"/>
      <c r="M38" s="174"/>
      <c r="N38" s="175"/>
      <c r="O38" s="175"/>
      <c r="P38" s="172"/>
      <c r="Q38" s="176"/>
      <c r="R38" s="177"/>
      <c r="S38" s="178"/>
      <c r="T38" s="179"/>
      <c r="U38" s="179"/>
      <c r="V38" s="180"/>
    </row>
    <row r="39" customFormat="false" ht="18.75" hidden="false" customHeight="false" outlineLevel="0" collapsed="false">
      <c r="A39" s="170"/>
      <c r="B39" s="116"/>
      <c r="C39" s="6"/>
      <c r="D39" s="172"/>
      <c r="E39" s="172"/>
      <c r="F39" s="172"/>
      <c r="G39" s="172"/>
      <c r="H39" s="172"/>
      <c r="I39" s="173"/>
      <c r="J39" s="173"/>
      <c r="K39" s="172"/>
      <c r="L39" s="172"/>
      <c r="M39" s="174"/>
      <c r="N39" s="175"/>
      <c r="O39" s="175"/>
      <c r="P39" s="172"/>
      <c r="Q39" s="176"/>
      <c r="R39" s="177"/>
      <c r="S39" s="178"/>
      <c r="T39" s="179"/>
      <c r="U39" s="179"/>
      <c r="V39" s="180"/>
    </row>
    <row r="40" customFormat="false" ht="34.5" hidden="false" customHeight="true" outlineLevel="0" collapsed="false">
      <c r="A40" s="120"/>
      <c r="B40" s="128" t="s">
        <v>410</v>
      </c>
      <c r="C40" s="128" t="s">
        <v>411</v>
      </c>
      <c r="D40" s="124" t="s">
        <v>412</v>
      </c>
      <c r="E40" s="124" t="s">
        <v>413</v>
      </c>
      <c r="F40" s="124"/>
      <c r="G40" s="124" t="s">
        <v>414</v>
      </c>
      <c r="H40" s="124" t="s">
        <v>415</v>
      </c>
      <c r="I40" s="124" t="s">
        <v>416</v>
      </c>
      <c r="J40" s="124"/>
      <c r="K40" s="124" t="s">
        <v>417</v>
      </c>
      <c r="L40" s="124" t="s">
        <v>418</v>
      </c>
      <c r="M40" s="126"/>
      <c r="N40" s="127" t="s">
        <v>419</v>
      </c>
      <c r="O40" s="127" t="s">
        <v>420</v>
      </c>
      <c r="P40" s="128" t="s">
        <v>20</v>
      </c>
      <c r="Q40" s="128" t="s">
        <v>29</v>
      </c>
      <c r="R40" s="129" t="s">
        <v>29</v>
      </c>
      <c r="S40" s="128" t="s">
        <v>29</v>
      </c>
      <c r="T40" s="130" t="s">
        <v>422</v>
      </c>
      <c r="U40" s="130" t="s">
        <v>423</v>
      </c>
      <c r="V40" s="131" t="s">
        <v>424</v>
      </c>
      <c r="W40" s="132" t="s">
        <v>27</v>
      </c>
    </row>
    <row r="41" customFormat="false" ht="12.75" hidden="false" customHeight="true" outlineLevel="0" collapsed="false">
      <c r="A41" s="133" t="n">
        <v>8</v>
      </c>
      <c r="B41" s="134" t="s">
        <v>443</v>
      </c>
      <c r="C41" s="134"/>
      <c r="D41" s="135" t="n">
        <f aca="false">SUM(D74)</f>
        <v>0</v>
      </c>
      <c r="E41" s="135" t="n">
        <f aca="false">SUM(E74)</f>
        <v>0</v>
      </c>
      <c r="F41" s="135"/>
      <c r="G41" s="135" t="n">
        <v>20250000</v>
      </c>
      <c r="H41" s="135" t="n">
        <v>35250000</v>
      </c>
      <c r="I41" s="137" t="n">
        <v>35250000</v>
      </c>
      <c r="J41" s="137"/>
      <c r="K41" s="135" t="n">
        <v>310000</v>
      </c>
      <c r="L41" s="135" t="n">
        <v>3012200</v>
      </c>
      <c r="M41" s="181"/>
      <c r="N41" s="138" t="e">
        <f aca="false">SUM(F41/E41*100)</f>
        <v>#DIV/0!</v>
      </c>
      <c r="O41" s="138" t="e">
        <f aca="false">SUM(#REF!/F41*100)</f>
        <v>#REF!</v>
      </c>
      <c r="P41" s="135" t="n">
        <v>20250000</v>
      </c>
      <c r="Q41" s="138" t="n">
        <v>0</v>
      </c>
      <c r="R41" s="138"/>
      <c r="S41" s="138" t="n">
        <v>0</v>
      </c>
      <c r="T41" s="140" t="n">
        <v>0</v>
      </c>
      <c r="U41" s="140" t="n">
        <v>0</v>
      </c>
      <c r="V41" s="182" t="n">
        <v>0</v>
      </c>
      <c r="W41" s="183"/>
    </row>
    <row r="42" customFormat="false" ht="12.75" hidden="false" customHeight="true" outlineLevel="0" collapsed="false">
      <c r="A42" s="142" t="n">
        <v>5</v>
      </c>
      <c r="B42" s="143" t="s">
        <v>444</v>
      </c>
      <c r="C42" s="143"/>
      <c r="D42" s="144" t="n">
        <f aca="false">SUM(D83)</f>
        <v>0</v>
      </c>
      <c r="E42" s="144" t="n">
        <f aca="false">SUM(E83)</f>
        <v>0</v>
      </c>
      <c r="F42" s="144"/>
      <c r="G42" s="144" t="n">
        <v>0</v>
      </c>
      <c r="H42" s="144" t="n">
        <v>0</v>
      </c>
      <c r="I42" s="146" t="n">
        <f aca="false">SUM(J83)</f>
        <v>0</v>
      </c>
      <c r="J42" s="146"/>
      <c r="K42" s="144" t="n">
        <v>1850000</v>
      </c>
      <c r="L42" s="144" t="n">
        <v>5002716</v>
      </c>
      <c r="M42" s="147"/>
      <c r="N42" s="148" t="e">
        <f aca="false">SUM(F42/E42*100)</f>
        <v>#DIV/0!</v>
      </c>
      <c r="O42" s="148" t="n">
        <v>0</v>
      </c>
      <c r="P42" s="144" t="n">
        <v>0</v>
      </c>
      <c r="Q42" s="148" t="n">
        <v>0</v>
      </c>
      <c r="R42" s="148"/>
      <c r="S42" s="148" t="n">
        <v>0</v>
      </c>
      <c r="T42" s="150" t="n">
        <v>0</v>
      </c>
      <c r="U42" s="150" t="n">
        <v>0</v>
      </c>
      <c r="V42" s="151" t="n">
        <v>0</v>
      </c>
      <c r="W42" s="152"/>
    </row>
    <row r="43" customFormat="false" ht="13.5" hidden="false" customHeight="true" outlineLevel="0" collapsed="false">
      <c r="A43" s="184"/>
      <c r="B43" s="161" t="s">
        <v>445</v>
      </c>
      <c r="C43" s="161"/>
      <c r="D43" s="185" t="n">
        <f aca="false">D41-D42</f>
        <v>0</v>
      </c>
      <c r="E43" s="185" t="n">
        <f aca="false">E41-E42</f>
        <v>0</v>
      </c>
      <c r="F43" s="185"/>
      <c r="G43" s="185" t="n">
        <f aca="false">G41-G42</f>
        <v>20250000</v>
      </c>
      <c r="H43" s="185" t="n">
        <f aca="false">H41-H42</f>
        <v>35250000</v>
      </c>
      <c r="I43" s="186" t="n">
        <f aca="false">I41-I42</f>
        <v>35250000</v>
      </c>
      <c r="J43" s="186"/>
      <c r="K43" s="185" t="n">
        <f aca="false">K41-K42</f>
        <v>-1540000</v>
      </c>
      <c r="L43" s="185" t="n">
        <f aca="false">L41-L42</f>
        <v>-1990516</v>
      </c>
      <c r="M43" s="187"/>
      <c r="N43" s="165" t="e">
        <f aca="false">SUM(F43/E43*100)</f>
        <v>#DIV/0!</v>
      </c>
      <c r="O43" s="165" t="e">
        <f aca="false">SUM(#REF!/F43*100)</f>
        <v>#REF!</v>
      </c>
      <c r="P43" s="185" t="n">
        <f aca="false">P41-P42</f>
        <v>20250000</v>
      </c>
      <c r="Q43" s="185" t="n">
        <f aca="false">Q41-Q42</f>
        <v>0</v>
      </c>
      <c r="R43" s="185" t="n">
        <f aca="false">R41-R42</f>
        <v>0</v>
      </c>
      <c r="S43" s="185" t="n">
        <f aca="false">S41-S42</f>
        <v>0</v>
      </c>
      <c r="T43" s="168" t="n">
        <f aca="false">T41-T42</f>
        <v>0</v>
      </c>
      <c r="U43" s="168" t="n">
        <f aca="false">U41-U42</f>
        <v>0</v>
      </c>
      <c r="V43" s="188" t="n">
        <v>0</v>
      </c>
      <c r="W43" s="189"/>
    </row>
    <row r="44" customFormat="false" ht="12.75" hidden="false" customHeight="false" outlineLevel="0" collapsed="false">
      <c r="A44" s="190"/>
      <c r="B44" s="171"/>
      <c r="C44" s="171"/>
      <c r="D44" s="191"/>
      <c r="E44" s="191"/>
      <c r="F44" s="191"/>
      <c r="G44" s="191"/>
      <c r="H44" s="191"/>
      <c r="I44" s="192"/>
      <c r="J44" s="192"/>
      <c r="K44" s="191"/>
      <c r="L44" s="191"/>
      <c r="M44" s="193"/>
      <c r="N44" s="175"/>
      <c r="O44" s="175"/>
      <c r="P44" s="191"/>
      <c r="Q44" s="191"/>
      <c r="R44" s="191"/>
      <c r="S44" s="191"/>
      <c r="T44" s="178"/>
      <c r="U44" s="178"/>
      <c r="V44" s="180"/>
    </row>
    <row r="45" customFormat="false" ht="18" hidden="false" customHeight="false" outlineLevel="0" collapsed="false">
      <c r="A45" s="170"/>
      <c r="B45" s="116" t="s">
        <v>446</v>
      </c>
      <c r="C45" s="6"/>
      <c r="D45" s="172"/>
      <c r="E45" s="172"/>
      <c r="F45" s="172"/>
      <c r="G45" s="172"/>
      <c r="H45" s="172"/>
      <c r="I45" s="173"/>
      <c r="J45" s="173"/>
      <c r="K45" s="172"/>
      <c r="L45" s="172"/>
      <c r="M45" s="174"/>
      <c r="N45" s="175"/>
      <c r="O45" s="175"/>
      <c r="P45" s="172"/>
      <c r="Q45" s="176"/>
      <c r="R45" s="177"/>
      <c r="S45" s="178"/>
      <c r="T45" s="179"/>
      <c r="U45" s="179"/>
      <c r="V45" s="180"/>
    </row>
    <row r="46" customFormat="false" ht="13.5" hidden="false" customHeight="false" outlineLevel="0" collapsed="false">
      <c r="A46" s="170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74"/>
      <c r="N46" s="175"/>
      <c r="O46" s="175"/>
      <c r="P46" s="175"/>
      <c r="Q46" s="175"/>
      <c r="R46" s="175"/>
      <c r="S46" s="175"/>
      <c r="T46" s="179"/>
      <c r="U46" s="179"/>
    </row>
    <row r="47" customFormat="false" ht="34.5" hidden="false" customHeight="true" outlineLevel="0" collapsed="false">
      <c r="A47" s="120"/>
      <c r="B47" s="128" t="s">
        <v>410</v>
      </c>
      <c r="C47" s="128" t="s">
        <v>411</v>
      </c>
      <c r="D47" s="124" t="s">
        <v>412</v>
      </c>
      <c r="E47" s="124" t="s">
        <v>413</v>
      </c>
      <c r="F47" s="124"/>
      <c r="G47" s="124" t="s">
        <v>414</v>
      </c>
      <c r="H47" s="124" t="s">
        <v>415</v>
      </c>
      <c r="I47" s="124" t="s">
        <v>416</v>
      </c>
      <c r="J47" s="124"/>
      <c r="K47" s="124" t="s">
        <v>417</v>
      </c>
      <c r="L47" s="124" t="s">
        <v>418</v>
      </c>
      <c r="M47" s="126"/>
      <c r="N47" s="127" t="s">
        <v>419</v>
      </c>
      <c r="O47" s="127" t="s">
        <v>420</v>
      </c>
      <c r="P47" s="128" t="s">
        <v>20</v>
      </c>
      <c r="Q47" s="128" t="s">
        <v>29</v>
      </c>
      <c r="R47" s="129" t="s">
        <v>29</v>
      </c>
      <c r="S47" s="128" t="s">
        <v>29</v>
      </c>
      <c r="T47" s="130" t="s">
        <v>422</v>
      </c>
      <c r="U47" s="130" t="s">
        <v>423</v>
      </c>
      <c r="V47" s="131" t="s">
        <v>424</v>
      </c>
      <c r="W47" s="132" t="s">
        <v>27</v>
      </c>
    </row>
    <row r="48" customFormat="false" ht="12.75" hidden="false" customHeight="true" outlineLevel="0" collapsed="false">
      <c r="A48" s="133"/>
      <c r="B48" s="195" t="s">
        <v>447</v>
      </c>
      <c r="C48" s="195"/>
      <c r="D48" s="135"/>
      <c r="E48" s="135" t="n">
        <v>-156114183</v>
      </c>
      <c r="F48" s="196"/>
      <c r="G48" s="135" t="n">
        <v>-205883457</v>
      </c>
      <c r="H48" s="196" t="n">
        <v>-205883457</v>
      </c>
      <c r="I48" s="197" t="n">
        <v>-205883457</v>
      </c>
      <c r="J48" s="197"/>
      <c r="K48" s="135" t="n">
        <v>-205883457</v>
      </c>
      <c r="L48" s="198" t="n">
        <v>-156114183</v>
      </c>
      <c r="M48" s="199"/>
      <c r="N48" s="138" t="n">
        <f aca="false">SUM(F48/E48*100)</f>
        <v>0</v>
      </c>
      <c r="O48" s="138" t="e">
        <f aca="false">SUM(#REF!/F48*100)</f>
        <v>#REF!</v>
      </c>
      <c r="P48" s="135" t="n">
        <v>-205883457</v>
      </c>
      <c r="Q48" s="138" t="e">
        <f aca="false">SUM(Q49)</f>
        <v>#REF!</v>
      </c>
      <c r="R48" s="138" t="n">
        <v>1230204.21</v>
      </c>
      <c r="S48" s="200" t="n">
        <v>163276.16</v>
      </c>
      <c r="T48" s="140" t="n">
        <v>59725.26</v>
      </c>
      <c r="U48" s="140" t="n">
        <v>131371.47</v>
      </c>
      <c r="V48" s="201" t="n">
        <v>131371.47</v>
      </c>
      <c r="W48" s="202" t="n">
        <v>131371.47</v>
      </c>
    </row>
    <row r="49" customFormat="false" ht="13.5" hidden="false" customHeight="true" outlineLevel="0" collapsed="false">
      <c r="A49" s="160"/>
      <c r="B49" s="203" t="s">
        <v>448</v>
      </c>
      <c r="C49" s="203"/>
      <c r="D49" s="185" t="n">
        <v>0</v>
      </c>
      <c r="E49" s="185" t="n">
        <v>-13354767</v>
      </c>
      <c r="F49" s="204"/>
      <c r="G49" s="185" t="n">
        <v>-42800528</v>
      </c>
      <c r="H49" s="204" t="n">
        <v>-42800528</v>
      </c>
      <c r="I49" s="163" t="n">
        <v>-42800528</v>
      </c>
      <c r="J49" s="163"/>
      <c r="K49" s="185" t="n">
        <v>-18954934</v>
      </c>
      <c r="L49" s="162" t="n">
        <v>-13354767</v>
      </c>
      <c r="M49" s="164"/>
      <c r="N49" s="165" t="n">
        <f aca="false">SUM(F49/E49*100)</f>
        <v>0</v>
      </c>
      <c r="O49" s="165" t="e">
        <f aca="false">SUM(#REF!/F49*100)</f>
        <v>#REF!</v>
      </c>
      <c r="P49" s="185" t="n">
        <v>-42800528</v>
      </c>
      <c r="Q49" s="165" t="e">
        <f aca="false">SUM(#REF!)</f>
        <v>#REF!</v>
      </c>
      <c r="R49" s="165"/>
      <c r="S49" s="165" t="n">
        <v>0</v>
      </c>
      <c r="T49" s="169" t="n">
        <v>0</v>
      </c>
      <c r="U49" s="169" t="n">
        <v>0</v>
      </c>
      <c r="V49" s="205" t="n">
        <v>0</v>
      </c>
      <c r="W49" s="189"/>
    </row>
    <row r="50" customFormat="false" ht="13.5" hidden="false" customHeight="false" outlineLevel="0" collapsed="false">
      <c r="A50" s="170"/>
      <c r="B50" s="206"/>
      <c r="C50" s="206"/>
      <c r="D50" s="207"/>
      <c r="E50" s="207"/>
      <c r="F50" s="208"/>
      <c r="G50" s="207"/>
      <c r="H50" s="208"/>
      <c r="I50" s="209"/>
      <c r="J50" s="209"/>
      <c r="K50" s="207"/>
      <c r="L50" s="210"/>
      <c r="M50" s="174"/>
      <c r="N50" s="175"/>
      <c r="O50" s="175"/>
      <c r="P50" s="191"/>
      <c r="Q50" s="175"/>
      <c r="R50" s="175"/>
      <c r="S50" s="175"/>
      <c r="T50" s="179"/>
      <c r="U50" s="179"/>
    </row>
    <row r="51" customFormat="false" ht="18.75" hidden="false" customHeight="false" outlineLevel="0" collapsed="false">
      <c r="A51" s="170"/>
      <c r="B51" s="116" t="s">
        <v>449</v>
      </c>
      <c r="C51" s="6"/>
      <c r="D51" s="207"/>
      <c r="E51" s="207"/>
      <c r="F51" s="208"/>
      <c r="G51" s="207"/>
      <c r="H51" s="208"/>
      <c r="I51" s="209"/>
      <c r="J51" s="209"/>
      <c r="K51" s="207"/>
      <c r="L51" s="210"/>
      <c r="M51" s="174"/>
      <c r="N51" s="175"/>
      <c r="O51" s="175"/>
      <c r="P51" s="191"/>
      <c r="Q51" s="175"/>
      <c r="R51" s="175"/>
      <c r="S51" s="175"/>
      <c r="T51" s="179"/>
      <c r="U51" s="179"/>
    </row>
    <row r="52" customFormat="false" ht="13.5" hidden="false" customHeight="false" outlineLevel="0" collapsed="false">
      <c r="A52" s="170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11"/>
      <c r="N52" s="175"/>
      <c r="O52" s="175"/>
      <c r="P52" s="175"/>
      <c r="Q52" s="175"/>
      <c r="R52" s="175"/>
      <c r="S52" s="175"/>
      <c r="T52" s="179"/>
      <c r="U52" s="179"/>
    </row>
    <row r="53" customFormat="false" ht="34.5" hidden="false" customHeight="true" outlineLevel="0" collapsed="false">
      <c r="A53" s="120"/>
      <c r="B53" s="128" t="s">
        <v>410</v>
      </c>
      <c r="C53" s="128" t="s">
        <v>411</v>
      </c>
      <c r="D53" s="124" t="s">
        <v>412</v>
      </c>
      <c r="E53" s="124" t="s">
        <v>413</v>
      </c>
      <c r="F53" s="124"/>
      <c r="G53" s="124" t="s">
        <v>414</v>
      </c>
      <c r="H53" s="124" t="s">
        <v>415</v>
      </c>
      <c r="I53" s="124" t="s">
        <v>416</v>
      </c>
      <c r="J53" s="124"/>
      <c r="K53" s="124" t="s">
        <v>417</v>
      </c>
      <c r="L53" s="124" t="s">
        <v>418</v>
      </c>
      <c r="M53" s="126"/>
      <c r="N53" s="127" t="s">
        <v>419</v>
      </c>
      <c r="O53" s="127" t="s">
        <v>420</v>
      </c>
      <c r="P53" s="128" t="s">
        <v>20</v>
      </c>
      <c r="Q53" s="128" t="s">
        <v>29</v>
      </c>
      <c r="R53" s="129" t="s">
        <v>29</v>
      </c>
      <c r="S53" s="128" t="s">
        <v>29</v>
      </c>
      <c r="T53" s="130" t="s">
        <v>422</v>
      </c>
      <c r="U53" s="130" t="s">
        <v>423</v>
      </c>
      <c r="V53" s="131" t="s">
        <v>424</v>
      </c>
      <c r="W53" s="132" t="s">
        <v>27</v>
      </c>
    </row>
    <row r="54" customFormat="false" ht="12.75" hidden="false" customHeight="true" outlineLevel="0" collapsed="false">
      <c r="A54" s="133"/>
      <c r="B54" s="134" t="s">
        <v>450</v>
      </c>
      <c r="C54" s="134"/>
      <c r="D54" s="135" t="n">
        <f aca="false">SUM(D86)</f>
        <v>0</v>
      </c>
      <c r="E54" s="135" t="n">
        <f aca="false">SUM(E86)</f>
        <v>0</v>
      </c>
      <c r="F54" s="135"/>
      <c r="G54" s="135" t="n">
        <v>20250000</v>
      </c>
      <c r="H54" s="135" t="n">
        <v>35250000</v>
      </c>
      <c r="I54" s="137" t="n">
        <v>35250000</v>
      </c>
      <c r="J54" s="137"/>
      <c r="K54" s="135" t="n">
        <v>310000</v>
      </c>
      <c r="L54" s="135" t="n">
        <v>3012200</v>
      </c>
      <c r="M54" s="212"/>
      <c r="N54" s="200" t="e">
        <f aca="false">SUM(F54/E54*100)</f>
        <v>#DIV/0!</v>
      </c>
      <c r="O54" s="200" t="e">
        <f aca="false">SUM(#REF!/F54*100)</f>
        <v>#REF!</v>
      </c>
      <c r="P54" s="135" t="n">
        <v>20250000</v>
      </c>
      <c r="Q54" s="200" t="n">
        <v>0</v>
      </c>
      <c r="R54" s="200"/>
      <c r="S54" s="138" t="n">
        <v>0</v>
      </c>
      <c r="T54" s="140" t="n">
        <v>0</v>
      </c>
      <c r="U54" s="140" t="n">
        <v>0</v>
      </c>
      <c r="V54" s="182" t="n">
        <v>0</v>
      </c>
      <c r="W54" s="202"/>
    </row>
    <row r="55" customFormat="false" ht="12.75" hidden="false" customHeight="true" outlineLevel="0" collapsed="false">
      <c r="A55" s="142"/>
      <c r="B55" s="143" t="s">
        <v>451</v>
      </c>
      <c r="C55" s="143"/>
      <c r="D55" s="144" t="n">
        <f aca="false">SUM(D95)</f>
        <v>0</v>
      </c>
      <c r="E55" s="144" t="n">
        <f aca="false">SUM(E95)</f>
        <v>0</v>
      </c>
      <c r="F55" s="144"/>
      <c r="G55" s="144" t="n">
        <v>0</v>
      </c>
      <c r="H55" s="144" t="n">
        <v>0</v>
      </c>
      <c r="I55" s="146" t="n">
        <f aca="false">SUM(J95)</f>
        <v>0</v>
      </c>
      <c r="J55" s="146"/>
      <c r="K55" s="144" t="n">
        <v>1850000</v>
      </c>
      <c r="L55" s="144" t="n">
        <v>5002716</v>
      </c>
      <c r="M55" s="213"/>
      <c r="N55" s="214" t="e">
        <f aca="false">SUM(F55/E55*100)</f>
        <v>#DIV/0!</v>
      </c>
      <c r="O55" s="214" t="n">
        <v>0</v>
      </c>
      <c r="P55" s="144" t="n">
        <v>0</v>
      </c>
      <c r="Q55" s="214" t="n">
        <v>0</v>
      </c>
      <c r="R55" s="214"/>
      <c r="S55" s="148" t="n">
        <v>0</v>
      </c>
      <c r="T55" s="150" t="n">
        <v>0</v>
      </c>
      <c r="U55" s="150" t="n">
        <v>0</v>
      </c>
      <c r="V55" s="151" t="n">
        <v>0</v>
      </c>
      <c r="W55" s="152"/>
    </row>
    <row r="56" customFormat="false" ht="12.75" hidden="false" customHeight="true" outlineLevel="0" collapsed="false">
      <c r="A56" s="215"/>
      <c r="B56" s="143" t="s">
        <v>452</v>
      </c>
      <c r="C56" s="143"/>
      <c r="D56" s="144" t="n">
        <f aca="false">D54-D55</f>
        <v>0</v>
      </c>
      <c r="E56" s="144" t="n">
        <f aca="false">E54-E55</f>
        <v>0</v>
      </c>
      <c r="F56" s="144"/>
      <c r="G56" s="144" t="n">
        <f aca="false">G54-G55</f>
        <v>20250000</v>
      </c>
      <c r="H56" s="144" t="n">
        <f aca="false">H54-H55</f>
        <v>35250000</v>
      </c>
      <c r="I56" s="146" t="n">
        <f aca="false">I54-I55</f>
        <v>35250000</v>
      </c>
      <c r="J56" s="146"/>
      <c r="K56" s="144" t="n">
        <f aca="false">K54-K55</f>
        <v>-1540000</v>
      </c>
      <c r="L56" s="144" t="n">
        <f aca="false">L54-L55</f>
        <v>-1990516</v>
      </c>
      <c r="M56" s="216"/>
      <c r="N56" s="214" t="e">
        <f aca="false">SUM(F56/E56*100)</f>
        <v>#DIV/0!</v>
      </c>
      <c r="O56" s="214" t="e">
        <f aca="false">SUM(#REF!/F56*100)</f>
        <v>#REF!</v>
      </c>
      <c r="P56" s="144" t="n">
        <f aca="false">P54-P55</f>
        <v>20250000</v>
      </c>
      <c r="Q56" s="144" t="n">
        <f aca="false">Q54-Q55</f>
        <v>0</v>
      </c>
      <c r="R56" s="144" t="n">
        <f aca="false">R54-R55</f>
        <v>0</v>
      </c>
      <c r="S56" s="144" t="n">
        <f aca="false">S54-S55</f>
        <v>0</v>
      </c>
      <c r="T56" s="149" t="n">
        <f aca="false">T54-T55</f>
        <v>0</v>
      </c>
      <c r="U56" s="149" t="n">
        <f aca="false">U54-U55</f>
        <v>0</v>
      </c>
      <c r="V56" s="151" t="n">
        <v>0</v>
      </c>
      <c r="W56" s="152"/>
    </row>
    <row r="57" customFormat="false" ht="13.5" hidden="false" customHeight="false" outlineLevel="0" collapsed="false">
      <c r="A57" s="217"/>
      <c r="B57" s="218" t="s">
        <v>453</v>
      </c>
      <c r="C57" s="218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185"/>
      <c r="T57" s="168"/>
      <c r="U57" s="168"/>
      <c r="V57" s="188"/>
      <c r="W57" s="189"/>
    </row>
    <row r="58" customFormat="false" ht="12.75" hidden="false" customHeight="false" outlineLevel="0" collapsed="false">
      <c r="B58" s="220"/>
      <c r="C58" s="220"/>
    </row>
    <row r="59" customFormat="false" ht="12.75" hidden="false" customHeight="false" outlineLevel="0" collapsed="false">
      <c r="B59" s="221"/>
      <c r="C59" s="113"/>
      <c r="D59" s="112"/>
      <c r="E59" s="112"/>
      <c r="F59" s="112"/>
      <c r="G59" s="112"/>
      <c r="H59" s="112"/>
      <c r="I59" s="112"/>
      <c r="J59" s="112"/>
      <c r="K59" s="114"/>
      <c r="L59" s="114"/>
      <c r="M59" s="114"/>
      <c r="N59" s="114"/>
      <c r="O59" s="114"/>
      <c r="P59" s="114"/>
      <c r="Q59" s="114"/>
      <c r="R59" s="114"/>
      <c r="S59" s="114"/>
    </row>
    <row r="60" customFormat="false" ht="15.75" hidden="false" customHeight="false" outlineLevel="0" collapsed="false">
      <c r="B60" s="116"/>
      <c r="C60" s="118"/>
      <c r="D60" s="117"/>
      <c r="E60" s="112"/>
      <c r="F60" s="112"/>
      <c r="G60" s="112"/>
      <c r="H60" s="112"/>
      <c r="I60" s="112"/>
      <c r="J60" s="112"/>
      <c r="K60" s="114"/>
      <c r="L60" s="114"/>
      <c r="M60" s="114"/>
      <c r="N60" s="114"/>
      <c r="O60" s="114"/>
      <c r="P60" s="114"/>
      <c r="Q60" s="114"/>
      <c r="R60" s="114"/>
      <c r="S60" s="114"/>
    </row>
    <row r="61" customFormat="false" ht="15.75" hidden="false" customHeight="false" outlineLevel="0" collapsed="false">
      <c r="B61" s="116"/>
      <c r="C61" s="118"/>
      <c r="D61" s="117"/>
      <c r="E61" s="112"/>
      <c r="F61" s="112"/>
      <c r="G61" s="112"/>
      <c r="H61" s="112"/>
      <c r="I61" s="112"/>
      <c r="J61" s="112"/>
      <c r="K61" s="114"/>
      <c r="L61" s="114"/>
      <c r="M61" s="114"/>
      <c r="N61" s="114"/>
      <c r="O61" s="114"/>
      <c r="P61" s="114"/>
      <c r="Q61" s="114"/>
      <c r="R61" s="114"/>
      <c r="S61" s="114"/>
    </row>
    <row r="62" customFormat="false" ht="12.75" hidden="false" customHeight="false" outlineLevel="0" collapsed="false">
      <c r="B62" s="221"/>
      <c r="C62" s="113"/>
      <c r="D62" s="112"/>
      <c r="E62" s="112"/>
      <c r="F62" s="112"/>
      <c r="G62" s="112"/>
      <c r="H62" s="112"/>
      <c r="I62" s="112"/>
      <c r="J62" s="112"/>
      <c r="K62" s="114"/>
      <c r="L62" s="114"/>
      <c r="M62" s="114"/>
      <c r="N62" s="114"/>
      <c r="O62" s="114"/>
      <c r="P62" s="114"/>
      <c r="Q62" s="114"/>
      <c r="R62" s="114"/>
      <c r="S62" s="114"/>
    </row>
  </sheetData>
  <mergeCells count="36">
    <mergeCell ref="I13:J13"/>
    <mergeCell ref="B14:C14"/>
    <mergeCell ref="I14:J14"/>
    <mergeCell ref="B15:C15"/>
    <mergeCell ref="I15:J15"/>
    <mergeCell ref="B21:C21"/>
    <mergeCell ref="I21:J21"/>
    <mergeCell ref="B22:C22"/>
    <mergeCell ref="I22:J22"/>
    <mergeCell ref="K22:L22"/>
    <mergeCell ref="B23:C23"/>
    <mergeCell ref="I23:J23"/>
    <mergeCell ref="B30:C30"/>
    <mergeCell ref="I30:J30"/>
    <mergeCell ref="I36:J36"/>
    <mergeCell ref="I40:J40"/>
    <mergeCell ref="B41:C41"/>
    <mergeCell ref="I41:J41"/>
    <mergeCell ref="B42:C42"/>
    <mergeCell ref="I42:J42"/>
    <mergeCell ref="B43:C43"/>
    <mergeCell ref="I43:J43"/>
    <mergeCell ref="B46:L46"/>
    <mergeCell ref="I47:J47"/>
    <mergeCell ref="B48:C48"/>
    <mergeCell ref="I48:J48"/>
    <mergeCell ref="B49:C49"/>
    <mergeCell ref="I49:J49"/>
    <mergeCell ref="B52:L52"/>
    <mergeCell ref="I53:J53"/>
    <mergeCell ref="B54:C54"/>
    <mergeCell ref="I54:J54"/>
    <mergeCell ref="B55:C55"/>
    <mergeCell ref="I55:J55"/>
    <mergeCell ref="B56:C56"/>
    <mergeCell ref="I56:J56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2" man="true" max="16383" min="0"/>
  </rowBreaks>
  <colBreaks count="1" manualBreakCount="1">
    <brk id="20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3:BL442"/>
  <sheetViews>
    <sheetView showFormulas="false" showGridLines="true" showRowColHeaders="true" showZeros="true" rightToLeft="false" tabSelected="false" showOutlineSymbols="true" defaultGridColor="true" view="normal" topLeftCell="A244" colorId="64" zoomScale="160" zoomScaleNormal="160" zoomScalePageLayoutView="130" workbookViewId="0">
      <selection pane="topLeft" activeCell="J259" activeCellId="0" sqref="J259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12.86"/>
    <col collapsed="false" customWidth="true" hidden="true" outlineLevel="0" max="2" min="2" style="0" width="6"/>
    <col collapsed="false" customWidth="true" hidden="true" outlineLevel="0" max="8" min="3" style="0" width="11.53"/>
    <col collapsed="false" customWidth="true" hidden="false" outlineLevel="0" max="9" min="9" style="0" width="15"/>
    <col collapsed="false" customWidth="true" hidden="false" outlineLevel="0" max="10" min="10" style="0" width="43.71"/>
    <col collapsed="false" customWidth="true" hidden="true" outlineLevel="0" max="24" min="11" style="0" width="8.86"/>
    <col collapsed="false" customWidth="true" hidden="true" outlineLevel="0" max="25" min="25" style="0" width="13.42"/>
    <col collapsed="false" customWidth="true" hidden="true" outlineLevel="0" max="26" min="26" style="0" width="11.85"/>
    <col collapsed="false" customWidth="true" hidden="true" outlineLevel="0" max="27" min="27" style="0" width="11.71"/>
    <col collapsed="false" customWidth="true" hidden="true" outlineLevel="0" max="28" min="28" style="0" width="11.57"/>
    <col collapsed="false" customWidth="true" hidden="true" outlineLevel="0" max="30" min="29" style="0" width="10.71"/>
    <col collapsed="false" customWidth="true" hidden="true" outlineLevel="0" max="32" min="31" style="0" width="12.29"/>
    <col collapsed="false" customWidth="true" hidden="true" outlineLevel="0" max="33" min="33" style="0" width="13.15"/>
    <col collapsed="false" customWidth="true" hidden="true" outlineLevel="0" max="34" min="34" style="1" width="13.86"/>
    <col collapsed="false" customWidth="true" hidden="true" outlineLevel="0" max="35" min="35" style="1" width="15.42"/>
    <col collapsed="false" customWidth="true" hidden="true" outlineLevel="0" max="36" min="36" style="2" width="14.29"/>
    <col collapsed="false" customWidth="true" hidden="true" outlineLevel="0" max="37" min="37" style="1" width="13.57"/>
    <col collapsed="false" customWidth="true" hidden="true" outlineLevel="0" max="39" min="38" style="1" width="12.71"/>
    <col collapsed="false" customWidth="true" hidden="true" outlineLevel="0" max="41" min="40" style="0" width="18.14"/>
    <col collapsed="false" customWidth="true" hidden="true" outlineLevel="0" max="42" min="42" style="2" width="14.42"/>
    <col collapsed="false" customWidth="true" hidden="true" outlineLevel="0" max="43" min="43" style="2" width="8.86"/>
    <col collapsed="false" customWidth="true" hidden="true" outlineLevel="0" max="48" min="44" style="2" width="14.42"/>
    <col collapsed="false" customWidth="true" hidden="false" outlineLevel="0" max="49" min="49" style="2" width="14.29"/>
    <col collapsed="false" customWidth="true" hidden="true" outlineLevel="0" max="50" min="50" style="3" width="15.85"/>
    <col collapsed="false" customWidth="true" hidden="true" outlineLevel="0" max="51" min="51" style="2" width="15.71"/>
    <col collapsed="false" customWidth="true" hidden="true" outlineLevel="0" max="52" min="52" style="2" width="13.57"/>
    <col collapsed="false" customWidth="true" hidden="false" outlineLevel="0" max="53" min="53" style="2" width="14.14"/>
    <col collapsed="false" customWidth="true" hidden="false" outlineLevel="0" max="54" min="54" style="3" width="12"/>
    <col collapsed="false" customWidth="true" hidden="false" outlineLevel="0" max="55" min="55" style="3" width="8.42"/>
    <col collapsed="false" customWidth="true" hidden="false" outlineLevel="0" max="56" min="56" style="3" width="14.14"/>
    <col collapsed="false" customWidth="true" hidden="false" outlineLevel="0" max="57" min="57" style="2" width="15.29"/>
    <col collapsed="false" customWidth="true" hidden="false" outlineLevel="0" max="58" min="58" style="2" width="16"/>
    <col collapsed="false" customWidth="true" hidden="false" outlineLevel="0" max="59" min="59" style="2" width="13.57"/>
    <col collapsed="false" customWidth="true" hidden="false" outlineLevel="0" max="60" min="60" style="2" width="11.71"/>
    <col collapsed="false" customWidth="true" hidden="false" outlineLevel="0" max="61" min="61" style="2" width="14.29"/>
    <col collapsed="false" customWidth="true" hidden="false" outlineLevel="0" max="62" min="62" style="2" width="13.29"/>
    <col collapsed="false" customWidth="true" hidden="false" outlineLevel="0" max="63" min="63" style="2" width="12.29"/>
    <col collapsed="false" customWidth="true" hidden="false" outlineLevel="0" max="64" min="64" style="0" width="14.29"/>
  </cols>
  <sheetData>
    <row r="3" customFormat="false" ht="12.75" hidden="false" customHeight="false" outlineLevel="0" collapsed="false">
      <c r="A3" s="4" t="s">
        <v>0</v>
      </c>
      <c r="B3" s="5"/>
      <c r="C3" s="5"/>
      <c r="D3" s="5"/>
      <c r="E3" s="5"/>
      <c r="F3" s="5"/>
      <c r="G3" s="5"/>
      <c r="H3" s="5"/>
      <c r="I3" s="4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  <c r="X3" s="1"/>
      <c r="Y3" s="1"/>
      <c r="Z3" s="1"/>
      <c r="AA3" s="1"/>
      <c r="AB3" s="1"/>
      <c r="AC3" s="1"/>
      <c r="AD3" s="1"/>
      <c r="AE3" s="1"/>
      <c r="AF3" s="1"/>
      <c r="AG3" s="8"/>
    </row>
    <row r="4" customFormat="false" ht="12.75" hidden="false" customHeight="false" outlineLevel="0" collapsed="false">
      <c r="A4" s="4" t="s">
        <v>2</v>
      </c>
      <c r="B4" s="5"/>
      <c r="C4" s="5"/>
      <c r="D4" s="5"/>
      <c r="E4" s="5"/>
      <c r="F4" s="5"/>
      <c r="G4" s="5"/>
      <c r="H4" s="5"/>
      <c r="I4" s="4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  <c r="X4" s="1"/>
      <c r="Y4" s="1"/>
      <c r="Z4" s="1"/>
      <c r="AA4" s="1"/>
      <c r="AB4" s="1"/>
      <c r="AC4" s="1"/>
      <c r="AD4" s="1"/>
      <c r="AE4" s="1"/>
      <c r="AF4" s="1"/>
      <c r="AG4" s="8"/>
      <c r="AN4" s="10" t="n">
        <v>7.5345</v>
      </c>
      <c r="AO4" s="2"/>
      <c r="BE4" s="2" t="n">
        <f aca="false">SUM(BA5-BA7)</f>
        <v>-1017184.52911142</v>
      </c>
    </row>
    <row r="5" customFormat="false" ht="13.5" hidden="false" customHeight="false" outlineLevel="0" collapsed="false">
      <c r="A5" s="7"/>
      <c r="B5" s="5"/>
      <c r="C5" s="5"/>
      <c r="D5" s="5"/>
      <c r="E5" s="5"/>
      <c r="F5" s="5"/>
      <c r="G5" s="5"/>
      <c r="H5" s="5"/>
      <c r="I5" s="11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7"/>
      <c r="X5" s="1"/>
      <c r="Y5" s="1"/>
      <c r="Z5" s="1"/>
      <c r="AA5" s="1"/>
      <c r="AB5" s="1"/>
      <c r="AC5" s="1"/>
      <c r="AD5" s="1"/>
      <c r="AE5" s="1"/>
      <c r="AF5" s="1"/>
      <c r="AG5" s="8"/>
      <c r="AO5" s="12" t="n">
        <v>1595747.78</v>
      </c>
      <c r="AP5" s="12" t="e">
        <f aca="false">#REF!</f>
        <v>#REF!</v>
      </c>
      <c r="AQ5" s="12" t="e">
        <f aca="false">#REF!</f>
        <v>#REF!</v>
      </c>
      <c r="AR5" s="12" t="n">
        <v>1754927.33426239</v>
      </c>
      <c r="AS5" s="12" t="n">
        <v>0</v>
      </c>
      <c r="AT5" s="12" t="n">
        <v>464153.35</v>
      </c>
      <c r="AU5" s="12" t="n">
        <v>384219.67</v>
      </c>
      <c r="AV5" s="12" t="n">
        <v>72345.1</v>
      </c>
      <c r="AW5" s="12"/>
      <c r="AX5" s="13" t="n">
        <v>803593.3</v>
      </c>
      <c r="AY5" s="12" t="n">
        <v>111445.44</v>
      </c>
      <c r="AZ5" s="12" t="n">
        <v>1184476.74</v>
      </c>
      <c r="BA5" s="12"/>
      <c r="BB5" s="13"/>
      <c r="BC5" s="13"/>
      <c r="BD5" s="13"/>
      <c r="BE5" s="2" t="n">
        <f aca="false">SUM(BE8:BE416)</f>
        <v>183465.97</v>
      </c>
      <c r="BF5" s="2" t="n">
        <f aca="false">SUM(BF8:BF416)</f>
        <v>20461.29</v>
      </c>
      <c r="BG5" s="2" t="n">
        <f aca="false">SUM(BG8:BG416)</f>
        <v>408871.29</v>
      </c>
      <c r="BH5" s="2" t="n">
        <f aca="false">SUM(BH8:BH416)</f>
        <v>74792</v>
      </c>
      <c r="BI5" s="2" t="n">
        <f aca="false">SUM(BI8:BI416)</f>
        <v>66230.04</v>
      </c>
      <c r="BJ5" s="2" t="n">
        <f aca="false">SUM(BE5:BI5)</f>
        <v>753820.59</v>
      </c>
    </row>
    <row r="6" customFormat="false" ht="26.25" hidden="false" customHeight="false" outlineLevel="0" collapsed="false">
      <c r="A6" s="14" t="s">
        <v>4</v>
      </c>
      <c r="B6" s="15" t="s">
        <v>5</v>
      </c>
      <c r="C6" s="15" t="n">
        <v>2</v>
      </c>
      <c r="D6" s="15" t="n">
        <v>3</v>
      </c>
      <c r="E6" s="15" t="n">
        <v>4</v>
      </c>
      <c r="F6" s="15" t="n">
        <v>5</v>
      </c>
      <c r="G6" s="15" t="n">
        <v>6</v>
      </c>
      <c r="H6" s="15" t="n">
        <v>7</v>
      </c>
      <c r="I6" s="16" t="s">
        <v>6</v>
      </c>
      <c r="J6" s="16" t="s">
        <v>7</v>
      </c>
      <c r="K6" s="17" t="s">
        <v>8</v>
      </c>
      <c r="L6" s="17" t="s">
        <v>9</v>
      </c>
      <c r="M6" s="18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7" t="s">
        <v>15</v>
      </c>
      <c r="U6" s="17" t="s">
        <v>17</v>
      </c>
      <c r="V6" s="19" t="s">
        <v>18</v>
      </c>
      <c r="W6" s="19" t="s">
        <v>19</v>
      </c>
      <c r="X6" s="20" t="s">
        <v>17</v>
      </c>
      <c r="Y6" s="20" t="s">
        <v>20</v>
      </c>
      <c r="Z6" s="20" t="s">
        <v>20</v>
      </c>
      <c r="AA6" s="20" t="s">
        <v>21</v>
      </c>
      <c r="AB6" s="20" t="s">
        <v>22</v>
      </c>
      <c r="AC6" s="20" t="s">
        <v>23</v>
      </c>
      <c r="AD6" s="20"/>
      <c r="AE6" s="21" t="s">
        <v>24</v>
      </c>
      <c r="AF6" s="21" t="s">
        <v>25</v>
      </c>
      <c r="AG6" s="22" t="s">
        <v>26</v>
      </c>
      <c r="AH6" s="20" t="s">
        <v>27</v>
      </c>
      <c r="AI6" s="20" t="s">
        <v>28</v>
      </c>
      <c r="AJ6" s="20" t="s">
        <v>15</v>
      </c>
      <c r="AK6" s="20" t="s">
        <v>29</v>
      </c>
      <c r="AL6" s="20" t="s">
        <v>24</v>
      </c>
      <c r="AM6" s="20" t="s">
        <v>25</v>
      </c>
      <c r="AN6" s="20" t="s">
        <v>30</v>
      </c>
      <c r="AO6" s="20" t="s">
        <v>31</v>
      </c>
      <c r="AP6" s="20" t="s">
        <v>32</v>
      </c>
      <c r="AQ6" s="20"/>
      <c r="AR6" s="20" t="s">
        <v>33</v>
      </c>
      <c r="AS6" s="20" t="s">
        <v>27</v>
      </c>
      <c r="AT6" s="20" t="s">
        <v>27</v>
      </c>
      <c r="AU6" s="20" t="s">
        <v>34</v>
      </c>
      <c r="AV6" s="20" t="s">
        <v>25</v>
      </c>
      <c r="AW6" s="20" t="s">
        <v>37</v>
      </c>
      <c r="AX6" s="23" t="s">
        <v>36</v>
      </c>
      <c r="AY6" s="24" t="s">
        <v>24</v>
      </c>
      <c r="AZ6" s="24" t="s">
        <v>25</v>
      </c>
      <c r="BA6" s="25" t="s">
        <v>37</v>
      </c>
      <c r="BB6" s="26" t="s">
        <v>27</v>
      </c>
      <c r="BC6" s="23" t="s">
        <v>38</v>
      </c>
      <c r="BD6" s="27"/>
      <c r="BE6" s="2" t="n">
        <v>1.1</v>
      </c>
      <c r="BF6" s="2" t="n">
        <v>43</v>
      </c>
      <c r="BG6" s="2" t="n">
        <v>52</v>
      </c>
      <c r="BH6" s="2" t="n">
        <v>53</v>
      </c>
      <c r="BI6" s="2" t="n">
        <v>61</v>
      </c>
      <c r="BJ6" s="2" t="s">
        <v>39</v>
      </c>
    </row>
    <row r="7" customFormat="false" ht="12.75" hidden="false" customHeight="false" outlineLevel="0" collapsed="false">
      <c r="A7" s="28"/>
      <c r="B7" s="29"/>
      <c r="C7" s="29"/>
      <c r="D7" s="29"/>
      <c r="E7" s="29"/>
      <c r="F7" s="29"/>
      <c r="G7" s="29"/>
      <c r="H7" s="29"/>
      <c r="I7" s="30" t="s">
        <v>40</v>
      </c>
      <c r="J7" s="31"/>
      <c r="K7" s="32" t="e">
        <f aca="false">SUM(K8)</f>
        <v>#REF!</v>
      </c>
      <c r="L7" s="32" t="e">
        <f aca="false">SUM(L8)</f>
        <v>#REF!</v>
      </c>
      <c r="M7" s="32" t="e">
        <f aca="false">SUM(M8)</f>
        <v>#REF!</v>
      </c>
      <c r="N7" s="32" t="e">
        <f aca="false">SUM(N8)</f>
        <v>#REF!</v>
      </c>
      <c r="O7" s="32" t="e">
        <f aca="false">SUM(O8)</f>
        <v>#REF!</v>
      </c>
      <c r="P7" s="32" t="e">
        <f aca="false">SUM(P8)</f>
        <v>#REF!</v>
      </c>
      <c r="Q7" s="32" t="e">
        <f aca="false">SUM(Q8)</f>
        <v>#REF!</v>
      </c>
      <c r="R7" s="32" t="e">
        <f aca="false">SUM(R8)</f>
        <v>#REF!</v>
      </c>
      <c r="S7" s="32" t="e">
        <f aca="false">SUM(S8)</f>
        <v>#REF!</v>
      </c>
      <c r="T7" s="32" t="e">
        <f aca="false">SUM(T8)</f>
        <v>#REF!</v>
      </c>
      <c r="U7" s="32" t="e">
        <f aca="false">SUM(U8)</f>
        <v>#REF!</v>
      </c>
      <c r="V7" s="32" t="e">
        <f aca="false">SUM(V8)</f>
        <v>#DIV/0!</v>
      </c>
      <c r="W7" s="32" t="e">
        <f aca="false">SUM(W8)</f>
        <v>#REF!</v>
      </c>
      <c r="X7" s="32" t="e">
        <f aca="false">SUM(X8)</f>
        <v>#REF!</v>
      </c>
      <c r="Y7" s="32" t="e">
        <f aca="false">SUM(Y8)</f>
        <v>#REF!</v>
      </c>
      <c r="Z7" s="32" t="e">
        <f aca="false">SUM(Z8)</f>
        <v>#REF!</v>
      </c>
      <c r="AA7" s="32" t="e">
        <f aca="false">SUM(AA8)</f>
        <v>#REF!</v>
      </c>
      <c r="AB7" s="32" t="e">
        <f aca="false">SUM(AB8)</f>
        <v>#REF!</v>
      </c>
      <c r="AC7" s="32" t="e">
        <f aca="false">SUM(AC8)</f>
        <v>#REF!</v>
      </c>
      <c r="AD7" s="32" t="e">
        <f aca="false">SUM(AD8)</f>
        <v>#REF!</v>
      </c>
      <c r="AE7" s="32" t="e">
        <f aca="false">SUM(AE8)</f>
        <v>#REF!</v>
      </c>
      <c r="AF7" s="32" t="e">
        <f aca="false">SUM(AF8)</f>
        <v>#REF!</v>
      </c>
      <c r="AG7" s="32" t="e">
        <f aca="false">SUM(AG8)</f>
        <v>#REF!</v>
      </c>
      <c r="AH7" s="32" t="e">
        <f aca="false">SUM(AH8)</f>
        <v>#REF!</v>
      </c>
      <c r="AI7" s="32" t="e">
        <f aca="false">SUM(AI8)</f>
        <v>#REF!</v>
      </c>
      <c r="AJ7" s="32" t="e">
        <f aca="false">SUM(AJ8)</f>
        <v>#REF!</v>
      </c>
      <c r="AK7" s="32" t="e">
        <f aca="false">SUM(AK8)</f>
        <v>#REF!</v>
      </c>
      <c r="AL7" s="32" t="e">
        <f aca="false">SUM(AL8)</f>
        <v>#REF!</v>
      </c>
      <c r="AM7" s="32" t="e">
        <f aca="false">SUM(AM8)</f>
        <v>#REF!</v>
      </c>
      <c r="AN7" s="32" t="e">
        <f aca="false">SUM(AN8)</f>
        <v>#REF!</v>
      </c>
      <c r="AO7" s="32" t="n">
        <v>1595747.78</v>
      </c>
      <c r="AP7" s="32" t="n">
        <f aca="false">SUM(AP8)</f>
        <v>13022500</v>
      </c>
      <c r="AQ7" s="32" t="n">
        <f aca="false">SUM(AQ8)</f>
        <v>0</v>
      </c>
      <c r="AR7" s="32" t="n">
        <f aca="false">SUM(AR8)</f>
        <v>1728382.77257947</v>
      </c>
      <c r="AS7" s="32" t="n">
        <f aca="false">SUM(AS8)</f>
        <v>0</v>
      </c>
      <c r="AT7" s="32" t="n">
        <f aca="false">SUM(AT8)</f>
        <v>464153.35</v>
      </c>
      <c r="AU7" s="32" t="n">
        <f aca="false">SUM(AU8)</f>
        <v>384219.67</v>
      </c>
      <c r="AV7" s="32" t="n">
        <f aca="false">SUM(AV8)</f>
        <v>45800.54</v>
      </c>
      <c r="AW7" s="32" t="n">
        <f aca="false">SUM(AW8)</f>
        <v>2066801.90257947</v>
      </c>
      <c r="AX7" s="32" t="n">
        <f aca="false">SUM(AX8)</f>
        <v>803493.3</v>
      </c>
      <c r="AY7" s="32" t="n">
        <f aca="false">SUM(AY8)</f>
        <v>116345.44</v>
      </c>
      <c r="AZ7" s="32" t="n">
        <f aca="false">SUM(AZ8)</f>
        <v>1165962.82</v>
      </c>
      <c r="BA7" s="32" t="n">
        <f aca="false">SUM(BA8)</f>
        <v>1017184.52911142</v>
      </c>
      <c r="BB7" s="32" t="n">
        <f aca="false">SUM(BB8)</f>
        <v>808128.09</v>
      </c>
      <c r="BC7" s="33" t="n">
        <f aca="false">SUM(BB7/BA7*100)</f>
        <v>79.4475404286727</v>
      </c>
      <c r="BD7" s="34"/>
    </row>
    <row r="8" customFormat="false" ht="12.75" hidden="false" customHeight="false" outlineLevel="0" collapsed="false">
      <c r="A8" s="35"/>
      <c r="B8" s="36"/>
      <c r="C8" s="36"/>
      <c r="D8" s="36"/>
      <c r="E8" s="36"/>
      <c r="F8" s="36"/>
      <c r="G8" s="36"/>
      <c r="H8" s="36"/>
      <c r="I8" s="37" t="s">
        <v>41</v>
      </c>
      <c r="J8" s="38" t="s">
        <v>42</v>
      </c>
      <c r="K8" s="39" t="e">
        <f aca="false">SUM(K9+#REF!+K28)</f>
        <v>#REF!</v>
      </c>
      <c r="L8" s="39" t="e">
        <f aca="false">SUM(L9+#REF!+L28)</f>
        <v>#REF!</v>
      </c>
      <c r="M8" s="39" t="e">
        <f aca="false">SUM(M9+#REF!+M28)</f>
        <v>#REF!</v>
      </c>
      <c r="N8" s="39" t="e">
        <f aca="false">SUM(N9+N28)</f>
        <v>#REF!</v>
      </c>
      <c r="O8" s="39" t="e">
        <f aca="false">SUM(O9+O28)</f>
        <v>#REF!</v>
      </c>
      <c r="P8" s="39" t="e">
        <f aca="false">SUM(P9+P28)</f>
        <v>#REF!</v>
      </c>
      <c r="Q8" s="39" t="e">
        <f aca="false">SUM(Q9+Q28)</f>
        <v>#REF!</v>
      </c>
      <c r="R8" s="39" t="e">
        <f aca="false">SUM(R9+R28)</f>
        <v>#REF!</v>
      </c>
      <c r="S8" s="39" t="e">
        <f aca="false">SUM(S9+S28)</f>
        <v>#REF!</v>
      </c>
      <c r="T8" s="39" t="e">
        <f aca="false">SUM(T9+T28)</f>
        <v>#REF!</v>
      </c>
      <c r="U8" s="39" t="e">
        <f aca="false">SUM(U9+U28)</f>
        <v>#REF!</v>
      </c>
      <c r="V8" s="39" t="e">
        <f aca="false">SUM(V9+V28)</f>
        <v>#DIV/0!</v>
      </c>
      <c r="W8" s="39" t="e">
        <f aca="false">SUM(W9+W28)</f>
        <v>#REF!</v>
      </c>
      <c r="X8" s="39" t="e">
        <f aca="false">SUM(X9+X28)</f>
        <v>#REF!</v>
      </c>
      <c r="Y8" s="39" t="e">
        <f aca="false">SUM(Y9+Y28)</f>
        <v>#REF!</v>
      </c>
      <c r="Z8" s="39" t="e">
        <f aca="false">SUM(Z9+Z28)</f>
        <v>#REF!</v>
      </c>
      <c r="AA8" s="39" t="e">
        <f aca="false">SUM(AA9+AA28)</f>
        <v>#REF!</v>
      </c>
      <c r="AB8" s="39" t="e">
        <f aca="false">SUM(AB9+AB28)</f>
        <v>#REF!</v>
      </c>
      <c r="AC8" s="39" t="e">
        <f aca="false">SUM(AC9+AC28)</f>
        <v>#REF!</v>
      </c>
      <c r="AD8" s="39" t="e">
        <f aca="false">SUM(AD9+AD28)</f>
        <v>#REF!</v>
      </c>
      <c r="AE8" s="39" t="e">
        <f aca="false">SUM(AE9+AE28)</f>
        <v>#REF!</v>
      </c>
      <c r="AF8" s="39" t="e">
        <f aca="false">SUM(AF9+AF28)</f>
        <v>#REF!</v>
      </c>
      <c r="AG8" s="39" t="e">
        <f aca="false">SUM(AG9+AG28)</f>
        <v>#REF!</v>
      </c>
      <c r="AH8" s="39" t="e">
        <f aca="false">SUM(AH9+AH28)</f>
        <v>#REF!</v>
      </c>
      <c r="AI8" s="39" t="e">
        <f aca="false">SUM(AI9+AI28)</f>
        <v>#REF!</v>
      </c>
      <c r="AJ8" s="39" t="e">
        <f aca="false">SUM(AJ9+AJ28)</f>
        <v>#REF!</v>
      </c>
      <c r="AK8" s="39" t="e">
        <f aca="false">SUM(AK9+AK28)</f>
        <v>#REF!</v>
      </c>
      <c r="AL8" s="39" t="e">
        <f aca="false">SUM(AL9+AL28)</f>
        <v>#REF!</v>
      </c>
      <c r="AM8" s="39" t="e">
        <f aca="false">SUM(AM9+AM28)</f>
        <v>#REF!</v>
      </c>
      <c r="AN8" s="39" t="e">
        <f aca="false">SUM(AN9+AN28)</f>
        <v>#REF!</v>
      </c>
      <c r="AO8" s="39" t="n">
        <f aca="false">SUM(AO9+AO28)</f>
        <v>1509610.6709138</v>
      </c>
      <c r="AP8" s="39" t="n">
        <f aca="false">SUM(AP9+AP28)</f>
        <v>13022500</v>
      </c>
      <c r="AQ8" s="39" t="n">
        <f aca="false">SUM(AQ9+AQ28)</f>
        <v>0</v>
      </c>
      <c r="AR8" s="39" t="n">
        <f aca="false">SUM(AR9+AR28)</f>
        <v>1728382.77257947</v>
      </c>
      <c r="AS8" s="39" t="n">
        <f aca="false">SUM(AS9+AS28)</f>
        <v>0</v>
      </c>
      <c r="AT8" s="39" t="n">
        <f aca="false">SUM(AT9+AT28)</f>
        <v>464153.35</v>
      </c>
      <c r="AU8" s="39" t="n">
        <f aca="false">SUM(AU9+AU28)</f>
        <v>384219.67</v>
      </c>
      <c r="AV8" s="39" t="n">
        <f aca="false">SUM(AV9+AV28)</f>
        <v>45800.54</v>
      </c>
      <c r="AW8" s="39" t="n">
        <f aca="false">SUM(AW9+AW28)</f>
        <v>2066801.90257947</v>
      </c>
      <c r="AX8" s="39" t="n">
        <f aca="false">SUM(AX9+AX28)</f>
        <v>803493.3</v>
      </c>
      <c r="AY8" s="39" t="n">
        <f aca="false">SUM(AY9+AY28)</f>
        <v>116345.44</v>
      </c>
      <c r="AZ8" s="39" t="n">
        <f aca="false">SUM(AZ9+AZ28)</f>
        <v>1165962.82</v>
      </c>
      <c r="BA8" s="39" t="n">
        <f aca="false">SUM(BA9+BA28)</f>
        <v>1017184.52911142</v>
      </c>
      <c r="BB8" s="39" t="n">
        <f aca="false">SUM(BB9+BB28)</f>
        <v>808128.09</v>
      </c>
      <c r="BC8" s="40" t="n">
        <f aca="false">SUM(BB8/BA8*100)</f>
        <v>79.4475404286727</v>
      </c>
      <c r="BD8" s="34"/>
    </row>
    <row r="9" customFormat="false" ht="12.75" hidden="false" customHeight="false" outlineLevel="0" collapsed="false">
      <c r="A9" s="41"/>
      <c r="B9" s="42"/>
      <c r="C9" s="42"/>
      <c r="D9" s="42"/>
      <c r="E9" s="42"/>
      <c r="F9" s="42"/>
      <c r="G9" s="42"/>
      <c r="H9" s="42"/>
      <c r="I9" s="43" t="s">
        <v>43</v>
      </c>
      <c r="J9" s="44" t="s">
        <v>44</v>
      </c>
      <c r="K9" s="45" t="e">
        <f aca="false">SUM(K10)</f>
        <v>#REF!</v>
      </c>
      <c r="L9" s="45" t="e">
        <f aca="false">SUM(L10)</f>
        <v>#REF!</v>
      </c>
      <c r="M9" s="45" t="e">
        <f aca="false">SUM(M10)</f>
        <v>#REF!</v>
      </c>
      <c r="N9" s="45" t="n">
        <f aca="false">SUM(N10)</f>
        <v>128000</v>
      </c>
      <c r="O9" s="45" t="n">
        <f aca="false">SUM(O10)</f>
        <v>128000</v>
      </c>
      <c r="P9" s="45" t="n">
        <f aca="false">SUM(P10)</f>
        <v>128000</v>
      </c>
      <c r="Q9" s="45" t="n">
        <f aca="false">SUM(Q10)</f>
        <v>128000</v>
      </c>
      <c r="R9" s="45" t="n">
        <f aca="false">SUM(R10)</f>
        <v>67838.38</v>
      </c>
      <c r="S9" s="45" t="n">
        <f aca="false">SUM(S10)</f>
        <v>135000</v>
      </c>
      <c r="T9" s="45" t="n">
        <f aca="false">SUM(T10)</f>
        <v>46004.14</v>
      </c>
      <c r="U9" s="45" t="n">
        <f aca="false">SUM(U10)</f>
        <v>0</v>
      </c>
      <c r="V9" s="45" t="n">
        <f aca="false">SUM(V10)</f>
        <v>946.666666666667</v>
      </c>
      <c r="W9" s="45" t="n">
        <f aca="false">SUM(W10)</f>
        <v>220000</v>
      </c>
      <c r="X9" s="45" t="n">
        <f aca="false">SUM(X10)</f>
        <v>160000</v>
      </c>
      <c r="Y9" s="45" t="n">
        <f aca="false">SUM(Y10)</f>
        <v>210000</v>
      </c>
      <c r="Z9" s="45" t="n">
        <f aca="false">SUM(Z10)</f>
        <v>193000</v>
      </c>
      <c r="AA9" s="45" t="n">
        <f aca="false">SUM(AA10)</f>
        <v>160000</v>
      </c>
      <c r="AB9" s="45" t="n">
        <f aca="false">SUM(AB10)</f>
        <v>78432.05</v>
      </c>
      <c r="AC9" s="45" t="n">
        <f aca="false">SUM(AC10)</f>
        <v>160000</v>
      </c>
      <c r="AD9" s="45" t="n">
        <f aca="false">SUM(AD10)</f>
        <v>150000</v>
      </c>
      <c r="AE9" s="45" t="n">
        <f aca="false">SUM(AE10)</f>
        <v>0</v>
      </c>
      <c r="AF9" s="45" t="n">
        <f aca="false">SUM(AF10)</f>
        <v>0</v>
      </c>
      <c r="AG9" s="45" t="n">
        <f aca="false">SUM(AG10)</f>
        <v>150000</v>
      </c>
      <c r="AH9" s="45" t="n">
        <f aca="false">SUM(AH10)</f>
        <v>99202.66</v>
      </c>
      <c r="AI9" s="45" t="n">
        <f aca="false">SUM(AI10)</f>
        <v>260000</v>
      </c>
      <c r="AJ9" s="45" t="n">
        <f aca="false">SUM(AJ10)</f>
        <v>83193.96</v>
      </c>
      <c r="AK9" s="45" t="n">
        <f aca="false">SUM(AK10)</f>
        <v>130000</v>
      </c>
      <c r="AL9" s="45" t="n">
        <f aca="false">SUM(AL10)</f>
        <v>0</v>
      </c>
      <c r="AM9" s="45" t="n">
        <f aca="false">SUM(AM10)</f>
        <v>0</v>
      </c>
      <c r="AN9" s="45" t="n">
        <f aca="false">SUM(AN10)</f>
        <v>130000</v>
      </c>
      <c r="AO9" s="39" t="n">
        <f aca="false">SUM(AN9/$AN$4)</f>
        <v>17253.9650939014</v>
      </c>
      <c r="AP9" s="45" t="n">
        <f aca="false">SUM(AP10)</f>
        <v>165000</v>
      </c>
      <c r="AQ9" s="45" t="n">
        <f aca="false">SUM(AQ10)</f>
        <v>0</v>
      </c>
      <c r="AR9" s="39" t="n">
        <f aca="false">SUM(AP9/$AN$4)</f>
        <v>21899.2633884133</v>
      </c>
      <c r="AS9" s="39" t="n">
        <f aca="false">SUM(AS10)</f>
        <v>0</v>
      </c>
      <c r="AT9" s="39" t="n">
        <f aca="false">SUM(AT10)</f>
        <v>13423.24</v>
      </c>
      <c r="AU9" s="39" t="n">
        <f aca="false">SUM(AU10)</f>
        <v>1960</v>
      </c>
      <c r="AV9" s="39" t="n">
        <f aca="false">SUM(AV10)</f>
        <v>0</v>
      </c>
      <c r="AW9" s="39" t="n">
        <f aca="false">SUM(AW10)</f>
        <v>23859.2633884133</v>
      </c>
      <c r="AX9" s="39" t="n">
        <f aca="false">SUM(AX10)</f>
        <v>19686.86</v>
      </c>
      <c r="AY9" s="39" t="n">
        <f aca="false">SUM(AY10)</f>
        <v>0</v>
      </c>
      <c r="AZ9" s="39" t="n">
        <f aca="false">SUM(AZ10)</f>
        <v>3290.84</v>
      </c>
      <c r="BA9" s="39" t="n">
        <f aca="false">SUM(BA10)</f>
        <v>20568.4210518283</v>
      </c>
      <c r="BB9" s="39" t="n">
        <f aca="false">SUM(BB10)</f>
        <v>18626.94</v>
      </c>
      <c r="BC9" s="40" t="n">
        <f aca="false">SUM(BB9/BA9*100)</f>
        <v>90.5608648960651</v>
      </c>
      <c r="BD9" s="34"/>
      <c r="BL9" s="2"/>
    </row>
    <row r="10" customFormat="false" ht="12.75" hidden="false" customHeight="false" outlineLevel="0" collapsed="false">
      <c r="A10" s="46" t="s">
        <v>45</v>
      </c>
      <c r="B10" s="42"/>
      <c r="C10" s="42"/>
      <c r="D10" s="42"/>
      <c r="E10" s="42"/>
      <c r="F10" s="42"/>
      <c r="G10" s="42"/>
      <c r="H10" s="42"/>
      <c r="I10" s="43" t="s">
        <v>46</v>
      </c>
      <c r="J10" s="44"/>
      <c r="K10" s="45" t="e">
        <f aca="false">SUM(K11+K21)</f>
        <v>#REF!</v>
      </c>
      <c r="L10" s="45" t="e">
        <f aca="false">SUM(L11+L21)</f>
        <v>#REF!</v>
      </c>
      <c r="M10" s="45" t="e">
        <f aca="false">SUM(M11+M21)</f>
        <v>#REF!</v>
      </c>
      <c r="N10" s="45" t="n">
        <f aca="false">SUM(N11+N21)</f>
        <v>128000</v>
      </c>
      <c r="O10" s="45" t="n">
        <f aca="false">SUM(O11+O21)</f>
        <v>128000</v>
      </c>
      <c r="P10" s="45" t="n">
        <f aca="false">SUM(P11+P21)</f>
        <v>128000</v>
      </c>
      <c r="Q10" s="45" t="n">
        <f aca="false">SUM(Q11+Q21)</f>
        <v>128000</v>
      </c>
      <c r="R10" s="45" t="n">
        <f aca="false">SUM(R11+R21)</f>
        <v>67838.38</v>
      </c>
      <c r="S10" s="45" t="n">
        <f aca="false">SUM(S11+S21)</f>
        <v>135000</v>
      </c>
      <c r="T10" s="45" t="n">
        <f aca="false">SUM(T11+T21)</f>
        <v>46004.14</v>
      </c>
      <c r="U10" s="45" t="n">
        <f aca="false">SUM(U11+U21)</f>
        <v>0</v>
      </c>
      <c r="V10" s="45" t="n">
        <f aca="false">SUM(V11+V21)</f>
        <v>946.666666666667</v>
      </c>
      <c r="W10" s="45" t="n">
        <f aca="false">SUM(W11+W21)</f>
        <v>220000</v>
      </c>
      <c r="X10" s="45" t="n">
        <f aca="false">SUM(X11+X21)</f>
        <v>160000</v>
      </c>
      <c r="Y10" s="45" t="n">
        <f aca="false">SUM(Y11+Y21)</f>
        <v>210000</v>
      </c>
      <c r="Z10" s="45" t="n">
        <f aca="false">SUM(Z11+Z21)</f>
        <v>193000</v>
      </c>
      <c r="AA10" s="45" t="n">
        <f aca="false">SUM(AA11+AA21)</f>
        <v>160000</v>
      </c>
      <c r="AB10" s="45" t="n">
        <f aca="false">SUM(AB11+AB21)</f>
        <v>78432.05</v>
      </c>
      <c r="AC10" s="45" t="n">
        <f aca="false">SUM(AC11+AC21)</f>
        <v>160000</v>
      </c>
      <c r="AD10" s="45" t="n">
        <f aca="false">SUM(AD11+AD21)</f>
        <v>150000</v>
      </c>
      <c r="AE10" s="45" t="n">
        <f aca="false">SUM(AE11+AE21)</f>
        <v>0</v>
      </c>
      <c r="AF10" s="45" t="n">
        <f aca="false">SUM(AF11+AF21)</f>
        <v>0</v>
      </c>
      <c r="AG10" s="45" t="n">
        <f aca="false">SUM(AG11+AG21)</f>
        <v>150000</v>
      </c>
      <c r="AH10" s="45" t="n">
        <f aca="false">SUM(AH11+AH21)</f>
        <v>99202.66</v>
      </c>
      <c r="AI10" s="45" t="n">
        <f aca="false">SUM(AI11+AI21)</f>
        <v>260000</v>
      </c>
      <c r="AJ10" s="45" t="n">
        <f aca="false">SUM(AJ11+AJ21)</f>
        <v>83193.96</v>
      </c>
      <c r="AK10" s="45" t="n">
        <f aca="false">SUM(AK11+AK21)</f>
        <v>130000</v>
      </c>
      <c r="AL10" s="45" t="n">
        <f aca="false">SUM(AL11+AL21)</f>
        <v>0</v>
      </c>
      <c r="AM10" s="45" t="n">
        <f aca="false">SUM(AM11+AM21)</f>
        <v>0</v>
      </c>
      <c r="AN10" s="45" t="n">
        <f aca="false">SUM(AN11+AN21)</f>
        <v>130000</v>
      </c>
      <c r="AO10" s="39" t="n">
        <f aca="false">SUM(AN10/$AN$4)</f>
        <v>17253.9650939014</v>
      </c>
      <c r="AP10" s="45" t="n">
        <f aca="false">SUM(AP11+AP21)</f>
        <v>165000</v>
      </c>
      <c r="AQ10" s="45" t="n">
        <f aca="false">SUM(AQ11+AQ21)</f>
        <v>0</v>
      </c>
      <c r="AR10" s="39" t="n">
        <f aca="false">SUM(AP10/$AN$4)</f>
        <v>21899.2633884133</v>
      </c>
      <c r="AS10" s="39"/>
      <c r="AT10" s="39" t="n">
        <f aca="false">SUM(AT11+AT21)</f>
        <v>13423.24</v>
      </c>
      <c r="AU10" s="39" t="n">
        <f aca="false">SUM(AU11+AU21)</f>
        <v>1960</v>
      </c>
      <c r="AV10" s="39" t="n">
        <f aca="false">SUM(AV11+AV21)</f>
        <v>0</v>
      </c>
      <c r="AW10" s="39" t="n">
        <f aca="false">SUM(AR10+AU10-AV10)</f>
        <v>23859.2633884133</v>
      </c>
      <c r="AX10" s="47" t="n">
        <f aca="false">SUM(AX14+AX24)</f>
        <v>19686.86</v>
      </c>
      <c r="AY10" s="47" t="n">
        <f aca="false">SUM(AY14+AY24)</f>
        <v>0</v>
      </c>
      <c r="AZ10" s="47" t="n">
        <f aca="false">SUM(AZ14+AZ24)</f>
        <v>3290.84</v>
      </c>
      <c r="BA10" s="47" t="n">
        <f aca="false">SUM(BA14+BA24)</f>
        <v>20568.4210518283</v>
      </c>
      <c r="BB10" s="47" t="n">
        <f aca="false">SUM(BB14+BB24)</f>
        <v>18626.94</v>
      </c>
      <c r="BC10" s="48" t="n">
        <f aca="false">SUM(BB10/BA10*100)</f>
        <v>90.5608648960651</v>
      </c>
      <c r="BL10" s="2"/>
    </row>
    <row r="11" customFormat="false" ht="12.75" hidden="false" customHeight="false" outlineLevel="0" collapsed="false">
      <c r="A11" s="41" t="s">
        <v>47</v>
      </c>
      <c r="B11" s="36"/>
      <c r="C11" s="36"/>
      <c r="D11" s="36"/>
      <c r="E11" s="36"/>
      <c r="F11" s="36"/>
      <c r="G11" s="36"/>
      <c r="H11" s="36"/>
      <c r="I11" s="49" t="s">
        <v>48</v>
      </c>
      <c r="J11" s="50" t="s">
        <v>49</v>
      </c>
      <c r="K11" s="51" t="e">
        <f aca="false">SUM(K12)</f>
        <v>#REF!</v>
      </c>
      <c r="L11" s="51" t="e">
        <f aca="false">SUM(L12)</f>
        <v>#REF!</v>
      </c>
      <c r="M11" s="51" t="e">
        <f aca="false">SUM(M12)</f>
        <v>#REF!</v>
      </c>
      <c r="N11" s="51" t="n">
        <f aca="false">SUM(N12)</f>
        <v>108000</v>
      </c>
      <c r="O11" s="51" t="n">
        <f aca="false">SUM(O12)</f>
        <v>108000</v>
      </c>
      <c r="P11" s="51" t="n">
        <f aca="false">SUM(P12)</f>
        <v>108000</v>
      </c>
      <c r="Q11" s="51" t="n">
        <f aca="false">SUM(Q12)</f>
        <v>108000</v>
      </c>
      <c r="R11" s="51" t="n">
        <f aca="false">SUM(R12)</f>
        <v>57838.38</v>
      </c>
      <c r="S11" s="51" t="n">
        <f aca="false">SUM(S12)</f>
        <v>115000</v>
      </c>
      <c r="T11" s="51" t="n">
        <f aca="false">SUM(T12)</f>
        <v>41004.14</v>
      </c>
      <c r="U11" s="51" t="n">
        <f aca="false">SUM(U12)</f>
        <v>0</v>
      </c>
      <c r="V11" s="51" t="n">
        <f aca="false">SUM(V12)</f>
        <v>846.666666666667</v>
      </c>
      <c r="W11" s="51" t="n">
        <f aca="false">SUM(W12)</f>
        <v>200000</v>
      </c>
      <c r="X11" s="51" t="n">
        <f aca="false">SUM(X12)</f>
        <v>130000</v>
      </c>
      <c r="Y11" s="51" t="n">
        <f aca="false">SUM(Y12)</f>
        <v>180000</v>
      </c>
      <c r="Z11" s="51" t="n">
        <f aca="false">SUM(Z12)</f>
        <v>163000</v>
      </c>
      <c r="AA11" s="51" t="n">
        <f aca="false">SUM(AA12)</f>
        <v>130000</v>
      </c>
      <c r="AB11" s="51" t="n">
        <f aca="false">SUM(AB12)</f>
        <v>65932.05</v>
      </c>
      <c r="AC11" s="51" t="n">
        <f aca="false">SUM(AC12)</f>
        <v>130000</v>
      </c>
      <c r="AD11" s="51" t="n">
        <f aca="false">SUM(AD12)</f>
        <v>120000</v>
      </c>
      <c r="AE11" s="51" t="n">
        <f aca="false">SUM(AE12)</f>
        <v>0</v>
      </c>
      <c r="AF11" s="51" t="n">
        <f aca="false">SUM(AF12)</f>
        <v>0</v>
      </c>
      <c r="AG11" s="51" t="n">
        <f aca="false">SUM(AG12)</f>
        <v>120000</v>
      </c>
      <c r="AH11" s="51" t="n">
        <f aca="false">SUM(AH12)</f>
        <v>84202.66</v>
      </c>
      <c r="AI11" s="51" t="n">
        <f aca="false">SUM(AI12)</f>
        <v>220000</v>
      </c>
      <c r="AJ11" s="51" t="n">
        <f aca="false">SUM(AJ12)</f>
        <v>73193.96</v>
      </c>
      <c r="AK11" s="51" t="n">
        <f aca="false">SUM(AK12)</f>
        <v>90000</v>
      </c>
      <c r="AL11" s="51" t="n">
        <f aca="false">SUM(AL12)</f>
        <v>0</v>
      </c>
      <c r="AM11" s="51" t="n">
        <f aca="false">SUM(AM12)</f>
        <v>0</v>
      </c>
      <c r="AN11" s="51" t="n">
        <f aca="false">SUM(AN12)</f>
        <v>90000</v>
      </c>
      <c r="AO11" s="39" t="n">
        <f aca="false">SUM(AN11/$AN$4)</f>
        <v>11945.0527573163</v>
      </c>
      <c r="AP11" s="51" t="n">
        <f aca="false">SUM(AP12)</f>
        <v>125000</v>
      </c>
      <c r="AQ11" s="51" t="n">
        <f aca="false">SUM(AQ12)</f>
        <v>0</v>
      </c>
      <c r="AR11" s="39" t="n">
        <f aca="false">SUM(AP11/$AN$4)</f>
        <v>16590.3510518283</v>
      </c>
      <c r="AS11" s="39"/>
      <c r="AT11" s="39" t="n">
        <f aca="false">SUM(AT12)</f>
        <v>10768.74</v>
      </c>
      <c r="AU11" s="39" t="n">
        <f aca="false">SUM(AU12)</f>
        <v>1960</v>
      </c>
      <c r="AV11" s="39" t="n">
        <f aca="false">SUM(AV12)</f>
        <v>0</v>
      </c>
      <c r="AW11" s="39" t="n">
        <f aca="false">SUM(AR11+AU11-AV11)</f>
        <v>18550.3510518283</v>
      </c>
      <c r="AX11" s="47"/>
      <c r="AY11" s="47" t="n">
        <f aca="false">SUM(AY14)</f>
        <v>0</v>
      </c>
      <c r="AZ11" s="47" t="n">
        <f aca="false">SUM(AZ14)</f>
        <v>3290.84</v>
      </c>
      <c r="BA11" s="47" t="n">
        <f aca="false">SUM(BA14)</f>
        <v>15259.5110518283</v>
      </c>
      <c r="BB11" s="47" t="n">
        <f aca="false">SUM(BB14)</f>
        <v>13317.94</v>
      </c>
      <c r="BC11" s="48" t="n">
        <f aca="false">SUM(BB11/BA11*100)</f>
        <v>87.2763219920101</v>
      </c>
      <c r="BL11" s="2"/>
    </row>
    <row r="12" customFormat="false" ht="12.75" hidden="false" customHeight="false" outlineLevel="0" collapsed="false">
      <c r="A12" s="41"/>
      <c r="B12" s="36"/>
      <c r="C12" s="36"/>
      <c r="D12" s="36"/>
      <c r="E12" s="36"/>
      <c r="F12" s="36"/>
      <c r="G12" s="36"/>
      <c r="H12" s="36"/>
      <c r="I12" s="49" t="s">
        <v>50</v>
      </c>
      <c r="J12" s="50"/>
      <c r="K12" s="51" t="e">
        <f aca="false">SUM(K14)</f>
        <v>#REF!</v>
      </c>
      <c r="L12" s="51" t="e">
        <f aca="false">SUM(L14)</f>
        <v>#REF!</v>
      </c>
      <c r="M12" s="51" t="e">
        <f aca="false">SUM(M14)</f>
        <v>#REF!</v>
      </c>
      <c r="N12" s="51" t="n">
        <f aca="false">SUM(N14)</f>
        <v>108000</v>
      </c>
      <c r="O12" s="51" t="n">
        <f aca="false">SUM(O14)</f>
        <v>108000</v>
      </c>
      <c r="P12" s="51" t="n">
        <f aca="false">SUM(P14)</f>
        <v>108000</v>
      </c>
      <c r="Q12" s="51" t="n">
        <f aca="false">SUM(Q14)</f>
        <v>108000</v>
      </c>
      <c r="R12" s="51" t="n">
        <f aca="false">SUM(R14)</f>
        <v>57838.38</v>
      </c>
      <c r="S12" s="51" t="n">
        <f aca="false">SUM(S14)</f>
        <v>115000</v>
      </c>
      <c r="T12" s="51" t="n">
        <f aca="false">SUM(T14)</f>
        <v>41004.14</v>
      </c>
      <c r="U12" s="51" t="n">
        <f aca="false">SUM(U14)</f>
        <v>0</v>
      </c>
      <c r="V12" s="51" t="n">
        <f aca="false">SUM(V14)</f>
        <v>846.666666666667</v>
      </c>
      <c r="W12" s="51" t="n">
        <f aca="false">SUM(W14)</f>
        <v>200000</v>
      </c>
      <c r="X12" s="51" t="n">
        <f aca="false">SUM(X14)</f>
        <v>130000</v>
      </c>
      <c r="Y12" s="51" t="n">
        <f aca="false">SUM(Y14)</f>
        <v>180000</v>
      </c>
      <c r="Z12" s="51" t="n">
        <f aca="false">SUM(Z14)</f>
        <v>163000</v>
      </c>
      <c r="AA12" s="51" t="n">
        <f aca="false">SUM(AA14)</f>
        <v>130000</v>
      </c>
      <c r="AB12" s="51" t="n">
        <f aca="false">SUM(AB14)</f>
        <v>65932.05</v>
      </c>
      <c r="AC12" s="51" t="n">
        <f aca="false">SUM(AC14)</f>
        <v>130000</v>
      </c>
      <c r="AD12" s="51" t="n">
        <f aca="false">SUM(AD14)</f>
        <v>120000</v>
      </c>
      <c r="AE12" s="51" t="n">
        <f aca="false">SUM(AE14)</f>
        <v>0</v>
      </c>
      <c r="AF12" s="51" t="n">
        <f aca="false">SUM(AF14)</f>
        <v>0</v>
      </c>
      <c r="AG12" s="51" t="n">
        <f aca="false">SUM(AG14)</f>
        <v>120000</v>
      </c>
      <c r="AH12" s="51" t="n">
        <f aca="false">SUM(AH14)</f>
        <v>84202.66</v>
      </c>
      <c r="AI12" s="51" t="n">
        <f aca="false">SUM(AI14)</f>
        <v>220000</v>
      </c>
      <c r="AJ12" s="51" t="n">
        <f aca="false">SUM(AJ14)</f>
        <v>73193.96</v>
      </c>
      <c r="AK12" s="51" t="n">
        <f aca="false">SUM(AK14)</f>
        <v>90000</v>
      </c>
      <c r="AL12" s="51" t="n">
        <f aca="false">SUM(AL14)</f>
        <v>0</v>
      </c>
      <c r="AM12" s="51" t="n">
        <f aca="false">SUM(AM14)</f>
        <v>0</v>
      </c>
      <c r="AN12" s="51" t="n">
        <f aca="false">SUM(AN14)</f>
        <v>90000</v>
      </c>
      <c r="AO12" s="39" t="n">
        <f aca="false">SUM(AN12/$AN$4)</f>
        <v>11945.0527573163</v>
      </c>
      <c r="AP12" s="51" t="n">
        <f aca="false">SUM(AP14)</f>
        <v>125000</v>
      </c>
      <c r="AQ12" s="51" t="n">
        <f aca="false">SUM(AQ14)</f>
        <v>0</v>
      </c>
      <c r="AR12" s="39" t="n">
        <f aca="false">SUM(AP12/$AN$4)</f>
        <v>16590.3510518283</v>
      </c>
      <c r="AS12" s="39"/>
      <c r="AT12" s="39" t="n">
        <f aca="false">SUM(AT14)</f>
        <v>10768.74</v>
      </c>
      <c r="AU12" s="39" t="n">
        <f aca="false">SUM(AU14)</f>
        <v>1960</v>
      </c>
      <c r="AV12" s="39" t="n">
        <f aca="false">SUM(AV14)</f>
        <v>0</v>
      </c>
      <c r="AW12" s="39" t="n">
        <f aca="false">SUM(AR12+AU12-AV12)</f>
        <v>18550.3510518283</v>
      </c>
      <c r="AX12" s="47"/>
      <c r="AY12" s="47" t="n">
        <f aca="false">SUM(AY13)</f>
        <v>0</v>
      </c>
      <c r="AZ12" s="47" t="n">
        <f aca="false">SUM(AZ13)</f>
        <v>0</v>
      </c>
      <c r="BA12" s="47" t="n">
        <f aca="false">SUM(BA13)</f>
        <v>15259.5110518283</v>
      </c>
      <c r="BB12" s="47" t="n">
        <f aca="false">SUM(BB13)</f>
        <v>13317.94</v>
      </c>
      <c r="BC12" s="48" t="n">
        <f aca="false">SUM(BB12/BA12*100)</f>
        <v>87.2763219920101</v>
      </c>
      <c r="BL12" s="2"/>
    </row>
    <row r="13" customFormat="false" ht="12.75" hidden="true" customHeight="false" outlineLevel="0" collapsed="false">
      <c r="A13" s="41"/>
      <c r="B13" s="36" t="s">
        <v>51</v>
      </c>
      <c r="C13" s="36"/>
      <c r="D13" s="36"/>
      <c r="E13" s="36"/>
      <c r="F13" s="36"/>
      <c r="G13" s="36"/>
      <c r="H13" s="36"/>
      <c r="I13" s="49" t="s">
        <v>52</v>
      </c>
      <c r="J13" s="50" t="s">
        <v>53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 t="n">
        <v>90000</v>
      </c>
      <c r="AO13" s="39" t="n">
        <f aca="false">SUM(AN13/$AN$4)</f>
        <v>11945.0527573163</v>
      </c>
      <c r="AP13" s="51" t="n">
        <f aca="false">SUM(AP14)</f>
        <v>125000</v>
      </c>
      <c r="AQ13" s="51" t="n">
        <f aca="false">SUM(AQ14)</f>
        <v>0</v>
      </c>
      <c r="AR13" s="39" t="n">
        <f aca="false">SUM(AP13/$AN$4)</f>
        <v>16590.3510518283</v>
      </c>
      <c r="AS13" s="39"/>
      <c r="AT13" s="39" t="n">
        <f aca="false">SUM(AT14)</f>
        <v>10768.74</v>
      </c>
      <c r="AU13" s="39" t="n">
        <f aca="false">SUM(AU14)</f>
        <v>1960</v>
      </c>
      <c r="AV13" s="39" t="n">
        <f aca="false">SUM(AV14)</f>
        <v>0</v>
      </c>
      <c r="AW13" s="39" t="n">
        <f aca="false">SUM(AR13+AU13-AV13)</f>
        <v>18550.3510518283</v>
      </c>
      <c r="AX13" s="47"/>
      <c r="AY13" s="47" t="n">
        <f aca="false">SUM(AY14)</f>
        <v>0</v>
      </c>
      <c r="AZ13" s="47"/>
      <c r="BA13" s="47" t="n">
        <f aca="false">SUM(BA14)</f>
        <v>15259.5110518283</v>
      </c>
      <c r="BB13" s="47" t="n">
        <f aca="false">SUM(BB14)</f>
        <v>13317.94</v>
      </c>
      <c r="BC13" s="48" t="n">
        <f aca="false">SUM(BB13/BA13*100)</f>
        <v>87.2763219920101</v>
      </c>
      <c r="BL13" s="2"/>
    </row>
    <row r="14" customFormat="false" ht="12.75" hidden="false" customHeight="false" outlineLevel="0" collapsed="false">
      <c r="A14" s="46"/>
      <c r="B14" s="52"/>
      <c r="C14" s="52"/>
      <c r="D14" s="52"/>
      <c r="E14" s="52"/>
      <c r="F14" s="52"/>
      <c r="G14" s="52"/>
      <c r="H14" s="52"/>
      <c r="I14" s="37" t="n">
        <v>3</v>
      </c>
      <c r="J14" s="38" t="s">
        <v>54</v>
      </c>
      <c r="K14" s="39" t="e">
        <f aca="false">SUM(K15)</f>
        <v>#REF!</v>
      </c>
      <c r="L14" s="39" t="e">
        <f aca="false">SUM(L15)</f>
        <v>#REF!</v>
      </c>
      <c r="M14" s="39" t="e">
        <f aca="false">SUM(M15)</f>
        <v>#REF!</v>
      </c>
      <c r="N14" s="39" t="n">
        <f aca="false">SUM(N15)</f>
        <v>108000</v>
      </c>
      <c r="O14" s="39" t="n">
        <f aca="false">SUM(O15)</f>
        <v>108000</v>
      </c>
      <c r="P14" s="39" t="n">
        <f aca="false">SUM(P15)</f>
        <v>108000</v>
      </c>
      <c r="Q14" s="39" t="n">
        <f aca="false">SUM(Q15)</f>
        <v>108000</v>
      </c>
      <c r="R14" s="39" t="n">
        <f aca="false">SUM(R15)</f>
        <v>57838.38</v>
      </c>
      <c r="S14" s="39" t="n">
        <f aca="false">SUM(S15)</f>
        <v>115000</v>
      </c>
      <c r="T14" s="39" t="n">
        <f aca="false">SUM(T15)</f>
        <v>41004.14</v>
      </c>
      <c r="U14" s="39" t="n">
        <f aca="false">SUM(U15)</f>
        <v>0</v>
      </c>
      <c r="V14" s="39" t="n">
        <f aca="false">SUM(V15)</f>
        <v>846.666666666667</v>
      </c>
      <c r="W14" s="39" t="n">
        <f aca="false">SUM(W15)</f>
        <v>200000</v>
      </c>
      <c r="X14" s="39" t="n">
        <f aca="false">SUM(X15)</f>
        <v>130000</v>
      </c>
      <c r="Y14" s="39" t="n">
        <f aca="false">SUM(Y15)</f>
        <v>180000</v>
      </c>
      <c r="Z14" s="39" t="n">
        <f aca="false">SUM(Z15)</f>
        <v>163000</v>
      </c>
      <c r="AA14" s="39" t="n">
        <f aca="false">SUM(AA15)</f>
        <v>130000</v>
      </c>
      <c r="AB14" s="39" t="n">
        <f aca="false">SUM(AB15)</f>
        <v>65932.05</v>
      </c>
      <c r="AC14" s="39" t="n">
        <f aca="false">SUM(AC15)</f>
        <v>130000</v>
      </c>
      <c r="AD14" s="39" t="n">
        <f aca="false">SUM(AD15)</f>
        <v>120000</v>
      </c>
      <c r="AE14" s="39" t="n">
        <f aca="false">SUM(AE15)</f>
        <v>0</v>
      </c>
      <c r="AF14" s="39" t="n">
        <f aca="false">SUM(AF15)</f>
        <v>0</v>
      </c>
      <c r="AG14" s="39" t="n">
        <f aca="false">SUM(AG15)</f>
        <v>120000</v>
      </c>
      <c r="AH14" s="39" t="n">
        <f aca="false">SUM(AH15)</f>
        <v>84202.66</v>
      </c>
      <c r="AI14" s="39" t="n">
        <f aca="false">SUM(AI15)</f>
        <v>220000</v>
      </c>
      <c r="AJ14" s="39" t="n">
        <f aca="false">SUM(AJ15)</f>
        <v>73193.96</v>
      </c>
      <c r="AK14" s="39" t="n">
        <f aca="false">SUM(AK15)</f>
        <v>90000</v>
      </c>
      <c r="AL14" s="39" t="n">
        <f aca="false">SUM(AL15)</f>
        <v>0</v>
      </c>
      <c r="AM14" s="39" t="n">
        <f aca="false">SUM(AM15)</f>
        <v>0</v>
      </c>
      <c r="AN14" s="39" t="n">
        <f aca="false">SUM(AN15)</f>
        <v>90000</v>
      </c>
      <c r="AO14" s="39" t="n">
        <f aca="false">SUM(AN14/$AN$4)</f>
        <v>11945.0527573163</v>
      </c>
      <c r="AP14" s="39" t="n">
        <f aca="false">SUM(AP15)</f>
        <v>125000</v>
      </c>
      <c r="AQ14" s="39" t="n">
        <f aca="false">SUM(AQ15)</f>
        <v>0</v>
      </c>
      <c r="AR14" s="39" t="n">
        <f aca="false">SUM(AP14/$AN$4)</f>
        <v>16590.3510518283</v>
      </c>
      <c r="AS14" s="39"/>
      <c r="AT14" s="39" t="n">
        <f aca="false">SUM(AT15)</f>
        <v>10768.74</v>
      </c>
      <c r="AU14" s="39" t="n">
        <f aca="false">SUM(AU15)</f>
        <v>1960</v>
      </c>
      <c r="AV14" s="39" t="n">
        <f aca="false">SUM(AV15)</f>
        <v>0</v>
      </c>
      <c r="AW14" s="39" t="n">
        <f aca="false">SUM(AR14+AU14-AV14)</f>
        <v>18550.3510518283</v>
      </c>
      <c r="AX14" s="47" t="n">
        <f aca="false">SUM(AX15)</f>
        <v>14377.86</v>
      </c>
      <c r="AY14" s="47" t="n">
        <f aca="false">SUM(AY15)</f>
        <v>0</v>
      </c>
      <c r="AZ14" s="47" t="n">
        <f aca="false">SUM(AZ15)</f>
        <v>3290.84</v>
      </c>
      <c r="BA14" s="47" t="n">
        <f aca="false">SUM(BA15)</f>
        <v>15259.5110518283</v>
      </c>
      <c r="BB14" s="47" t="n">
        <f aca="false">SUM(BB15)</f>
        <v>13317.94</v>
      </c>
      <c r="BC14" s="48" t="n">
        <f aca="false">SUM(BB14/BA14*100)</f>
        <v>87.2763219920101</v>
      </c>
      <c r="BL14" s="2"/>
    </row>
    <row r="15" customFormat="false" ht="13.5" hidden="false" customHeight="true" outlineLevel="0" collapsed="false">
      <c r="A15" s="46"/>
      <c r="B15" s="52" t="s">
        <v>52</v>
      </c>
      <c r="C15" s="52"/>
      <c r="D15" s="52"/>
      <c r="E15" s="52"/>
      <c r="F15" s="52"/>
      <c r="G15" s="52"/>
      <c r="H15" s="52"/>
      <c r="I15" s="37" t="n">
        <v>32</v>
      </c>
      <c r="J15" s="38" t="s">
        <v>55</v>
      </c>
      <c r="K15" s="39" t="e">
        <f aca="false">SUM(#REF!+K16)</f>
        <v>#REF!</v>
      </c>
      <c r="L15" s="39" t="e">
        <f aca="false">SUM(#REF!+L16)</f>
        <v>#REF!</v>
      </c>
      <c r="M15" s="39" t="e">
        <f aca="false">SUM(#REF!+M16)</f>
        <v>#REF!</v>
      </c>
      <c r="N15" s="39" t="n">
        <f aca="false">SUM(N16)</f>
        <v>108000</v>
      </c>
      <c r="O15" s="39" t="n">
        <f aca="false">SUM(O16)</f>
        <v>108000</v>
      </c>
      <c r="P15" s="39" t="n">
        <f aca="false">SUM(P16)</f>
        <v>108000</v>
      </c>
      <c r="Q15" s="39" t="n">
        <f aca="false">SUM(Q16)</f>
        <v>108000</v>
      </c>
      <c r="R15" s="39" t="n">
        <f aca="false">SUM(R16)</f>
        <v>57838.38</v>
      </c>
      <c r="S15" s="39" t="n">
        <f aca="false">SUM(S16)</f>
        <v>115000</v>
      </c>
      <c r="T15" s="39" t="n">
        <f aca="false">SUM(T16)</f>
        <v>41004.14</v>
      </c>
      <c r="U15" s="39" t="n">
        <f aca="false">SUM(U16)</f>
        <v>0</v>
      </c>
      <c r="V15" s="39" t="n">
        <f aca="false">SUM(V16)</f>
        <v>846.666666666667</v>
      </c>
      <c r="W15" s="39" t="n">
        <f aca="false">SUM(W16)</f>
        <v>200000</v>
      </c>
      <c r="X15" s="39" t="n">
        <f aca="false">SUM(X16)</f>
        <v>130000</v>
      </c>
      <c r="Y15" s="39" t="n">
        <f aca="false">SUM(Y16)</f>
        <v>180000</v>
      </c>
      <c r="Z15" s="39" t="n">
        <f aca="false">SUM(Z16)</f>
        <v>163000</v>
      </c>
      <c r="AA15" s="39" t="n">
        <f aca="false">SUM(AA16)</f>
        <v>130000</v>
      </c>
      <c r="AB15" s="39" t="n">
        <f aca="false">SUM(AB16)</f>
        <v>65932.05</v>
      </c>
      <c r="AC15" s="39" t="n">
        <f aca="false">SUM(AC16)</f>
        <v>130000</v>
      </c>
      <c r="AD15" s="39" t="n">
        <f aca="false">SUM(AD16)</f>
        <v>120000</v>
      </c>
      <c r="AE15" s="39" t="n">
        <f aca="false">SUM(AE16)</f>
        <v>0</v>
      </c>
      <c r="AF15" s="39" t="n">
        <f aca="false">SUM(AF16)</f>
        <v>0</v>
      </c>
      <c r="AG15" s="39" t="n">
        <f aca="false">SUM(AG16)</f>
        <v>120000</v>
      </c>
      <c r="AH15" s="39" t="n">
        <f aca="false">SUM(AH16)</f>
        <v>84202.66</v>
      </c>
      <c r="AI15" s="39" t="n">
        <f aca="false">SUM(AI16)</f>
        <v>220000</v>
      </c>
      <c r="AJ15" s="39" t="n">
        <f aca="false">SUM(AJ16)</f>
        <v>73193.96</v>
      </c>
      <c r="AK15" s="39" t="n">
        <f aca="false">SUM(AK16)</f>
        <v>90000</v>
      </c>
      <c r="AL15" s="39" t="n">
        <f aca="false">SUM(AL16)</f>
        <v>0</v>
      </c>
      <c r="AM15" s="39" t="n">
        <f aca="false">SUM(AM16)</f>
        <v>0</v>
      </c>
      <c r="AN15" s="39" t="n">
        <f aca="false">SUM(AN16)</f>
        <v>90000</v>
      </c>
      <c r="AO15" s="39" t="n">
        <f aca="false">SUM(AN15/$AN$4)</f>
        <v>11945.0527573163</v>
      </c>
      <c r="AP15" s="39" t="n">
        <f aca="false">SUM(AP16)</f>
        <v>125000</v>
      </c>
      <c r="AQ15" s="39"/>
      <c r="AR15" s="39" t="n">
        <f aca="false">SUM(AP15/$AN$4)</f>
        <v>16590.3510518283</v>
      </c>
      <c r="AS15" s="39"/>
      <c r="AT15" s="39" t="n">
        <f aca="false">SUM(AT16)</f>
        <v>10768.74</v>
      </c>
      <c r="AU15" s="39" t="n">
        <f aca="false">SUM(AU16)</f>
        <v>1960</v>
      </c>
      <c r="AV15" s="39" t="n">
        <f aca="false">SUM(AV16)</f>
        <v>0</v>
      </c>
      <c r="AW15" s="39" t="n">
        <f aca="false">SUM(AR15+AU15-AV15)</f>
        <v>18550.3510518283</v>
      </c>
      <c r="AX15" s="47" t="n">
        <f aca="false">SUM(AX16)</f>
        <v>14377.86</v>
      </c>
      <c r="AY15" s="47" t="n">
        <f aca="false">SUM(AY16)</f>
        <v>0</v>
      </c>
      <c r="AZ15" s="47" t="n">
        <f aca="false">SUM(AZ16)</f>
        <v>3290.84</v>
      </c>
      <c r="BA15" s="47" t="n">
        <f aca="false">SUM(BA16)</f>
        <v>15259.5110518283</v>
      </c>
      <c r="BB15" s="47" t="n">
        <f aca="false">SUM(BB16)</f>
        <v>13317.94</v>
      </c>
      <c r="BC15" s="48" t="n">
        <f aca="false">SUM(BB15/BA15*100)</f>
        <v>87.2763219920101</v>
      </c>
      <c r="BL15" s="2"/>
    </row>
    <row r="16" customFormat="false" ht="12.75" hidden="false" customHeight="false" outlineLevel="0" collapsed="false">
      <c r="A16" s="41"/>
      <c r="B16" s="36"/>
      <c r="C16" s="36"/>
      <c r="D16" s="36"/>
      <c r="E16" s="36"/>
      <c r="F16" s="36"/>
      <c r="G16" s="36"/>
      <c r="H16" s="36"/>
      <c r="I16" s="49" t="n">
        <v>329</v>
      </c>
      <c r="J16" s="50" t="s">
        <v>56</v>
      </c>
      <c r="K16" s="51" t="n">
        <f aca="false">SUM(K17:K20)</f>
        <v>0</v>
      </c>
      <c r="L16" s="51" t="n">
        <f aca="false">SUM(L17:L20)</f>
        <v>0</v>
      </c>
      <c r="M16" s="51" t="n">
        <f aca="false">SUM(M17:M20)</f>
        <v>0</v>
      </c>
      <c r="N16" s="51" t="n">
        <f aca="false">SUM(N17:N20)</f>
        <v>108000</v>
      </c>
      <c r="O16" s="51" t="n">
        <f aca="false">SUM(O17:O20)</f>
        <v>108000</v>
      </c>
      <c r="P16" s="51" t="n">
        <f aca="false">SUM(P17:P20)</f>
        <v>108000</v>
      </c>
      <c r="Q16" s="51" t="n">
        <f aca="false">SUM(Q17:Q20)</f>
        <v>108000</v>
      </c>
      <c r="R16" s="51" t="n">
        <f aca="false">SUM(R17:R20)</f>
        <v>57838.38</v>
      </c>
      <c r="S16" s="51" t="n">
        <f aca="false">SUM(S17:S20)</f>
        <v>115000</v>
      </c>
      <c r="T16" s="51" t="n">
        <f aca="false">SUM(T17:T20)</f>
        <v>41004.14</v>
      </c>
      <c r="U16" s="51" t="n">
        <f aca="false">SUM(U17:U20)</f>
        <v>0</v>
      </c>
      <c r="V16" s="51" t="n">
        <f aca="false">SUM(V17:V20)</f>
        <v>846.666666666667</v>
      </c>
      <c r="W16" s="51" t="n">
        <f aca="false">SUM(W17:W20)</f>
        <v>200000</v>
      </c>
      <c r="X16" s="51" t="n">
        <f aca="false">SUM(X17:X20)</f>
        <v>130000</v>
      </c>
      <c r="Y16" s="51" t="n">
        <f aca="false">SUM(Y17:Y20)</f>
        <v>180000</v>
      </c>
      <c r="Z16" s="51" t="n">
        <f aca="false">SUM(Z17:Z20)</f>
        <v>163000</v>
      </c>
      <c r="AA16" s="51" t="n">
        <f aca="false">SUM(AA17:AA20)</f>
        <v>130000</v>
      </c>
      <c r="AB16" s="51" t="n">
        <f aca="false">SUM(AB17:AB20)</f>
        <v>65932.05</v>
      </c>
      <c r="AC16" s="51" t="n">
        <f aca="false">SUM(AC17:AC20)</f>
        <v>130000</v>
      </c>
      <c r="AD16" s="51" t="n">
        <f aca="false">SUM(AD17:AD20)</f>
        <v>120000</v>
      </c>
      <c r="AE16" s="51" t="n">
        <f aca="false">SUM(AE17:AE20)</f>
        <v>0</v>
      </c>
      <c r="AF16" s="51" t="n">
        <f aca="false">SUM(AF17:AF20)</f>
        <v>0</v>
      </c>
      <c r="AG16" s="51" t="n">
        <f aca="false">SUM(AG17:AG20)</f>
        <v>120000</v>
      </c>
      <c r="AH16" s="51" t="n">
        <f aca="false">SUM(AH17:AH20)</f>
        <v>84202.66</v>
      </c>
      <c r="AI16" s="51" t="n">
        <f aca="false">SUM(AI17:AI20)</f>
        <v>220000</v>
      </c>
      <c r="AJ16" s="51" t="n">
        <f aca="false">SUM(AJ17:AJ20)</f>
        <v>73193.96</v>
      </c>
      <c r="AK16" s="51" t="n">
        <f aca="false">SUM(AK17:AK20)</f>
        <v>90000</v>
      </c>
      <c r="AL16" s="51" t="n">
        <f aca="false">SUM(AL17:AL20)</f>
        <v>0</v>
      </c>
      <c r="AM16" s="51" t="n">
        <f aca="false">SUM(AM17:AM20)</f>
        <v>0</v>
      </c>
      <c r="AN16" s="51" t="n">
        <f aca="false">SUM(AN17:AN20)</f>
        <v>90000</v>
      </c>
      <c r="AO16" s="39" t="n">
        <f aca="false">SUM(AN16/$AN$4)</f>
        <v>11945.0527573163</v>
      </c>
      <c r="AP16" s="51" t="n">
        <f aca="false">SUM(AP17:AP20)</f>
        <v>125000</v>
      </c>
      <c r="AQ16" s="51"/>
      <c r="AR16" s="39" t="n">
        <f aca="false">SUM(AP16/$AN$4)</f>
        <v>16590.3510518283</v>
      </c>
      <c r="AS16" s="39"/>
      <c r="AT16" s="39" t="n">
        <f aca="false">SUM(AT17:AT20)</f>
        <v>10768.74</v>
      </c>
      <c r="AU16" s="39" t="n">
        <f aca="false">SUM(AU17:AU20)</f>
        <v>1960</v>
      </c>
      <c r="AV16" s="39" t="n">
        <f aca="false">SUM(AV17:AV20)</f>
        <v>0</v>
      </c>
      <c r="AW16" s="39" t="n">
        <f aca="false">SUM(AR16+AU16-AV16)</f>
        <v>18550.3510518283</v>
      </c>
      <c r="AX16" s="47" t="n">
        <f aca="false">SUM(AX17:AX20)</f>
        <v>14377.86</v>
      </c>
      <c r="AY16" s="47" t="n">
        <f aca="false">SUM(AY17:AY20)</f>
        <v>0</v>
      </c>
      <c r="AZ16" s="47" t="n">
        <f aca="false">SUM(AZ17:AZ20)</f>
        <v>3290.84</v>
      </c>
      <c r="BA16" s="47" t="n">
        <f aca="false">SUM(BA17:BA20)</f>
        <v>15259.5110518283</v>
      </c>
      <c r="BB16" s="47" t="n">
        <f aca="false">SUM(BB17:BB20)</f>
        <v>13317.94</v>
      </c>
      <c r="BC16" s="48" t="n">
        <f aca="false">SUM(BB16/BA16*100)</f>
        <v>87.2763219920101</v>
      </c>
      <c r="BE16" s="2" t="n">
        <v>13317.94</v>
      </c>
      <c r="BL16" s="2"/>
    </row>
    <row r="17" customFormat="false" ht="12.75" hidden="false" customHeight="false" outlineLevel="0" collapsed="false">
      <c r="A17" s="41"/>
      <c r="B17" s="36"/>
      <c r="C17" s="36"/>
      <c r="D17" s="36"/>
      <c r="E17" s="36"/>
      <c r="F17" s="36"/>
      <c r="G17" s="36"/>
      <c r="H17" s="36"/>
      <c r="I17" s="49" t="n">
        <v>32911</v>
      </c>
      <c r="J17" s="50" t="s">
        <v>57</v>
      </c>
      <c r="K17" s="51"/>
      <c r="L17" s="51"/>
      <c r="M17" s="51"/>
      <c r="N17" s="51" t="n">
        <v>100000</v>
      </c>
      <c r="O17" s="51" t="n">
        <v>100000</v>
      </c>
      <c r="P17" s="51" t="n">
        <v>100000</v>
      </c>
      <c r="Q17" s="51" t="n">
        <v>100000</v>
      </c>
      <c r="R17" s="51" t="n">
        <v>28652.38</v>
      </c>
      <c r="S17" s="51" t="n">
        <v>80000</v>
      </c>
      <c r="T17" s="51" t="n">
        <v>36253.9</v>
      </c>
      <c r="U17" s="51"/>
      <c r="V17" s="39" t="n">
        <f aca="false">S17/P17*100</f>
        <v>80</v>
      </c>
      <c r="W17" s="51" t="n">
        <v>80000</v>
      </c>
      <c r="X17" s="51" t="n">
        <v>100000</v>
      </c>
      <c r="Y17" s="51" t="n">
        <v>100000</v>
      </c>
      <c r="Z17" s="51" t="n">
        <v>100000</v>
      </c>
      <c r="AA17" s="51" t="n">
        <v>100000</v>
      </c>
      <c r="AB17" s="51" t="n">
        <v>19829.59</v>
      </c>
      <c r="AC17" s="51" t="n">
        <v>100000</v>
      </c>
      <c r="AD17" s="51" t="n">
        <v>80000</v>
      </c>
      <c r="AE17" s="51"/>
      <c r="AF17" s="51"/>
      <c r="AG17" s="53" t="n">
        <v>80000</v>
      </c>
      <c r="AH17" s="51" t="n">
        <v>60839.65</v>
      </c>
      <c r="AI17" s="51" t="n">
        <v>80000</v>
      </c>
      <c r="AJ17" s="47" t="n">
        <v>27663.23</v>
      </c>
      <c r="AK17" s="51" t="n">
        <v>50000</v>
      </c>
      <c r="AL17" s="51"/>
      <c r="AM17" s="51"/>
      <c r="AN17" s="47" t="n">
        <f aca="false">SUM(AK17+AL17-AM17)</f>
        <v>50000</v>
      </c>
      <c r="AO17" s="39" t="n">
        <f aca="false">SUM(AN17/$AN$4)</f>
        <v>6636.1404207313</v>
      </c>
      <c r="AP17" s="47" t="n">
        <v>50000</v>
      </c>
      <c r="AQ17" s="47"/>
      <c r="AR17" s="39" t="n">
        <f aca="false">SUM(AP17/$AN$4)</f>
        <v>6636.1404207313</v>
      </c>
      <c r="AS17" s="39" t="n">
        <v>4252.8</v>
      </c>
      <c r="AT17" s="39" t="n">
        <v>4252.8</v>
      </c>
      <c r="AU17" s="39" t="n">
        <v>1000</v>
      </c>
      <c r="AV17" s="39"/>
      <c r="AW17" s="39" t="n">
        <f aca="false">SUM(AR17+AU17-AV17)</f>
        <v>7636.1404207313</v>
      </c>
      <c r="AX17" s="47" t="n">
        <v>7383.12</v>
      </c>
      <c r="AY17" s="47"/>
      <c r="AZ17" s="47"/>
      <c r="BA17" s="47" t="n">
        <f aca="false">SUM(AW17+AY17-AZ17)</f>
        <v>7636.1404207313</v>
      </c>
      <c r="BB17" s="47" t="n">
        <v>7383.12</v>
      </c>
      <c r="BC17" s="48" t="n">
        <f aca="false">SUM(BB17/BA17*100)</f>
        <v>96.6865404930955</v>
      </c>
      <c r="BL17" s="2"/>
    </row>
    <row r="18" customFormat="false" ht="12.75" hidden="false" customHeight="false" outlineLevel="0" collapsed="false">
      <c r="A18" s="41"/>
      <c r="B18" s="36"/>
      <c r="C18" s="36"/>
      <c r="D18" s="36"/>
      <c r="E18" s="36"/>
      <c r="F18" s="36"/>
      <c r="G18" s="36"/>
      <c r="H18" s="36"/>
      <c r="I18" s="49" t="n">
        <v>32921</v>
      </c>
      <c r="J18" s="50" t="s">
        <v>58</v>
      </c>
      <c r="K18" s="51"/>
      <c r="L18" s="51"/>
      <c r="M18" s="51"/>
      <c r="N18" s="51" t="n">
        <v>5000</v>
      </c>
      <c r="O18" s="51" t="n">
        <v>5000</v>
      </c>
      <c r="P18" s="51" t="n">
        <v>5000</v>
      </c>
      <c r="Q18" s="51" t="n">
        <v>5000</v>
      </c>
      <c r="R18" s="51" t="n">
        <v>25856.88</v>
      </c>
      <c r="S18" s="51" t="n">
        <v>30000</v>
      </c>
      <c r="T18" s="51" t="n">
        <v>1754.19</v>
      </c>
      <c r="U18" s="51"/>
      <c r="V18" s="39" t="n">
        <f aca="false">S18/P18*100</f>
        <v>600</v>
      </c>
      <c r="W18" s="51" t="n">
        <v>15000</v>
      </c>
      <c r="X18" s="51" t="n">
        <v>15000</v>
      </c>
      <c r="Y18" s="51" t="n">
        <v>15000</v>
      </c>
      <c r="Z18" s="51" t="n">
        <v>15000</v>
      </c>
      <c r="AA18" s="51" t="n">
        <v>15000</v>
      </c>
      <c r="AB18" s="51" t="n">
        <v>1916.2</v>
      </c>
      <c r="AC18" s="51" t="n">
        <v>15000</v>
      </c>
      <c r="AD18" s="51" t="n">
        <v>15000</v>
      </c>
      <c r="AE18" s="51"/>
      <c r="AF18" s="51"/>
      <c r="AG18" s="53" t="n">
        <f aca="false">SUM(AC18+AE18-AF18)</f>
        <v>15000</v>
      </c>
      <c r="AH18" s="51" t="n">
        <v>1596.84</v>
      </c>
      <c r="AI18" s="51" t="n">
        <v>15000</v>
      </c>
      <c r="AJ18" s="47" t="n">
        <v>0</v>
      </c>
      <c r="AK18" s="51" t="n">
        <v>15000</v>
      </c>
      <c r="AL18" s="51"/>
      <c r="AM18" s="51"/>
      <c r="AN18" s="47" t="n">
        <f aca="false">SUM(AK18+AL18-AM18)</f>
        <v>15000</v>
      </c>
      <c r="AO18" s="39" t="n">
        <f aca="false">SUM(AN18/$AN$4)</f>
        <v>1990.84212621939</v>
      </c>
      <c r="AP18" s="47" t="n">
        <v>15000</v>
      </c>
      <c r="AQ18" s="47"/>
      <c r="AR18" s="39" t="n">
        <f aca="false">SUM(AP18/$AN$4)</f>
        <v>1990.84212621939</v>
      </c>
      <c r="AS18" s="39"/>
      <c r="AT18" s="39"/>
      <c r="AU18" s="39"/>
      <c r="AV18" s="39"/>
      <c r="AW18" s="39" t="n">
        <f aca="false">SUM(AR18+AU18-AV18)</f>
        <v>1990.84212621939</v>
      </c>
      <c r="AX18" s="47"/>
      <c r="AY18" s="47"/>
      <c r="AZ18" s="47" t="n">
        <v>1990.84</v>
      </c>
      <c r="BA18" s="47" t="n">
        <f aca="false">SUM(AW18+AY18-AZ18)</f>
        <v>0.00212621939067503</v>
      </c>
      <c r="BB18" s="47"/>
      <c r="BC18" s="48" t="n">
        <f aca="false">SUM(BB18/BA18*100)</f>
        <v>0</v>
      </c>
      <c r="BL18" s="2"/>
    </row>
    <row r="19" customFormat="false" ht="12.75" hidden="false" customHeight="false" outlineLevel="0" collapsed="false">
      <c r="A19" s="41"/>
      <c r="B19" s="36"/>
      <c r="C19" s="36"/>
      <c r="D19" s="36"/>
      <c r="E19" s="36"/>
      <c r="F19" s="36"/>
      <c r="G19" s="36"/>
      <c r="H19" s="36"/>
      <c r="I19" s="49" t="n">
        <v>32931</v>
      </c>
      <c r="J19" s="50" t="s">
        <v>59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39"/>
      <c r="W19" s="51" t="n">
        <v>100000</v>
      </c>
      <c r="X19" s="51"/>
      <c r="Y19" s="51" t="n">
        <v>50000</v>
      </c>
      <c r="Z19" s="51" t="n">
        <v>35000</v>
      </c>
      <c r="AA19" s="51" t="n">
        <v>0</v>
      </c>
      <c r="AB19" s="51" t="n">
        <v>33526.45</v>
      </c>
      <c r="AC19" s="51" t="n">
        <v>0</v>
      </c>
      <c r="AD19" s="51"/>
      <c r="AE19" s="51"/>
      <c r="AF19" s="51"/>
      <c r="AG19" s="53" t="n">
        <f aca="false">SUM(AC19+AE19-AF19)</f>
        <v>0</v>
      </c>
      <c r="AH19" s="51"/>
      <c r="AI19" s="51" t="n">
        <v>100000</v>
      </c>
      <c r="AJ19" s="47" t="n">
        <v>32350.4</v>
      </c>
      <c r="AK19" s="51" t="n">
        <v>0</v>
      </c>
      <c r="AL19" s="51"/>
      <c r="AM19" s="51"/>
      <c r="AN19" s="47" t="n">
        <f aca="false">SUM(AK19+AL19-AM19)</f>
        <v>0</v>
      </c>
      <c r="AO19" s="39" t="n">
        <f aca="false">SUM(AN19/$AN$4)</f>
        <v>0</v>
      </c>
      <c r="AP19" s="47" t="n">
        <v>30000</v>
      </c>
      <c r="AQ19" s="47"/>
      <c r="AR19" s="39" t="n">
        <f aca="false">SUM(AP19/$AN$4)</f>
        <v>3981.68425243878</v>
      </c>
      <c r="AS19" s="39" t="n">
        <v>4935.94</v>
      </c>
      <c r="AT19" s="39" t="n">
        <v>4935.94</v>
      </c>
      <c r="AU19" s="39" t="n">
        <v>960</v>
      </c>
      <c r="AV19" s="39"/>
      <c r="AW19" s="39" t="n">
        <f aca="false">SUM(AR19+AU19-AV19)</f>
        <v>4941.68425243878</v>
      </c>
      <c r="AX19" s="47" t="n">
        <v>4935.94</v>
      </c>
      <c r="AY19" s="47"/>
      <c r="AZ19" s="47"/>
      <c r="BA19" s="47" t="n">
        <f aca="false">SUM(AW19+AY19-AZ19)</f>
        <v>4941.68425243878</v>
      </c>
      <c r="BB19" s="47" t="n">
        <v>4935.94</v>
      </c>
      <c r="BC19" s="48" t="n">
        <f aca="false">SUM(BB19/BA19*100)</f>
        <v>99.8837592175998</v>
      </c>
      <c r="BL19" s="2"/>
    </row>
    <row r="20" customFormat="false" ht="12.75" hidden="false" customHeight="false" outlineLevel="0" collapsed="false">
      <c r="A20" s="41"/>
      <c r="B20" s="36"/>
      <c r="C20" s="36"/>
      <c r="D20" s="36"/>
      <c r="E20" s="36"/>
      <c r="F20" s="36"/>
      <c r="G20" s="36"/>
      <c r="H20" s="36"/>
      <c r="I20" s="49" t="n">
        <v>32921</v>
      </c>
      <c r="J20" s="50" t="s">
        <v>60</v>
      </c>
      <c r="K20" s="51"/>
      <c r="L20" s="51"/>
      <c r="M20" s="51"/>
      <c r="N20" s="51" t="n">
        <v>3000</v>
      </c>
      <c r="O20" s="51" t="n">
        <v>3000</v>
      </c>
      <c r="P20" s="51" t="n">
        <v>3000</v>
      </c>
      <c r="Q20" s="51" t="n">
        <v>3000</v>
      </c>
      <c r="R20" s="51" t="n">
        <v>3329.12</v>
      </c>
      <c r="S20" s="51" t="n">
        <v>5000</v>
      </c>
      <c r="T20" s="51" t="n">
        <v>2996.05</v>
      </c>
      <c r="U20" s="51"/>
      <c r="V20" s="39" t="n">
        <f aca="false">S20/P20*100</f>
        <v>166.666666666667</v>
      </c>
      <c r="W20" s="51" t="n">
        <v>5000</v>
      </c>
      <c r="X20" s="51" t="n">
        <v>15000</v>
      </c>
      <c r="Y20" s="51" t="n">
        <v>15000</v>
      </c>
      <c r="Z20" s="51" t="n">
        <v>13000</v>
      </c>
      <c r="AA20" s="51" t="n">
        <v>15000</v>
      </c>
      <c r="AB20" s="51" t="n">
        <v>10659.81</v>
      </c>
      <c r="AC20" s="51" t="n">
        <v>15000</v>
      </c>
      <c r="AD20" s="51" t="n">
        <v>25000</v>
      </c>
      <c r="AE20" s="51"/>
      <c r="AF20" s="51"/>
      <c r="AG20" s="53" t="n">
        <v>25000</v>
      </c>
      <c r="AH20" s="51" t="n">
        <v>21766.17</v>
      </c>
      <c r="AI20" s="51" t="n">
        <v>25000</v>
      </c>
      <c r="AJ20" s="47" t="n">
        <v>13180.33</v>
      </c>
      <c r="AK20" s="51" t="n">
        <v>25000</v>
      </c>
      <c r="AL20" s="51"/>
      <c r="AM20" s="51"/>
      <c r="AN20" s="47" t="n">
        <f aca="false">SUM(AK20+AL20-AM20)</f>
        <v>25000</v>
      </c>
      <c r="AO20" s="39" t="n">
        <f aca="false">SUM(AN20/$AN$4)</f>
        <v>3318.07021036565</v>
      </c>
      <c r="AP20" s="47" t="n">
        <v>30000</v>
      </c>
      <c r="AQ20" s="47"/>
      <c r="AR20" s="39" t="n">
        <f aca="false">SUM(AP20/$AN$4)</f>
        <v>3981.68425243878</v>
      </c>
      <c r="AS20" s="39" t="n">
        <v>1580</v>
      </c>
      <c r="AT20" s="39" t="n">
        <v>1580</v>
      </c>
      <c r="AU20" s="39"/>
      <c r="AV20" s="39"/>
      <c r="AW20" s="39" t="n">
        <f aca="false">SUM(AR20+AU20-AV20)</f>
        <v>3981.68425243878</v>
      </c>
      <c r="AX20" s="47" t="n">
        <v>2058.8</v>
      </c>
      <c r="AY20" s="47"/>
      <c r="AZ20" s="47" t="n">
        <v>1300</v>
      </c>
      <c r="BA20" s="47" t="n">
        <f aca="false">SUM(AW20+AY20-AZ20)</f>
        <v>2681.68425243878</v>
      </c>
      <c r="BB20" s="47" t="n">
        <v>998.88</v>
      </c>
      <c r="BC20" s="48" t="n">
        <f aca="false">SUM(BB20/BA20*100)</f>
        <v>37.2482330494948</v>
      </c>
      <c r="BL20" s="2"/>
    </row>
    <row r="21" customFormat="false" ht="12.75" hidden="false" customHeight="false" outlineLevel="0" collapsed="false">
      <c r="A21" s="41" t="s">
        <v>61</v>
      </c>
      <c r="B21" s="36"/>
      <c r="C21" s="36"/>
      <c r="D21" s="36"/>
      <c r="E21" s="36"/>
      <c r="F21" s="36"/>
      <c r="G21" s="36"/>
      <c r="H21" s="36"/>
      <c r="I21" s="49" t="s">
        <v>48</v>
      </c>
      <c r="J21" s="50" t="s">
        <v>62</v>
      </c>
      <c r="K21" s="51" t="n">
        <f aca="false">SUM(K22)</f>
        <v>0</v>
      </c>
      <c r="L21" s="51" t="n">
        <f aca="false">SUM(L22)</f>
        <v>22000</v>
      </c>
      <c r="M21" s="51" t="n">
        <f aca="false">SUM(M22)</f>
        <v>22000</v>
      </c>
      <c r="N21" s="51" t="n">
        <f aca="false">SUM(N22)</f>
        <v>20000</v>
      </c>
      <c r="O21" s="51" t="n">
        <f aca="false">SUM(O22)</f>
        <v>20000</v>
      </c>
      <c r="P21" s="51" t="n">
        <f aca="false">SUM(P22)</f>
        <v>20000</v>
      </c>
      <c r="Q21" s="51" t="n">
        <f aca="false">SUM(Q22)</f>
        <v>20000</v>
      </c>
      <c r="R21" s="51" t="n">
        <f aca="false">SUM(R22)</f>
        <v>10000</v>
      </c>
      <c r="S21" s="51" t="n">
        <f aca="false">SUM(S22)</f>
        <v>20000</v>
      </c>
      <c r="T21" s="51" t="n">
        <f aca="false">SUM(T22)</f>
        <v>5000</v>
      </c>
      <c r="U21" s="51" t="n">
        <f aca="false">SUM(U22)</f>
        <v>0</v>
      </c>
      <c r="V21" s="51" t="n">
        <f aca="false">SUM(V22)</f>
        <v>100</v>
      </c>
      <c r="W21" s="51" t="n">
        <f aca="false">SUM(W22)</f>
        <v>20000</v>
      </c>
      <c r="X21" s="51" t="n">
        <f aca="false">SUM(X22)</f>
        <v>30000</v>
      </c>
      <c r="Y21" s="51" t="n">
        <f aca="false">SUM(Y22)</f>
        <v>30000</v>
      </c>
      <c r="Z21" s="51" t="n">
        <f aca="false">SUM(Z22)</f>
        <v>30000</v>
      </c>
      <c r="AA21" s="51" t="n">
        <f aca="false">SUM(AA22)</f>
        <v>30000</v>
      </c>
      <c r="AB21" s="51" t="n">
        <f aca="false">SUM(AB22)</f>
        <v>12500</v>
      </c>
      <c r="AC21" s="51" t="n">
        <f aca="false">SUM(AC22)</f>
        <v>30000</v>
      </c>
      <c r="AD21" s="51" t="n">
        <f aca="false">SUM(AD22)</f>
        <v>30000</v>
      </c>
      <c r="AE21" s="51" t="n">
        <f aca="false">SUM(AE22)</f>
        <v>0</v>
      </c>
      <c r="AF21" s="51" t="n">
        <f aca="false">SUM(AF22)</f>
        <v>0</v>
      </c>
      <c r="AG21" s="51" t="n">
        <f aca="false">SUM(AG22)</f>
        <v>30000</v>
      </c>
      <c r="AH21" s="51" t="n">
        <f aca="false">SUM(AH22)</f>
        <v>15000</v>
      </c>
      <c r="AI21" s="51" t="n">
        <f aca="false">SUM(AI22)</f>
        <v>40000</v>
      </c>
      <c r="AJ21" s="51" t="n">
        <f aca="false">SUM(AJ22)</f>
        <v>10000</v>
      </c>
      <c r="AK21" s="51" t="n">
        <f aca="false">SUM(AK22)</f>
        <v>40000</v>
      </c>
      <c r="AL21" s="51" t="n">
        <f aca="false">SUM(AL22)</f>
        <v>0</v>
      </c>
      <c r="AM21" s="51" t="n">
        <f aca="false">SUM(AM22)</f>
        <v>0</v>
      </c>
      <c r="AN21" s="51" t="n">
        <f aca="false">SUM(AN22)</f>
        <v>40000</v>
      </c>
      <c r="AO21" s="39" t="n">
        <f aca="false">SUM(AN21/$AN$4)</f>
        <v>5308.91233658504</v>
      </c>
      <c r="AP21" s="51" t="n">
        <f aca="false">SUM(AP22)</f>
        <v>40000</v>
      </c>
      <c r="AQ21" s="51" t="n">
        <f aca="false">SUM(AQ22)</f>
        <v>0</v>
      </c>
      <c r="AR21" s="39" t="n">
        <f aca="false">SUM(AP21/$AN$4)</f>
        <v>5308.91233658504</v>
      </c>
      <c r="AS21" s="39"/>
      <c r="AT21" s="39" t="n">
        <f aca="false">SUM(AT22)</f>
        <v>2654.5</v>
      </c>
      <c r="AU21" s="39" t="n">
        <f aca="false">SUM(AU22)</f>
        <v>0</v>
      </c>
      <c r="AV21" s="39" t="n">
        <f aca="false">SUM(AV22)</f>
        <v>0</v>
      </c>
      <c r="AW21" s="39" t="n">
        <f aca="false">SUM(AR21+AU21-AV21)</f>
        <v>5308.91233658504</v>
      </c>
      <c r="AX21" s="47"/>
      <c r="AY21" s="47" t="n">
        <f aca="false">SUM(AY22)</f>
        <v>0</v>
      </c>
      <c r="AZ21" s="47" t="n">
        <f aca="false">SUM(AZ22)</f>
        <v>0</v>
      </c>
      <c r="BA21" s="47" t="n">
        <f aca="false">SUM(BA22)</f>
        <v>5308.91</v>
      </c>
      <c r="BB21" s="47"/>
      <c r="BC21" s="48" t="n">
        <f aca="false">SUM(BB21/BA21*100)</f>
        <v>0</v>
      </c>
      <c r="BL21" s="2"/>
    </row>
    <row r="22" customFormat="false" ht="12.75" hidden="false" customHeight="false" outlineLevel="0" collapsed="false">
      <c r="A22" s="41"/>
      <c r="B22" s="36"/>
      <c r="C22" s="36"/>
      <c r="D22" s="36"/>
      <c r="E22" s="36"/>
      <c r="F22" s="36"/>
      <c r="G22" s="36"/>
      <c r="H22" s="36"/>
      <c r="I22" s="49" t="s">
        <v>50</v>
      </c>
      <c r="J22" s="50"/>
      <c r="K22" s="51" t="n">
        <f aca="false">SUM(K24)</f>
        <v>0</v>
      </c>
      <c r="L22" s="51" t="n">
        <f aca="false">SUM(L24)</f>
        <v>22000</v>
      </c>
      <c r="M22" s="51" t="n">
        <f aca="false">SUM(M24)</f>
        <v>22000</v>
      </c>
      <c r="N22" s="51" t="n">
        <f aca="false">SUM(N24)</f>
        <v>20000</v>
      </c>
      <c r="O22" s="51" t="n">
        <f aca="false">SUM(O24)</f>
        <v>20000</v>
      </c>
      <c r="P22" s="51" t="n">
        <f aca="false">SUM(P24)</f>
        <v>20000</v>
      </c>
      <c r="Q22" s="51" t="n">
        <f aca="false">SUM(Q24)</f>
        <v>20000</v>
      </c>
      <c r="R22" s="51" t="n">
        <f aca="false">SUM(R24)</f>
        <v>10000</v>
      </c>
      <c r="S22" s="51" t="n">
        <f aca="false">SUM(S24)</f>
        <v>20000</v>
      </c>
      <c r="T22" s="51" t="n">
        <f aca="false">SUM(T24)</f>
        <v>5000</v>
      </c>
      <c r="U22" s="51" t="n">
        <f aca="false">SUM(U24)</f>
        <v>0</v>
      </c>
      <c r="V22" s="51" t="n">
        <f aca="false">SUM(V24)</f>
        <v>100</v>
      </c>
      <c r="W22" s="51" t="n">
        <f aca="false">SUM(W24)</f>
        <v>20000</v>
      </c>
      <c r="X22" s="51" t="n">
        <f aca="false">SUM(X24)</f>
        <v>30000</v>
      </c>
      <c r="Y22" s="51" t="n">
        <f aca="false">SUM(Y24)</f>
        <v>30000</v>
      </c>
      <c r="Z22" s="51" t="n">
        <f aca="false">SUM(Z24)</f>
        <v>30000</v>
      </c>
      <c r="AA22" s="51" t="n">
        <f aca="false">SUM(AA24)</f>
        <v>30000</v>
      </c>
      <c r="AB22" s="51" t="n">
        <f aca="false">SUM(AB24)</f>
        <v>12500</v>
      </c>
      <c r="AC22" s="51" t="n">
        <f aca="false">SUM(AC24)</f>
        <v>30000</v>
      </c>
      <c r="AD22" s="51" t="n">
        <f aca="false">SUM(AD24)</f>
        <v>30000</v>
      </c>
      <c r="AE22" s="51" t="n">
        <f aca="false">SUM(AE24)</f>
        <v>0</v>
      </c>
      <c r="AF22" s="51" t="n">
        <f aca="false">SUM(AF24)</f>
        <v>0</v>
      </c>
      <c r="AG22" s="51" t="n">
        <f aca="false">SUM(AG24)</f>
        <v>30000</v>
      </c>
      <c r="AH22" s="51" t="n">
        <f aca="false">SUM(AH24)</f>
        <v>15000</v>
      </c>
      <c r="AI22" s="51" t="n">
        <f aca="false">SUM(AI24)</f>
        <v>40000</v>
      </c>
      <c r="AJ22" s="51" t="n">
        <f aca="false">SUM(AJ24)</f>
        <v>10000</v>
      </c>
      <c r="AK22" s="51" t="n">
        <f aca="false">SUM(AK24)</f>
        <v>40000</v>
      </c>
      <c r="AL22" s="51" t="n">
        <f aca="false">SUM(AL24)</f>
        <v>0</v>
      </c>
      <c r="AM22" s="51" t="n">
        <f aca="false">SUM(AM24)</f>
        <v>0</v>
      </c>
      <c r="AN22" s="51" t="n">
        <f aca="false">SUM(AN24)</f>
        <v>40000</v>
      </c>
      <c r="AO22" s="39" t="n">
        <f aca="false">SUM(AN22/$AN$4)</f>
        <v>5308.91233658504</v>
      </c>
      <c r="AP22" s="51" t="n">
        <f aca="false">SUM(AP24)</f>
        <v>40000</v>
      </c>
      <c r="AQ22" s="51" t="n">
        <f aca="false">SUM(AQ24)</f>
        <v>0</v>
      </c>
      <c r="AR22" s="39" t="n">
        <f aca="false">SUM(AP22/$AN$4)</f>
        <v>5308.91233658504</v>
      </c>
      <c r="AS22" s="39"/>
      <c r="AT22" s="39" t="n">
        <f aca="false">SUM(AT24)</f>
        <v>2654.5</v>
      </c>
      <c r="AU22" s="39" t="n">
        <f aca="false">SUM(AU24)</f>
        <v>0</v>
      </c>
      <c r="AV22" s="39" t="n">
        <f aca="false">SUM(AV24)</f>
        <v>0</v>
      </c>
      <c r="AW22" s="39" t="n">
        <f aca="false">SUM(AR22+AU22-AV22)</f>
        <v>5308.91233658504</v>
      </c>
      <c r="AX22" s="47"/>
      <c r="AY22" s="47" t="n">
        <f aca="false">SUM(AY23)</f>
        <v>0</v>
      </c>
      <c r="AZ22" s="47" t="n">
        <f aca="false">SUM(AZ23)</f>
        <v>0</v>
      </c>
      <c r="BA22" s="47" t="n">
        <f aca="false">SUM(BA23)</f>
        <v>5308.91</v>
      </c>
      <c r="BB22" s="47" t="n">
        <f aca="false">SUM(BB23)</f>
        <v>5309</v>
      </c>
      <c r="BC22" s="48" t="n">
        <f aca="false">SUM(BB22/BA22*100)</f>
        <v>100.001695263246</v>
      </c>
      <c r="BL22" s="2"/>
    </row>
    <row r="23" customFormat="false" ht="12.75" hidden="true" customHeight="false" outlineLevel="0" collapsed="false">
      <c r="A23" s="41"/>
      <c r="B23" s="36" t="s">
        <v>51</v>
      </c>
      <c r="C23" s="36"/>
      <c r="D23" s="36"/>
      <c r="E23" s="36"/>
      <c r="F23" s="36"/>
      <c r="G23" s="36"/>
      <c r="H23" s="36"/>
      <c r="I23" s="49" t="s">
        <v>52</v>
      </c>
      <c r="J23" s="50" t="s">
        <v>53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 t="n">
        <v>40000</v>
      </c>
      <c r="AO23" s="39" t="n">
        <f aca="false">SUM(AN23/$AN$4)</f>
        <v>5308.91233658504</v>
      </c>
      <c r="AP23" s="51" t="n">
        <v>40000</v>
      </c>
      <c r="AQ23" s="51" t="n">
        <v>40000</v>
      </c>
      <c r="AR23" s="39" t="n">
        <f aca="false">SUM(AP23/$AN$4)</f>
        <v>5308.91233658504</v>
      </c>
      <c r="AS23" s="39"/>
      <c r="AT23" s="39" t="n">
        <v>40000</v>
      </c>
      <c r="AU23" s="39" t="n">
        <v>40000</v>
      </c>
      <c r="AV23" s="39" t="n">
        <v>40000</v>
      </c>
      <c r="AW23" s="39" t="n">
        <f aca="false">SUM(AR23+AU23-AV23)</f>
        <v>5308.91233658504</v>
      </c>
      <c r="AX23" s="47"/>
      <c r="AY23" s="47" t="n">
        <f aca="false">SUM(AY24)</f>
        <v>0</v>
      </c>
      <c r="AZ23" s="47" t="n">
        <f aca="false">SUM(AZ24)</f>
        <v>0</v>
      </c>
      <c r="BA23" s="47" t="n">
        <f aca="false">SUM(BA24)</f>
        <v>5308.91</v>
      </c>
      <c r="BB23" s="47" t="n">
        <f aca="false">SUM(BB24)</f>
        <v>5309</v>
      </c>
      <c r="BC23" s="48" t="n">
        <f aca="false">SUM(BB23/BA23*100)</f>
        <v>100.001695263246</v>
      </c>
      <c r="BL23" s="2"/>
    </row>
    <row r="24" customFormat="false" ht="12.75" hidden="false" customHeight="false" outlineLevel="0" collapsed="false">
      <c r="A24" s="46"/>
      <c r="B24" s="52"/>
      <c r="C24" s="52"/>
      <c r="D24" s="52"/>
      <c r="E24" s="52"/>
      <c r="F24" s="52"/>
      <c r="G24" s="52"/>
      <c r="H24" s="52"/>
      <c r="I24" s="37" t="n">
        <v>3</v>
      </c>
      <c r="J24" s="38" t="s">
        <v>54</v>
      </c>
      <c r="K24" s="39" t="n">
        <f aca="false">SUM(K25)</f>
        <v>0</v>
      </c>
      <c r="L24" s="39" t="n">
        <f aca="false">SUM(L25)</f>
        <v>22000</v>
      </c>
      <c r="M24" s="39" t="n">
        <f aca="false">SUM(M25)</f>
        <v>22000</v>
      </c>
      <c r="N24" s="39" t="n">
        <f aca="false">SUM(N25)</f>
        <v>20000</v>
      </c>
      <c r="O24" s="39" t="n">
        <f aca="false">SUM(O25)</f>
        <v>20000</v>
      </c>
      <c r="P24" s="39" t="n">
        <f aca="false">SUM(P25)</f>
        <v>20000</v>
      </c>
      <c r="Q24" s="39" t="n">
        <f aca="false">SUM(Q25)</f>
        <v>20000</v>
      </c>
      <c r="R24" s="39" t="n">
        <f aca="false">SUM(R25)</f>
        <v>10000</v>
      </c>
      <c r="S24" s="39" t="n">
        <f aca="false">SUM(S25)</f>
        <v>20000</v>
      </c>
      <c r="T24" s="39" t="n">
        <f aca="false">SUM(T25)</f>
        <v>5000</v>
      </c>
      <c r="U24" s="39" t="n">
        <f aca="false">SUM(U25)</f>
        <v>0</v>
      </c>
      <c r="V24" s="39" t="n">
        <f aca="false">SUM(V25)</f>
        <v>100</v>
      </c>
      <c r="W24" s="39" t="n">
        <f aca="false">SUM(W25)</f>
        <v>20000</v>
      </c>
      <c r="X24" s="39" t="n">
        <f aca="false">SUM(X25)</f>
        <v>30000</v>
      </c>
      <c r="Y24" s="39" t="n">
        <f aca="false">SUM(Y25)</f>
        <v>30000</v>
      </c>
      <c r="Z24" s="39" t="n">
        <f aca="false">SUM(Z25)</f>
        <v>30000</v>
      </c>
      <c r="AA24" s="39" t="n">
        <f aca="false">SUM(AA25)</f>
        <v>30000</v>
      </c>
      <c r="AB24" s="39" t="n">
        <f aca="false">SUM(AB25)</f>
        <v>12500</v>
      </c>
      <c r="AC24" s="39" t="n">
        <f aca="false">SUM(AC25)</f>
        <v>30000</v>
      </c>
      <c r="AD24" s="39" t="n">
        <f aca="false">SUM(AD25)</f>
        <v>30000</v>
      </c>
      <c r="AE24" s="39" t="n">
        <f aca="false">SUM(AE25)</f>
        <v>0</v>
      </c>
      <c r="AF24" s="39" t="n">
        <f aca="false">SUM(AF25)</f>
        <v>0</v>
      </c>
      <c r="AG24" s="39" t="n">
        <f aca="false">SUM(AG25)</f>
        <v>30000</v>
      </c>
      <c r="AH24" s="39" t="n">
        <f aca="false">SUM(AH25)</f>
        <v>15000</v>
      </c>
      <c r="AI24" s="39" t="n">
        <f aca="false">SUM(AI25)</f>
        <v>40000</v>
      </c>
      <c r="AJ24" s="39" t="n">
        <f aca="false">SUM(AJ25)</f>
        <v>10000</v>
      </c>
      <c r="AK24" s="39" t="n">
        <f aca="false">SUM(AK25)</f>
        <v>40000</v>
      </c>
      <c r="AL24" s="39" t="n">
        <f aca="false">SUM(AL25)</f>
        <v>0</v>
      </c>
      <c r="AM24" s="39" t="n">
        <f aca="false">SUM(AM25)</f>
        <v>0</v>
      </c>
      <c r="AN24" s="39" t="n">
        <f aca="false">SUM(AN25)</f>
        <v>40000</v>
      </c>
      <c r="AO24" s="39" t="n">
        <f aca="false">SUM(AN24/$AN$4)</f>
        <v>5308.91233658504</v>
      </c>
      <c r="AP24" s="39" t="n">
        <f aca="false">SUM(AP25)</f>
        <v>40000</v>
      </c>
      <c r="AQ24" s="39" t="n">
        <f aca="false">SUM(AQ25)</f>
        <v>0</v>
      </c>
      <c r="AR24" s="39" t="n">
        <f aca="false">SUM(AP24/$AN$4)</f>
        <v>5308.91233658504</v>
      </c>
      <c r="AS24" s="39"/>
      <c r="AT24" s="39" t="n">
        <f aca="false">SUM(AT25)</f>
        <v>2654.5</v>
      </c>
      <c r="AU24" s="39" t="n">
        <f aca="false">SUM(AU25)</f>
        <v>0</v>
      </c>
      <c r="AV24" s="39" t="n">
        <f aca="false">SUM(AV25)</f>
        <v>0</v>
      </c>
      <c r="AW24" s="39" t="n">
        <f aca="false">SUM(AR24+AU24-AV24)</f>
        <v>5308.91233658504</v>
      </c>
      <c r="AX24" s="47" t="n">
        <f aca="false">SUM(AX25)</f>
        <v>5309</v>
      </c>
      <c r="AY24" s="47" t="n">
        <f aca="false">SUM(AY25)</f>
        <v>0</v>
      </c>
      <c r="AZ24" s="47" t="n">
        <f aca="false">SUM(AZ25)</f>
        <v>0</v>
      </c>
      <c r="BA24" s="47" t="n">
        <f aca="false">SUM(BA25)</f>
        <v>5308.91</v>
      </c>
      <c r="BB24" s="47" t="n">
        <f aca="false">SUM(BB25)</f>
        <v>5309</v>
      </c>
      <c r="BC24" s="48" t="n">
        <f aca="false">SUM(BB24/BA24*100)</f>
        <v>100.001695263246</v>
      </c>
      <c r="BL24" s="2"/>
    </row>
    <row r="25" customFormat="false" ht="12.75" hidden="false" customHeight="false" outlineLevel="0" collapsed="false">
      <c r="A25" s="46"/>
      <c r="B25" s="52" t="s">
        <v>52</v>
      </c>
      <c r="C25" s="52"/>
      <c r="D25" s="52"/>
      <c r="E25" s="52"/>
      <c r="F25" s="52"/>
      <c r="G25" s="52"/>
      <c r="H25" s="52"/>
      <c r="I25" s="37" t="n">
        <v>38</v>
      </c>
      <c r="J25" s="38" t="s">
        <v>63</v>
      </c>
      <c r="K25" s="39" t="n">
        <f aca="false">SUM(K27)</f>
        <v>0</v>
      </c>
      <c r="L25" s="39" t="n">
        <f aca="false">SUM(L27)</f>
        <v>22000</v>
      </c>
      <c r="M25" s="39" t="n">
        <f aca="false">SUM(M27)</f>
        <v>22000</v>
      </c>
      <c r="N25" s="39" t="n">
        <f aca="false">SUM(N27)</f>
        <v>20000</v>
      </c>
      <c r="O25" s="39" t="n">
        <f aca="false">SUM(O27)</f>
        <v>20000</v>
      </c>
      <c r="P25" s="39" t="n">
        <f aca="false">SUM(P27)</f>
        <v>20000</v>
      </c>
      <c r="Q25" s="39" t="n">
        <f aca="false">SUM(Q27)</f>
        <v>20000</v>
      </c>
      <c r="R25" s="39" t="n">
        <f aca="false">SUM(R27)</f>
        <v>10000</v>
      </c>
      <c r="S25" s="39" t="n">
        <f aca="false">SUM(S27)</f>
        <v>20000</v>
      </c>
      <c r="T25" s="39" t="n">
        <f aca="false">SUM(T27)</f>
        <v>5000</v>
      </c>
      <c r="U25" s="39" t="n">
        <f aca="false">SUM(U27)</f>
        <v>0</v>
      </c>
      <c r="V25" s="39" t="n">
        <f aca="false">SUM(V27)</f>
        <v>100</v>
      </c>
      <c r="W25" s="39" t="n">
        <f aca="false">SUM(W27)</f>
        <v>20000</v>
      </c>
      <c r="X25" s="39" t="n">
        <f aca="false">SUM(X27)</f>
        <v>30000</v>
      </c>
      <c r="Y25" s="39" t="n">
        <f aca="false">SUM(Y27)</f>
        <v>30000</v>
      </c>
      <c r="Z25" s="39" t="n">
        <f aca="false">SUM(Z27)</f>
        <v>30000</v>
      </c>
      <c r="AA25" s="39" t="n">
        <f aca="false">SUM(AA27)</f>
        <v>30000</v>
      </c>
      <c r="AB25" s="39" t="n">
        <f aca="false">SUM(AB27)</f>
        <v>12500</v>
      </c>
      <c r="AC25" s="39" t="n">
        <f aca="false">SUM(AC27)</f>
        <v>30000</v>
      </c>
      <c r="AD25" s="39" t="n">
        <f aca="false">SUM(AD27)</f>
        <v>30000</v>
      </c>
      <c r="AE25" s="39" t="n">
        <f aca="false">SUM(AE27)</f>
        <v>0</v>
      </c>
      <c r="AF25" s="39" t="n">
        <f aca="false">SUM(AF27)</f>
        <v>0</v>
      </c>
      <c r="AG25" s="39" t="n">
        <f aca="false">SUM(AG27)</f>
        <v>30000</v>
      </c>
      <c r="AH25" s="39" t="n">
        <f aca="false">SUM(AH27)</f>
        <v>15000</v>
      </c>
      <c r="AI25" s="39" t="n">
        <f aca="false">SUM(AI27)</f>
        <v>40000</v>
      </c>
      <c r="AJ25" s="39" t="n">
        <f aca="false">SUM(AJ27)</f>
        <v>10000</v>
      </c>
      <c r="AK25" s="39" t="n">
        <f aca="false">SUM(AK27)</f>
        <v>40000</v>
      </c>
      <c r="AL25" s="39" t="n">
        <f aca="false">SUM(AL27)</f>
        <v>0</v>
      </c>
      <c r="AM25" s="39" t="n">
        <f aca="false">SUM(AM27)</f>
        <v>0</v>
      </c>
      <c r="AN25" s="39" t="n">
        <f aca="false">SUM(AN27)</f>
        <v>40000</v>
      </c>
      <c r="AO25" s="39" t="n">
        <f aca="false">SUM(AN25/$AN$4)</f>
        <v>5308.91233658504</v>
      </c>
      <c r="AP25" s="39" t="n">
        <f aca="false">SUM(AP27)</f>
        <v>40000</v>
      </c>
      <c r="AQ25" s="39" t="n">
        <f aca="false">SUM(AQ27)</f>
        <v>0</v>
      </c>
      <c r="AR25" s="39" t="n">
        <f aca="false">SUM(AP25/$AN$4)</f>
        <v>5308.91233658504</v>
      </c>
      <c r="AS25" s="39"/>
      <c r="AT25" s="39" t="n">
        <f aca="false">SUM(AT27)</f>
        <v>2654.5</v>
      </c>
      <c r="AU25" s="39" t="n">
        <f aca="false">SUM(AU27)</f>
        <v>0</v>
      </c>
      <c r="AV25" s="39" t="n">
        <f aca="false">SUM(AV27)</f>
        <v>0</v>
      </c>
      <c r="AW25" s="39" t="n">
        <f aca="false">SUM(AR25+AU25-AV25)</f>
        <v>5308.91233658504</v>
      </c>
      <c r="AX25" s="47" t="n">
        <f aca="false">SUM(AX26)</f>
        <v>5309</v>
      </c>
      <c r="AY25" s="47" t="n">
        <f aca="false">SUM(AY26)</f>
        <v>0</v>
      </c>
      <c r="AZ25" s="47" t="n">
        <f aca="false">SUM(AZ26)</f>
        <v>0</v>
      </c>
      <c r="BA25" s="47" t="n">
        <f aca="false">SUM(BA26)</f>
        <v>5308.91</v>
      </c>
      <c r="BB25" s="47" t="n">
        <f aca="false">SUM(BB26)</f>
        <v>5309</v>
      </c>
      <c r="BC25" s="48" t="n">
        <f aca="false">SUM(BB25/BA25*100)</f>
        <v>100.001695263246</v>
      </c>
      <c r="BL25" s="2"/>
    </row>
    <row r="26" customFormat="false" ht="13.5" hidden="false" customHeight="true" outlineLevel="0" collapsed="false">
      <c r="A26" s="41"/>
      <c r="B26" s="36"/>
      <c r="C26" s="36"/>
      <c r="D26" s="36"/>
      <c r="E26" s="36"/>
      <c r="F26" s="36"/>
      <c r="G26" s="36"/>
      <c r="H26" s="36"/>
      <c r="I26" s="49" t="n">
        <v>381</v>
      </c>
      <c r="J26" s="50" t="s">
        <v>64</v>
      </c>
      <c r="K26" s="51" t="n">
        <f aca="false">SUM(K27)</f>
        <v>0</v>
      </c>
      <c r="L26" s="51" t="n">
        <f aca="false">SUM(L27)</f>
        <v>22000</v>
      </c>
      <c r="M26" s="51" t="n">
        <f aca="false">SUM(M27)</f>
        <v>22000</v>
      </c>
      <c r="N26" s="51" t="n">
        <f aca="false">SUM(N27)</f>
        <v>20000</v>
      </c>
      <c r="O26" s="51" t="n">
        <f aca="false">SUM(O27)</f>
        <v>20000</v>
      </c>
      <c r="P26" s="51" t="n">
        <f aca="false">SUM(P27)</f>
        <v>20000</v>
      </c>
      <c r="Q26" s="51" t="n">
        <f aca="false">SUM(Q27)</f>
        <v>20000</v>
      </c>
      <c r="R26" s="51" t="n">
        <f aca="false">SUM(R27)</f>
        <v>10000</v>
      </c>
      <c r="S26" s="51" t="n">
        <f aca="false">SUM(S27)</f>
        <v>20000</v>
      </c>
      <c r="T26" s="51" t="n">
        <f aca="false">SUM(T27)</f>
        <v>5000</v>
      </c>
      <c r="U26" s="51" t="n">
        <f aca="false">SUM(U27)</f>
        <v>0</v>
      </c>
      <c r="V26" s="51" t="n">
        <f aca="false">SUM(V27)</f>
        <v>100</v>
      </c>
      <c r="W26" s="51" t="n">
        <f aca="false">SUM(W27)</f>
        <v>20000</v>
      </c>
      <c r="X26" s="51" t="n">
        <f aca="false">SUM(X27)</f>
        <v>30000</v>
      </c>
      <c r="Y26" s="51" t="n">
        <f aca="false">SUM(Y27)</f>
        <v>30000</v>
      </c>
      <c r="Z26" s="51" t="n">
        <f aca="false">SUM(Z27)</f>
        <v>30000</v>
      </c>
      <c r="AA26" s="51" t="n">
        <f aca="false">SUM(AA27)</f>
        <v>30000</v>
      </c>
      <c r="AB26" s="51" t="n">
        <f aca="false">SUM(AB27)</f>
        <v>12500</v>
      </c>
      <c r="AC26" s="51" t="n">
        <f aca="false">SUM(AC27)</f>
        <v>30000</v>
      </c>
      <c r="AD26" s="51" t="n">
        <f aca="false">SUM(AD27)</f>
        <v>30000</v>
      </c>
      <c r="AE26" s="51" t="n">
        <f aca="false">SUM(AE27)</f>
        <v>0</v>
      </c>
      <c r="AF26" s="51" t="n">
        <f aca="false">SUM(AF27)</f>
        <v>0</v>
      </c>
      <c r="AG26" s="51" t="n">
        <f aca="false">SUM(AG27)</f>
        <v>30000</v>
      </c>
      <c r="AH26" s="51" t="n">
        <f aca="false">SUM(AH27)</f>
        <v>15000</v>
      </c>
      <c r="AI26" s="51" t="n">
        <f aca="false">SUM(AI27)</f>
        <v>40000</v>
      </c>
      <c r="AJ26" s="51" t="n">
        <f aca="false">SUM(AJ27)</f>
        <v>10000</v>
      </c>
      <c r="AK26" s="51" t="n">
        <f aca="false">SUM(AK27)</f>
        <v>40000</v>
      </c>
      <c r="AL26" s="51" t="n">
        <f aca="false">SUM(AL27)</f>
        <v>0</v>
      </c>
      <c r="AM26" s="51" t="n">
        <f aca="false">SUM(AM27)</f>
        <v>0</v>
      </c>
      <c r="AN26" s="51" t="n">
        <f aca="false">SUM(AN27)</f>
        <v>40000</v>
      </c>
      <c r="AO26" s="39" t="n">
        <f aca="false">SUM(AN26/$AN$4)</f>
        <v>5308.91233658504</v>
      </c>
      <c r="AP26" s="51" t="n">
        <f aca="false">SUM(AP27)</f>
        <v>40000</v>
      </c>
      <c r="AQ26" s="51"/>
      <c r="AR26" s="39" t="n">
        <f aca="false">SUM(AP26/$AN$4)</f>
        <v>5308.91233658504</v>
      </c>
      <c r="AS26" s="39"/>
      <c r="AT26" s="39" t="n">
        <f aca="false">SUM(AT27)</f>
        <v>2654.5</v>
      </c>
      <c r="AU26" s="39" t="n">
        <f aca="false">SUM(AU27)</f>
        <v>0</v>
      </c>
      <c r="AV26" s="39" t="n">
        <f aca="false">SUM(AV27)</f>
        <v>0</v>
      </c>
      <c r="AW26" s="39" t="n">
        <f aca="false">SUM(AR26+AU26-AV26)</f>
        <v>5308.91233658504</v>
      </c>
      <c r="AX26" s="47" t="n">
        <f aca="false">SUM(AX27)</f>
        <v>5309</v>
      </c>
      <c r="AY26" s="47" t="n">
        <f aca="false">SUM(AY27)</f>
        <v>0</v>
      </c>
      <c r="AZ26" s="47" t="n">
        <f aca="false">SUM(AZ27)</f>
        <v>0</v>
      </c>
      <c r="BA26" s="47" t="n">
        <f aca="false">SUM(BA27)</f>
        <v>5308.91</v>
      </c>
      <c r="BB26" s="47" t="n">
        <f aca="false">SUM(BB27)</f>
        <v>5309</v>
      </c>
      <c r="BC26" s="48" t="n">
        <f aca="false">SUM(BB26/BA26*100)</f>
        <v>100.001695263246</v>
      </c>
      <c r="BL26" s="2"/>
    </row>
    <row r="27" customFormat="false" ht="12.75" hidden="false" customHeight="false" outlineLevel="0" collapsed="false">
      <c r="A27" s="41"/>
      <c r="B27" s="42"/>
      <c r="C27" s="36"/>
      <c r="D27" s="36"/>
      <c r="E27" s="36"/>
      <c r="F27" s="36"/>
      <c r="G27" s="36"/>
      <c r="H27" s="36"/>
      <c r="I27" s="49" t="n">
        <v>38111</v>
      </c>
      <c r="J27" s="50" t="s">
        <v>65</v>
      </c>
      <c r="K27" s="51" t="n">
        <v>0</v>
      </c>
      <c r="L27" s="51" t="n">
        <v>22000</v>
      </c>
      <c r="M27" s="51" t="n">
        <v>22000</v>
      </c>
      <c r="N27" s="51" t="n">
        <v>20000</v>
      </c>
      <c r="O27" s="51" t="n">
        <v>20000</v>
      </c>
      <c r="P27" s="51" t="n">
        <v>20000</v>
      </c>
      <c r="Q27" s="51" t="n">
        <v>20000</v>
      </c>
      <c r="R27" s="51" t="n">
        <v>10000</v>
      </c>
      <c r="S27" s="51" t="n">
        <v>20000</v>
      </c>
      <c r="T27" s="51" t="n">
        <v>5000</v>
      </c>
      <c r="U27" s="51"/>
      <c r="V27" s="39" t="n">
        <f aca="false">S27/P27*100</f>
        <v>100</v>
      </c>
      <c r="W27" s="51" t="n">
        <v>20000</v>
      </c>
      <c r="X27" s="51" t="n">
        <v>30000</v>
      </c>
      <c r="Y27" s="51" t="n">
        <v>30000</v>
      </c>
      <c r="Z27" s="51" t="n">
        <v>30000</v>
      </c>
      <c r="AA27" s="51" t="n">
        <v>30000</v>
      </c>
      <c r="AB27" s="51" t="n">
        <v>12500</v>
      </c>
      <c r="AC27" s="51" t="n">
        <v>30000</v>
      </c>
      <c r="AD27" s="51" t="n">
        <v>30000</v>
      </c>
      <c r="AE27" s="51"/>
      <c r="AF27" s="51"/>
      <c r="AG27" s="53" t="n">
        <f aca="false">SUM(AC27+AE27-AF27)</f>
        <v>30000</v>
      </c>
      <c r="AH27" s="51" t="n">
        <v>15000</v>
      </c>
      <c r="AI27" s="51" t="n">
        <v>40000</v>
      </c>
      <c r="AJ27" s="47" t="n">
        <v>10000</v>
      </c>
      <c r="AK27" s="51" t="n">
        <v>40000</v>
      </c>
      <c r="AL27" s="51"/>
      <c r="AM27" s="51"/>
      <c r="AN27" s="47" t="n">
        <f aca="false">SUM(AK27+AL27-AM27)</f>
        <v>40000</v>
      </c>
      <c r="AO27" s="39" t="n">
        <f aca="false">SUM(AN27/$AN$4)</f>
        <v>5308.91233658504</v>
      </c>
      <c r="AP27" s="47" t="n">
        <v>40000</v>
      </c>
      <c r="AQ27" s="47"/>
      <c r="AR27" s="39" t="n">
        <f aca="false">SUM(AP27/$AN$4)</f>
        <v>5308.91233658504</v>
      </c>
      <c r="AS27" s="39" t="n">
        <v>2654.5</v>
      </c>
      <c r="AT27" s="39" t="n">
        <v>2654.5</v>
      </c>
      <c r="AU27" s="39"/>
      <c r="AV27" s="39"/>
      <c r="AW27" s="39" t="n">
        <f aca="false">SUM(AR27+AU27-AV27)</f>
        <v>5308.91233658504</v>
      </c>
      <c r="AX27" s="47" t="n">
        <v>5309</v>
      </c>
      <c r="AY27" s="47"/>
      <c r="AZ27" s="47"/>
      <c r="BA27" s="47" t="n">
        <v>5308.91</v>
      </c>
      <c r="BB27" s="47" t="n">
        <v>5309</v>
      </c>
      <c r="BC27" s="48" t="n">
        <f aca="false">SUM(BB27/BA27*100)</f>
        <v>100.001695263246</v>
      </c>
      <c r="BE27" s="2" t="n">
        <v>5309</v>
      </c>
      <c r="BL27" s="2"/>
    </row>
    <row r="28" s="55" customFormat="true" ht="12.75" hidden="false" customHeight="false" outlineLevel="0" collapsed="false">
      <c r="A28" s="41"/>
      <c r="B28" s="42"/>
      <c r="C28" s="42"/>
      <c r="D28" s="42"/>
      <c r="E28" s="42"/>
      <c r="F28" s="42"/>
      <c r="G28" s="42"/>
      <c r="H28" s="42"/>
      <c r="I28" s="43" t="s">
        <v>66</v>
      </c>
      <c r="J28" s="44" t="s">
        <v>67</v>
      </c>
      <c r="K28" s="45" t="e">
        <f aca="false">SUM(K29+K154+K170+K209+K249+K276+K311+K366)</f>
        <v>#REF!</v>
      </c>
      <c r="L28" s="45" t="e">
        <f aca="false">SUM(L29+L154+L170+L209+L249+L276+L311+L366)</f>
        <v>#REF!</v>
      </c>
      <c r="M28" s="45" t="e">
        <f aca="false">SUM(M29+M154+M170+M209+M249+M276+M311+M366)</f>
        <v>#REF!</v>
      </c>
      <c r="N28" s="45" t="e">
        <f aca="false">SUM(N29+N154+N170+N209+N249+N276+N311+N366)</f>
        <v>#REF!</v>
      </c>
      <c r="O28" s="45" t="e">
        <f aca="false">SUM(O29+O154+O170+O209+O249+O276+O311+O366)</f>
        <v>#REF!</v>
      </c>
      <c r="P28" s="45" t="e">
        <f aca="false">SUM(P29+P154+P170+P209+P249+P276+P311+P366)</f>
        <v>#REF!</v>
      </c>
      <c r="Q28" s="45" t="e">
        <f aca="false">SUM(Q29+Q154+Q170+Q209+Q249+Q276+Q311+Q366)</f>
        <v>#REF!</v>
      </c>
      <c r="R28" s="45" t="e">
        <f aca="false">SUM(R29+R154+R170+R209+R249+R276+R311+R366)</f>
        <v>#REF!</v>
      </c>
      <c r="S28" s="45" t="e">
        <f aca="false">SUM(S29+S154+S170+S209+S249+S276+S311+S366)</f>
        <v>#REF!</v>
      </c>
      <c r="T28" s="45" t="e">
        <f aca="false">SUM(T29+T154+T170+T209+T249+T276+T311+T366)</f>
        <v>#REF!</v>
      </c>
      <c r="U28" s="45" t="e">
        <f aca="false">SUM(U29+U154+U170+U209+U249+U276+U311+U366)</f>
        <v>#REF!</v>
      </c>
      <c r="V28" s="45" t="e">
        <f aca="false">SUM(V29+V154+V170+V209+V249+V276+V311+V366)</f>
        <v>#DIV/0!</v>
      </c>
      <c r="W28" s="45" t="e">
        <f aca="false">SUM(W29+W154+W170+W209+W249+W276+W311+W366)</f>
        <v>#REF!</v>
      </c>
      <c r="X28" s="45" t="e">
        <f aca="false">SUM(X29+X154+X170+X209+X249+X276+X311+X366+X389)</f>
        <v>#REF!</v>
      </c>
      <c r="Y28" s="45" t="e">
        <f aca="false">SUM(Y29+Y154+Y170+Y209+Y249+Y276+Y311+Y366+Y389)</f>
        <v>#REF!</v>
      </c>
      <c r="Z28" s="45" t="e">
        <f aca="false">SUM(Z29+Z154+Z170+Z209+Z249+Z276+Z311+Z366+Z389)</f>
        <v>#REF!</v>
      </c>
      <c r="AA28" s="45" t="e">
        <f aca="false">SUM(AA29+AA154+AA170+AA209+AA249+AA276+AA311+AA366+AA389)</f>
        <v>#REF!</v>
      </c>
      <c r="AB28" s="45" t="e">
        <f aca="false">SUM(AB29+AB154+AB170+AB209+AB249+AB276+AB311+AB366+AB389)</f>
        <v>#REF!</v>
      </c>
      <c r="AC28" s="45" t="e">
        <f aca="false">SUM(AC29+AC154+AC170+AC209+AC249+AC276+AC311+AC366+AC389)</f>
        <v>#REF!</v>
      </c>
      <c r="AD28" s="45" t="e">
        <f aca="false">SUM(AD29+AD154+AD170+AD209+AD249+AD276+AD311+AD366+AD389)</f>
        <v>#REF!</v>
      </c>
      <c r="AE28" s="45" t="e">
        <f aca="false">SUM(AE29+AE154+AE170+AE209+AE249+AE276+AE311+AE366+AE389)</f>
        <v>#REF!</v>
      </c>
      <c r="AF28" s="45" t="e">
        <f aca="false">SUM(AF29+AF154+AF170+AF209+AF249+AF276+AF311+AF366+AF389)</f>
        <v>#REF!</v>
      </c>
      <c r="AG28" s="45" t="e">
        <f aca="false">SUM(AG29+AG154+AG170+AG209+AG249+AG276+AG311+AG366+AG389)</f>
        <v>#REF!</v>
      </c>
      <c r="AH28" s="45" t="e">
        <f aca="false">SUM(AH29+AH154+AH170+AH209+AH249+AH276+AH311+AH366+AH389)</f>
        <v>#REF!</v>
      </c>
      <c r="AI28" s="45" t="e">
        <f aca="false">SUM(AI29+AI154+AI170+AI209+AI249+AI276+AI311+AI366+AI389)</f>
        <v>#REF!</v>
      </c>
      <c r="AJ28" s="45" t="e">
        <f aca="false">SUM(AJ29+AJ154+AJ170+AJ209+AJ249+AJ276+AJ311+AJ366+AJ389)</f>
        <v>#REF!</v>
      </c>
      <c r="AK28" s="45" t="e">
        <f aca="false">SUM(AK29+AK154+AK170+AK209+AK249+AK276+AK311+AK366+AK389)</f>
        <v>#REF!</v>
      </c>
      <c r="AL28" s="45" t="e">
        <f aca="false">SUM(AL29+AL154+AL170+AL209+AL249+AL276+AL311+AL366+AL389)</f>
        <v>#REF!</v>
      </c>
      <c r="AM28" s="45" t="e">
        <f aca="false">SUM(AM29+AM154+AM170+AM209+AM249+AM276+AM311+AM366+AM389)</f>
        <v>#REF!</v>
      </c>
      <c r="AN28" s="45" t="e">
        <f aca="false">SUM(AN29+AN154+AN170+AN209+AN249+AN276+AN311+AN366+AN389)</f>
        <v>#REF!</v>
      </c>
      <c r="AO28" s="39" t="n">
        <f aca="false">SUM(AO29+AO154+AO170+AO209+AO249+AO276+AO311+AO366+AO389+AO376)</f>
        <v>1492356.7058199</v>
      </c>
      <c r="AP28" s="39" t="n">
        <f aca="false">SUM(AP29+AP154+AP170+AP209+AP249+AP276+AP311+AP366+AP389+AP376)</f>
        <v>12857500</v>
      </c>
      <c r="AQ28" s="39" t="n">
        <f aca="false">SUM(AQ29+AQ154+AQ170+AQ209+AQ249+AQ276+AQ311+AQ366+AQ389+AQ376)</f>
        <v>0</v>
      </c>
      <c r="AR28" s="39" t="n">
        <f aca="false">SUM(AR29+AR154+AR170+AR209+AR249+AR276+AR311+AR366+AR389+AR376)</f>
        <v>1706483.50919105</v>
      </c>
      <c r="AS28" s="39" t="n">
        <f aca="false">SUM(AS29+AS154+AS170+AS209+AS249+AS276+AS311+AS366+AS389+AS376)</f>
        <v>0</v>
      </c>
      <c r="AT28" s="39" t="n">
        <f aca="false">SUM(AT29+AT154+AT170+AT209+AT249+AT276+AT311+AT366+AT389+AT376)</f>
        <v>450730.11</v>
      </c>
      <c r="AU28" s="39" t="n">
        <f aca="false">SUM(AU29+AU154+AU170+AU209+AU249+AU276+AU311+AU366+AU389+AU376)</f>
        <v>382259.67</v>
      </c>
      <c r="AV28" s="39" t="n">
        <f aca="false">SUM(AV29+AV154+AV170+AV209+AV249+AV276+AV311+AV366+AV389+AV376)</f>
        <v>45800.54</v>
      </c>
      <c r="AW28" s="39" t="n">
        <f aca="false">SUM(AW29+AW154+AW170+AW209+AW249+AW276+AW311+AW366+AW389+AW376)</f>
        <v>2042942.63919105</v>
      </c>
      <c r="AX28" s="39" t="n">
        <f aca="false">SUM(AX29+AX154+AX170+AX209+AX249+AX276+AX311+AX366+AX389+AX376)</f>
        <v>783806.44</v>
      </c>
      <c r="AY28" s="39" t="n">
        <f aca="false">SUM(AY29+AY154+AY170+AY209+AY249+AY276+AY311+AY366+AY389+AY376)</f>
        <v>116345.44</v>
      </c>
      <c r="AZ28" s="39" t="n">
        <f aca="false">SUM(AZ29+AZ154+AZ170+AZ209+AZ249+AZ276+AZ311+AZ366+AZ389+AZ376)</f>
        <v>1162671.98</v>
      </c>
      <c r="BA28" s="39" t="n">
        <f aca="false">SUM(BA29+BA154+BA170+BA209+BA249+BA276+BA311+BA366+BA389+BA376)</f>
        <v>996616.108059593</v>
      </c>
      <c r="BB28" s="39" t="n">
        <f aca="false">SUM(BB29+BB154+BB170+BB209+BB249+BB276+BB311+BB366+BB389+BB376)</f>
        <v>789501.15</v>
      </c>
      <c r="BC28" s="40" t="n">
        <f aca="false">SUM(BB28/BA28*100)</f>
        <v>79.2181807634191</v>
      </c>
      <c r="BD28" s="34"/>
      <c r="BE28" s="54"/>
      <c r="BF28" s="54"/>
      <c r="BG28" s="54"/>
      <c r="BH28" s="54"/>
      <c r="BI28" s="54"/>
      <c r="BJ28" s="54"/>
      <c r="BK28" s="2"/>
      <c r="BL28" s="2"/>
    </row>
    <row r="29" customFormat="false" ht="12.75" hidden="false" customHeight="false" outlineLevel="0" collapsed="false">
      <c r="A29" s="46" t="s">
        <v>68</v>
      </c>
      <c r="B29" s="56"/>
      <c r="C29" s="56"/>
      <c r="D29" s="56"/>
      <c r="E29" s="56"/>
      <c r="F29" s="56"/>
      <c r="G29" s="56"/>
      <c r="H29" s="56"/>
      <c r="I29" s="43" t="s">
        <v>69</v>
      </c>
      <c r="J29" s="44" t="s">
        <v>70</v>
      </c>
      <c r="K29" s="45" t="e">
        <f aca="false">SUM(K30+K117+#REF!+K127)</f>
        <v>#REF!</v>
      </c>
      <c r="L29" s="45" t="e">
        <f aca="false">SUM(L30+L117+#REF!+L127)</f>
        <v>#REF!</v>
      </c>
      <c r="M29" s="45" t="e">
        <f aca="false">SUM(M30+M117+#REF!+M127)</f>
        <v>#REF!</v>
      </c>
      <c r="N29" s="45" t="e">
        <f aca="false">SUM(N30+N117+#REF!+N127)</f>
        <v>#REF!</v>
      </c>
      <c r="O29" s="45" t="e">
        <f aca="false">SUM(O30+O117+#REF!+O127)</f>
        <v>#REF!</v>
      </c>
      <c r="P29" s="45" t="e">
        <f aca="false">SUM(P30+P117+#REF!+P127)</f>
        <v>#REF!</v>
      </c>
      <c r="Q29" s="45" t="e">
        <f aca="false">SUM(Q30+Q117+#REF!+Q127)</f>
        <v>#REF!</v>
      </c>
      <c r="R29" s="45" t="e">
        <f aca="false">SUM(R30+R117+#REF!+R127)</f>
        <v>#REF!</v>
      </c>
      <c r="S29" s="45" t="e">
        <f aca="false">SUM(S30+S117+#REF!+S127)</f>
        <v>#REF!</v>
      </c>
      <c r="T29" s="45" t="e">
        <f aca="false">SUM(T30+T117+#REF!+T127)</f>
        <v>#REF!</v>
      </c>
      <c r="U29" s="45" t="e">
        <f aca="false">SUM(U30+U117+#REF!+U127)</f>
        <v>#REF!</v>
      </c>
      <c r="V29" s="45" t="e">
        <f aca="false">SUM(V30+V117+#REF!+V127)</f>
        <v>#DIV/0!</v>
      </c>
      <c r="W29" s="45" t="e">
        <f aca="false">SUM(W30+W117+#REF!+W127)</f>
        <v>#REF!</v>
      </c>
      <c r="X29" s="45" t="e">
        <f aca="false">SUM(X30+X117+#REF!+X127)</f>
        <v>#REF!</v>
      </c>
      <c r="Y29" s="45" t="e">
        <f aca="false">SUM(Y30+Y117+#REF!+Y127)</f>
        <v>#REF!</v>
      </c>
      <c r="Z29" s="45" t="n">
        <f aca="false">SUM(Z30+Z117+Z127)</f>
        <v>3245504</v>
      </c>
      <c r="AA29" s="45" t="n">
        <f aca="false">SUM(AA30+AA117+AA127)</f>
        <v>2129500</v>
      </c>
      <c r="AB29" s="45" t="n">
        <f aca="false">SUM(AB30+AB117+AB127)</f>
        <v>679684.32</v>
      </c>
      <c r="AC29" s="45" t="n">
        <f aca="false">SUM(AC30+AC117+AC127)</f>
        <v>2465500</v>
      </c>
      <c r="AD29" s="45" t="n">
        <f aca="false">SUM(AD30+AD117+AD127)</f>
        <v>2048000</v>
      </c>
      <c r="AE29" s="45" t="n">
        <f aca="false">SUM(AE30+AE117+AE127)</f>
        <v>0</v>
      </c>
      <c r="AF29" s="45" t="n">
        <f aca="false">SUM(AF30+AF117+AF127)</f>
        <v>0</v>
      </c>
      <c r="AG29" s="45" t="n">
        <f aca="false">SUM(AG30+AG117+AG127)</f>
        <v>2053000</v>
      </c>
      <c r="AH29" s="45" t="n">
        <f aca="false">SUM(AH30+AH117+AH127)</f>
        <v>1342334.02</v>
      </c>
      <c r="AI29" s="45" t="n">
        <f aca="false">SUM(AI30+AI117+AI127)</f>
        <v>2212200</v>
      </c>
      <c r="AJ29" s="45" t="n">
        <f aca="false">SUM(AJ30+AJ117+AJ127)</f>
        <v>640038.73</v>
      </c>
      <c r="AK29" s="45" t="n">
        <f aca="false">SUM(AK30+AK117+AK127)</f>
        <v>2431161.6</v>
      </c>
      <c r="AL29" s="45" t="n">
        <f aca="false">SUM(AL30+AL117+AL127)</f>
        <v>253000</v>
      </c>
      <c r="AM29" s="45" t="n">
        <f aca="false">SUM(AM30+AM117+AM127)</f>
        <v>325500</v>
      </c>
      <c r="AN29" s="45" t="n">
        <f aca="false">SUM(AN30+AN117+AN127)</f>
        <v>2363661.6</v>
      </c>
      <c r="AO29" s="39" t="n">
        <f aca="false">SUM(AN29/$AN$4)</f>
        <v>313711.805693809</v>
      </c>
      <c r="AP29" s="45" t="n">
        <f aca="false">SUM(AP30+AP117+AP127)</f>
        <v>2314000</v>
      </c>
      <c r="AQ29" s="45" t="n">
        <f aca="false">SUM(AQ30+AQ117+AQ127)</f>
        <v>0</v>
      </c>
      <c r="AR29" s="39" t="n">
        <f aca="false">SUM(AP29/$AN$4)</f>
        <v>307120.578671445</v>
      </c>
      <c r="AS29" s="39"/>
      <c r="AT29" s="39" t="n">
        <f aca="false">SUM(AT30+AT117+AT127)</f>
        <v>156323.96</v>
      </c>
      <c r="AU29" s="39" t="n">
        <f aca="false">SUM(AU30+AU117+AU127)</f>
        <v>121646.21</v>
      </c>
      <c r="AV29" s="39" t="n">
        <f aca="false">SUM(AV30+AV117+AV127)</f>
        <v>15334.06</v>
      </c>
      <c r="AW29" s="39" t="n">
        <f aca="false">SUM(AR29+AU29-AV29)</f>
        <v>413432.728671445</v>
      </c>
      <c r="AX29" s="47" t="n">
        <f aca="false">SUM(AX30+AX117+AX127)</f>
        <v>279223.24</v>
      </c>
      <c r="AY29" s="47" t="n">
        <f aca="false">SUM(AY30+AY117+AY127)</f>
        <v>68480.58</v>
      </c>
      <c r="AZ29" s="47" t="n">
        <f aca="false">SUM(AZ30+AZ117+AZ127)</f>
        <v>134204.86</v>
      </c>
      <c r="BA29" s="47" t="n">
        <f aca="false">SUM(BA30+BA117+BA127)</f>
        <v>347708.445914128</v>
      </c>
      <c r="BB29" s="47" t="n">
        <f aca="false">SUM(BB30+BB117+BB127)</f>
        <v>283842.59</v>
      </c>
      <c r="BC29" s="48" t="n">
        <f aca="false">SUM(BB29/BA29*100)</f>
        <v>81.6323541563034</v>
      </c>
      <c r="BL29" s="2"/>
    </row>
    <row r="30" customFormat="false" ht="12.75" hidden="false" customHeight="false" outlineLevel="0" collapsed="false">
      <c r="A30" s="41" t="s">
        <v>71</v>
      </c>
      <c r="B30" s="36"/>
      <c r="C30" s="36"/>
      <c r="D30" s="36"/>
      <c r="E30" s="36"/>
      <c r="F30" s="36"/>
      <c r="G30" s="36"/>
      <c r="H30" s="36"/>
      <c r="I30" s="49" t="s">
        <v>48</v>
      </c>
      <c r="J30" s="50" t="s">
        <v>72</v>
      </c>
      <c r="K30" s="51" t="n">
        <f aca="false">SUM(K31)</f>
        <v>1815716.15</v>
      </c>
      <c r="L30" s="51" t="n">
        <f aca="false">SUM(L31)</f>
        <v>1540000</v>
      </c>
      <c r="M30" s="51" t="n">
        <f aca="false">SUM(M31)</f>
        <v>1540000</v>
      </c>
      <c r="N30" s="51" t="n">
        <f aca="false">SUM(N31)</f>
        <v>781000</v>
      </c>
      <c r="O30" s="51" t="n">
        <f aca="false">SUM(O31)</f>
        <v>781000</v>
      </c>
      <c r="P30" s="51" t="n">
        <f aca="false">SUM(P31)</f>
        <v>789362</v>
      </c>
      <c r="Q30" s="51" t="n">
        <f aca="false">SUM(Q31)</f>
        <v>789362</v>
      </c>
      <c r="R30" s="51" t="n">
        <f aca="false">SUM(R31)</f>
        <v>284478.29</v>
      </c>
      <c r="S30" s="51" t="n">
        <f aca="false">SUM(S31)</f>
        <v>1019550</v>
      </c>
      <c r="T30" s="51" t="n">
        <f aca="false">SUM(T31)</f>
        <v>394432.02</v>
      </c>
      <c r="U30" s="51" t="n">
        <f aca="false">SUM(U31)</f>
        <v>0</v>
      </c>
      <c r="V30" s="51" t="e">
        <f aca="false">SUM(V31)</f>
        <v>#DIV/0!</v>
      </c>
      <c r="W30" s="51" t="n">
        <f aca="false">SUM(W31)</f>
        <v>989000</v>
      </c>
      <c r="X30" s="51" t="n">
        <f aca="false">SUM(X31)</f>
        <v>1463700</v>
      </c>
      <c r="Y30" s="51" t="n">
        <f aca="false">SUM(Y31)</f>
        <v>1625700</v>
      </c>
      <c r="Z30" s="51" t="n">
        <f aca="false">SUM(Z31)</f>
        <v>2819504</v>
      </c>
      <c r="AA30" s="51" t="n">
        <f aca="false">SUM(AA31)</f>
        <v>1837500</v>
      </c>
      <c r="AB30" s="51" t="n">
        <f aca="false">SUM(AB31)</f>
        <v>590626.46</v>
      </c>
      <c r="AC30" s="51" t="n">
        <f aca="false">SUM(AC31)</f>
        <v>1862500</v>
      </c>
      <c r="AD30" s="51" t="n">
        <f aca="false">SUM(AD31)</f>
        <v>1638000</v>
      </c>
      <c r="AE30" s="51" t="n">
        <f aca="false">SUM(AE31)</f>
        <v>0</v>
      </c>
      <c r="AF30" s="51" t="n">
        <f aca="false">SUM(AF31)</f>
        <v>0</v>
      </c>
      <c r="AG30" s="51" t="n">
        <f aca="false">SUM(AG31)</f>
        <v>1643000</v>
      </c>
      <c r="AH30" s="51" t="n">
        <f aca="false">SUM(AH31)</f>
        <v>1172014.91</v>
      </c>
      <c r="AI30" s="51" t="n">
        <f aca="false">SUM(AI31)</f>
        <v>1985200</v>
      </c>
      <c r="AJ30" s="51" t="n">
        <f aca="false">SUM(AJ31)</f>
        <v>617159.9</v>
      </c>
      <c r="AK30" s="51" t="n">
        <f aca="false">SUM(AK31)</f>
        <v>2096161.6</v>
      </c>
      <c r="AL30" s="51" t="n">
        <f aca="false">SUM(AL31)</f>
        <v>178000</v>
      </c>
      <c r="AM30" s="51" t="n">
        <f aca="false">SUM(AM31)</f>
        <v>125500</v>
      </c>
      <c r="AN30" s="51" t="n">
        <f aca="false">SUM(AN31)</f>
        <v>2153661.6</v>
      </c>
      <c r="AO30" s="39" t="n">
        <f aca="false">SUM(AN30/$AN$4)</f>
        <v>285840.015926737</v>
      </c>
      <c r="AP30" s="51" t="n">
        <f aca="false">SUM(AP31)</f>
        <v>1965000</v>
      </c>
      <c r="AQ30" s="51" t="n">
        <f aca="false">SUM(AQ31)</f>
        <v>0</v>
      </c>
      <c r="AR30" s="39" t="n">
        <f aca="false">SUM(AP30/$AN$4)</f>
        <v>260800.31853474</v>
      </c>
      <c r="AS30" s="39"/>
      <c r="AT30" s="39" t="n">
        <f aca="false">SUM(AT31)</f>
        <v>129466.4</v>
      </c>
      <c r="AU30" s="39" t="n">
        <f aca="false">SUM(AU31)</f>
        <v>103446.21</v>
      </c>
      <c r="AV30" s="39" t="n">
        <f aca="false">SUM(AV31)</f>
        <v>15334.06</v>
      </c>
      <c r="AW30" s="39" t="n">
        <f aca="false">SUM(AR30+AU30-AV30)</f>
        <v>348912.46853474</v>
      </c>
      <c r="AX30" s="47" t="n">
        <f aca="false">SUM(AX38)</f>
        <v>221074.9</v>
      </c>
      <c r="AY30" s="47" t="n">
        <f aca="false">SUM(AY38)</f>
        <v>30680.58</v>
      </c>
      <c r="AZ30" s="47" t="n">
        <f aca="false">SUM(AZ38)</f>
        <v>92351.38</v>
      </c>
      <c r="BA30" s="47" t="n">
        <f aca="false">SUM(BA38)</f>
        <v>287241.665777424</v>
      </c>
      <c r="BB30" s="47" t="n">
        <f aca="false">SUM(BB38)</f>
        <v>226747.52</v>
      </c>
      <c r="BC30" s="48" t="n">
        <f aca="false">SUM(BB30/BA30*100)</f>
        <v>78.939634118297</v>
      </c>
      <c r="BL30" s="2"/>
    </row>
    <row r="31" customFormat="false" ht="12.75" hidden="false" customHeight="false" outlineLevel="0" collapsed="false">
      <c r="A31" s="41"/>
      <c r="B31" s="36"/>
      <c r="C31" s="36"/>
      <c r="D31" s="36"/>
      <c r="E31" s="36"/>
      <c r="F31" s="36"/>
      <c r="G31" s="36"/>
      <c r="H31" s="36"/>
      <c r="I31" s="49" t="s">
        <v>50</v>
      </c>
      <c r="J31" s="50"/>
      <c r="K31" s="51" t="n">
        <f aca="false">SUM(K38)</f>
        <v>1815716.15</v>
      </c>
      <c r="L31" s="51" t="n">
        <f aca="false">SUM(L38)</f>
        <v>1540000</v>
      </c>
      <c r="M31" s="51" t="n">
        <f aca="false">SUM(M38)</f>
        <v>1540000</v>
      </c>
      <c r="N31" s="51" t="n">
        <f aca="false">SUM(N38)</f>
        <v>781000</v>
      </c>
      <c r="O31" s="51" t="n">
        <f aca="false">SUM(O38)</f>
        <v>781000</v>
      </c>
      <c r="P31" s="51" t="n">
        <f aca="false">SUM(P38)</f>
        <v>789362</v>
      </c>
      <c r="Q31" s="51" t="n">
        <f aca="false">SUM(Q38)</f>
        <v>789362</v>
      </c>
      <c r="R31" s="51" t="n">
        <f aca="false">SUM(R38)</f>
        <v>284478.29</v>
      </c>
      <c r="S31" s="51" t="n">
        <f aca="false">SUM(S38)</f>
        <v>1019550</v>
      </c>
      <c r="T31" s="51" t="n">
        <f aca="false">SUM(T38)</f>
        <v>394432.02</v>
      </c>
      <c r="U31" s="51" t="n">
        <f aca="false">SUM(U38)</f>
        <v>0</v>
      </c>
      <c r="V31" s="51" t="e">
        <f aca="false">SUM(V38)</f>
        <v>#DIV/0!</v>
      </c>
      <c r="W31" s="51" t="n">
        <f aca="false">SUM(W38)</f>
        <v>989000</v>
      </c>
      <c r="X31" s="51" t="n">
        <f aca="false">SUM(X38)</f>
        <v>1463700</v>
      </c>
      <c r="Y31" s="51" t="n">
        <f aca="false">SUM(Y38)</f>
        <v>1625700</v>
      </c>
      <c r="Z31" s="51" t="n">
        <f aca="false">SUM(Z38)</f>
        <v>2819504</v>
      </c>
      <c r="AA31" s="51" t="n">
        <f aca="false">SUM(AA38)</f>
        <v>1837500</v>
      </c>
      <c r="AB31" s="51" t="n">
        <f aca="false">SUM(AB38)</f>
        <v>590626.46</v>
      </c>
      <c r="AC31" s="51" t="n">
        <f aca="false">SUM(AC38)</f>
        <v>1862500</v>
      </c>
      <c r="AD31" s="51" t="n">
        <f aca="false">SUM(AD38)</f>
        <v>1638000</v>
      </c>
      <c r="AE31" s="51" t="n">
        <f aca="false">SUM(AE38)</f>
        <v>0</v>
      </c>
      <c r="AF31" s="51" t="n">
        <f aca="false">SUM(AF38)</f>
        <v>0</v>
      </c>
      <c r="AG31" s="51" t="n">
        <f aca="false">SUM(AG38)</f>
        <v>1643000</v>
      </c>
      <c r="AH31" s="51" t="n">
        <f aca="false">SUM(AH38)</f>
        <v>1172014.91</v>
      </c>
      <c r="AI31" s="51" t="n">
        <f aca="false">SUM(AI38)</f>
        <v>1985200</v>
      </c>
      <c r="AJ31" s="51" t="n">
        <f aca="false">SUM(AJ38)</f>
        <v>617159.9</v>
      </c>
      <c r="AK31" s="51" t="n">
        <f aca="false">SUM(AK38)</f>
        <v>2096161.6</v>
      </c>
      <c r="AL31" s="51" t="n">
        <f aca="false">SUM(AL38)</f>
        <v>178000</v>
      </c>
      <c r="AM31" s="51" t="n">
        <f aca="false">SUM(AM38)</f>
        <v>125500</v>
      </c>
      <c r="AN31" s="51" t="n">
        <f aca="false">SUM(AN38)</f>
        <v>2153661.6</v>
      </c>
      <c r="AO31" s="39" t="n">
        <f aca="false">SUM(AN31/$AN$4)</f>
        <v>285840.015926737</v>
      </c>
      <c r="AP31" s="51" t="n">
        <f aca="false">SUM(AP38)</f>
        <v>1965000</v>
      </c>
      <c r="AQ31" s="51" t="n">
        <f aca="false">SUM(AQ38)</f>
        <v>0</v>
      </c>
      <c r="AR31" s="39" t="n">
        <f aca="false">SUM(AP31/$AN$4)</f>
        <v>260800.31853474</v>
      </c>
      <c r="AS31" s="39"/>
      <c r="AT31" s="39" t="n">
        <f aca="false">SUM(AT38)</f>
        <v>129466.4</v>
      </c>
      <c r="AU31" s="39" t="n">
        <f aca="false">SUM(AU38)</f>
        <v>103446.21</v>
      </c>
      <c r="AV31" s="39" t="n">
        <f aca="false">SUM(AV38)</f>
        <v>15334.06</v>
      </c>
      <c r="AW31" s="39" t="n">
        <f aca="false">SUM(AR31+AU31-AV31)</f>
        <v>348912.46853474</v>
      </c>
      <c r="AX31" s="47" t="n">
        <f aca="false">SUM(AX30)</f>
        <v>221074.9</v>
      </c>
      <c r="AY31" s="47" t="n">
        <f aca="false">SUM(AY30)</f>
        <v>30680.58</v>
      </c>
      <c r="AZ31" s="47" t="n">
        <f aca="false">SUM(AZ30)</f>
        <v>92351.38</v>
      </c>
      <c r="BA31" s="47" t="n">
        <f aca="false">SUM(BA30)</f>
        <v>287241.665777424</v>
      </c>
      <c r="BB31" s="47" t="n">
        <v>249908.21</v>
      </c>
      <c r="BC31" s="48" t="n">
        <f aca="false">SUM(BB31/BA31*100)</f>
        <v>87.0027714550463</v>
      </c>
      <c r="BL31" s="2"/>
    </row>
    <row r="32" customFormat="false" ht="15" hidden="true" customHeight="true" outlineLevel="0" collapsed="false">
      <c r="A32" s="41"/>
      <c r="B32" s="36" t="s">
        <v>51</v>
      </c>
      <c r="C32" s="36"/>
      <c r="D32" s="36"/>
      <c r="E32" s="36"/>
      <c r="F32" s="36"/>
      <c r="G32" s="36"/>
      <c r="H32" s="36"/>
      <c r="I32" s="49" t="s">
        <v>52</v>
      </c>
      <c r="J32" s="50" t="s">
        <v>53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9" t="n">
        <f aca="false">SUM(AN32/$AN$4)</f>
        <v>0</v>
      </c>
      <c r="AP32" s="51" t="n">
        <v>586500</v>
      </c>
      <c r="AQ32" s="51"/>
      <c r="AR32" s="39" t="n">
        <f aca="false">SUM(AP32/$AN$4)</f>
        <v>77841.9271351782</v>
      </c>
      <c r="AS32" s="39"/>
      <c r="AT32" s="39" t="n">
        <v>586500</v>
      </c>
      <c r="AU32" s="39"/>
      <c r="AV32" s="39"/>
      <c r="AW32" s="39" t="n">
        <v>138895.33</v>
      </c>
      <c r="AX32" s="47"/>
      <c r="AY32" s="47"/>
      <c r="AZ32" s="47"/>
      <c r="BA32" s="47" t="n">
        <v>91532.23</v>
      </c>
      <c r="BB32" s="47"/>
      <c r="BC32" s="48" t="n">
        <f aca="false">SUM(BB32/BA32*100)</f>
        <v>0</v>
      </c>
      <c r="BL32" s="2"/>
    </row>
    <row r="33" customFormat="false" ht="12.75" hidden="true" customHeight="false" outlineLevel="0" collapsed="false">
      <c r="A33" s="41"/>
      <c r="B33" s="36" t="s">
        <v>73</v>
      </c>
      <c r="C33" s="36"/>
      <c r="D33" s="36"/>
      <c r="E33" s="36"/>
      <c r="F33" s="36"/>
      <c r="G33" s="36"/>
      <c r="H33" s="36"/>
      <c r="I33" s="57" t="s">
        <v>74</v>
      </c>
      <c r="J33" s="50" t="s">
        <v>75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9" t="n">
        <f aca="false">SUM(AN33/$AN$4)</f>
        <v>0</v>
      </c>
      <c r="AP33" s="51" t="e">
        <f aca="false">SUM(#REF!)</f>
        <v>#REF!</v>
      </c>
      <c r="AQ33" s="51"/>
      <c r="AR33" s="39" t="e">
        <f aca="false">SUM(AP33/$AN$4)</f>
        <v>#REF!</v>
      </c>
      <c r="AS33" s="39"/>
      <c r="AT33" s="39" t="e">
        <f aca="false">SUM(#REF!)</f>
        <v>#REF!</v>
      </c>
      <c r="AU33" s="39"/>
      <c r="AV33" s="39"/>
      <c r="AW33" s="39" t="n">
        <v>113884.45</v>
      </c>
      <c r="AX33" s="47"/>
      <c r="AY33" s="47"/>
      <c r="AZ33" s="47"/>
      <c r="BA33" s="47" t="n">
        <v>187282.21</v>
      </c>
      <c r="BB33" s="47"/>
      <c r="BC33" s="48" t="n">
        <f aca="false">SUM(BB33/BA33*100)</f>
        <v>0</v>
      </c>
      <c r="BL33" s="2"/>
    </row>
    <row r="34" customFormat="false" ht="12.75" hidden="true" customHeight="false" outlineLevel="0" collapsed="false">
      <c r="A34" s="41"/>
      <c r="B34" s="36" t="s">
        <v>73</v>
      </c>
      <c r="C34" s="36"/>
      <c r="D34" s="36"/>
      <c r="E34" s="36"/>
      <c r="F34" s="36"/>
      <c r="G34" s="36"/>
      <c r="H34" s="36"/>
      <c r="I34" s="57" t="s">
        <v>76</v>
      </c>
      <c r="J34" s="50" t="s">
        <v>77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9"/>
      <c r="AP34" s="51"/>
      <c r="AQ34" s="51"/>
      <c r="AR34" s="39"/>
      <c r="AS34" s="39"/>
      <c r="AT34" s="39"/>
      <c r="AU34" s="39"/>
      <c r="AV34" s="39"/>
      <c r="AW34" s="39" t="n">
        <v>82727.65</v>
      </c>
      <c r="AX34" s="47"/>
      <c r="AY34" s="47"/>
      <c r="AZ34" s="47"/>
      <c r="BA34" s="47" t="n">
        <v>0</v>
      </c>
      <c r="BB34" s="47"/>
      <c r="BC34" s="48" t="e">
        <f aca="false">SUM(BB34/BA34*100)</f>
        <v>#DIV/0!</v>
      </c>
      <c r="BL34" s="2"/>
    </row>
    <row r="35" customFormat="false" ht="12.75" hidden="true" customHeight="false" outlineLevel="0" collapsed="false">
      <c r="A35" s="41"/>
      <c r="B35" s="36" t="s">
        <v>73</v>
      </c>
      <c r="C35" s="36"/>
      <c r="D35" s="36"/>
      <c r="E35" s="36"/>
      <c r="F35" s="36"/>
      <c r="G35" s="36"/>
      <c r="H35" s="36"/>
      <c r="I35" s="57" t="s">
        <v>78</v>
      </c>
      <c r="J35" s="50" t="s">
        <v>79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9" t="n">
        <f aca="false">SUM(AN35/$AN$4)</f>
        <v>0</v>
      </c>
      <c r="AP35" s="51" t="e">
        <f aca="false">SUM(#REF!)</f>
        <v>#REF!</v>
      </c>
      <c r="AQ35" s="51"/>
      <c r="AR35" s="39" t="e">
        <f aca="false">SUM(AP35/$AN$4)</f>
        <v>#REF!</v>
      </c>
      <c r="AS35" s="39"/>
      <c r="AT35" s="39" t="n">
        <f aca="false">SUM(AX41:AX115)</f>
        <v>502299.71</v>
      </c>
      <c r="AU35" s="39"/>
      <c r="AV35" s="39"/>
      <c r="AW35" s="39" t="n">
        <v>132.72</v>
      </c>
      <c r="AX35" s="47"/>
      <c r="AY35" s="47"/>
      <c r="AZ35" s="47"/>
      <c r="BA35" s="47" t="n">
        <v>8427.23</v>
      </c>
      <c r="BB35" s="47"/>
      <c r="BC35" s="48" t="n">
        <f aca="false">SUM(BB35/BA35*100)</f>
        <v>0</v>
      </c>
      <c r="BL35" s="2"/>
    </row>
    <row r="36" customFormat="false" ht="12.75" hidden="true" customHeight="false" outlineLevel="0" collapsed="false">
      <c r="A36" s="41"/>
      <c r="B36" s="36" t="s">
        <v>73</v>
      </c>
      <c r="C36" s="36"/>
      <c r="D36" s="36"/>
      <c r="E36" s="36"/>
      <c r="F36" s="36"/>
      <c r="G36" s="36"/>
      <c r="H36" s="36"/>
      <c r="I36" s="49" t="s">
        <v>80</v>
      </c>
      <c r="J36" s="50" t="s">
        <v>81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9" t="n">
        <f aca="false">SUM(AN36/$AN$4)</f>
        <v>0</v>
      </c>
      <c r="AP36" s="51" t="n">
        <v>100000</v>
      </c>
      <c r="AQ36" s="51"/>
      <c r="AR36" s="39" t="n">
        <f aca="false">SUM(AP36/$AN$4)</f>
        <v>13272.2808414626</v>
      </c>
      <c r="AS36" s="39"/>
      <c r="AT36" s="39" t="n">
        <v>100000</v>
      </c>
      <c r="AU36" s="39"/>
      <c r="AV36" s="39"/>
      <c r="AW36" s="39" t="n">
        <v>0</v>
      </c>
      <c r="AX36" s="47"/>
      <c r="AY36" s="47"/>
      <c r="AZ36" s="47"/>
      <c r="BA36" s="47" t="n">
        <v>0</v>
      </c>
      <c r="BB36" s="47"/>
      <c r="BC36" s="48" t="e">
        <f aca="false">SUM(BB36/BA36*100)</f>
        <v>#DIV/0!</v>
      </c>
      <c r="BL36" s="2"/>
    </row>
    <row r="37" customFormat="false" ht="12.75" hidden="true" customHeight="false" outlineLevel="0" collapsed="false">
      <c r="A37" s="41"/>
      <c r="B37" s="36" t="s">
        <v>51</v>
      </c>
      <c r="C37" s="36"/>
      <c r="D37" s="36"/>
      <c r="E37" s="36"/>
      <c r="F37" s="36"/>
      <c r="G37" s="36"/>
      <c r="H37" s="36"/>
      <c r="I37" s="49" t="s">
        <v>52</v>
      </c>
      <c r="J37" s="50" t="s">
        <v>82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9" t="n">
        <f aca="false">SUM(AN37/$AN$4)</f>
        <v>0</v>
      </c>
      <c r="AP37" s="51" t="n">
        <v>450000</v>
      </c>
      <c r="AQ37" s="51"/>
      <c r="AR37" s="39" t="n">
        <f aca="false">SUM(AP37/$AN$4)</f>
        <v>59725.2637865817</v>
      </c>
      <c r="AS37" s="39"/>
      <c r="AT37" s="39" t="n">
        <v>450000</v>
      </c>
      <c r="AU37" s="39"/>
      <c r="AV37" s="39"/>
      <c r="AW37" s="39" t="n">
        <v>13272.28</v>
      </c>
      <c r="AX37" s="47"/>
      <c r="AY37" s="47"/>
      <c r="AZ37" s="47"/>
      <c r="BA37" s="47" t="n">
        <v>0</v>
      </c>
      <c r="BB37" s="47"/>
      <c r="BC37" s="48" t="e">
        <f aca="false">SUM(BB37/BA37*100)</f>
        <v>#DIV/0!</v>
      </c>
      <c r="BL37" s="2"/>
    </row>
    <row r="38" customFormat="false" ht="12.75" hidden="false" customHeight="false" outlineLevel="0" collapsed="false">
      <c r="A38" s="46"/>
      <c r="B38" s="52"/>
      <c r="C38" s="52"/>
      <c r="D38" s="52"/>
      <c r="E38" s="52"/>
      <c r="F38" s="52"/>
      <c r="G38" s="52"/>
      <c r="H38" s="52"/>
      <c r="I38" s="37" t="n">
        <v>3</v>
      </c>
      <c r="J38" s="38" t="s">
        <v>54</v>
      </c>
      <c r="K38" s="39" t="n">
        <f aca="false">SUM(K39+K51)</f>
        <v>1815716.15</v>
      </c>
      <c r="L38" s="39" t="n">
        <f aca="false">SUM(L39+L51)</f>
        <v>1540000</v>
      </c>
      <c r="M38" s="39" t="n">
        <f aca="false">SUM(M39+M51)</f>
        <v>1540000</v>
      </c>
      <c r="N38" s="39" t="n">
        <f aca="false">SUM(N39+N51)</f>
        <v>781000</v>
      </c>
      <c r="O38" s="39" t="n">
        <f aca="false">SUM(O39+O51)</f>
        <v>781000</v>
      </c>
      <c r="P38" s="39" t="n">
        <f aca="false">SUM(P39+P51)</f>
        <v>789362</v>
      </c>
      <c r="Q38" s="39" t="n">
        <f aca="false">SUM(Q39+Q51)</f>
        <v>789362</v>
      </c>
      <c r="R38" s="39" t="n">
        <f aca="false">SUM(R39+R51)</f>
        <v>284478.29</v>
      </c>
      <c r="S38" s="39" t="n">
        <f aca="false">SUM(S39+S51)</f>
        <v>1019550</v>
      </c>
      <c r="T38" s="39" t="n">
        <f aca="false">SUM(T39+T51)</f>
        <v>394432.02</v>
      </c>
      <c r="U38" s="39" t="n">
        <f aca="false">SUM(U39+U51)</f>
        <v>0</v>
      </c>
      <c r="V38" s="39" t="e">
        <f aca="false">SUM(V39+V51)</f>
        <v>#DIV/0!</v>
      </c>
      <c r="W38" s="39" t="n">
        <f aca="false">SUM(W39+W51)</f>
        <v>989000</v>
      </c>
      <c r="X38" s="39" t="n">
        <f aca="false">SUM(X39+X51)</f>
        <v>1463700</v>
      </c>
      <c r="Y38" s="39" t="n">
        <f aca="false">SUM(Y39+Y51)</f>
        <v>1625700</v>
      </c>
      <c r="Z38" s="39" t="n">
        <f aca="false">SUM(Z39+Z51)</f>
        <v>2819504</v>
      </c>
      <c r="AA38" s="39" t="n">
        <f aca="false">SUM(AA39+AA51)</f>
        <v>1837500</v>
      </c>
      <c r="AB38" s="39" t="n">
        <f aca="false">SUM(AB39+AB51)</f>
        <v>590626.46</v>
      </c>
      <c r="AC38" s="39" t="n">
        <f aca="false">SUM(AC39+AC51)</f>
        <v>1862500</v>
      </c>
      <c r="AD38" s="39" t="n">
        <f aca="false">SUM(AD39+AD51)</f>
        <v>1638000</v>
      </c>
      <c r="AE38" s="39" t="n">
        <f aca="false">SUM(AE39+AE51)</f>
        <v>0</v>
      </c>
      <c r="AF38" s="39" t="n">
        <f aca="false">SUM(AF39+AF51)</f>
        <v>0</v>
      </c>
      <c r="AG38" s="39" t="n">
        <f aca="false">SUM(AG39+AG51)</f>
        <v>1643000</v>
      </c>
      <c r="AH38" s="39" t="n">
        <f aca="false">SUM(AH39+AH51)</f>
        <v>1172014.91</v>
      </c>
      <c r="AI38" s="39" t="n">
        <f aca="false">SUM(AI39+AI51)</f>
        <v>1985200</v>
      </c>
      <c r="AJ38" s="39" t="n">
        <f aca="false">SUM(AJ39+AJ51)</f>
        <v>617159.9</v>
      </c>
      <c r="AK38" s="39" t="n">
        <f aca="false">SUM(AK39+AK51)</f>
        <v>2096161.6</v>
      </c>
      <c r="AL38" s="39" t="n">
        <f aca="false">SUM(AL39+AL51)</f>
        <v>178000</v>
      </c>
      <c r="AM38" s="39" t="n">
        <f aca="false">SUM(AM39+AM51)</f>
        <v>125500</v>
      </c>
      <c r="AN38" s="39" t="n">
        <f aca="false">SUM(AN39+AN51)</f>
        <v>2153661.6</v>
      </c>
      <c r="AO38" s="39" t="n">
        <f aca="false">SUM(AN38/$AN$4)</f>
        <v>285840.015926737</v>
      </c>
      <c r="AP38" s="39" t="n">
        <f aca="false">SUM(AP39+AP51)</f>
        <v>1965000</v>
      </c>
      <c r="AQ38" s="39" t="n">
        <f aca="false">SUM(AQ39+AQ51)</f>
        <v>0</v>
      </c>
      <c r="AR38" s="39" t="n">
        <f aca="false">SUM(AP38/$AN$4)</f>
        <v>260800.31853474</v>
      </c>
      <c r="AS38" s="39"/>
      <c r="AT38" s="39" t="n">
        <f aca="false">SUM(AT39+AT51)</f>
        <v>129466.4</v>
      </c>
      <c r="AU38" s="39" t="n">
        <f aca="false">SUM(AU39+AU51)</f>
        <v>103446.21</v>
      </c>
      <c r="AV38" s="39" t="n">
        <f aca="false">SUM(AV39+AV51)</f>
        <v>15334.06</v>
      </c>
      <c r="AW38" s="39" t="n">
        <f aca="false">SUM(AR38+AU38-AV38)</f>
        <v>348912.46853474</v>
      </c>
      <c r="AX38" s="47" t="n">
        <f aca="false">SUM(AX39+AX51)</f>
        <v>221074.9</v>
      </c>
      <c r="AY38" s="47" t="n">
        <f aca="false">SUM(AY39+AY51)</f>
        <v>30680.58</v>
      </c>
      <c r="AZ38" s="47" t="n">
        <f aca="false">SUM(AZ39+AZ51)</f>
        <v>92351.38</v>
      </c>
      <c r="BA38" s="47" t="n">
        <f aca="false">SUM(BA39+BA51)</f>
        <v>287241.665777424</v>
      </c>
      <c r="BB38" s="47" t="n">
        <f aca="false">SUM(BB39+BB51)</f>
        <v>226747.52</v>
      </c>
      <c r="BC38" s="48" t="n">
        <f aca="false">SUM(BB38/BA38*100)</f>
        <v>78.939634118297</v>
      </c>
      <c r="BL38" s="2"/>
    </row>
    <row r="39" customFormat="false" ht="12.75" hidden="false" customHeight="false" outlineLevel="0" collapsed="false">
      <c r="A39" s="46"/>
      <c r="B39" s="52" t="s">
        <v>83</v>
      </c>
      <c r="C39" s="52"/>
      <c r="D39" s="52"/>
      <c r="E39" s="52"/>
      <c r="F39" s="52"/>
      <c r="G39" s="52"/>
      <c r="H39" s="52"/>
      <c r="I39" s="43" t="n">
        <v>31</v>
      </c>
      <c r="J39" s="44" t="s">
        <v>84</v>
      </c>
      <c r="K39" s="39" t="n">
        <f aca="false">SUM(K40+K43+K48)</f>
        <v>807306.83</v>
      </c>
      <c r="L39" s="39" t="n">
        <f aca="false">SUM(L40+L43+L48)</f>
        <v>1112500</v>
      </c>
      <c r="M39" s="39" t="n">
        <f aca="false">SUM(M40+M43+M48)</f>
        <v>1112500</v>
      </c>
      <c r="N39" s="39" t="n">
        <f aca="false">SUM(N40+N43+N48)</f>
        <v>351000</v>
      </c>
      <c r="O39" s="39" t="n">
        <f aca="false">SUM(O40+O43+O48)</f>
        <v>351000</v>
      </c>
      <c r="P39" s="39" t="n">
        <f aca="false">SUM(P40+P43+P48)</f>
        <v>392000</v>
      </c>
      <c r="Q39" s="39" t="n">
        <f aca="false">SUM(Q40+Q43+Q48)</f>
        <v>392000</v>
      </c>
      <c r="R39" s="39" t="n">
        <f aca="false">SUM(R40+R43+R48)</f>
        <v>150369.05</v>
      </c>
      <c r="S39" s="39" t="n">
        <f aca="false">SUM(S40+S43+S48)</f>
        <v>507550</v>
      </c>
      <c r="T39" s="39" t="n">
        <f aca="false">SUM(T40+T43+T48)</f>
        <v>240053.35</v>
      </c>
      <c r="U39" s="39" t="n">
        <f aca="false">SUM(U40+U43+U48)</f>
        <v>0</v>
      </c>
      <c r="V39" s="39" t="n">
        <f aca="false">SUM(V40+V43+V48)</f>
        <v>807.079096045198</v>
      </c>
      <c r="W39" s="39" t="n">
        <f aca="false">SUM(W40+W43+W48)</f>
        <v>507000</v>
      </c>
      <c r="X39" s="39" t="n">
        <f aca="false">SUM(X40+X43+X48)</f>
        <v>617500</v>
      </c>
      <c r="Y39" s="39" t="n">
        <f aca="false">SUM(Y40+Y43+Y48)</f>
        <v>685404</v>
      </c>
      <c r="Z39" s="39" t="n">
        <f aca="false">SUM(Z40+Z43+Z48)</f>
        <v>738500</v>
      </c>
      <c r="AA39" s="39" t="n">
        <f aca="false">SUM(AA40+AA43+AA48)</f>
        <v>688000</v>
      </c>
      <c r="AB39" s="39" t="n">
        <f aca="false">SUM(AB40+AB43+AB48)</f>
        <v>359004.03</v>
      </c>
      <c r="AC39" s="39" t="n">
        <f aca="false">SUM(AC40+AC43+AC48)</f>
        <v>688000</v>
      </c>
      <c r="AD39" s="39" t="n">
        <f aca="false">SUM(AD40+AD43+AD48)</f>
        <v>671000</v>
      </c>
      <c r="AE39" s="39" t="n">
        <f aca="false">SUM(AE40+AE43+AE48)</f>
        <v>0</v>
      </c>
      <c r="AF39" s="39" t="n">
        <f aca="false">SUM(AF40+AF43+AF48)</f>
        <v>0</v>
      </c>
      <c r="AG39" s="39" t="n">
        <f aca="false">SUM(AG40+AG43+AG48)</f>
        <v>671000</v>
      </c>
      <c r="AH39" s="39" t="n">
        <f aca="false">SUM(AH40+AH43+AH48)</f>
        <v>542477.54</v>
      </c>
      <c r="AI39" s="39" t="n">
        <f aca="false">SUM(AI40+AI43+AI48)</f>
        <v>754000</v>
      </c>
      <c r="AJ39" s="39" t="n">
        <f aca="false">SUM(AJ40+AJ43+AJ48)</f>
        <v>323911.41</v>
      </c>
      <c r="AK39" s="39" t="n">
        <f aca="false">SUM(AK40+AK43+AK48)</f>
        <v>747500</v>
      </c>
      <c r="AL39" s="39" t="n">
        <f aca="false">SUM(AL40+AL43+AL48)</f>
        <v>0</v>
      </c>
      <c r="AM39" s="39" t="n">
        <f aca="false">SUM(AM40+AM43+AM48)</f>
        <v>0</v>
      </c>
      <c r="AN39" s="39" t="n">
        <f aca="false">SUM(AN40+AN43+AN48)</f>
        <v>747500</v>
      </c>
      <c r="AO39" s="39" t="n">
        <f aca="false">SUM(AN39/$AN$4)</f>
        <v>99210.299289933</v>
      </c>
      <c r="AP39" s="39" t="n">
        <f aca="false">SUM(AP40+AP43+AP48)</f>
        <v>747500</v>
      </c>
      <c r="AQ39" s="39"/>
      <c r="AR39" s="39" t="n">
        <f aca="false">SUM(AP39/$AN$4)</f>
        <v>99210.299289933</v>
      </c>
      <c r="AS39" s="39"/>
      <c r="AT39" s="39" t="n">
        <f aca="false">SUM(AT40+AT43+AT48)</f>
        <v>56819.53</v>
      </c>
      <c r="AU39" s="39" t="n">
        <f aca="false">SUM(AU40+AU43+AU48)</f>
        <v>0</v>
      </c>
      <c r="AV39" s="39" t="n">
        <f aca="false">SUM(AV40+AV43+AV48)</f>
        <v>13935.89</v>
      </c>
      <c r="AW39" s="39" t="n">
        <f aca="false">SUM(AR39+AU39-AV39)</f>
        <v>85274.409289933</v>
      </c>
      <c r="AX39" s="47" t="n">
        <f aca="false">SUM(AX40+AX43+AX48)</f>
        <v>89542.37</v>
      </c>
      <c r="AY39" s="47" t="n">
        <f aca="false">SUM(AY40+AY43+AY48)</f>
        <v>10693.05</v>
      </c>
      <c r="AZ39" s="47" t="n">
        <f aca="false">SUM(AZ40+AZ43+AZ48)</f>
        <v>4435.23</v>
      </c>
      <c r="BA39" s="47" t="n">
        <f aca="false">SUM(BA40+BA43+BA48)</f>
        <v>91532.2265326166</v>
      </c>
      <c r="BB39" s="47" t="n">
        <f aca="false">SUM(BB40+BB43+BB48)</f>
        <v>90602.29</v>
      </c>
      <c r="BC39" s="48" t="n">
        <f aca="false">SUM(BB39/BA39*100)</f>
        <v>98.9840337465349</v>
      </c>
      <c r="BE39" s="2" t="n">
        <v>90602.29</v>
      </c>
      <c r="BL39" s="2"/>
    </row>
    <row r="40" customFormat="false" ht="12.75" hidden="false" customHeight="false" outlineLevel="0" collapsed="false">
      <c r="A40" s="41"/>
      <c r="B40" s="36"/>
      <c r="C40" s="36"/>
      <c r="D40" s="36"/>
      <c r="E40" s="36"/>
      <c r="F40" s="36"/>
      <c r="G40" s="36"/>
      <c r="H40" s="36"/>
      <c r="I40" s="58" t="n">
        <v>311</v>
      </c>
      <c r="J40" s="59" t="s">
        <v>85</v>
      </c>
      <c r="K40" s="51" t="n">
        <f aca="false">SUM(K41)</f>
        <v>710476.99</v>
      </c>
      <c r="L40" s="51" t="n">
        <f aca="false">SUM(L41)</f>
        <v>972000</v>
      </c>
      <c r="M40" s="51" t="n">
        <f aca="false">SUM(M41)</f>
        <v>972000</v>
      </c>
      <c r="N40" s="51" t="n">
        <f aca="false">SUM(N41:N42)</f>
        <v>296000</v>
      </c>
      <c r="O40" s="51" t="n">
        <f aca="false">SUM(O41:O42)</f>
        <v>296000</v>
      </c>
      <c r="P40" s="51" t="n">
        <f aca="false">SUM(P41:P42)</f>
        <v>335000</v>
      </c>
      <c r="Q40" s="51" t="n">
        <f aca="false">SUM(Q41:Q42)</f>
        <v>335000</v>
      </c>
      <c r="R40" s="51" t="n">
        <f aca="false">SUM(R41:R42)</f>
        <v>121563.91</v>
      </c>
      <c r="S40" s="51" t="n">
        <f aca="false">SUM(S41:S42)</f>
        <v>460000</v>
      </c>
      <c r="T40" s="51" t="n">
        <f aca="false">SUM(T41:T42)</f>
        <v>212889.92</v>
      </c>
      <c r="U40" s="51" t="n">
        <f aca="false">SUM(U41:U42)</f>
        <v>0</v>
      </c>
      <c r="V40" s="51" t="n">
        <f aca="false">SUM(V41:V42)</f>
        <v>609.745762711864</v>
      </c>
      <c r="W40" s="51" t="n">
        <f aca="false">SUM(W41:W42)</f>
        <v>460000</v>
      </c>
      <c r="X40" s="51" t="n">
        <f aca="false">SUM(X41:X42)</f>
        <v>510000</v>
      </c>
      <c r="Y40" s="51" t="n">
        <f aca="false">SUM(Y41:Y42)</f>
        <v>578000</v>
      </c>
      <c r="Z40" s="51" t="n">
        <f aca="false">SUM(Z41:Z42)</f>
        <v>590000</v>
      </c>
      <c r="AA40" s="51" t="n">
        <f aca="false">SUM(AA41:AA42)</f>
        <v>578000</v>
      </c>
      <c r="AB40" s="51" t="n">
        <f aca="false">SUM(AB41:AB42)</f>
        <v>313059.54</v>
      </c>
      <c r="AC40" s="51" t="n">
        <f aca="false">SUM(AC41:AC42)</f>
        <v>578000</v>
      </c>
      <c r="AD40" s="51" t="n">
        <f aca="false">SUM(AD41:AD42)</f>
        <v>561000</v>
      </c>
      <c r="AE40" s="51" t="n">
        <f aca="false">SUM(AE41:AE42)</f>
        <v>0</v>
      </c>
      <c r="AF40" s="51" t="n">
        <f aca="false">SUM(AF41:AF42)</f>
        <v>0</v>
      </c>
      <c r="AG40" s="51" t="n">
        <f aca="false">SUM(AG41:AG42)</f>
        <v>561000</v>
      </c>
      <c r="AH40" s="51" t="n">
        <f aca="false">SUM(AH41:AH42)</f>
        <v>462221.9</v>
      </c>
      <c r="AI40" s="51" t="n">
        <f aca="false">SUM(AI41:AI42)</f>
        <v>620000</v>
      </c>
      <c r="AJ40" s="51" t="n">
        <f aca="false">SUM(AJ41:AJ42)</f>
        <v>279321.5</v>
      </c>
      <c r="AK40" s="51" t="n">
        <f aca="false">SUM(AK41:AK42)</f>
        <v>570000</v>
      </c>
      <c r="AL40" s="51" t="n">
        <f aca="false">SUM(AL41:AL42)</f>
        <v>0</v>
      </c>
      <c r="AM40" s="51" t="n">
        <f aca="false">SUM(AM41:AM42)</f>
        <v>0</v>
      </c>
      <c r="AN40" s="51" t="n">
        <f aca="false">SUM(AN41:AN42)</f>
        <v>570000</v>
      </c>
      <c r="AO40" s="39" t="n">
        <f aca="false">SUM(AN40/$AN$4)</f>
        <v>75652.0007963368</v>
      </c>
      <c r="AP40" s="51" t="n">
        <f aca="false">SUM(AP41:AP42)</f>
        <v>570000</v>
      </c>
      <c r="AQ40" s="51"/>
      <c r="AR40" s="39" t="n">
        <f aca="false">SUM(AP40/$AN$4)</f>
        <v>75652.0007963368</v>
      </c>
      <c r="AS40" s="39"/>
      <c r="AT40" s="39" t="n">
        <f aca="false">SUM(AT41:AT42)</f>
        <v>45463.62</v>
      </c>
      <c r="AU40" s="39" t="n">
        <f aca="false">SUM(AU41:AU42)</f>
        <v>0</v>
      </c>
      <c r="AV40" s="39" t="n">
        <f aca="false">SUM(AV41:AV42)</f>
        <v>11945.05</v>
      </c>
      <c r="AW40" s="39" t="n">
        <f aca="false">SUM(AR40+AU40-AV40)</f>
        <v>63706.9507963368</v>
      </c>
      <c r="AX40" s="47" t="n">
        <f aca="false">SUM(AX41+AX42)</f>
        <v>71382.62</v>
      </c>
      <c r="AY40" s="47" t="n">
        <f aca="false">SUM(AY41+AY42)</f>
        <v>8293.05</v>
      </c>
      <c r="AZ40" s="47" t="n">
        <f aca="false">SUM(AZ41+AZ42)</f>
        <v>0</v>
      </c>
      <c r="BA40" s="47" t="n">
        <f aca="false">SUM(BA41+BA42)</f>
        <v>71999.9980390205</v>
      </c>
      <c r="BB40" s="47" t="n">
        <f aca="false">SUM(BB41+BB42)</f>
        <v>71382.62</v>
      </c>
      <c r="BC40" s="48" t="n">
        <f aca="false">SUM(BB40/BA40*100)</f>
        <v>99.1425304780065</v>
      </c>
      <c r="BL40" s="2"/>
    </row>
    <row r="41" customFormat="false" ht="12.75" hidden="false" customHeight="false" outlineLevel="0" collapsed="false">
      <c r="A41" s="41"/>
      <c r="B41" s="36"/>
      <c r="C41" s="36"/>
      <c r="D41" s="36"/>
      <c r="E41" s="36"/>
      <c r="F41" s="36"/>
      <c r="G41" s="36"/>
      <c r="H41" s="36"/>
      <c r="I41" s="49" t="n">
        <v>31111</v>
      </c>
      <c r="J41" s="50" t="s">
        <v>86</v>
      </c>
      <c r="K41" s="51" t="n">
        <v>710476.99</v>
      </c>
      <c r="L41" s="51" t="n">
        <v>972000</v>
      </c>
      <c r="M41" s="51" t="n">
        <v>972000</v>
      </c>
      <c r="N41" s="51" t="n">
        <v>293000</v>
      </c>
      <c r="O41" s="51" t="n">
        <v>293000</v>
      </c>
      <c r="P41" s="51" t="n">
        <v>295000</v>
      </c>
      <c r="Q41" s="51" t="n">
        <v>295000</v>
      </c>
      <c r="R41" s="51" t="n">
        <v>121563.91</v>
      </c>
      <c r="S41" s="51" t="n">
        <v>250000</v>
      </c>
      <c r="T41" s="51" t="n">
        <v>176514.08</v>
      </c>
      <c r="U41" s="51"/>
      <c r="V41" s="39" t="n">
        <f aca="false">S41/P41*100</f>
        <v>84.7457627118644</v>
      </c>
      <c r="W41" s="51" t="n">
        <v>250000</v>
      </c>
      <c r="X41" s="51" t="n">
        <v>340000</v>
      </c>
      <c r="Y41" s="51" t="n">
        <v>408000</v>
      </c>
      <c r="Z41" s="51" t="n">
        <v>400000</v>
      </c>
      <c r="AA41" s="51" t="n">
        <v>408000</v>
      </c>
      <c r="AB41" s="51" t="n">
        <v>259070.82</v>
      </c>
      <c r="AC41" s="51" t="n">
        <v>408000</v>
      </c>
      <c r="AD41" s="51" t="n">
        <v>408000</v>
      </c>
      <c r="AE41" s="51"/>
      <c r="AF41" s="51"/>
      <c r="AG41" s="53" t="n">
        <f aca="false">SUM(AC41+AE41-AF41)</f>
        <v>408000</v>
      </c>
      <c r="AH41" s="51" t="n">
        <v>413471.78</v>
      </c>
      <c r="AI41" s="51" t="n">
        <v>467000</v>
      </c>
      <c r="AJ41" s="47" t="n">
        <v>217454.78</v>
      </c>
      <c r="AK41" s="51" t="n">
        <v>480000</v>
      </c>
      <c r="AL41" s="51"/>
      <c r="AM41" s="51"/>
      <c r="AN41" s="47" t="n">
        <f aca="false">SUM(AK41+AL41-AM41)</f>
        <v>480000</v>
      </c>
      <c r="AO41" s="39" t="n">
        <f aca="false">SUM(AN41/$AN$4)</f>
        <v>63706.9480390205</v>
      </c>
      <c r="AP41" s="47" t="n">
        <v>480000</v>
      </c>
      <c r="AQ41" s="47"/>
      <c r="AR41" s="39" t="n">
        <f aca="false">SUM(AP41/$AN$4)</f>
        <v>63706.9480390205</v>
      </c>
      <c r="AS41" s="39" t="n">
        <v>45463.62</v>
      </c>
      <c r="AT41" s="39" t="n">
        <v>45463.62</v>
      </c>
      <c r="AU41" s="39"/>
      <c r="AV41" s="39"/>
      <c r="AW41" s="39" t="n">
        <f aca="false">SUM(AR41+AU41-AV41)</f>
        <v>63706.9480390205</v>
      </c>
      <c r="AX41" s="47" t="n">
        <v>71382.62</v>
      </c>
      <c r="AY41" s="47" t="n">
        <v>8293.05</v>
      </c>
      <c r="AZ41" s="47" t="n">
        <v>0</v>
      </c>
      <c r="BA41" s="47" t="n">
        <f aca="false">SUM(AW41+AY41)</f>
        <v>71999.9980390205</v>
      </c>
      <c r="BB41" s="47" t="n">
        <v>71382.62</v>
      </c>
      <c r="BC41" s="48" t="n">
        <f aca="false">SUM(BB41/BA41*100)</f>
        <v>99.1425304780065</v>
      </c>
      <c r="BL41" s="2"/>
    </row>
    <row r="42" customFormat="false" ht="12.75" hidden="true" customHeight="false" outlineLevel="0" collapsed="false">
      <c r="A42" s="41"/>
      <c r="B42" s="36"/>
      <c r="C42" s="36"/>
      <c r="D42" s="36"/>
      <c r="E42" s="36"/>
      <c r="F42" s="36"/>
      <c r="G42" s="36"/>
      <c r="H42" s="36"/>
      <c r="I42" s="49" t="n">
        <v>31112</v>
      </c>
      <c r="J42" s="50" t="s">
        <v>87</v>
      </c>
      <c r="K42" s="51"/>
      <c r="L42" s="51"/>
      <c r="M42" s="51"/>
      <c r="N42" s="51" t="n">
        <v>3000</v>
      </c>
      <c r="O42" s="51" t="n">
        <v>3000</v>
      </c>
      <c r="P42" s="51" t="n">
        <v>40000</v>
      </c>
      <c r="Q42" s="51" t="n">
        <v>40000</v>
      </c>
      <c r="R42" s="51"/>
      <c r="S42" s="51" t="n">
        <v>210000</v>
      </c>
      <c r="T42" s="51" t="n">
        <v>36375.84</v>
      </c>
      <c r="U42" s="51"/>
      <c r="V42" s="39" t="n">
        <f aca="false">S42/P42*100</f>
        <v>525</v>
      </c>
      <c r="W42" s="51" t="n">
        <v>210000</v>
      </c>
      <c r="X42" s="51" t="n">
        <v>170000</v>
      </c>
      <c r="Y42" s="51" t="n">
        <v>170000</v>
      </c>
      <c r="Z42" s="51" t="n">
        <v>190000</v>
      </c>
      <c r="AA42" s="51" t="n">
        <v>170000</v>
      </c>
      <c r="AB42" s="51" t="n">
        <v>53988.72</v>
      </c>
      <c r="AC42" s="51" t="n">
        <v>170000</v>
      </c>
      <c r="AD42" s="51" t="n">
        <v>153000</v>
      </c>
      <c r="AE42" s="51"/>
      <c r="AF42" s="51"/>
      <c r="AG42" s="53" t="n">
        <v>153000</v>
      </c>
      <c r="AH42" s="51" t="n">
        <v>48750.12</v>
      </c>
      <c r="AI42" s="51" t="n">
        <v>153000</v>
      </c>
      <c r="AJ42" s="47" t="n">
        <v>61866.72</v>
      </c>
      <c r="AK42" s="51" t="n">
        <v>90000</v>
      </c>
      <c r="AL42" s="51"/>
      <c r="AM42" s="51"/>
      <c r="AN42" s="47" t="n">
        <f aca="false">SUM(AK42+AL42-AM42)</f>
        <v>90000</v>
      </c>
      <c r="AO42" s="39" t="n">
        <f aca="false">SUM(AN42/$AN$4)</f>
        <v>11945.0527573163</v>
      </c>
      <c r="AP42" s="47" t="n">
        <v>90000</v>
      </c>
      <c r="AQ42" s="47"/>
      <c r="AR42" s="39" t="n">
        <f aca="false">SUM(AP42/$AN$4)</f>
        <v>11945.0527573163</v>
      </c>
      <c r="AS42" s="39"/>
      <c r="AT42" s="39"/>
      <c r="AU42" s="39"/>
      <c r="AV42" s="39" t="n">
        <v>11945.05</v>
      </c>
      <c r="AW42" s="39" t="n">
        <f aca="false">SUM(AR42+AU42-AV42)</f>
        <v>0.00275731634428666</v>
      </c>
      <c r="AX42" s="47"/>
      <c r="AY42" s="47"/>
      <c r="AZ42" s="47"/>
      <c r="BA42" s="47"/>
      <c r="BB42" s="47"/>
      <c r="BC42" s="48" t="e">
        <f aca="false">SUM(BB42/BA42*100)</f>
        <v>#DIV/0!</v>
      </c>
      <c r="BL42" s="2"/>
    </row>
    <row r="43" customFormat="false" ht="12.75" hidden="false" customHeight="false" outlineLevel="0" collapsed="false">
      <c r="A43" s="41"/>
      <c r="B43" s="36"/>
      <c r="C43" s="36"/>
      <c r="D43" s="36"/>
      <c r="E43" s="36"/>
      <c r="F43" s="36"/>
      <c r="G43" s="36"/>
      <c r="H43" s="36"/>
      <c r="I43" s="49" t="n">
        <v>312</v>
      </c>
      <c r="J43" s="50" t="s">
        <v>88</v>
      </c>
      <c r="K43" s="51" t="n">
        <f aca="false">SUM(K44)</f>
        <v>0</v>
      </c>
      <c r="L43" s="51" t="n">
        <f aca="false">SUM(L44)</f>
        <v>8000</v>
      </c>
      <c r="M43" s="51" t="n">
        <f aca="false">SUM(M44)</f>
        <v>8000</v>
      </c>
      <c r="N43" s="51" t="n">
        <f aca="false">SUM(N44)</f>
        <v>14000</v>
      </c>
      <c r="O43" s="51" t="n">
        <f aca="false">SUM(O44)</f>
        <v>14000</v>
      </c>
      <c r="P43" s="51" t="n">
        <f aca="false">SUM(P44)</f>
        <v>12000</v>
      </c>
      <c r="Q43" s="51" t="n">
        <f aca="false">SUM(Q44)</f>
        <v>12000</v>
      </c>
      <c r="R43" s="51" t="n">
        <f aca="false">SUM(R44)</f>
        <v>9962.77</v>
      </c>
      <c r="S43" s="51" t="n">
        <f aca="false">SUM(S44)</f>
        <v>15000</v>
      </c>
      <c r="T43" s="51" t="n">
        <f aca="false">SUM(T44)</f>
        <v>4500</v>
      </c>
      <c r="U43" s="51" t="n">
        <f aca="false">SUM(U44)</f>
        <v>0</v>
      </c>
      <c r="V43" s="51" t="n">
        <f aca="false">SUM(V44)</f>
        <v>125</v>
      </c>
      <c r="W43" s="51" t="n">
        <f aca="false">SUM(W44)</f>
        <v>15000</v>
      </c>
      <c r="X43" s="51" t="n">
        <f aca="false">SUM(X44:X45)</f>
        <v>34000</v>
      </c>
      <c r="Y43" s="51" t="n">
        <f aca="false">SUM(Y44:Y45)</f>
        <v>27500</v>
      </c>
      <c r="Z43" s="51" t="n">
        <v>52500</v>
      </c>
      <c r="AA43" s="51" t="n">
        <f aca="false">SUM(AA44:AA45)</f>
        <v>30000</v>
      </c>
      <c r="AB43" s="51" t="n">
        <f aca="false">SUM(AB44:AB45)</f>
        <v>0</v>
      </c>
      <c r="AC43" s="51" t="n">
        <f aca="false">SUM(AC44:AC45)</f>
        <v>30000</v>
      </c>
      <c r="AD43" s="51" t="n">
        <f aca="false">SUM(AD44:AD45)</f>
        <v>30000</v>
      </c>
      <c r="AE43" s="51" t="n">
        <f aca="false">SUM(AE44:AE45)</f>
        <v>0</v>
      </c>
      <c r="AF43" s="51" t="n">
        <f aca="false">SUM(AF44:AF45)</f>
        <v>0</v>
      </c>
      <c r="AG43" s="51" t="n">
        <f aca="false">SUM(AG44:AG45)</f>
        <v>30000</v>
      </c>
      <c r="AH43" s="51" t="n">
        <f aca="false">SUM(AH44:AH45)</f>
        <v>6000</v>
      </c>
      <c r="AI43" s="51" t="n">
        <f aca="false">SUM(AI44:AI45)</f>
        <v>30000</v>
      </c>
      <c r="AJ43" s="51" t="n">
        <f aca="false">SUM(AJ44:AJ45)</f>
        <v>0</v>
      </c>
      <c r="AK43" s="51" t="n">
        <f aca="false">SUM(AK44:AK47)</f>
        <v>80000</v>
      </c>
      <c r="AL43" s="51" t="n">
        <f aca="false">SUM(AL44:AL47)</f>
        <v>0</v>
      </c>
      <c r="AM43" s="51" t="n">
        <f aca="false">SUM(AM44:AM47)</f>
        <v>0</v>
      </c>
      <c r="AN43" s="51" t="n">
        <f aca="false">SUM(AN44:AN47)</f>
        <v>80000</v>
      </c>
      <c r="AO43" s="39" t="n">
        <f aca="false">SUM(AN43/$AN$4)</f>
        <v>10617.8246731701</v>
      </c>
      <c r="AP43" s="51" t="n">
        <f aca="false">SUM(AP44:AP47)</f>
        <v>80000</v>
      </c>
      <c r="AQ43" s="51"/>
      <c r="AR43" s="39" t="n">
        <f aca="false">SUM(AP43/$AN$4)</f>
        <v>10617.8246731701</v>
      </c>
      <c r="AS43" s="39"/>
      <c r="AT43" s="39" t="n">
        <f aca="false">SUM(AT44:AT47)</f>
        <v>3854.4</v>
      </c>
      <c r="AU43" s="39" t="n">
        <f aca="false">SUM(AU44:AU47)</f>
        <v>0</v>
      </c>
      <c r="AV43" s="39" t="n">
        <f aca="false">SUM(AV44:AV47)</f>
        <v>1990.84</v>
      </c>
      <c r="AW43" s="39" t="n">
        <f aca="false">SUM(AR43+AU43-AV43)</f>
        <v>8626.98467317008</v>
      </c>
      <c r="AX43" s="47" t="n">
        <f aca="false">SUM(AX44:AX47)</f>
        <v>6381.6</v>
      </c>
      <c r="AY43" s="47" t="n">
        <f aca="false">SUM(AY44:AY47)</f>
        <v>1300</v>
      </c>
      <c r="AZ43" s="47" t="n">
        <f aca="false">SUM(AZ44:AZ47)</f>
        <v>2245.3</v>
      </c>
      <c r="BA43" s="47" t="n">
        <f aca="false">SUM(BA44:BA47)</f>
        <v>7681.68467317008</v>
      </c>
      <c r="BB43" s="47" t="n">
        <f aca="false">SUM(BB44:BB47)</f>
        <v>7441.52</v>
      </c>
      <c r="BC43" s="48" t="n">
        <f aca="false">SUM(BB43/BA43*100)</f>
        <v>96.8735416332708</v>
      </c>
      <c r="BL43" s="2"/>
    </row>
    <row r="44" customFormat="false" ht="12.75" hidden="false" customHeight="false" outlineLevel="0" collapsed="false">
      <c r="A44" s="41"/>
      <c r="B44" s="36"/>
      <c r="C44" s="36"/>
      <c r="D44" s="36"/>
      <c r="E44" s="36"/>
      <c r="F44" s="36"/>
      <c r="G44" s="36"/>
      <c r="H44" s="36"/>
      <c r="I44" s="49" t="n">
        <v>31219</v>
      </c>
      <c r="J44" s="50" t="s">
        <v>88</v>
      </c>
      <c r="K44" s="51" t="n">
        <v>0</v>
      </c>
      <c r="L44" s="51" t="n">
        <v>8000</v>
      </c>
      <c r="M44" s="51" t="n">
        <v>8000</v>
      </c>
      <c r="N44" s="51" t="n">
        <v>14000</v>
      </c>
      <c r="O44" s="51" t="n">
        <v>14000</v>
      </c>
      <c r="P44" s="51" t="n">
        <v>12000</v>
      </c>
      <c r="Q44" s="51" t="n">
        <v>12000</v>
      </c>
      <c r="R44" s="51" t="n">
        <v>9962.77</v>
      </c>
      <c r="S44" s="51" t="n">
        <v>15000</v>
      </c>
      <c r="T44" s="51" t="n">
        <v>4500</v>
      </c>
      <c r="U44" s="51"/>
      <c r="V44" s="39" t="n">
        <f aca="false">S44/P44*100</f>
        <v>125</v>
      </c>
      <c r="W44" s="51" t="n">
        <v>15000</v>
      </c>
      <c r="X44" s="51" t="n">
        <v>27000</v>
      </c>
      <c r="Y44" s="51" t="n">
        <v>20000</v>
      </c>
      <c r="Z44" s="51" t="n">
        <v>20000</v>
      </c>
      <c r="AA44" s="51" t="n">
        <v>20000</v>
      </c>
      <c r="AB44" s="51"/>
      <c r="AC44" s="51" t="n">
        <v>20000</v>
      </c>
      <c r="AD44" s="51" t="n">
        <v>20000</v>
      </c>
      <c r="AE44" s="51"/>
      <c r="AF44" s="51"/>
      <c r="AG44" s="53" t="n">
        <f aca="false">SUM(AD44+AE44-AF44)</f>
        <v>20000</v>
      </c>
      <c r="AH44" s="51" t="n">
        <v>6000</v>
      </c>
      <c r="AI44" s="51" t="n">
        <v>20000</v>
      </c>
      <c r="AJ44" s="47" t="n">
        <v>0</v>
      </c>
      <c r="AK44" s="51" t="n">
        <v>35000</v>
      </c>
      <c r="AL44" s="51"/>
      <c r="AM44" s="51"/>
      <c r="AN44" s="47" t="n">
        <f aca="false">SUM(AK44+AL44-AM44)</f>
        <v>35000</v>
      </c>
      <c r="AO44" s="39" t="n">
        <f aca="false">SUM(AN44/$AN$4)</f>
        <v>4645.29829451191</v>
      </c>
      <c r="AP44" s="47" t="n">
        <v>35000</v>
      </c>
      <c r="AQ44" s="47"/>
      <c r="AR44" s="39" t="n">
        <f aca="false">SUM(AP44/$AN$4)</f>
        <v>4645.29829451191</v>
      </c>
      <c r="AS44" s="39" t="n">
        <v>1200</v>
      </c>
      <c r="AT44" s="39" t="n">
        <v>1200</v>
      </c>
      <c r="AU44" s="39"/>
      <c r="AV44" s="39"/>
      <c r="AW44" s="39" t="n">
        <f aca="false">SUM(AR44+AU44-AV44)</f>
        <v>4645.29829451191</v>
      </c>
      <c r="AX44" s="47" t="n">
        <v>2400</v>
      </c>
      <c r="AY44" s="47"/>
      <c r="AZ44" s="47" t="n">
        <v>2245.3</v>
      </c>
      <c r="BA44" s="47" t="n">
        <f aca="false">SUM(AW44+AY44-AZ44)</f>
        <v>2399.99829451191</v>
      </c>
      <c r="BB44" s="47" t="n">
        <v>2400</v>
      </c>
      <c r="BC44" s="48" t="n">
        <f aca="false">SUM(BB44/BA44*100)</f>
        <v>100.000071062054</v>
      </c>
      <c r="BL44" s="2"/>
    </row>
    <row r="45" customFormat="false" ht="12.75" hidden="false" customHeight="false" outlineLevel="0" collapsed="false">
      <c r="A45" s="41"/>
      <c r="B45" s="36"/>
      <c r="C45" s="36"/>
      <c r="D45" s="36"/>
      <c r="E45" s="36"/>
      <c r="F45" s="36"/>
      <c r="G45" s="36"/>
      <c r="H45" s="36"/>
      <c r="I45" s="49" t="n">
        <v>31219</v>
      </c>
      <c r="J45" s="50" t="s">
        <v>89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39"/>
      <c r="W45" s="51"/>
      <c r="X45" s="51" t="n">
        <v>7000</v>
      </c>
      <c r="Y45" s="51" t="n">
        <v>7500</v>
      </c>
      <c r="Z45" s="51" t="n">
        <v>7500</v>
      </c>
      <c r="AA45" s="51" t="n">
        <v>10000</v>
      </c>
      <c r="AB45" s="51"/>
      <c r="AC45" s="51" t="n">
        <v>10000</v>
      </c>
      <c r="AD45" s="51" t="n">
        <v>10000</v>
      </c>
      <c r="AE45" s="51"/>
      <c r="AF45" s="51"/>
      <c r="AG45" s="53" t="n">
        <f aca="false">SUM(AD45+AE45-AF45)</f>
        <v>10000</v>
      </c>
      <c r="AH45" s="51"/>
      <c r="AI45" s="51" t="n">
        <v>10000</v>
      </c>
      <c r="AJ45" s="47" t="n">
        <v>0</v>
      </c>
      <c r="AK45" s="51" t="n">
        <v>15000</v>
      </c>
      <c r="AL45" s="51"/>
      <c r="AM45" s="51"/>
      <c r="AN45" s="47" t="n">
        <f aca="false">SUM(AK45+AL45-AM45)</f>
        <v>15000</v>
      </c>
      <c r="AO45" s="39" t="n">
        <f aca="false">SUM(AN45/$AN$4)</f>
        <v>1990.84212621939</v>
      </c>
      <c r="AP45" s="47" t="n">
        <v>15000</v>
      </c>
      <c r="AQ45" s="47"/>
      <c r="AR45" s="39" t="n">
        <f aca="false">SUM(AP45/$AN$4)</f>
        <v>1990.84212621939</v>
      </c>
      <c r="AS45" s="39"/>
      <c r="AT45" s="39"/>
      <c r="AU45" s="39"/>
      <c r="AV45" s="39" t="n">
        <v>1990.84</v>
      </c>
      <c r="AW45" s="39" t="n">
        <f aca="false">SUM(AR45+AU45-AV45)</f>
        <v>0.00212621939067503</v>
      </c>
      <c r="AX45" s="47"/>
      <c r="AY45" s="47"/>
      <c r="AZ45" s="47"/>
      <c r="BA45" s="47" t="n">
        <f aca="false">SUM(AW45+AY45-AZ45)</f>
        <v>0.00212621939067503</v>
      </c>
      <c r="BB45" s="47"/>
      <c r="BC45" s="48" t="n">
        <f aca="false">SUM(BB45/BA45*100)</f>
        <v>0</v>
      </c>
      <c r="BL45" s="2"/>
    </row>
    <row r="46" customFormat="false" ht="12.75" hidden="false" customHeight="false" outlineLevel="0" collapsed="false">
      <c r="A46" s="41"/>
      <c r="B46" s="36"/>
      <c r="C46" s="36"/>
      <c r="D46" s="36"/>
      <c r="E46" s="36"/>
      <c r="F46" s="36"/>
      <c r="G46" s="36"/>
      <c r="H46" s="36"/>
      <c r="I46" s="49" t="n">
        <v>31219</v>
      </c>
      <c r="J46" s="50" t="s">
        <v>90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39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3"/>
      <c r="AH46" s="51"/>
      <c r="AI46" s="51"/>
      <c r="AJ46" s="47"/>
      <c r="AK46" s="51"/>
      <c r="AL46" s="51"/>
      <c r="AM46" s="51"/>
      <c r="AN46" s="47"/>
      <c r="AO46" s="39"/>
      <c r="AP46" s="47"/>
      <c r="AQ46" s="47"/>
      <c r="AR46" s="39"/>
      <c r="AS46" s="39"/>
      <c r="AT46" s="39"/>
      <c r="AU46" s="39"/>
      <c r="AV46" s="39"/>
      <c r="AW46" s="39"/>
      <c r="AX46" s="47"/>
      <c r="AY46" s="47" t="n">
        <v>1300</v>
      </c>
      <c r="AZ46" s="47"/>
      <c r="BA46" s="47" t="n">
        <f aca="false">SUM(AW46+AY46-AZ46)</f>
        <v>1300</v>
      </c>
      <c r="BB46" s="47" t="n">
        <v>1059.92</v>
      </c>
      <c r="BC46" s="48" t="n">
        <f aca="false">SUM(BB46/BA46*100)</f>
        <v>81.5323076923077</v>
      </c>
      <c r="BL46" s="2"/>
    </row>
    <row r="47" customFormat="false" ht="12.75" hidden="false" customHeight="false" outlineLevel="0" collapsed="false">
      <c r="A47" s="41"/>
      <c r="B47" s="36"/>
      <c r="C47" s="36"/>
      <c r="D47" s="36"/>
      <c r="E47" s="36"/>
      <c r="F47" s="36"/>
      <c r="G47" s="36"/>
      <c r="H47" s="36"/>
      <c r="I47" s="49" t="n">
        <v>31219</v>
      </c>
      <c r="J47" s="50" t="s">
        <v>91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39"/>
      <c r="W47" s="51"/>
      <c r="X47" s="51"/>
      <c r="Y47" s="51" t="n">
        <v>0</v>
      </c>
      <c r="Z47" s="51" t="n">
        <v>25000</v>
      </c>
      <c r="AA47" s="51" t="n">
        <v>25000</v>
      </c>
      <c r="AB47" s="51"/>
      <c r="AC47" s="51" t="n">
        <v>25000</v>
      </c>
      <c r="AD47" s="51" t="n">
        <v>25000</v>
      </c>
      <c r="AE47" s="51"/>
      <c r="AF47" s="51"/>
      <c r="AG47" s="53" t="n">
        <f aca="false">SUM(AD47+AE47-AF47)</f>
        <v>25000</v>
      </c>
      <c r="AH47" s="51" t="n">
        <v>22916.85</v>
      </c>
      <c r="AI47" s="51" t="n">
        <v>35000</v>
      </c>
      <c r="AJ47" s="47" t="n">
        <v>12500.1</v>
      </c>
      <c r="AK47" s="51" t="n">
        <v>30000</v>
      </c>
      <c r="AL47" s="51"/>
      <c r="AM47" s="51"/>
      <c r="AN47" s="47" t="n">
        <f aca="false">SUM(AK47+AL47-AM47)</f>
        <v>30000</v>
      </c>
      <c r="AO47" s="39" t="n">
        <f aca="false">SUM(AN47/$AN$4)</f>
        <v>3981.68425243878</v>
      </c>
      <c r="AP47" s="47" t="n">
        <v>30000</v>
      </c>
      <c r="AQ47" s="47"/>
      <c r="AR47" s="39" t="n">
        <f aca="false">SUM(AP47/$AN$4)</f>
        <v>3981.68425243878</v>
      </c>
      <c r="AS47" s="39" t="n">
        <v>2654.4</v>
      </c>
      <c r="AT47" s="39" t="n">
        <v>2654.4</v>
      </c>
      <c r="AU47" s="39"/>
      <c r="AV47" s="39"/>
      <c r="AW47" s="39" t="n">
        <f aca="false">SUM(AR47+AU47-AV47)</f>
        <v>3981.68425243878</v>
      </c>
      <c r="AX47" s="47" t="n">
        <v>3981.6</v>
      </c>
      <c r="AY47" s="47"/>
      <c r="AZ47" s="47"/>
      <c r="BA47" s="47" t="n">
        <f aca="false">SUM(AW47+AY47-AZ47)</f>
        <v>3981.68425243878</v>
      </c>
      <c r="BB47" s="47" t="n">
        <v>3981.6</v>
      </c>
      <c r="BC47" s="48" t="n">
        <f aca="false">SUM(BB47/BA47*100)</f>
        <v>99.997884</v>
      </c>
      <c r="BL47" s="2"/>
    </row>
    <row r="48" customFormat="false" ht="12.75" hidden="false" customHeight="false" outlineLevel="0" collapsed="false">
      <c r="A48" s="41"/>
      <c r="B48" s="36"/>
      <c r="C48" s="36"/>
      <c r="D48" s="36"/>
      <c r="E48" s="36"/>
      <c r="F48" s="36"/>
      <c r="G48" s="36"/>
      <c r="H48" s="36"/>
      <c r="I48" s="49" t="n">
        <v>313</v>
      </c>
      <c r="J48" s="50" t="s">
        <v>92</v>
      </c>
      <c r="K48" s="51" t="n">
        <f aca="false">SUM(K49:K50)</f>
        <v>96829.84</v>
      </c>
      <c r="L48" s="51" t="n">
        <f aca="false">SUM(L49:L50)</f>
        <v>132500</v>
      </c>
      <c r="M48" s="51" t="n">
        <f aca="false">SUM(M49:M50)</f>
        <v>132500</v>
      </c>
      <c r="N48" s="51" t="n">
        <f aca="false">SUM(N49:N50)</f>
        <v>41000</v>
      </c>
      <c r="O48" s="51" t="n">
        <f aca="false">SUM(O49:O50)</f>
        <v>41000</v>
      </c>
      <c r="P48" s="51" t="n">
        <f aca="false">SUM(P49:P50)</f>
        <v>45000</v>
      </c>
      <c r="Q48" s="51" t="n">
        <f aca="false">SUM(Q49:Q50)</f>
        <v>45000</v>
      </c>
      <c r="R48" s="51" t="n">
        <f aca="false">SUM(R49:R50)</f>
        <v>18842.37</v>
      </c>
      <c r="S48" s="51" t="n">
        <f aca="false">SUM(S49:S50)</f>
        <v>32550</v>
      </c>
      <c r="T48" s="51" t="n">
        <f aca="false">SUM(T49:T50)</f>
        <v>22663.43</v>
      </c>
      <c r="U48" s="51" t="n">
        <f aca="false">SUM(U49:U50)</f>
        <v>0</v>
      </c>
      <c r="V48" s="51" t="n">
        <f aca="false">SUM(V49:V50)</f>
        <v>72.3333333333333</v>
      </c>
      <c r="W48" s="51" t="n">
        <f aca="false">SUM(W49:W50)</f>
        <v>32000</v>
      </c>
      <c r="X48" s="51" t="n">
        <f aca="false">SUM(X49:X50)</f>
        <v>73500</v>
      </c>
      <c r="Y48" s="51" t="n">
        <f aca="false">SUM(Y49:Y50)</f>
        <v>79904</v>
      </c>
      <c r="Z48" s="51" t="n">
        <f aca="false">SUM(Z49:Z50)</f>
        <v>96000</v>
      </c>
      <c r="AA48" s="51" t="n">
        <f aca="false">SUM(AA49:AA50)</f>
        <v>80000</v>
      </c>
      <c r="AB48" s="51" t="n">
        <f aca="false">SUM(AB49:AB50)</f>
        <v>45944.49</v>
      </c>
      <c r="AC48" s="51" t="n">
        <f aca="false">SUM(AC49:AC50)</f>
        <v>80000</v>
      </c>
      <c r="AD48" s="51" t="n">
        <f aca="false">SUM(AD49:AD50)</f>
        <v>80000</v>
      </c>
      <c r="AE48" s="51" t="n">
        <f aca="false">SUM(AE49:AE50)</f>
        <v>0</v>
      </c>
      <c r="AF48" s="51" t="n">
        <f aca="false">SUM(AF49:AF50)</f>
        <v>0</v>
      </c>
      <c r="AG48" s="51" t="n">
        <f aca="false">SUM(AG49:AG50)</f>
        <v>80000</v>
      </c>
      <c r="AH48" s="51" t="n">
        <f aca="false">SUM(AH49:AH50)</f>
        <v>74255.64</v>
      </c>
      <c r="AI48" s="51" t="n">
        <f aca="false">SUM(AI49:AI50)</f>
        <v>104000</v>
      </c>
      <c r="AJ48" s="51" t="n">
        <f aca="false">SUM(AJ49:AJ50)</f>
        <v>44589.91</v>
      </c>
      <c r="AK48" s="51" t="n">
        <f aca="false">SUM(AK49:AK50)</f>
        <v>97500</v>
      </c>
      <c r="AL48" s="51" t="n">
        <f aca="false">SUM(AL49:AL50)</f>
        <v>0</v>
      </c>
      <c r="AM48" s="51" t="n">
        <f aca="false">SUM(AM49:AM50)</f>
        <v>0</v>
      </c>
      <c r="AN48" s="51" t="n">
        <f aca="false">SUM(AN49:AN50)</f>
        <v>97500</v>
      </c>
      <c r="AO48" s="39" t="n">
        <f aca="false">SUM(AN48/$AN$4)</f>
        <v>12940.473820426</v>
      </c>
      <c r="AP48" s="51" t="n">
        <f aca="false">SUM(AP49:AP50)</f>
        <v>97500</v>
      </c>
      <c r="AQ48" s="51"/>
      <c r="AR48" s="39" t="n">
        <f aca="false">SUM(AP48/$AN$4)</f>
        <v>12940.473820426</v>
      </c>
      <c r="AS48" s="39"/>
      <c r="AT48" s="39" t="n">
        <f aca="false">SUM(AT49:AT50)</f>
        <v>7501.51</v>
      </c>
      <c r="AU48" s="39" t="n">
        <f aca="false">SUM(AU49:AU50)</f>
        <v>0</v>
      </c>
      <c r="AV48" s="39" t="n">
        <f aca="false">SUM(AV49:AV50)</f>
        <v>0</v>
      </c>
      <c r="AW48" s="39" t="n">
        <f aca="false">SUM(AR48+AU48-AV48)</f>
        <v>12940.473820426</v>
      </c>
      <c r="AX48" s="47" t="n">
        <f aca="false">SUM(AX50+AX49)</f>
        <v>11778.15</v>
      </c>
      <c r="AY48" s="47" t="n">
        <f aca="false">SUM(AY50+AY49)</f>
        <v>1100</v>
      </c>
      <c r="AZ48" s="47" t="n">
        <f aca="false">SUM(AZ50+AZ49)</f>
        <v>2189.93</v>
      </c>
      <c r="BA48" s="47" t="n">
        <f aca="false">SUM(BA50+BA49)</f>
        <v>11850.543820426</v>
      </c>
      <c r="BB48" s="47" t="n">
        <f aca="false">SUM(BB50+BB49)</f>
        <v>11778.15</v>
      </c>
      <c r="BC48" s="48" t="n">
        <f aca="false">SUM(BB48/BA48*100)</f>
        <v>99.3891097191569</v>
      </c>
      <c r="BL48" s="2"/>
    </row>
    <row r="49" customFormat="false" ht="12.75" hidden="false" customHeight="false" outlineLevel="0" collapsed="false">
      <c r="A49" s="41"/>
      <c r="B49" s="36"/>
      <c r="C49" s="36"/>
      <c r="D49" s="36"/>
      <c r="E49" s="36"/>
      <c r="F49" s="36"/>
      <c r="G49" s="36"/>
      <c r="H49" s="36"/>
      <c r="I49" s="49" t="n">
        <v>31321</v>
      </c>
      <c r="J49" s="50" t="s">
        <v>93</v>
      </c>
      <c r="K49" s="51" t="n">
        <v>96829.84</v>
      </c>
      <c r="L49" s="51" t="n">
        <v>132500</v>
      </c>
      <c r="M49" s="51" t="n">
        <v>132500</v>
      </c>
      <c r="N49" s="51" t="n">
        <v>41000</v>
      </c>
      <c r="O49" s="51" t="n">
        <v>41000</v>
      </c>
      <c r="P49" s="51" t="n">
        <v>45000</v>
      </c>
      <c r="Q49" s="51" t="n">
        <v>45000</v>
      </c>
      <c r="R49" s="51" t="n">
        <v>18842.37</v>
      </c>
      <c r="S49" s="51" t="n">
        <v>32550</v>
      </c>
      <c r="T49" s="51" t="n">
        <v>22663.43</v>
      </c>
      <c r="U49" s="51"/>
      <c r="V49" s="39" t="n">
        <f aca="false">S49/P49*100</f>
        <v>72.3333333333333</v>
      </c>
      <c r="W49" s="51" t="n">
        <v>32000</v>
      </c>
      <c r="X49" s="51" t="n">
        <v>51500</v>
      </c>
      <c r="Y49" s="51" t="n">
        <v>58904</v>
      </c>
      <c r="Z49" s="51" t="n">
        <v>65000</v>
      </c>
      <c r="AA49" s="51" t="n">
        <v>59000</v>
      </c>
      <c r="AB49" s="51" t="n">
        <v>37242.75</v>
      </c>
      <c r="AC49" s="51" t="n">
        <v>59000</v>
      </c>
      <c r="AD49" s="51" t="n">
        <v>59000</v>
      </c>
      <c r="AE49" s="51"/>
      <c r="AF49" s="51"/>
      <c r="AG49" s="53" t="n">
        <f aca="false">SUM(AD49+AE49-AF49)</f>
        <v>59000</v>
      </c>
      <c r="AH49" s="51" t="n">
        <v>68222.85</v>
      </c>
      <c r="AI49" s="51" t="n">
        <v>78000</v>
      </c>
      <c r="AJ49" s="47" t="n">
        <v>35823.62</v>
      </c>
      <c r="AK49" s="51" t="n">
        <v>81000</v>
      </c>
      <c r="AL49" s="51"/>
      <c r="AM49" s="51"/>
      <c r="AN49" s="47" t="n">
        <f aca="false">SUM(AK49+AL49-AM49)</f>
        <v>81000</v>
      </c>
      <c r="AO49" s="39" t="n">
        <f aca="false">SUM(AN49/$AN$4)</f>
        <v>10750.5474815847</v>
      </c>
      <c r="AP49" s="47" t="n">
        <v>81000</v>
      </c>
      <c r="AQ49" s="47"/>
      <c r="AR49" s="39" t="n">
        <f aca="false">SUM(AP49/$AN$4)</f>
        <v>10750.5474815847</v>
      </c>
      <c r="AS49" s="39" t="n">
        <v>7501.51</v>
      </c>
      <c r="AT49" s="39" t="n">
        <v>7501.51</v>
      </c>
      <c r="AU49" s="39"/>
      <c r="AV49" s="39"/>
      <c r="AW49" s="39" t="n">
        <f aca="false">SUM(AR49+AU49-AV49)</f>
        <v>10750.5474815847</v>
      </c>
      <c r="AX49" s="47" t="n">
        <v>11778.15</v>
      </c>
      <c r="AY49" s="47" t="n">
        <v>1100</v>
      </c>
      <c r="AZ49" s="47"/>
      <c r="BA49" s="47" t="n">
        <f aca="false">SUM(AW49+AY49-AZ49)</f>
        <v>11850.5474815847</v>
      </c>
      <c r="BB49" s="47" t="n">
        <v>11778.15</v>
      </c>
      <c r="BC49" s="48" t="n">
        <f aca="false">SUM(BB49/BA49*100)</f>
        <v>99.3890790134615</v>
      </c>
      <c r="BL49" s="2"/>
    </row>
    <row r="50" customFormat="false" ht="12.75" hidden="false" customHeight="false" outlineLevel="0" collapsed="false">
      <c r="A50" s="41"/>
      <c r="B50" s="36"/>
      <c r="C50" s="36"/>
      <c r="D50" s="36"/>
      <c r="E50" s="36"/>
      <c r="F50" s="36"/>
      <c r="G50" s="36"/>
      <c r="H50" s="36"/>
      <c r="I50" s="49" t="n">
        <v>31321</v>
      </c>
      <c r="J50" s="50" t="s">
        <v>94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39"/>
      <c r="W50" s="51"/>
      <c r="X50" s="51" t="n">
        <v>22000</v>
      </c>
      <c r="Y50" s="51" t="n">
        <v>21000</v>
      </c>
      <c r="Z50" s="51" t="n">
        <v>31000</v>
      </c>
      <c r="AA50" s="51" t="n">
        <v>21000</v>
      </c>
      <c r="AB50" s="51" t="n">
        <v>8701.74</v>
      </c>
      <c r="AC50" s="51" t="n">
        <v>21000</v>
      </c>
      <c r="AD50" s="51" t="n">
        <v>21000</v>
      </c>
      <c r="AE50" s="51"/>
      <c r="AF50" s="51"/>
      <c r="AG50" s="53" t="n">
        <f aca="false">SUM(AD50+AE50-AF50)</f>
        <v>21000</v>
      </c>
      <c r="AH50" s="51" t="n">
        <v>6032.79</v>
      </c>
      <c r="AI50" s="51" t="n">
        <v>26000</v>
      </c>
      <c r="AJ50" s="47" t="n">
        <v>8766.29</v>
      </c>
      <c r="AK50" s="51" t="n">
        <v>16500</v>
      </c>
      <c r="AL50" s="51"/>
      <c r="AM50" s="51"/>
      <c r="AN50" s="47" t="n">
        <f aca="false">SUM(AK50+AL50-AM50)</f>
        <v>16500</v>
      </c>
      <c r="AO50" s="39" t="n">
        <f aca="false">SUM(AN50/$AN$4)</f>
        <v>2189.92633884133</v>
      </c>
      <c r="AP50" s="47" t="n">
        <v>16500</v>
      </c>
      <c r="AQ50" s="47"/>
      <c r="AR50" s="39" t="n">
        <f aca="false">SUM(AP50/$AN$4)</f>
        <v>2189.92633884133</v>
      </c>
      <c r="AS50" s="39"/>
      <c r="AT50" s="39"/>
      <c r="AU50" s="39"/>
      <c r="AV50" s="39"/>
      <c r="AW50" s="39" t="n">
        <f aca="false">SUM(AR50+AU50-AV50)</f>
        <v>2189.92633884133</v>
      </c>
      <c r="AX50" s="47"/>
      <c r="AY50" s="47"/>
      <c r="AZ50" s="47" t="n">
        <v>2189.93</v>
      </c>
      <c r="BA50" s="47" t="n">
        <f aca="false">SUM(AW50+AY50-AZ50)</f>
        <v>-0.0036611586701838</v>
      </c>
      <c r="BB50" s="47"/>
      <c r="BC50" s="48" t="n">
        <f aca="false">SUM(BB50/BA50*100)</f>
        <v>0</v>
      </c>
      <c r="BL50" s="2"/>
    </row>
    <row r="51" customFormat="false" ht="12.75" hidden="false" customHeight="false" outlineLevel="0" collapsed="false">
      <c r="A51" s="46"/>
      <c r="B51" s="52" t="s">
        <v>95</v>
      </c>
      <c r="C51" s="52"/>
      <c r="D51" s="52"/>
      <c r="E51" s="52"/>
      <c r="F51" s="52"/>
      <c r="G51" s="52"/>
      <c r="H51" s="52"/>
      <c r="I51" s="37" t="n">
        <v>32</v>
      </c>
      <c r="J51" s="38" t="s">
        <v>55</v>
      </c>
      <c r="K51" s="39" t="n">
        <f aca="false">SUM(K52+K58+K70+K110)</f>
        <v>1008409.32</v>
      </c>
      <c r="L51" s="39" t="n">
        <f aca="false">SUM(L52+L58+L70+L110)</f>
        <v>427500</v>
      </c>
      <c r="M51" s="39" t="n">
        <f aca="false">SUM(M52+M58+M70+M110)</f>
        <v>427500</v>
      </c>
      <c r="N51" s="39" t="n">
        <f aca="false">SUM(N52+N58+N70+N110)</f>
        <v>430000</v>
      </c>
      <c r="O51" s="39" t="n">
        <f aca="false">SUM(O52+O58+O70+O110)</f>
        <v>430000</v>
      </c>
      <c r="P51" s="39" t="n">
        <f aca="false">SUM(P52+P58+P70+P110)</f>
        <v>397362</v>
      </c>
      <c r="Q51" s="39" t="n">
        <f aca="false">SUM(Q52+Q58+Q70+Q110)</f>
        <v>397362</v>
      </c>
      <c r="R51" s="39" t="n">
        <f aca="false">SUM(R52+R58+R70+R110)</f>
        <v>134109.24</v>
      </c>
      <c r="S51" s="39" t="n">
        <f aca="false">SUM(S52+S58+S70+S110)</f>
        <v>512000</v>
      </c>
      <c r="T51" s="39" t="n">
        <f aca="false">SUM(T52+T58+T70+T110)</f>
        <v>154378.67</v>
      </c>
      <c r="U51" s="39" t="n">
        <f aca="false">SUM(U52+U58+U70+U110)</f>
        <v>0</v>
      </c>
      <c r="V51" s="39" t="e">
        <f aca="false">SUM(V52+V58+V70+V110)</f>
        <v>#DIV/0!</v>
      </c>
      <c r="W51" s="39" t="n">
        <f aca="false">SUM(W52+W58+W70+W110)</f>
        <v>482000</v>
      </c>
      <c r="X51" s="39" t="n">
        <f aca="false">SUM(X52+X58+X70+X110)</f>
        <v>846200</v>
      </c>
      <c r="Y51" s="39" t="n">
        <f aca="false">SUM(Y52+Y58+Y70+Y110)</f>
        <v>940296</v>
      </c>
      <c r="Z51" s="39" t="n">
        <f aca="false">SUM(Z52+Z58+Z70+Z110)</f>
        <v>2081004</v>
      </c>
      <c r="AA51" s="39" t="n">
        <f aca="false">SUM(AA52+AA58+AA70+AA110)</f>
        <v>1149500</v>
      </c>
      <c r="AB51" s="39" t="n">
        <f aca="false">SUM(AB52+AB58+AB70+AB110)</f>
        <v>231622.43</v>
      </c>
      <c r="AC51" s="39" t="n">
        <f aca="false">SUM(AC52+AC58+AC70+AC110)</f>
        <v>1174500</v>
      </c>
      <c r="AD51" s="39" t="n">
        <f aca="false">SUM(AD52+AD58+AD70+AD110)</f>
        <v>967000</v>
      </c>
      <c r="AE51" s="39" t="n">
        <f aca="false">SUM(AE52+AE58+AE70+AE110)</f>
        <v>0</v>
      </c>
      <c r="AF51" s="39" t="n">
        <f aca="false">SUM(AF52+AF58+AF70+AF110)</f>
        <v>0</v>
      </c>
      <c r="AG51" s="39" t="n">
        <f aca="false">SUM(AG52+AG58+AG70+AG110)</f>
        <v>972000</v>
      </c>
      <c r="AH51" s="39" t="n">
        <f aca="false">SUM(AH52+AH58+AH70+AH110)</f>
        <v>629537.37</v>
      </c>
      <c r="AI51" s="39" t="n">
        <f aca="false">SUM(AI52+AI58+AI70+AI110)</f>
        <v>1231200</v>
      </c>
      <c r="AJ51" s="39" t="n">
        <f aca="false">SUM(AJ52+AJ58+AJ70+AJ110)</f>
        <v>293248.49</v>
      </c>
      <c r="AK51" s="39" t="n">
        <f aca="false">SUM(AK52+AK58+AK70+AK110)</f>
        <v>1348661.6</v>
      </c>
      <c r="AL51" s="39" t="n">
        <f aca="false">SUM(AL52+AL58+AL70+AL110)</f>
        <v>178000</v>
      </c>
      <c r="AM51" s="39" t="n">
        <f aca="false">SUM(AM52+AM58+AM70+AM110)</f>
        <v>125500</v>
      </c>
      <c r="AN51" s="39" t="n">
        <f aca="false">SUM(AN52+AN58+AN70+AN110)</f>
        <v>1406161.6</v>
      </c>
      <c r="AO51" s="39" t="n">
        <f aca="false">SUM(AN51/$AN$4)</f>
        <v>186629.716636804</v>
      </c>
      <c r="AP51" s="39" t="n">
        <f aca="false">SUM(AP52+AP58+AP70+AP110)</f>
        <v>1217500</v>
      </c>
      <c r="AQ51" s="39"/>
      <c r="AR51" s="39" t="n">
        <f aca="false">SUM(AP51/$AN$4)</f>
        <v>161590.019244807</v>
      </c>
      <c r="AS51" s="39"/>
      <c r="AT51" s="39" t="n">
        <f aca="false">SUM(AT52+AT58+AT70+AT110)</f>
        <v>72646.87</v>
      </c>
      <c r="AU51" s="39" t="n">
        <f aca="false">SUM(AU52+AU58+AU70+AU110)</f>
        <v>103446.21</v>
      </c>
      <c r="AV51" s="39" t="n">
        <f aca="false">SUM(AV52+AV58+AV70+AV110)</f>
        <v>1398.17</v>
      </c>
      <c r="AW51" s="39" t="n">
        <f aca="false">SUM(AR51+AU51-AV51)</f>
        <v>263638.059244807</v>
      </c>
      <c r="AX51" s="47" t="n">
        <f aca="false">SUM(AX52+AX58+AX70+AX110)</f>
        <v>131532.53</v>
      </c>
      <c r="AY51" s="47" t="n">
        <f aca="false">SUM(AY52+AY58+AY70+AY110)</f>
        <v>19987.53</v>
      </c>
      <c r="AZ51" s="47" t="n">
        <f aca="false">SUM(AZ52+AZ58+AZ70+AZ110)</f>
        <v>87916.15</v>
      </c>
      <c r="BA51" s="47" t="n">
        <f aca="false">SUM(BA52+BA58+BA70+BA110)</f>
        <v>195709.439244807</v>
      </c>
      <c r="BB51" s="47" t="n">
        <f aca="false">SUM(BB52+BB58+BB70+BB110)</f>
        <v>136145.23</v>
      </c>
      <c r="BC51" s="48" t="n">
        <f aca="false">SUM(BB51/BA51*100)</f>
        <v>69.5649788407497</v>
      </c>
      <c r="BG51" s="2" t="n">
        <v>131962.53</v>
      </c>
      <c r="BL51" s="2"/>
    </row>
    <row r="52" customFormat="false" ht="12.75" hidden="false" customHeight="false" outlineLevel="0" collapsed="false">
      <c r="A52" s="41"/>
      <c r="B52" s="36"/>
      <c r="C52" s="36"/>
      <c r="D52" s="36"/>
      <c r="E52" s="36"/>
      <c r="F52" s="36"/>
      <c r="G52" s="36"/>
      <c r="H52" s="36"/>
      <c r="I52" s="49" t="n">
        <v>321</v>
      </c>
      <c r="J52" s="50" t="s">
        <v>96</v>
      </c>
      <c r="K52" s="51" t="n">
        <f aca="false">SUM(K53:K57)</f>
        <v>31101</v>
      </c>
      <c r="L52" s="51" t="n">
        <f aca="false">SUM(L53:L57)</f>
        <v>26000</v>
      </c>
      <c r="M52" s="51" t="n">
        <f aca="false">SUM(M53:M57)</f>
        <v>26000</v>
      </c>
      <c r="N52" s="51" t="n">
        <f aca="false">SUM(N53:N57)</f>
        <v>12000</v>
      </c>
      <c r="O52" s="51" t="n">
        <f aca="false">SUM(O53:O57)</f>
        <v>12000</v>
      </c>
      <c r="P52" s="51" t="n">
        <f aca="false">SUM(P53:P57)</f>
        <v>12000</v>
      </c>
      <c r="Q52" s="51" t="n">
        <f aca="false">SUM(Q53:Q57)</f>
        <v>12000</v>
      </c>
      <c r="R52" s="51" t="n">
        <f aca="false">SUM(R53:R57)</f>
        <v>4435.2</v>
      </c>
      <c r="S52" s="51" t="n">
        <f aca="false">SUM(S53:S57)</f>
        <v>12000</v>
      </c>
      <c r="T52" s="51" t="n">
        <f aca="false">SUM(T53:T57)</f>
        <v>4435.2</v>
      </c>
      <c r="U52" s="51" t="n">
        <f aca="false">SUM(U53:U57)</f>
        <v>0</v>
      </c>
      <c r="V52" s="51" t="n">
        <f aca="false">SUM(V53:V57)</f>
        <v>400</v>
      </c>
      <c r="W52" s="51" t="n">
        <f aca="false">SUM(W53:W57)</f>
        <v>12000</v>
      </c>
      <c r="X52" s="51" t="n">
        <f aca="false">SUM(X53:X57)</f>
        <v>28000</v>
      </c>
      <c r="Y52" s="51" t="n">
        <f aca="false">SUM(Y53:Y57)</f>
        <v>34500</v>
      </c>
      <c r="Z52" s="51" t="n">
        <f aca="false">SUM(Z53:Z57)</f>
        <v>34500</v>
      </c>
      <c r="AA52" s="51" t="n">
        <f aca="false">SUM(AA53:AA57)</f>
        <v>36000</v>
      </c>
      <c r="AB52" s="51" t="n">
        <f aca="false">SUM(AB53:AB57)</f>
        <v>8243.02</v>
      </c>
      <c r="AC52" s="51" t="n">
        <f aca="false">SUM(AC53:AC57)</f>
        <v>36000</v>
      </c>
      <c r="AD52" s="51" t="n">
        <f aca="false">SUM(AD53:AD57)</f>
        <v>13500</v>
      </c>
      <c r="AE52" s="51" t="n">
        <f aca="false">SUM(AE53:AE57)</f>
        <v>0</v>
      </c>
      <c r="AF52" s="51" t="n">
        <f aca="false">SUM(AF53:AF57)</f>
        <v>0</v>
      </c>
      <c r="AG52" s="51" t="n">
        <f aca="false">SUM(AG53:AG57)</f>
        <v>13500</v>
      </c>
      <c r="AH52" s="51" t="n">
        <f aca="false">SUM(AH53:AH57)</f>
        <v>8876.32</v>
      </c>
      <c r="AI52" s="51" t="n">
        <f aca="false">SUM(AI53:AI57)</f>
        <v>16000</v>
      </c>
      <c r="AJ52" s="51" t="n">
        <f aca="false">SUM(AJ53:AJ57)</f>
        <v>3368.12</v>
      </c>
      <c r="AK52" s="51" t="n">
        <f aca="false">SUM(AK53:AK57)</f>
        <v>28000</v>
      </c>
      <c r="AL52" s="51" t="n">
        <f aca="false">SUM(AL53:AL57)</f>
        <v>0</v>
      </c>
      <c r="AM52" s="51" t="n">
        <f aca="false">SUM(AM53:AM57)</f>
        <v>0</v>
      </c>
      <c r="AN52" s="51" t="n">
        <f aca="false">SUM(AN53:AN57)</f>
        <v>28000</v>
      </c>
      <c r="AO52" s="39" t="n">
        <f aca="false">SUM(AN52/$AN$4)</f>
        <v>3716.23863560953</v>
      </c>
      <c r="AP52" s="51" t="n">
        <f aca="false">SUM(AP53:AP57)</f>
        <v>31000</v>
      </c>
      <c r="AQ52" s="51"/>
      <c r="AR52" s="39" t="n">
        <f aca="false">SUM(AP52/$AN$4)</f>
        <v>4114.40706085341</v>
      </c>
      <c r="AS52" s="39"/>
      <c r="AT52" s="39" t="n">
        <f aca="false">SUM(AT53:AT57)</f>
        <v>1525.35</v>
      </c>
      <c r="AU52" s="39" t="n">
        <f aca="false">SUM(AU53:AU57)</f>
        <v>0</v>
      </c>
      <c r="AV52" s="39" t="n">
        <f aca="false">SUM(AV53:AV57)</f>
        <v>398.17</v>
      </c>
      <c r="AW52" s="39" t="n">
        <f aca="false">SUM(AR52+AU52-AV52)</f>
        <v>3716.23706085341</v>
      </c>
      <c r="AX52" s="47" t="n">
        <f aca="false">SUM(AX53:AX57)</f>
        <v>2270.54</v>
      </c>
      <c r="AY52" s="47" t="n">
        <f aca="false">SUM(AY53:AY57)</f>
        <v>0</v>
      </c>
      <c r="AZ52" s="47" t="n">
        <f aca="false">SUM(AZ53:AZ57)</f>
        <v>679.06</v>
      </c>
      <c r="BA52" s="47" t="n">
        <f aca="false">SUM(BA53:BA57)</f>
        <v>3037.17706085341</v>
      </c>
      <c r="BB52" s="47" t="n">
        <f aca="false">SUM(BB53:BB57)</f>
        <v>2196.36</v>
      </c>
      <c r="BC52" s="48" t="n">
        <f aca="false">SUM(BB52/BA52*100)</f>
        <v>72.315836580922</v>
      </c>
      <c r="BL52" s="2"/>
    </row>
    <row r="53" customFormat="false" ht="12.75" hidden="false" customHeight="false" outlineLevel="0" collapsed="false">
      <c r="A53" s="41"/>
      <c r="B53" s="36"/>
      <c r="C53" s="36"/>
      <c r="D53" s="36"/>
      <c r="E53" s="36"/>
      <c r="F53" s="36"/>
      <c r="G53" s="36"/>
      <c r="H53" s="36"/>
      <c r="I53" s="49" t="n">
        <v>32111</v>
      </c>
      <c r="J53" s="50" t="s">
        <v>97</v>
      </c>
      <c r="K53" s="51" t="n">
        <v>510</v>
      </c>
      <c r="L53" s="51" t="n">
        <v>1000</v>
      </c>
      <c r="M53" s="51" t="n">
        <v>1000</v>
      </c>
      <c r="N53" s="51" t="n">
        <v>1000</v>
      </c>
      <c r="O53" s="51" t="n">
        <v>1000</v>
      </c>
      <c r="P53" s="51" t="n">
        <v>1000</v>
      </c>
      <c r="Q53" s="51" t="n">
        <v>1000</v>
      </c>
      <c r="R53" s="51"/>
      <c r="S53" s="51" t="n">
        <v>1000</v>
      </c>
      <c r="T53" s="51"/>
      <c r="U53" s="51"/>
      <c r="V53" s="39" t="n">
        <f aca="false">S53/P53*100</f>
        <v>100</v>
      </c>
      <c r="W53" s="51" t="n">
        <v>1000</v>
      </c>
      <c r="X53" s="51" t="n">
        <v>1000</v>
      </c>
      <c r="Y53" s="51" t="n">
        <v>1000</v>
      </c>
      <c r="Z53" s="51" t="n">
        <v>1000</v>
      </c>
      <c r="AA53" s="51" t="n">
        <v>2000</v>
      </c>
      <c r="AB53" s="51" t="n">
        <v>510</v>
      </c>
      <c r="AC53" s="51" t="n">
        <v>2000</v>
      </c>
      <c r="AD53" s="51" t="n">
        <v>2000</v>
      </c>
      <c r="AE53" s="51"/>
      <c r="AF53" s="51"/>
      <c r="AG53" s="53" t="n">
        <f aca="false">SUM(AD53+AE53-AF53)</f>
        <v>2000</v>
      </c>
      <c r="AH53" s="51" t="n">
        <v>400</v>
      </c>
      <c r="AI53" s="51" t="n">
        <v>2000</v>
      </c>
      <c r="AJ53" s="47" t="n">
        <v>0</v>
      </c>
      <c r="AK53" s="51" t="n">
        <v>2000</v>
      </c>
      <c r="AL53" s="51"/>
      <c r="AM53" s="51"/>
      <c r="AN53" s="47" t="n">
        <f aca="false">SUM(AK53+AL53-AM53)</f>
        <v>2000</v>
      </c>
      <c r="AO53" s="39" t="n">
        <f aca="false">SUM(AN53/$AN$4)</f>
        <v>265.445616829252</v>
      </c>
      <c r="AP53" s="47" t="n">
        <v>2000</v>
      </c>
      <c r="AQ53" s="47"/>
      <c r="AR53" s="39" t="n">
        <f aca="false">SUM(AP53/$AN$4)</f>
        <v>265.445616829252</v>
      </c>
      <c r="AS53" s="39" t="n">
        <v>79.62</v>
      </c>
      <c r="AT53" s="39" t="n">
        <v>79.62</v>
      </c>
      <c r="AU53" s="39"/>
      <c r="AV53" s="39"/>
      <c r="AW53" s="39" t="n">
        <f aca="false">SUM(AR53+AU53-AV53)</f>
        <v>265.445616829252</v>
      </c>
      <c r="AX53" s="47" t="n">
        <v>79.62</v>
      </c>
      <c r="AY53" s="47"/>
      <c r="AZ53" s="47" t="n">
        <v>115.45</v>
      </c>
      <c r="BA53" s="47" t="n">
        <f aca="false">SUM(AW53+AY53-AZ53)</f>
        <v>149.995616829252</v>
      </c>
      <c r="BB53" s="47" t="n">
        <v>79.62</v>
      </c>
      <c r="BC53" s="48" t="n">
        <f aca="false">SUM(BB53/BA53*100)</f>
        <v>53.081551103347</v>
      </c>
      <c r="BL53" s="2"/>
    </row>
    <row r="54" customFormat="false" ht="12.75" hidden="false" customHeight="false" outlineLevel="0" collapsed="false">
      <c r="A54" s="41"/>
      <c r="B54" s="36"/>
      <c r="C54" s="36"/>
      <c r="D54" s="36"/>
      <c r="E54" s="36"/>
      <c r="F54" s="36"/>
      <c r="G54" s="36"/>
      <c r="H54" s="36"/>
      <c r="I54" s="49" t="n">
        <v>32115</v>
      </c>
      <c r="J54" s="50" t="s">
        <v>98</v>
      </c>
      <c r="K54" s="51" t="n">
        <v>2541.2</v>
      </c>
      <c r="L54" s="51" t="n">
        <v>2000</v>
      </c>
      <c r="M54" s="51" t="n">
        <v>2000</v>
      </c>
      <c r="N54" s="51" t="n">
        <v>1000</v>
      </c>
      <c r="O54" s="51" t="n">
        <v>1000</v>
      </c>
      <c r="P54" s="51" t="n">
        <v>1000</v>
      </c>
      <c r="Q54" s="51" t="n">
        <v>1000</v>
      </c>
      <c r="R54" s="51"/>
      <c r="S54" s="51" t="n">
        <v>1000</v>
      </c>
      <c r="T54" s="51"/>
      <c r="U54" s="51"/>
      <c r="V54" s="39" t="n">
        <f aca="false">S54/P54*100</f>
        <v>100</v>
      </c>
      <c r="W54" s="51" t="n">
        <v>1000</v>
      </c>
      <c r="X54" s="51" t="n">
        <v>1000</v>
      </c>
      <c r="Y54" s="51" t="n">
        <v>1000</v>
      </c>
      <c r="Z54" s="51" t="n">
        <v>1000</v>
      </c>
      <c r="AA54" s="51" t="n">
        <v>1000</v>
      </c>
      <c r="AB54" s="51" t="n">
        <v>453.7</v>
      </c>
      <c r="AC54" s="51" t="n">
        <v>1000</v>
      </c>
      <c r="AD54" s="51" t="n">
        <v>1000</v>
      </c>
      <c r="AE54" s="51"/>
      <c r="AF54" s="51"/>
      <c r="AG54" s="53" t="n">
        <f aca="false">SUM(AD54+AE54-AF54)</f>
        <v>1000</v>
      </c>
      <c r="AH54" s="51" t="n">
        <v>564</v>
      </c>
      <c r="AI54" s="51" t="n">
        <v>1000</v>
      </c>
      <c r="AJ54" s="47" t="n">
        <v>0</v>
      </c>
      <c r="AK54" s="51" t="n">
        <v>1000</v>
      </c>
      <c r="AL54" s="51"/>
      <c r="AM54" s="51"/>
      <c r="AN54" s="47" t="n">
        <f aca="false">SUM(AK54+AL54-AM54)</f>
        <v>1000</v>
      </c>
      <c r="AO54" s="39" t="n">
        <f aca="false">SUM(AN54/$AN$4)</f>
        <v>132.722808414626</v>
      </c>
      <c r="AP54" s="47" t="n">
        <v>1000</v>
      </c>
      <c r="AQ54" s="47"/>
      <c r="AR54" s="39" t="n">
        <f aca="false">SUM(AP54/$AN$4)</f>
        <v>132.722808414626</v>
      </c>
      <c r="AS54" s="39" t="n">
        <v>27.58</v>
      </c>
      <c r="AT54" s="39" t="n">
        <v>27.58</v>
      </c>
      <c r="AU54" s="39"/>
      <c r="AV54" s="39"/>
      <c r="AW54" s="39" t="n">
        <f aca="false">SUM(AR54+AU54-AV54)</f>
        <v>132.722808414626</v>
      </c>
      <c r="AX54" s="47" t="n">
        <v>101.76</v>
      </c>
      <c r="AY54" s="47"/>
      <c r="AZ54" s="47"/>
      <c r="BA54" s="47" t="n">
        <f aca="false">SUM(AW54+AY54-AZ54)</f>
        <v>132.722808414626</v>
      </c>
      <c r="BB54" s="47" t="n">
        <v>27.58</v>
      </c>
      <c r="BC54" s="48" t="n">
        <f aca="false">SUM(BB54/BA54*100)</f>
        <v>20.780151</v>
      </c>
      <c r="BL54" s="2"/>
    </row>
    <row r="55" customFormat="false" ht="12.75" hidden="false" customHeight="false" outlineLevel="0" collapsed="false">
      <c r="A55" s="41"/>
      <c r="B55" s="36"/>
      <c r="C55" s="36"/>
      <c r="D55" s="36"/>
      <c r="E55" s="36"/>
      <c r="F55" s="36"/>
      <c r="G55" s="36"/>
      <c r="H55" s="36"/>
      <c r="I55" s="49" t="n">
        <v>32121</v>
      </c>
      <c r="J55" s="50" t="s">
        <v>99</v>
      </c>
      <c r="K55" s="51" t="n">
        <v>26379.8</v>
      </c>
      <c r="L55" s="51" t="n">
        <v>20000</v>
      </c>
      <c r="M55" s="51" t="n">
        <v>20000</v>
      </c>
      <c r="N55" s="51" t="n">
        <v>9000</v>
      </c>
      <c r="O55" s="51" t="n">
        <v>9000</v>
      </c>
      <c r="P55" s="51" t="n">
        <v>9000</v>
      </c>
      <c r="Q55" s="51" t="n">
        <v>9000</v>
      </c>
      <c r="R55" s="51" t="n">
        <v>4435.2</v>
      </c>
      <c r="S55" s="51" t="n">
        <v>9000</v>
      </c>
      <c r="T55" s="51" t="n">
        <v>4435.2</v>
      </c>
      <c r="U55" s="51"/>
      <c r="V55" s="39" t="n">
        <f aca="false">S55/P55*100</f>
        <v>100</v>
      </c>
      <c r="W55" s="51" t="n">
        <v>9000</v>
      </c>
      <c r="X55" s="51" t="n">
        <v>16700</v>
      </c>
      <c r="Y55" s="51" t="n">
        <v>22500</v>
      </c>
      <c r="Z55" s="51" t="n">
        <v>22500</v>
      </c>
      <c r="AA55" s="51" t="n">
        <v>23000</v>
      </c>
      <c r="AB55" s="51" t="n">
        <v>5554.32</v>
      </c>
      <c r="AC55" s="51" t="n">
        <v>23000</v>
      </c>
      <c r="AD55" s="51" t="n">
        <v>8000</v>
      </c>
      <c r="AE55" s="51"/>
      <c r="AF55" s="51"/>
      <c r="AG55" s="53" t="n">
        <f aca="false">SUM(AD55+AE55-AF55)</f>
        <v>8000</v>
      </c>
      <c r="AH55" s="51" t="n">
        <v>4262.32</v>
      </c>
      <c r="AI55" s="51" t="n">
        <v>8000</v>
      </c>
      <c r="AJ55" s="47" t="n">
        <v>1418.12</v>
      </c>
      <c r="AK55" s="51" t="n">
        <v>20000</v>
      </c>
      <c r="AL55" s="51"/>
      <c r="AM55" s="51"/>
      <c r="AN55" s="47" t="n">
        <f aca="false">SUM(AK55+AL55-AM55)</f>
        <v>20000</v>
      </c>
      <c r="AO55" s="39" t="n">
        <f aca="false">SUM(AN55/$AN$4)</f>
        <v>2654.45616829252</v>
      </c>
      <c r="AP55" s="47" t="n">
        <v>20000</v>
      </c>
      <c r="AQ55" s="47"/>
      <c r="AR55" s="39" t="n">
        <f aca="false">SUM(AP55/$AN$4)</f>
        <v>2654.45616829252</v>
      </c>
      <c r="AS55" s="39" t="n">
        <v>1391.61</v>
      </c>
      <c r="AT55" s="39" t="n">
        <v>1391.61</v>
      </c>
      <c r="AU55" s="39"/>
      <c r="AV55" s="39"/>
      <c r="AW55" s="39" t="n">
        <f aca="false">SUM(AR55+AU55-AV55)</f>
        <v>2654.45616829252</v>
      </c>
      <c r="AX55" s="47" t="n">
        <v>2062.62</v>
      </c>
      <c r="AY55" s="47"/>
      <c r="AZ55" s="47"/>
      <c r="BA55" s="47" t="n">
        <f aca="false">SUM(AW55+AY55-AZ55)</f>
        <v>2654.45616829252</v>
      </c>
      <c r="BB55" s="47" t="n">
        <v>2062.62</v>
      </c>
      <c r="BC55" s="48" t="n">
        <f aca="false">SUM(BB55/BA55*100)</f>
        <v>77.70405195</v>
      </c>
      <c r="BL55" s="2"/>
    </row>
    <row r="56" customFormat="false" ht="12.75" hidden="false" customHeight="false" outlineLevel="0" collapsed="false">
      <c r="A56" s="41"/>
      <c r="B56" s="36"/>
      <c r="C56" s="36"/>
      <c r="D56" s="36"/>
      <c r="E56" s="36"/>
      <c r="F56" s="36"/>
      <c r="G56" s="36"/>
      <c r="H56" s="36"/>
      <c r="I56" s="49" t="n">
        <v>32121</v>
      </c>
      <c r="J56" s="50" t="s">
        <v>100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39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3"/>
      <c r="AH56" s="51"/>
      <c r="AI56" s="51"/>
      <c r="AJ56" s="47"/>
      <c r="AK56" s="51"/>
      <c r="AL56" s="51"/>
      <c r="AM56" s="51"/>
      <c r="AN56" s="47"/>
      <c r="AO56" s="39" t="n">
        <f aca="false">SUM(AN56/$AN$4)</f>
        <v>0</v>
      </c>
      <c r="AP56" s="47" t="n">
        <v>3000</v>
      </c>
      <c r="AQ56" s="47"/>
      <c r="AR56" s="39" t="n">
        <f aca="false">SUM(AP56/$AN$4)</f>
        <v>398.168425243878</v>
      </c>
      <c r="AS56" s="39" t="n">
        <v>0</v>
      </c>
      <c r="AT56" s="39"/>
      <c r="AU56" s="39"/>
      <c r="AV56" s="39" t="n">
        <v>398.17</v>
      </c>
      <c r="AW56" s="39" t="n">
        <f aca="false">SUM(AR56+AU56-AV56)</f>
        <v>-0.00157475612189728</v>
      </c>
      <c r="AX56" s="47"/>
      <c r="AY56" s="47"/>
      <c r="AZ56" s="47"/>
      <c r="BA56" s="47" t="n">
        <f aca="false">SUM(AW56+AY56-AZ56)</f>
        <v>-0.00157475612189728</v>
      </c>
      <c r="BB56" s="47"/>
      <c r="BC56" s="48" t="n">
        <f aca="false">SUM(BB56/BA56*100)</f>
        <v>0</v>
      </c>
      <c r="BL56" s="2"/>
    </row>
    <row r="57" customFormat="false" ht="12.75" hidden="false" customHeight="false" outlineLevel="0" collapsed="false">
      <c r="A57" s="41"/>
      <c r="B57" s="36"/>
      <c r="C57" s="36"/>
      <c r="D57" s="36"/>
      <c r="E57" s="36"/>
      <c r="F57" s="36"/>
      <c r="G57" s="36"/>
      <c r="H57" s="36"/>
      <c r="I57" s="49" t="n">
        <v>32131</v>
      </c>
      <c r="J57" s="50" t="s">
        <v>101</v>
      </c>
      <c r="K57" s="51" t="n">
        <v>1670</v>
      </c>
      <c r="L57" s="51" t="n">
        <v>3000</v>
      </c>
      <c r="M57" s="51" t="n">
        <v>3000</v>
      </c>
      <c r="N57" s="51" t="n">
        <v>1000</v>
      </c>
      <c r="O57" s="51" t="n">
        <v>1000</v>
      </c>
      <c r="P57" s="51" t="n">
        <v>1000</v>
      </c>
      <c r="Q57" s="51" t="n">
        <v>1000</v>
      </c>
      <c r="R57" s="51"/>
      <c r="S57" s="51" t="n">
        <v>1000</v>
      </c>
      <c r="T57" s="51"/>
      <c r="U57" s="51"/>
      <c r="V57" s="39" t="n">
        <f aca="false">S57/P57*100</f>
        <v>100</v>
      </c>
      <c r="W57" s="51" t="n">
        <v>1000</v>
      </c>
      <c r="X57" s="51" t="n">
        <v>9300</v>
      </c>
      <c r="Y57" s="51" t="n">
        <v>10000</v>
      </c>
      <c r="Z57" s="51" t="n">
        <v>10000</v>
      </c>
      <c r="AA57" s="51" t="n">
        <v>10000</v>
      </c>
      <c r="AB57" s="51" t="n">
        <v>1725</v>
      </c>
      <c r="AC57" s="51" t="n">
        <v>10000</v>
      </c>
      <c r="AD57" s="51" t="n">
        <v>2500</v>
      </c>
      <c r="AE57" s="51"/>
      <c r="AF57" s="51"/>
      <c r="AG57" s="53" t="n">
        <f aca="false">SUM(AD57+AE57-AF57)</f>
        <v>2500</v>
      </c>
      <c r="AH57" s="51" t="n">
        <v>3650</v>
      </c>
      <c r="AI57" s="51" t="n">
        <v>5000</v>
      </c>
      <c r="AJ57" s="47" t="n">
        <v>1950</v>
      </c>
      <c r="AK57" s="51" t="n">
        <v>5000</v>
      </c>
      <c r="AL57" s="51"/>
      <c r="AM57" s="51"/>
      <c r="AN57" s="47" t="n">
        <f aca="false">SUM(AK57+AL57-AM57)</f>
        <v>5000</v>
      </c>
      <c r="AO57" s="39" t="n">
        <f aca="false">SUM(AN57/$AN$4)</f>
        <v>663.61404207313</v>
      </c>
      <c r="AP57" s="47" t="n">
        <v>5000</v>
      </c>
      <c r="AQ57" s="47"/>
      <c r="AR57" s="39" t="n">
        <f aca="false">SUM(AP57/$AN$4)</f>
        <v>663.61404207313</v>
      </c>
      <c r="AS57" s="39" t="n">
        <v>26.54</v>
      </c>
      <c r="AT57" s="39" t="n">
        <v>26.54</v>
      </c>
      <c r="AU57" s="39"/>
      <c r="AV57" s="39"/>
      <c r="AW57" s="39" t="n">
        <f aca="false">SUM(AR57+AU57-AV57)</f>
        <v>663.61404207313</v>
      </c>
      <c r="AX57" s="47" t="n">
        <v>26.54</v>
      </c>
      <c r="AY57" s="47"/>
      <c r="AZ57" s="47" t="n">
        <v>563.61</v>
      </c>
      <c r="BA57" s="47" t="n">
        <f aca="false">SUM(AW57+AY57-AZ57)</f>
        <v>100.00404207313</v>
      </c>
      <c r="BB57" s="47" t="n">
        <v>26.54</v>
      </c>
      <c r="BC57" s="48" t="n">
        <f aca="false">SUM(BB57/BA57*100)</f>
        <v>26.5389272771515</v>
      </c>
      <c r="BL57" s="2"/>
    </row>
    <row r="58" customFormat="false" ht="12.75" hidden="false" customHeight="false" outlineLevel="0" collapsed="false">
      <c r="A58" s="41"/>
      <c r="B58" s="36"/>
      <c r="C58" s="36"/>
      <c r="D58" s="36"/>
      <c r="E58" s="36"/>
      <c r="F58" s="36"/>
      <c r="G58" s="36"/>
      <c r="H58" s="36"/>
      <c r="I58" s="49" t="n">
        <v>322</v>
      </c>
      <c r="J58" s="50" t="s">
        <v>102</v>
      </c>
      <c r="K58" s="51" t="n">
        <f aca="false">SUM(K59:K67)</f>
        <v>218445.44</v>
      </c>
      <c r="L58" s="51" t="n">
        <f aca="false">SUM(L59:L67)</f>
        <v>184000</v>
      </c>
      <c r="M58" s="51" t="n">
        <f aca="false">SUM(M59:M67)</f>
        <v>184000</v>
      </c>
      <c r="N58" s="51" t="n">
        <f aca="false">SUM(N59:N67)</f>
        <v>146000</v>
      </c>
      <c r="O58" s="51" t="n">
        <f aca="false">SUM(O59:O67)</f>
        <v>146000</v>
      </c>
      <c r="P58" s="51" t="n">
        <f aca="false">SUM(P59:P67)</f>
        <v>127000</v>
      </c>
      <c r="Q58" s="51" t="n">
        <f aca="false">SUM(Q59:Q67)</f>
        <v>127000</v>
      </c>
      <c r="R58" s="51" t="n">
        <f aca="false">SUM(R59:R67)</f>
        <v>62539.5</v>
      </c>
      <c r="S58" s="51" t="n">
        <f aca="false">SUM(S59:S67)</f>
        <v>129000</v>
      </c>
      <c r="T58" s="51" t="n">
        <f aca="false">SUM(T59:T67)</f>
        <v>58913.15</v>
      </c>
      <c r="U58" s="51" t="n">
        <f aca="false">SUM(U59:U67)</f>
        <v>0</v>
      </c>
      <c r="V58" s="51" t="n">
        <f aca="false">SUM(V59:V67)</f>
        <v>888.888888888889</v>
      </c>
      <c r="W58" s="51" t="n">
        <f aca="false">SUM(W59:W67)</f>
        <v>132000</v>
      </c>
      <c r="X58" s="51" t="n">
        <f aca="false">SUM(X59:X67)</f>
        <v>148000</v>
      </c>
      <c r="Y58" s="51" t="n">
        <f aca="false">SUM(Y59:Y67)</f>
        <v>167000</v>
      </c>
      <c r="Z58" s="51" t="n">
        <f aca="false">SUM(Z59:Z67)</f>
        <v>156000</v>
      </c>
      <c r="AA58" s="51" t="n">
        <f aca="false">SUM(AA59:AA67)</f>
        <v>177000</v>
      </c>
      <c r="AB58" s="51" t="n">
        <f aca="false">SUM(AB59:AB67)</f>
        <v>44702.85</v>
      </c>
      <c r="AC58" s="51" t="n">
        <f aca="false">SUM(AC59:AC68)</f>
        <v>177000</v>
      </c>
      <c r="AD58" s="51" t="n">
        <f aca="false">SUM(AD59:AD68)</f>
        <v>220000</v>
      </c>
      <c r="AE58" s="51" t="n">
        <f aca="false">SUM(AE59:AE68)</f>
        <v>0</v>
      </c>
      <c r="AF58" s="51" t="n">
        <f aca="false">SUM(AF59:AF68)</f>
        <v>0</v>
      </c>
      <c r="AG58" s="51" t="n">
        <f aca="false">SUM(AG59:AG68)</f>
        <v>220000</v>
      </c>
      <c r="AH58" s="51" t="n">
        <f aca="false">SUM(AH59:AH68)</f>
        <v>106467.7</v>
      </c>
      <c r="AI58" s="51" t="n">
        <f aca="false">SUM(AI59:AI68)</f>
        <v>207000</v>
      </c>
      <c r="AJ58" s="51" t="n">
        <f aca="false">SUM(AJ59:AJ68)</f>
        <v>69059.75</v>
      </c>
      <c r="AK58" s="51" t="n">
        <f aca="false">SUM(AK59:AK68)</f>
        <v>203000</v>
      </c>
      <c r="AL58" s="51" t="n">
        <f aca="false">SUM(AL59:AL68)</f>
        <v>40000</v>
      </c>
      <c r="AM58" s="51" t="n">
        <f aca="false">SUM(AM59:AM68)</f>
        <v>0</v>
      </c>
      <c r="AN58" s="51" t="n">
        <f aca="false">SUM(AN59:AN69)</f>
        <v>243000</v>
      </c>
      <c r="AO58" s="39" t="n">
        <f aca="false">SUM(AN58/$AN$4)</f>
        <v>32251.6424447541</v>
      </c>
      <c r="AP58" s="51" t="n">
        <f aca="false">SUM(AP59:AP69)</f>
        <v>238000</v>
      </c>
      <c r="AQ58" s="51"/>
      <c r="AR58" s="39" t="n">
        <f aca="false">SUM(AP58/$AN$4)</f>
        <v>31588.028402681</v>
      </c>
      <c r="AS58" s="39"/>
      <c r="AT58" s="39" t="n">
        <f aca="false">SUM(AT59:AT69)</f>
        <v>13490.97</v>
      </c>
      <c r="AU58" s="39" t="n">
        <f aca="false">SUM(AU59:AU69)</f>
        <v>2000</v>
      </c>
      <c r="AV58" s="39" t="n">
        <f aca="false">SUM(AV59:AV69)</f>
        <v>0</v>
      </c>
      <c r="AW58" s="39" t="n">
        <f aca="false">SUM(AR58+AU58-AV58)</f>
        <v>33588.028402681</v>
      </c>
      <c r="AX58" s="47" t="n">
        <f aca="false">SUM(AX59:AX69)</f>
        <v>25136.95</v>
      </c>
      <c r="AY58" s="47" t="n">
        <f aca="false">SUM(AY59:AY69)</f>
        <v>3500</v>
      </c>
      <c r="AZ58" s="47" t="n">
        <f aca="false">SUM(AZ59:AZ69)</f>
        <v>6684.07</v>
      </c>
      <c r="BA58" s="47" t="n">
        <f aca="false">SUM(BA59:BA69)</f>
        <v>30403.958402681</v>
      </c>
      <c r="BB58" s="47" t="n">
        <f aca="false">SUM(BB59:BB69)</f>
        <v>26999.37</v>
      </c>
      <c r="BC58" s="48" t="n">
        <f aca="false">SUM(BB58/BA58*100)</f>
        <v>88.8021541222054</v>
      </c>
      <c r="BL58" s="2"/>
    </row>
    <row r="59" customFormat="false" ht="12.75" hidden="false" customHeight="false" outlineLevel="0" collapsed="false">
      <c r="A59" s="41"/>
      <c r="B59" s="36"/>
      <c r="C59" s="36"/>
      <c r="D59" s="36"/>
      <c r="E59" s="36"/>
      <c r="F59" s="36"/>
      <c r="G59" s="36"/>
      <c r="H59" s="36"/>
      <c r="I59" s="49" t="n">
        <v>32211</v>
      </c>
      <c r="J59" s="50" t="s">
        <v>103</v>
      </c>
      <c r="K59" s="51" t="n">
        <v>24260.17</v>
      </c>
      <c r="L59" s="51" t="n">
        <v>10000</v>
      </c>
      <c r="M59" s="51" t="n">
        <v>10000</v>
      </c>
      <c r="N59" s="51" t="n">
        <v>8000</v>
      </c>
      <c r="O59" s="51" t="n">
        <v>8000</v>
      </c>
      <c r="P59" s="51" t="n">
        <v>10000</v>
      </c>
      <c r="Q59" s="51" t="n">
        <v>10000</v>
      </c>
      <c r="R59" s="51" t="n">
        <v>1159.38</v>
      </c>
      <c r="S59" s="51" t="n">
        <v>10000</v>
      </c>
      <c r="T59" s="51" t="n">
        <v>4564.53</v>
      </c>
      <c r="U59" s="51"/>
      <c r="V59" s="39" t="n">
        <f aca="false">S59/P59*100</f>
        <v>100</v>
      </c>
      <c r="W59" s="51" t="n">
        <v>10000</v>
      </c>
      <c r="X59" s="51" t="n">
        <v>10000</v>
      </c>
      <c r="Y59" s="51" t="n">
        <v>10000</v>
      </c>
      <c r="Z59" s="51" t="n">
        <v>6000</v>
      </c>
      <c r="AA59" s="51" t="n">
        <v>10000</v>
      </c>
      <c r="AB59" s="51" t="n">
        <v>1858.13</v>
      </c>
      <c r="AC59" s="51" t="n">
        <v>10000</v>
      </c>
      <c r="AD59" s="51" t="n">
        <v>15000</v>
      </c>
      <c r="AE59" s="51"/>
      <c r="AF59" s="51"/>
      <c r="AG59" s="53" t="n">
        <f aca="false">SUM(AD59+AE59-AF59)</f>
        <v>15000</v>
      </c>
      <c r="AH59" s="51" t="n">
        <v>10410.75</v>
      </c>
      <c r="AI59" s="51" t="n">
        <v>15000</v>
      </c>
      <c r="AJ59" s="47" t="n">
        <v>2804.81</v>
      </c>
      <c r="AK59" s="51" t="n">
        <v>10000</v>
      </c>
      <c r="AL59" s="51"/>
      <c r="AM59" s="51"/>
      <c r="AN59" s="47" t="n">
        <f aca="false">SUM(AK59+AL59-AM59)</f>
        <v>10000</v>
      </c>
      <c r="AO59" s="39" t="n">
        <f aca="false">SUM(AN59/$AN$4)</f>
        <v>1327.22808414626</v>
      </c>
      <c r="AP59" s="47" t="n">
        <v>10000</v>
      </c>
      <c r="AQ59" s="47"/>
      <c r="AR59" s="39" t="n">
        <f aca="false">SUM(AP59/$AN$4)</f>
        <v>1327.22808414626</v>
      </c>
      <c r="AS59" s="39" t="n">
        <v>950.92</v>
      </c>
      <c r="AT59" s="39" t="n">
        <v>950.92</v>
      </c>
      <c r="AU59" s="39"/>
      <c r="AV59" s="39"/>
      <c r="AW59" s="39" t="n">
        <f aca="false">SUM(AR59+AU59-AV59)</f>
        <v>1327.22808414626</v>
      </c>
      <c r="AX59" s="47" t="n">
        <v>1220.84</v>
      </c>
      <c r="AY59" s="47"/>
      <c r="AZ59" s="47"/>
      <c r="BA59" s="47" t="n">
        <f aca="false">SUM(AW59+AY59-AZ59)</f>
        <v>1327.22808414626</v>
      </c>
      <c r="BB59" s="47" t="n">
        <v>1220.84</v>
      </c>
      <c r="BC59" s="48" t="n">
        <f aca="false">SUM(BB59/BA59*100)</f>
        <v>91.9841898</v>
      </c>
      <c r="BL59" s="2"/>
    </row>
    <row r="60" customFormat="false" ht="12.75" hidden="false" customHeight="false" outlineLevel="0" collapsed="false">
      <c r="A60" s="41"/>
      <c r="B60" s="36"/>
      <c r="C60" s="36"/>
      <c r="D60" s="36"/>
      <c r="E60" s="36"/>
      <c r="F60" s="36"/>
      <c r="G60" s="36"/>
      <c r="H60" s="36"/>
      <c r="I60" s="49" t="n">
        <v>32211</v>
      </c>
      <c r="J60" s="50" t="s">
        <v>104</v>
      </c>
      <c r="K60" s="51" t="n">
        <v>5842.59</v>
      </c>
      <c r="L60" s="51" t="n">
        <v>3000</v>
      </c>
      <c r="M60" s="51" t="n">
        <v>3000</v>
      </c>
      <c r="N60" s="51" t="n">
        <v>4000</v>
      </c>
      <c r="O60" s="51" t="n">
        <v>4000</v>
      </c>
      <c r="P60" s="51" t="n">
        <v>3000</v>
      </c>
      <c r="Q60" s="51" t="n">
        <v>3000</v>
      </c>
      <c r="R60" s="51" t="n">
        <v>3187.5</v>
      </c>
      <c r="S60" s="51" t="n">
        <v>5000</v>
      </c>
      <c r="T60" s="51" t="n">
        <v>2296.29</v>
      </c>
      <c r="U60" s="51"/>
      <c r="V60" s="39" t="n">
        <f aca="false">S60/P60*100</f>
        <v>166.666666666667</v>
      </c>
      <c r="W60" s="51" t="n">
        <v>5000</v>
      </c>
      <c r="X60" s="51" t="n">
        <v>5000</v>
      </c>
      <c r="Y60" s="51" t="n">
        <v>5000</v>
      </c>
      <c r="Z60" s="51" t="n">
        <v>5000</v>
      </c>
      <c r="AA60" s="51" t="n">
        <v>5000</v>
      </c>
      <c r="AB60" s="51" t="n">
        <v>998.3</v>
      </c>
      <c r="AC60" s="51" t="n">
        <v>5000</v>
      </c>
      <c r="AD60" s="51" t="n">
        <v>15000</v>
      </c>
      <c r="AE60" s="51"/>
      <c r="AF60" s="51"/>
      <c r="AG60" s="53" t="n">
        <f aca="false">SUM(AD60+AE60-AF60)</f>
        <v>15000</v>
      </c>
      <c r="AH60" s="51" t="n">
        <v>2116.92</v>
      </c>
      <c r="AI60" s="51" t="n">
        <v>10000</v>
      </c>
      <c r="AJ60" s="47" t="n">
        <v>215.4</v>
      </c>
      <c r="AK60" s="51" t="n">
        <v>5000</v>
      </c>
      <c r="AL60" s="51"/>
      <c r="AM60" s="51"/>
      <c r="AN60" s="47" t="n">
        <f aca="false">SUM(AK60+AL60-AM60)</f>
        <v>5000</v>
      </c>
      <c r="AO60" s="39" t="n">
        <f aca="false">SUM(AN60/$AN$4)</f>
        <v>663.61404207313</v>
      </c>
      <c r="AP60" s="47" t="n">
        <v>15000</v>
      </c>
      <c r="AQ60" s="47"/>
      <c r="AR60" s="39" t="n">
        <f aca="false">SUM(AP60/$AN$4)</f>
        <v>1990.84212621939</v>
      </c>
      <c r="AS60" s="39" t="n">
        <v>965.88</v>
      </c>
      <c r="AT60" s="39" t="n">
        <v>965.88</v>
      </c>
      <c r="AU60" s="39"/>
      <c r="AV60" s="39"/>
      <c r="AW60" s="39" t="n">
        <f aca="false">SUM(AR60+AU60-AV60)</f>
        <v>1990.84212621939</v>
      </c>
      <c r="AX60" s="47" t="n">
        <v>2960.9</v>
      </c>
      <c r="AY60" s="47" t="n">
        <v>1000</v>
      </c>
      <c r="AZ60" s="47"/>
      <c r="BA60" s="47" t="n">
        <f aca="false">SUM(AW60+AY60-AZ60)</f>
        <v>2990.84212621939</v>
      </c>
      <c r="BB60" s="47" t="n">
        <v>2960.9</v>
      </c>
      <c r="BC60" s="48" t="n">
        <f aca="false">SUM(BB60/BA60*100)</f>
        <v>98.998873061306</v>
      </c>
      <c r="BL60" s="2"/>
    </row>
    <row r="61" customFormat="false" ht="12.75" hidden="false" customHeight="false" outlineLevel="0" collapsed="false">
      <c r="A61" s="41"/>
      <c r="B61" s="36"/>
      <c r="C61" s="36"/>
      <c r="D61" s="36"/>
      <c r="E61" s="36"/>
      <c r="F61" s="36"/>
      <c r="G61" s="36"/>
      <c r="H61" s="36"/>
      <c r="I61" s="49" t="n">
        <v>32212</v>
      </c>
      <c r="J61" s="50" t="s">
        <v>105</v>
      </c>
      <c r="K61" s="51" t="n">
        <v>4710.17</v>
      </c>
      <c r="L61" s="51" t="n">
        <v>1000</v>
      </c>
      <c r="M61" s="51" t="n">
        <v>1000</v>
      </c>
      <c r="N61" s="51" t="n">
        <v>8000</v>
      </c>
      <c r="O61" s="51" t="n">
        <v>8000</v>
      </c>
      <c r="P61" s="51" t="n">
        <v>8000</v>
      </c>
      <c r="Q61" s="51" t="n">
        <v>8000</v>
      </c>
      <c r="R61" s="51" t="n">
        <v>7900</v>
      </c>
      <c r="S61" s="51" t="n">
        <v>8000</v>
      </c>
      <c r="T61" s="51" t="n">
        <v>6972.5</v>
      </c>
      <c r="U61" s="51"/>
      <c r="V61" s="39" t="n">
        <f aca="false">S61/P61*100</f>
        <v>100</v>
      </c>
      <c r="W61" s="51" t="n">
        <v>8000</v>
      </c>
      <c r="X61" s="51" t="n">
        <v>13000</v>
      </c>
      <c r="Y61" s="51" t="n">
        <v>13000</v>
      </c>
      <c r="Z61" s="51" t="n">
        <v>13000</v>
      </c>
      <c r="AA61" s="51" t="n">
        <v>15000</v>
      </c>
      <c r="AB61" s="51" t="n">
        <v>7278</v>
      </c>
      <c r="AC61" s="51" t="n">
        <v>15000</v>
      </c>
      <c r="AD61" s="51" t="n">
        <v>8000</v>
      </c>
      <c r="AE61" s="51"/>
      <c r="AF61" s="51"/>
      <c r="AG61" s="53" t="n">
        <f aca="false">SUM(AD61+AE61-AF61)</f>
        <v>8000</v>
      </c>
      <c r="AH61" s="51" t="n">
        <v>5200</v>
      </c>
      <c r="AI61" s="51" t="n">
        <v>8000</v>
      </c>
      <c r="AJ61" s="47" t="n">
        <v>0</v>
      </c>
      <c r="AK61" s="51" t="n">
        <v>5000</v>
      </c>
      <c r="AL61" s="51"/>
      <c r="AM61" s="51"/>
      <c r="AN61" s="47" t="n">
        <f aca="false">SUM(AK61+AL61-AM61)</f>
        <v>5000</v>
      </c>
      <c r="AO61" s="39" t="n">
        <f aca="false">SUM(AN61/$AN$4)</f>
        <v>663.61404207313</v>
      </c>
      <c r="AP61" s="47" t="n">
        <v>3000</v>
      </c>
      <c r="AQ61" s="47"/>
      <c r="AR61" s="39" t="n">
        <f aca="false">SUM(AP61/$AN$4)</f>
        <v>398.168425243878</v>
      </c>
      <c r="AS61" s="39"/>
      <c r="AT61" s="39"/>
      <c r="AU61" s="39"/>
      <c r="AV61" s="39"/>
      <c r="AW61" s="39" t="n">
        <f aca="false">SUM(AR61+AU61-AV61)</f>
        <v>398.168425243878</v>
      </c>
      <c r="AX61" s="47" t="n">
        <v>13.27</v>
      </c>
      <c r="AY61" s="47"/>
      <c r="AZ61" s="47" t="n">
        <v>348.17</v>
      </c>
      <c r="BA61" s="47" t="n">
        <f aca="false">SUM(AW61+AY61-AZ61)</f>
        <v>49.9984252438781</v>
      </c>
      <c r="BB61" s="47" t="n">
        <v>13.27</v>
      </c>
      <c r="BC61" s="48" t="n">
        <f aca="false">SUM(BB61/BA61*100)</f>
        <v>26.5408359068765</v>
      </c>
      <c r="BL61" s="2"/>
    </row>
    <row r="62" customFormat="false" ht="12.75" hidden="false" customHeight="false" outlineLevel="0" collapsed="false">
      <c r="A62" s="41"/>
      <c r="B62" s="36"/>
      <c r="C62" s="36"/>
      <c r="D62" s="36"/>
      <c r="E62" s="36"/>
      <c r="F62" s="36"/>
      <c r="G62" s="36"/>
      <c r="H62" s="36"/>
      <c r="I62" s="49" t="n">
        <v>32231</v>
      </c>
      <c r="J62" s="50" t="s">
        <v>106</v>
      </c>
      <c r="K62" s="51" t="n">
        <v>61703.83</v>
      </c>
      <c r="L62" s="51" t="n">
        <v>100000</v>
      </c>
      <c r="M62" s="51" t="n">
        <v>100000</v>
      </c>
      <c r="N62" s="51" t="n">
        <v>80000</v>
      </c>
      <c r="O62" s="51" t="n">
        <v>80000</v>
      </c>
      <c r="P62" s="51" t="n">
        <v>50000</v>
      </c>
      <c r="Q62" s="51" t="n">
        <v>50000</v>
      </c>
      <c r="R62" s="51" t="n">
        <v>22715.36</v>
      </c>
      <c r="S62" s="51" t="n">
        <v>50000</v>
      </c>
      <c r="T62" s="51" t="n">
        <v>26170.2</v>
      </c>
      <c r="U62" s="51"/>
      <c r="V62" s="39" t="n">
        <f aca="false">S62/P62*100</f>
        <v>100</v>
      </c>
      <c r="W62" s="51" t="n">
        <v>55000</v>
      </c>
      <c r="X62" s="51" t="n">
        <v>54000</v>
      </c>
      <c r="Y62" s="51" t="n">
        <v>76000</v>
      </c>
      <c r="Z62" s="51" t="n">
        <v>54000</v>
      </c>
      <c r="AA62" s="51" t="n">
        <v>80000</v>
      </c>
      <c r="AB62" s="51" t="n">
        <v>8087.73</v>
      </c>
      <c r="AC62" s="51" t="n">
        <v>80000</v>
      </c>
      <c r="AD62" s="51" t="n">
        <v>60000</v>
      </c>
      <c r="AE62" s="51"/>
      <c r="AF62" s="51"/>
      <c r="AG62" s="53" t="n">
        <f aca="false">SUM(AD62+AE62-AF62)</f>
        <v>60000</v>
      </c>
      <c r="AH62" s="51" t="n">
        <v>29636.08</v>
      </c>
      <c r="AI62" s="51" t="n">
        <v>60000</v>
      </c>
      <c r="AJ62" s="47" t="n">
        <v>18715.83</v>
      </c>
      <c r="AK62" s="51" t="n">
        <v>60000</v>
      </c>
      <c r="AL62" s="51" t="n">
        <v>40000</v>
      </c>
      <c r="AM62" s="51"/>
      <c r="AN62" s="47" t="n">
        <f aca="false">SUM(AK62+AL62-AM62)</f>
        <v>100000</v>
      </c>
      <c r="AO62" s="39" t="n">
        <f aca="false">SUM(AN62/$AN$4)</f>
        <v>13272.2808414626</v>
      </c>
      <c r="AP62" s="47" t="n">
        <v>100000</v>
      </c>
      <c r="AQ62" s="47"/>
      <c r="AR62" s="39" t="n">
        <f aca="false">SUM(AP62/$AN$4)</f>
        <v>13272.2808414626</v>
      </c>
      <c r="AS62" s="39" t="n">
        <v>9147.18</v>
      </c>
      <c r="AT62" s="39" t="n">
        <v>9147.18</v>
      </c>
      <c r="AU62" s="39" t="n">
        <v>2000</v>
      </c>
      <c r="AV62" s="39"/>
      <c r="AW62" s="39" t="n">
        <f aca="false">SUM(AR62+AU62-AV62)</f>
        <v>15272.2808414626</v>
      </c>
      <c r="AX62" s="47" t="n">
        <v>13236.07</v>
      </c>
      <c r="AY62" s="47"/>
      <c r="AZ62" s="47"/>
      <c r="BA62" s="47" t="n">
        <f aca="false">SUM(AW62+AY62-AZ62)</f>
        <v>15272.2808414626</v>
      </c>
      <c r="BB62" s="47" t="n">
        <v>14097.95</v>
      </c>
      <c r="BC62" s="48" t="n">
        <f aca="false">SUM(BB62/BA62*100)</f>
        <v>92.3107042513622</v>
      </c>
      <c r="BL62" s="2"/>
    </row>
    <row r="63" customFormat="false" ht="12.75" hidden="false" customHeight="false" outlineLevel="0" collapsed="false">
      <c r="A63" s="41"/>
      <c r="B63" s="36"/>
      <c r="C63" s="36"/>
      <c r="D63" s="36"/>
      <c r="E63" s="36"/>
      <c r="F63" s="36"/>
      <c r="G63" s="36"/>
      <c r="H63" s="36"/>
      <c r="I63" s="49" t="n">
        <v>32231</v>
      </c>
      <c r="J63" s="50" t="s">
        <v>107</v>
      </c>
      <c r="K63" s="51" t="n">
        <v>48994.69</v>
      </c>
      <c r="L63" s="51" t="n">
        <v>50000</v>
      </c>
      <c r="M63" s="51" t="n">
        <v>50000</v>
      </c>
      <c r="N63" s="51" t="n">
        <v>20000</v>
      </c>
      <c r="O63" s="51" t="n">
        <v>20000</v>
      </c>
      <c r="P63" s="51" t="n">
        <v>28000</v>
      </c>
      <c r="Q63" s="51" t="n">
        <v>28000</v>
      </c>
      <c r="R63" s="51" t="n">
        <v>17223.27</v>
      </c>
      <c r="S63" s="51" t="n">
        <v>28000</v>
      </c>
      <c r="T63" s="51" t="n">
        <v>9032.83</v>
      </c>
      <c r="U63" s="51"/>
      <c r="V63" s="39" t="n">
        <f aca="false">S63/P63*100</f>
        <v>100</v>
      </c>
      <c r="W63" s="51" t="n">
        <v>28000</v>
      </c>
      <c r="X63" s="51" t="n">
        <v>20000</v>
      </c>
      <c r="Y63" s="51" t="n">
        <v>20000</v>
      </c>
      <c r="Z63" s="51" t="n">
        <v>20000</v>
      </c>
      <c r="AA63" s="51" t="n">
        <v>20000</v>
      </c>
      <c r="AB63" s="51" t="n">
        <v>13090.92</v>
      </c>
      <c r="AC63" s="51" t="n">
        <v>20000</v>
      </c>
      <c r="AD63" s="51" t="n">
        <v>40000</v>
      </c>
      <c r="AE63" s="51"/>
      <c r="AF63" s="51"/>
      <c r="AG63" s="53" t="n">
        <f aca="false">SUM(AD63+AE63-AF63)</f>
        <v>40000</v>
      </c>
      <c r="AH63" s="51" t="n">
        <v>18059.09</v>
      </c>
      <c r="AI63" s="51" t="n">
        <v>40000</v>
      </c>
      <c r="AJ63" s="47" t="n">
        <v>26889.33</v>
      </c>
      <c r="AK63" s="51" t="n">
        <v>50000</v>
      </c>
      <c r="AL63" s="51"/>
      <c r="AM63" s="51"/>
      <c r="AN63" s="47" t="n">
        <f aca="false">SUM(AK63+AL63-AM63)</f>
        <v>50000</v>
      </c>
      <c r="AO63" s="39" t="n">
        <f aca="false">SUM(AN63/$AN$4)</f>
        <v>6636.1404207313</v>
      </c>
      <c r="AP63" s="47" t="n">
        <v>50000</v>
      </c>
      <c r="AQ63" s="47"/>
      <c r="AR63" s="39" t="n">
        <f aca="false">SUM(AP63/$AN$4)</f>
        <v>6636.1404207313</v>
      </c>
      <c r="AS63" s="39" t="n">
        <v>169.66</v>
      </c>
      <c r="AT63" s="39" t="n">
        <v>169.66</v>
      </c>
      <c r="AU63" s="39"/>
      <c r="AV63" s="39"/>
      <c r="AW63" s="39" t="n">
        <f aca="false">SUM(AR63+AU63-AV63)</f>
        <v>6636.1404207313</v>
      </c>
      <c r="AX63" s="47" t="n">
        <v>687.27</v>
      </c>
      <c r="AY63" s="47"/>
      <c r="AZ63" s="47" t="n">
        <v>3636.14</v>
      </c>
      <c r="BA63" s="47" t="n">
        <f aca="false">SUM(AW63+AY63-AZ63)</f>
        <v>3000.0004207313</v>
      </c>
      <c r="BB63" s="47" t="n">
        <v>1687.81</v>
      </c>
      <c r="BC63" s="48" t="n">
        <f aca="false">SUM(BB63/BA63*100)</f>
        <v>56.2603254431733</v>
      </c>
      <c r="BL63" s="2"/>
    </row>
    <row r="64" customFormat="false" ht="12.75" hidden="false" customHeight="false" outlineLevel="0" collapsed="false">
      <c r="A64" s="41"/>
      <c r="B64" s="36"/>
      <c r="C64" s="36"/>
      <c r="D64" s="36"/>
      <c r="E64" s="36"/>
      <c r="F64" s="36"/>
      <c r="G64" s="36"/>
      <c r="H64" s="36"/>
      <c r="I64" s="49" t="n">
        <v>32231</v>
      </c>
      <c r="J64" s="50" t="s">
        <v>108</v>
      </c>
      <c r="K64" s="51"/>
      <c r="L64" s="51"/>
      <c r="M64" s="51"/>
      <c r="N64" s="51" t="n">
        <v>14000</v>
      </c>
      <c r="O64" s="51" t="n">
        <v>14000</v>
      </c>
      <c r="P64" s="51" t="n">
        <v>16000</v>
      </c>
      <c r="Q64" s="51" t="n">
        <v>16000</v>
      </c>
      <c r="R64" s="51" t="n">
        <v>6145.96</v>
      </c>
      <c r="S64" s="51" t="n">
        <v>16000</v>
      </c>
      <c r="T64" s="51" t="n">
        <v>5319.12</v>
      </c>
      <c r="U64" s="51"/>
      <c r="V64" s="39" t="n">
        <f aca="false">S64/P64*100</f>
        <v>100</v>
      </c>
      <c r="W64" s="51" t="n">
        <v>15000</v>
      </c>
      <c r="X64" s="51" t="n">
        <v>18000</v>
      </c>
      <c r="Y64" s="51" t="n">
        <v>18000</v>
      </c>
      <c r="Z64" s="51" t="n">
        <v>18000</v>
      </c>
      <c r="AA64" s="51" t="n">
        <v>20000</v>
      </c>
      <c r="AB64" s="51" t="n">
        <v>6721.38</v>
      </c>
      <c r="AC64" s="51" t="n">
        <v>20000</v>
      </c>
      <c r="AD64" s="51" t="n">
        <v>20000</v>
      </c>
      <c r="AE64" s="51"/>
      <c r="AF64" s="51"/>
      <c r="AG64" s="53" t="n">
        <f aca="false">SUM(AD64+AE64-AF64)</f>
        <v>20000</v>
      </c>
      <c r="AH64" s="51" t="n">
        <v>7601.83</v>
      </c>
      <c r="AI64" s="51" t="n">
        <v>15000</v>
      </c>
      <c r="AJ64" s="47" t="n">
        <v>7096.47</v>
      </c>
      <c r="AK64" s="51" t="n">
        <v>15000</v>
      </c>
      <c r="AL64" s="51"/>
      <c r="AM64" s="51"/>
      <c r="AN64" s="47" t="n">
        <f aca="false">SUM(AK64+AL64-AM64)</f>
        <v>15000</v>
      </c>
      <c r="AO64" s="39" t="n">
        <f aca="false">SUM(AN64/$AN$4)</f>
        <v>1990.84212621939</v>
      </c>
      <c r="AP64" s="47" t="n">
        <v>15000</v>
      </c>
      <c r="AQ64" s="47"/>
      <c r="AR64" s="39" t="n">
        <f aca="false">SUM(AP64/$AN$4)</f>
        <v>1990.84212621939</v>
      </c>
      <c r="AS64" s="39" t="n">
        <v>664.3</v>
      </c>
      <c r="AT64" s="39" t="n">
        <v>664.3</v>
      </c>
      <c r="AU64" s="39"/>
      <c r="AV64" s="39"/>
      <c r="AW64" s="39" t="n">
        <f aca="false">SUM(AR64+AU64-AV64)</f>
        <v>1990.84212621939</v>
      </c>
      <c r="AX64" s="47" t="n">
        <v>1548.25</v>
      </c>
      <c r="AY64" s="47"/>
      <c r="AZ64" s="47" t="n">
        <v>290.84</v>
      </c>
      <c r="BA64" s="47" t="n">
        <f aca="false">SUM(AW64+AY64-AZ64)</f>
        <v>1700.00212621939</v>
      </c>
      <c r="BB64" s="47" t="n">
        <v>1548.25</v>
      </c>
      <c r="BC64" s="48" t="n">
        <f aca="false">SUM(BB64/BA64*100)</f>
        <v>91.0734155046694</v>
      </c>
      <c r="BL64" s="2"/>
    </row>
    <row r="65" customFormat="false" ht="12.75" hidden="false" customHeight="false" outlineLevel="0" collapsed="false">
      <c r="A65" s="41"/>
      <c r="B65" s="36"/>
      <c r="C65" s="36"/>
      <c r="D65" s="36"/>
      <c r="E65" s="36"/>
      <c r="F65" s="36"/>
      <c r="G65" s="36"/>
      <c r="H65" s="36"/>
      <c r="I65" s="49" t="n">
        <v>32231</v>
      </c>
      <c r="J65" s="50" t="s">
        <v>109</v>
      </c>
      <c r="K65" s="51" t="n">
        <v>60498.47</v>
      </c>
      <c r="L65" s="51"/>
      <c r="M65" s="51" t="n">
        <v>0</v>
      </c>
      <c r="N65" s="51" t="n">
        <v>10000</v>
      </c>
      <c r="O65" s="51" t="n">
        <v>10000</v>
      </c>
      <c r="P65" s="51" t="n">
        <v>9000</v>
      </c>
      <c r="Q65" s="51" t="n">
        <v>9000</v>
      </c>
      <c r="R65" s="51" t="n">
        <v>2180.43</v>
      </c>
      <c r="S65" s="51" t="n">
        <v>8000</v>
      </c>
      <c r="T65" s="51" t="n">
        <v>3901.43</v>
      </c>
      <c r="U65" s="51"/>
      <c r="V65" s="39" t="n">
        <f aca="false">S65/P65*100</f>
        <v>88.8888888888889</v>
      </c>
      <c r="W65" s="51" t="n">
        <v>8000</v>
      </c>
      <c r="X65" s="51" t="n">
        <v>10000</v>
      </c>
      <c r="Y65" s="51" t="n">
        <v>10000</v>
      </c>
      <c r="Z65" s="51" t="n">
        <v>10000</v>
      </c>
      <c r="AA65" s="51" t="n">
        <v>12000</v>
      </c>
      <c r="AB65" s="51" t="n">
        <v>3380.65</v>
      </c>
      <c r="AC65" s="51" t="n">
        <v>6000</v>
      </c>
      <c r="AD65" s="51" t="n">
        <v>6000</v>
      </c>
      <c r="AE65" s="51"/>
      <c r="AF65" s="51"/>
      <c r="AG65" s="53" t="n">
        <f aca="false">SUM(AD65+AE65-AF65)</f>
        <v>6000</v>
      </c>
      <c r="AH65" s="51" t="n">
        <v>5860.37</v>
      </c>
      <c r="AI65" s="51" t="n">
        <v>8000</v>
      </c>
      <c r="AJ65" s="47" t="n">
        <v>4295.77</v>
      </c>
      <c r="AK65" s="51" t="n">
        <v>8000</v>
      </c>
      <c r="AL65" s="51"/>
      <c r="AM65" s="51"/>
      <c r="AN65" s="47" t="n">
        <f aca="false">SUM(AK65+AL65-AM65)</f>
        <v>8000</v>
      </c>
      <c r="AO65" s="39" t="n">
        <f aca="false">SUM(AN65/$AN$4)</f>
        <v>1061.78246731701</v>
      </c>
      <c r="AP65" s="47" t="n">
        <v>8000</v>
      </c>
      <c r="AQ65" s="47"/>
      <c r="AR65" s="39" t="n">
        <f aca="false">SUM(AP65/$AN$4)</f>
        <v>1061.78246731701</v>
      </c>
      <c r="AS65" s="39" t="n">
        <v>229.14</v>
      </c>
      <c r="AT65" s="39" t="n">
        <v>229.14</v>
      </c>
      <c r="AU65" s="39"/>
      <c r="AV65" s="39"/>
      <c r="AW65" s="39" t="n">
        <f aca="false">SUM(AR65+AU65-AV65)</f>
        <v>1061.78246731701</v>
      </c>
      <c r="AX65" s="47" t="n">
        <v>691.8</v>
      </c>
      <c r="AY65" s="47"/>
      <c r="AZ65" s="47" t="n">
        <v>161.78</v>
      </c>
      <c r="BA65" s="47" t="n">
        <f aca="false">SUM(AW65+AY65-AZ65)</f>
        <v>900.002467317009</v>
      </c>
      <c r="BB65" s="47" t="n">
        <v>691.8</v>
      </c>
      <c r="BC65" s="48" t="n">
        <f aca="false">SUM(BB65/BA65*100)</f>
        <v>76.8664559400954</v>
      </c>
      <c r="BL65" s="2"/>
    </row>
    <row r="66" customFormat="false" ht="12.75" hidden="false" customHeight="false" outlineLevel="0" collapsed="false">
      <c r="A66" s="41"/>
      <c r="B66" s="36"/>
      <c r="C66" s="36"/>
      <c r="D66" s="36"/>
      <c r="E66" s="36"/>
      <c r="F66" s="36"/>
      <c r="G66" s="36"/>
      <c r="H66" s="36"/>
      <c r="I66" s="49" t="n">
        <v>32231</v>
      </c>
      <c r="J66" s="50" t="s">
        <v>110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39"/>
      <c r="W66" s="51"/>
      <c r="X66" s="51"/>
      <c r="Y66" s="51"/>
      <c r="Z66" s="51"/>
      <c r="AA66" s="51"/>
      <c r="AB66" s="51"/>
      <c r="AC66" s="51" t="n">
        <v>6000</v>
      </c>
      <c r="AD66" s="51" t="n">
        <v>6000</v>
      </c>
      <c r="AE66" s="51"/>
      <c r="AF66" s="51"/>
      <c r="AG66" s="53" t="n">
        <f aca="false">SUM(AD66+AE66-AF66)</f>
        <v>6000</v>
      </c>
      <c r="AH66" s="51" t="n">
        <v>4530.8</v>
      </c>
      <c r="AI66" s="51" t="n">
        <v>6000</v>
      </c>
      <c r="AJ66" s="47" t="n">
        <v>5050.77</v>
      </c>
      <c r="AK66" s="51" t="n">
        <v>10000</v>
      </c>
      <c r="AL66" s="51"/>
      <c r="AM66" s="51"/>
      <c r="AN66" s="47" t="n">
        <f aca="false">SUM(AK66+AL66-AM66)</f>
        <v>10000</v>
      </c>
      <c r="AO66" s="39" t="n">
        <f aca="false">SUM(AN66/$AN$4)</f>
        <v>1327.22808414626</v>
      </c>
      <c r="AP66" s="47" t="n">
        <v>20000</v>
      </c>
      <c r="AQ66" s="47"/>
      <c r="AR66" s="39" t="n">
        <f aca="false">SUM(AP66/$AN$4)</f>
        <v>2654.45616829252</v>
      </c>
      <c r="AS66" s="39" t="n">
        <v>1074.08</v>
      </c>
      <c r="AT66" s="39" t="n">
        <v>1074.08</v>
      </c>
      <c r="AU66" s="39"/>
      <c r="AV66" s="39"/>
      <c r="AW66" s="39" t="n">
        <f aca="false">SUM(AR66+AU66-AV66)</f>
        <v>2654.45616829252</v>
      </c>
      <c r="AX66" s="47" t="n">
        <v>1773.47</v>
      </c>
      <c r="AY66" s="47"/>
      <c r="AZ66" s="47" t="n">
        <v>654.46</v>
      </c>
      <c r="BA66" s="47" t="n">
        <f aca="false">SUM(AW66+AY66-AZ66)</f>
        <v>1999.99616829252</v>
      </c>
      <c r="BB66" s="47" t="n">
        <v>1773.47</v>
      </c>
      <c r="BC66" s="48" t="n">
        <f aca="false">SUM(BB66/BA66*100)</f>
        <v>88.6736698857821</v>
      </c>
      <c r="BL66" s="2"/>
    </row>
    <row r="67" customFormat="false" ht="12.75" hidden="false" customHeight="false" outlineLevel="0" collapsed="false">
      <c r="A67" s="41"/>
      <c r="B67" s="36"/>
      <c r="C67" s="36"/>
      <c r="D67" s="36"/>
      <c r="E67" s="36"/>
      <c r="F67" s="36"/>
      <c r="G67" s="36"/>
      <c r="H67" s="36"/>
      <c r="I67" s="49" t="n">
        <v>32251</v>
      </c>
      <c r="J67" s="50" t="s">
        <v>111</v>
      </c>
      <c r="K67" s="51" t="n">
        <v>12435.52</v>
      </c>
      <c r="L67" s="51" t="n">
        <v>20000</v>
      </c>
      <c r="M67" s="51" t="n">
        <v>20000</v>
      </c>
      <c r="N67" s="51" t="n">
        <v>2000</v>
      </c>
      <c r="O67" s="51" t="n">
        <v>2000</v>
      </c>
      <c r="P67" s="51" t="n">
        <v>3000</v>
      </c>
      <c r="Q67" s="51" t="n">
        <v>3000</v>
      </c>
      <c r="R67" s="51" t="n">
        <v>2027.6</v>
      </c>
      <c r="S67" s="51" t="n">
        <v>4000</v>
      </c>
      <c r="T67" s="51" t="n">
        <v>656.25</v>
      </c>
      <c r="U67" s="51"/>
      <c r="V67" s="39" t="n">
        <f aca="false">S67/P67*100</f>
        <v>133.333333333333</v>
      </c>
      <c r="W67" s="51" t="n">
        <v>3000</v>
      </c>
      <c r="X67" s="51" t="n">
        <v>18000</v>
      </c>
      <c r="Y67" s="51" t="n">
        <v>15000</v>
      </c>
      <c r="Z67" s="51" t="n">
        <v>30000</v>
      </c>
      <c r="AA67" s="51" t="n">
        <v>15000</v>
      </c>
      <c r="AB67" s="51" t="n">
        <v>3287.74</v>
      </c>
      <c r="AC67" s="51" t="n">
        <v>15000</v>
      </c>
      <c r="AD67" s="51" t="n">
        <v>15000</v>
      </c>
      <c r="AE67" s="51"/>
      <c r="AF67" s="51"/>
      <c r="AG67" s="53" t="n">
        <f aca="false">SUM(AD67+AE67-AF67)</f>
        <v>15000</v>
      </c>
      <c r="AH67" s="51" t="n">
        <v>526.11</v>
      </c>
      <c r="AI67" s="51" t="n">
        <v>10000</v>
      </c>
      <c r="AJ67" s="47" t="n">
        <v>3009.37</v>
      </c>
      <c r="AK67" s="51" t="n">
        <v>10000</v>
      </c>
      <c r="AL67" s="51"/>
      <c r="AM67" s="51"/>
      <c r="AN67" s="47" t="n">
        <f aca="false">SUM(AK67+AL67-AM67)</f>
        <v>10000</v>
      </c>
      <c r="AO67" s="39" t="n">
        <f aca="false">SUM(AN67/$AN$4)</f>
        <v>1327.22808414626</v>
      </c>
      <c r="AP67" s="47" t="n">
        <v>5000</v>
      </c>
      <c r="AQ67" s="47"/>
      <c r="AR67" s="39" t="n">
        <f aca="false">SUM(AP67/$AN$4)</f>
        <v>663.61404207313</v>
      </c>
      <c r="AS67" s="39" t="n">
        <v>289.81</v>
      </c>
      <c r="AT67" s="39" t="n">
        <v>289.81</v>
      </c>
      <c r="AU67" s="39"/>
      <c r="AV67" s="39"/>
      <c r="AW67" s="39" t="n">
        <f aca="false">SUM(AR67+AU67-AV67)</f>
        <v>663.61404207313</v>
      </c>
      <c r="AX67" s="47" t="n">
        <v>3005.08</v>
      </c>
      <c r="AY67" s="47" t="n">
        <v>2500</v>
      </c>
      <c r="AZ67" s="47"/>
      <c r="BA67" s="47" t="n">
        <f aca="false">SUM(AW67+AY67-AZ67)</f>
        <v>3163.61404207313</v>
      </c>
      <c r="BB67" s="47" t="n">
        <v>3005.08</v>
      </c>
      <c r="BC67" s="48" t="n">
        <f aca="false">SUM(BB67/BA67*100)</f>
        <v>94.9888311290576</v>
      </c>
      <c r="BL67" s="2"/>
    </row>
    <row r="68" customFormat="false" ht="12.75" hidden="false" customHeight="false" outlineLevel="0" collapsed="false">
      <c r="A68" s="41"/>
      <c r="B68" s="36"/>
      <c r="C68" s="36"/>
      <c r="D68" s="36"/>
      <c r="E68" s="36"/>
      <c r="F68" s="36"/>
      <c r="G68" s="36"/>
      <c r="H68" s="36"/>
      <c r="I68" s="49" t="n">
        <v>32271</v>
      </c>
      <c r="J68" s="50" t="s">
        <v>112</v>
      </c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39"/>
      <c r="W68" s="51"/>
      <c r="X68" s="51"/>
      <c r="Y68" s="51"/>
      <c r="Z68" s="51"/>
      <c r="AA68" s="51"/>
      <c r="AB68" s="51"/>
      <c r="AC68" s="51"/>
      <c r="AD68" s="51" t="n">
        <v>35000</v>
      </c>
      <c r="AE68" s="51"/>
      <c r="AF68" s="51"/>
      <c r="AG68" s="53" t="n">
        <f aca="false">SUM(AD68+AE68-AF68)</f>
        <v>35000</v>
      </c>
      <c r="AH68" s="51" t="n">
        <v>22525.75</v>
      </c>
      <c r="AI68" s="51" t="n">
        <v>35000</v>
      </c>
      <c r="AJ68" s="47" t="n">
        <v>982</v>
      </c>
      <c r="AK68" s="51" t="n">
        <v>30000</v>
      </c>
      <c r="AL68" s="51"/>
      <c r="AM68" s="51"/>
      <c r="AN68" s="47" t="n">
        <f aca="false">SUM(AK68+AL68-AM68)</f>
        <v>30000</v>
      </c>
      <c r="AO68" s="39" t="n">
        <f aca="false">SUM(AN68/$AN$4)</f>
        <v>3981.68425243878</v>
      </c>
      <c r="AP68" s="47" t="n">
        <v>10000</v>
      </c>
      <c r="AQ68" s="47"/>
      <c r="AR68" s="39" t="n">
        <f aca="false">SUM(AP68/$AN$4)</f>
        <v>1327.22808414626</v>
      </c>
      <c r="AS68" s="39"/>
      <c r="AT68" s="39"/>
      <c r="AU68" s="39"/>
      <c r="AV68" s="39"/>
      <c r="AW68" s="39" t="n">
        <f aca="false">SUM(AR68+AU68-AV68)</f>
        <v>1327.22808414626</v>
      </c>
      <c r="AX68" s="47"/>
      <c r="AY68" s="47"/>
      <c r="AZ68" s="47" t="n">
        <v>1327.23</v>
      </c>
      <c r="BA68" s="47" t="n">
        <f aca="false">SUM(AW68+AY68-AZ68)</f>
        <v>-0.00191585373954695</v>
      </c>
      <c r="BB68" s="47"/>
      <c r="BC68" s="48" t="n">
        <f aca="false">SUM(BB68/BA68*100)</f>
        <v>0</v>
      </c>
      <c r="BL68" s="2"/>
    </row>
    <row r="69" customFormat="false" ht="12.75" hidden="false" customHeight="false" outlineLevel="0" collapsed="false">
      <c r="A69" s="41"/>
      <c r="B69" s="36"/>
      <c r="C69" s="36"/>
      <c r="D69" s="36"/>
      <c r="E69" s="36"/>
      <c r="F69" s="36"/>
      <c r="G69" s="36"/>
      <c r="H69" s="36"/>
      <c r="I69" s="49" t="n">
        <v>32271</v>
      </c>
      <c r="J69" s="50" t="s">
        <v>113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39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3"/>
      <c r="AH69" s="51"/>
      <c r="AI69" s="51"/>
      <c r="AJ69" s="47"/>
      <c r="AK69" s="51"/>
      <c r="AL69" s="51"/>
      <c r="AM69" s="51"/>
      <c r="AN69" s="47"/>
      <c r="AO69" s="39" t="n">
        <f aca="false">SUM(AN69/$AN$4)</f>
        <v>0</v>
      </c>
      <c r="AP69" s="47" t="n">
        <v>2000</v>
      </c>
      <c r="AQ69" s="47"/>
      <c r="AR69" s="39" t="n">
        <f aca="false">SUM(AP69/$AN$4)</f>
        <v>265.445616829252</v>
      </c>
      <c r="AS69" s="39"/>
      <c r="AT69" s="39"/>
      <c r="AU69" s="39"/>
      <c r="AV69" s="39"/>
      <c r="AW69" s="39" t="n">
        <f aca="false">SUM(AR69+AU69-AV69)</f>
        <v>265.445616829252</v>
      </c>
      <c r="AX69" s="47"/>
      <c r="AY69" s="47"/>
      <c r="AZ69" s="47" t="n">
        <v>265.45</v>
      </c>
      <c r="BA69" s="47" t="n">
        <f aca="false">SUM(AW69+AY69-AZ69)</f>
        <v>-0.00438317074787165</v>
      </c>
      <c r="BB69" s="47"/>
      <c r="BC69" s="48" t="n">
        <f aca="false">SUM(BB69/BA69*100)</f>
        <v>0</v>
      </c>
      <c r="BL69" s="2"/>
    </row>
    <row r="70" customFormat="false" ht="12.75" hidden="false" customHeight="false" outlineLevel="0" collapsed="false">
      <c r="A70" s="41"/>
      <c r="B70" s="36"/>
      <c r="C70" s="36"/>
      <c r="D70" s="36"/>
      <c r="E70" s="36"/>
      <c r="F70" s="36"/>
      <c r="G70" s="36"/>
      <c r="H70" s="36"/>
      <c r="I70" s="49" t="n">
        <v>323</v>
      </c>
      <c r="J70" s="50" t="s">
        <v>114</v>
      </c>
      <c r="K70" s="51" t="n">
        <f aca="false">SUM(K71:K107)</f>
        <v>511849.45</v>
      </c>
      <c r="L70" s="51" t="n">
        <f aca="false">SUM(L71:L107)</f>
        <v>173000</v>
      </c>
      <c r="M70" s="51" t="n">
        <f aca="false">SUM(M71:M107)</f>
        <v>173000</v>
      </c>
      <c r="N70" s="51" t="n">
        <f aca="false">SUM(N71:N109)</f>
        <v>251000</v>
      </c>
      <c r="O70" s="51" t="n">
        <f aca="false">SUM(O71:O109)</f>
        <v>251000</v>
      </c>
      <c r="P70" s="51" t="n">
        <f aca="false">SUM(P71:P109)</f>
        <v>237000</v>
      </c>
      <c r="Q70" s="51" t="n">
        <f aca="false">SUM(Q71:Q109)</f>
        <v>237000</v>
      </c>
      <c r="R70" s="51" t="n">
        <f aca="false">SUM(R71:R109)</f>
        <v>51233.7</v>
      </c>
      <c r="S70" s="51" t="n">
        <f aca="false">SUM(S71:S109)</f>
        <v>346000</v>
      </c>
      <c r="T70" s="51" t="n">
        <f aca="false">SUM(T71:T109)</f>
        <v>83002.68</v>
      </c>
      <c r="U70" s="51" t="n">
        <f aca="false">SUM(U71:U109)</f>
        <v>0</v>
      </c>
      <c r="V70" s="51" t="e">
        <f aca="false">SUM(V71:V109)</f>
        <v>#DIV/0!</v>
      </c>
      <c r="W70" s="51" t="n">
        <f aca="false">SUM(W71:W109)</f>
        <v>294000</v>
      </c>
      <c r="X70" s="51" t="n">
        <f aca="false">SUM(X71:X109)</f>
        <v>574500</v>
      </c>
      <c r="Y70" s="51" t="n">
        <f aca="false">SUM(Y71:Y109)</f>
        <v>596500</v>
      </c>
      <c r="Z70" s="51" t="n">
        <f aca="false">SUM(Z71:Z109)</f>
        <v>716500</v>
      </c>
      <c r="AA70" s="51" t="n">
        <f aca="false">SUM(AA71:AA109)</f>
        <v>773500</v>
      </c>
      <c r="AB70" s="51" t="n">
        <f aca="false">SUM(AB71:AB109)</f>
        <v>149184.54</v>
      </c>
      <c r="AC70" s="51" t="n">
        <f aca="false">SUM(AC71:AC109)</f>
        <v>728500</v>
      </c>
      <c r="AD70" s="51" t="n">
        <f aca="false">SUM(AD71:AD109)</f>
        <v>648000</v>
      </c>
      <c r="AE70" s="51" t="n">
        <f aca="false">SUM(AE71:AE109)</f>
        <v>0</v>
      </c>
      <c r="AF70" s="51" t="n">
        <f aca="false">SUM(AF71:AF109)</f>
        <v>0</v>
      </c>
      <c r="AG70" s="51" t="n">
        <f aca="false">SUM(AG71:AG109)</f>
        <v>653000</v>
      </c>
      <c r="AH70" s="51" t="n">
        <f aca="false">SUM(AH71:AH109)</f>
        <v>472412.03</v>
      </c>
      <c r="AI70" s="51" t="n">
        <f aca="false">SUM(AI71:AI109)</f>
        <v>779000</v>
      </c>
      <c r="AJ70" s="51" t="n">
        <f aca="false">SUM(AJ71:AJ109)</f>
        <v>201674.47</v>
      </c>
      <c r="AK70" s="51" t="n">
        <f aca="false">SUM(AK71:AK109)</f>
        <v>847970</v>
      </c>
      <c r="AL70" s="51" t="n">
        <f aca="false">SUM(AL71:AL109)</f>
        <v>123000</v>
      </c>
      <c r="AM70" s="51" t="n">
        <f aca="false">SUM(AM71:AM109)</f>
        <v>0</v>
      </c>
      <c r="AN70" s="51" t="n">
        <f aca="false">SUM(AN71:AN109)</f>
        <v>970970</v>
      </c>
      <c r="AO70" s="39" t="n">
        <f aca="false">SUM(AN70/$AN$4)</f>
        <v>128869.865286349</v>
      </c>
      <c r="AP70" s="51" t="n">
        <f aca="false">SUM(AP71:AP109)</f>
        <v>823500</v>
      </c>
      <c r="AQ70" s="51"/>
      <c r="AR70" s="39" t="n">
        <f aca="false">SUM(AP70/$AN$4)</f>
        <v>109297.232729445</v>
      </c>
      <c r="AS70" s="39"/>
      <c r="AT70" s="39" t="n">
        <f aca="false">SUM(AT71:AT109)</f>
        <v>54287.74</v>
      </c>
      <c r="AU70" s="39" t="n">
        <f aca="false">SUM(AU71:AU109)</f>
        <v>29800</v>
      </c>
      <c r="AV70" s="39" t="n">
        <f aca="false">SUM(AV71:AV109)</f>
        <v>1000</v>
      </c>
      <c r="AW70" s="39" t="n">
        <f aca="false">SUM(AR70+AU70-AV70)</f>
        <v>138097.232729445</v>
      </c>
      <c r="AX70" s="47" t="n">
        <f aca="false">SUM(AX71:AX109)</f>
        <v>89685.81</v>
      </c>
      <c r="AY70" s="47" t="n">
        <f aca="false">SUM(AY71:AY109)</f>
        <v>11300</v>
      </c>
      <c r="AZ70" s="47" t="n">
        <f aca="false">SUM(AZ71:AZ109)</f>
        <v>27393.5</v>
      </c>
      <c r="BA70" s="47" t="n">
        <f aca="false">SUM(BA71:BA109)</f>
        <v>122003.732729445</v>
      </c>
      <c r="BB70" s="47" t="n">
        <f aca="false">SUM(BB71:BB109)</f>
        <v>93491.2</v>
      </c>
      <c r="BC70" s="48" t="n">
        <f aca="false">SUM(BB70/BA70*100)</f>
        <v>76.6297865716339</v>
      </c>
      <c r="BL70" s="2"/>
    </row>
    <row r="71" customFormat="false" ht="12.75" hidden="false" customHeight="false" outlineLevel="0" collapsed="false">
      <c r="A71" s="41"/>
      <c r="B71" s="36"/>
      <c r="C71" s="36"/>
      <c r="D71" s="36"/>
      <c r="E71" s="36"/>
      <c r="F71" s="36"/>
      <c r="G71" s="36"/>
      <c r="H71" s="36"/>
      <c r="I71" s="49" t="n">
        <v>32311</v>
      </c>
      <c r="J71" s="50" t="s">
        <v>115</v>
      </c>
      <c r="K71" s="51" t="n">
        <v>58381.98</v>
      </c>
      <c r="L71" s="51" t="n">
        <v>35000</v>
      </c>
      <c r="M71" s="51" t="n">
        <v>35000</v>
      </c>
      <c r="N71" s="51" t="n">
        <v>20000</v>
      </c>
      <c r="O71" s="51" t="n">
        <v>20000</v>
      </c>
      <c r="P71" s="51" t="n">
        <v>20000</v>
      </c>
      <c r="Q71" s="51" t="n">
        <v>20000</v>
      </c>
      <c r="R71" s="51" t="n">
        <v>7226.15</v>
      </c>
      <c r="S71" s="51" t="n">
        <v>20000</v>
      </c>
      <c r="T71" s="51" t="n">
        <v>6906.77</v>
      </c>
      <c r="U71" s="51"/>
      <c r="V71" s="39" t="n">
        <f aca="false">S71/P71*100</f>
        <v>100</v>
      </c>
      <c r="W71" s="51" t="n">
        <v>20000</v>
      </c>
      <c r="X71" s="51" t="n">
        <v>20000</v>
      </c>
      <c r="Y71" s="51" t="n">
        <v>20000</v>
      </c>
      <c r="Z71" s="51" t="n">
        <v>14000</v>
      </c>
      <c r="AA71" s="51" t="n">
        <v>20000</v>
      </c>
      <c r="AB71" s="51" t="n">
        <v>5307.29</v>
      </c>
      <c r="AC71" s="51" t="n">
        <v>20000</v>
      </c>
      <c r="AD71" s="51" t="n">
        <v>20000</v>
      </c>
      <c r="AE71" s="51"/>
      <c r="AF71" s="51"/>
      <c r="AG71" s="53" t="n">
        <f aca="false">SUM(AD71+AE71-AF71)</f>
        <v>20000</v>
      </c>
      <c r="AH71" s="51" t="n">
        <v>14892.56</v>
      </c>
      <c r="AI71" s="51" t="n">
        <v>20000</v>
      </c>
      <c r="AJ71" s="47" t="n">
        <v>7834.29</v>
      </c>
      <c r="AK71" s="51" t="n">
        <v>25000</v>
      </c>
      <c r="AL71" s="51"/>
      <c r="AM71" s="51"/>
      <c r="AN71" s="47" t="n">
        <f aca="false">SUM(AK71+AL71-AM71)</f>
        <v>25000</v>
      </c>
      <c r="AO71" s="39" t="n">
        <f aca="false">SUM(AN71/$AN$4)</f>
        <v>3318.07021036565</v>
      </c>
      <c r="AP71" s="47" t="n">
        <v>25000</v>
      </c>
      <c r="AQ71" s="47"/>
      <c r="AR71" s="39" t="n">
        <f aca="false">SUM(AP71/$AN$4)</f>
        <v>3318.07021036565</v>
      </c>
      <c r="AS71" s="39" t="n">
        <v>2212.24</v>
      </c>
      <c r="AT71" s="39" t="n">
        <v>2212.24</v>
      </c>
      <c r="AU71" s="39" t="n">
        <v>600</v>
      </c>
      <c r="AV71" s="39"/>
      <c r="AW71" s="39" t="n">
        <f aca="false">SUM(AR71+AU71-AV71)</f>
        <v>3918.07021036565</v>
      </c>
      <c r="AX71" s="47" t="n">
        <v>3345.47</v>
      </c>
      <c r="AY71" s="47"/>
      <c r="AZ71" s="47"/>
      <c r="BA71" s="47" t="n">
        <f aca="false">SUM(AW71+AY71-AZ71)</f>
        <v>3918.07021036565</v>
      </c>
      <c r="BB71" s="47" t="n">
        <v>3345.47</v>
      </c>
      <c r="BC71" s="48" t="n">
        <f aca="false">SUM(BB71/BA71*100)</f>
        <v>85.3856572337377</v>
      </c>
      <c r="BL71" s="2"/>
    </row>
    <row r="72" customFormat="false" ht="12.75" hidden="false" customHeight="false" outlineLevel="0" collapsed="false">
      <c r="A72" s="41"/>
      <c r="B72" s="36"/>
      <c r="C72" s="36"/>
      <c r="D72" s="36"/>
      <c r="E72" s="36"/>
      <c r="F72" s="36"/>
      <c r="G72" s="36"/>
      <c r="H72" s="36"/>
      <c r="I72" s="49" t="n">
        <v>32313</v>
      </c>
      <c r="J72" s="50" t="s">
        <v>116</v>
      </c>
      <c r="K72" s="51" t="n">
        <v>7833.32</v>
      </c>
      <c r="L72" s="51" t="n">
        <v>2000</v>
      </c>
      <c r="M72" s="51" t="n">
        <v>2000</v>
      </c>
      <c r="N72" s="51" t="n">
        <v>2000</v>
      </c>
      <c r="O72" s="51" t="n">
        <v>2000</v>
      </c>
      <c r="P72" s="51" t="n">
        <v>2000</v>
      </c>
      <c r="Q72" s="51" t="n">
        <v>2000</v>
      </c>
      <c r="R72" s="51" t="n">
        <v>526.5</v>
      </c>
      <c r="S72" s="51" t="n">
        <v>2000</v>
      </c>
      <c r="T72" s="51" t="n">
        <v>552</v>
      </c>
      <c r="U72" s="51"/>
      <c r="V72" s="39" t="n">
        <f aca="false">S72/P72*100</f>
        <v>100</v>
      </c>
      <c r="W72" s="51" t="n">
        <v>2000</v>
      </c>
      <c r="X72" s="51" t="n">
        <v>2000</v>
      </c>
      <c r="Y72" s="51" t="n">
        <v>2000</v>
      </c>
      <c r="Z72" s="51" t="n">
        <v>4000</v>
      </c>
      <c r="AA72" s="51" t="n">
        <v>2000</v>
      </c>
      <c r="AB72" s="51" t="n">
        <v>1750.64</v>
      </c>
      <c r="AC72" s="51" t="n">
        <v>2000</v>
      </c>
      <c r="AD72" s="51" t="n">
        <v>2000</v>
      </c>
      <c r="AE72" s="51"/>
      <c r="AF72" s="51"/>
      <c r="AG72" s="53" t="n">
        <f aca="false">SUM(AD72+AE72-AF72)</f>
        <v>2000</v>
      </c>
      <c r="AH72" s="51" t="n">
        <v>794.7</v>
      </c>
      <c r="AI72" s="51" t="n">
        <v>2000</v>
      </c>
      <c r="AJ72" s="47" t="n">
        <v>446.7</v>
      </c>
      <c r="AK72" s="51" t="n">
        <v>2000</v>
      </c>
      <c r="AL72" s="51"/>
      <c r="AM72" s="51"/>
      <c r="AN72" s="47" t="n">
        <f aca="false">SUM(AK72+AL72-AM72)</f>
        <v>2000</v>
      </c>
      <c r="AO72" s="39" t="n">
        <f aca="false">SUM(AN72/$AN$4)</f>
        <v>265.445616829252</v>
      </c>
      <c r="AP72" s="47" t="n">
        <v>4000</v>
      </c>
      <c r="AQ72" s="47"/>
      <c r="AR72" s="39" t="n">
        <f aca="false">SUM(AP72/$AN$4)</f>
        <v>530.891233658504</v>
      </c>
      <c r="AS72" s="39" t="n">
        <v>206.88</v>
      </c>
      <c r="AT72" s="39" t="n">
        <v>206.88</v>
      </c>
      <c r="AU72" s="39"/>
      <c r="AV72" s="39"/>
      <c r="AW72" s="39" t="n">
        <f aca="false">SUM(AR72+AU72-AV72)</f>
        <v>530.891233658504</v>
      </c>
      <c r="AX72" s="47" t="n">
        <v>446.31</v>
      </c>
      <c r="AY72" s="47"/>
      <c r="AZ72" s="47"/>
      <c r="BA72" s="47" t="n">
        <f aca="false">SUM(AW72+AY72-AZ72)</f>
        <v>530.891233658504</v>
      </c>
      <c r="BB72" s="47" t="n">
        <v>483.27</v>
      </c>
      <c r="BC72" s="48" t="n">
        <f aca="false">SUM(BB72/BA72*100)</f>
        <v>91.029945375</v>
      </c>
      <c r="BL72" s="2"/>
    </row>
    <row r="73" customFormat="false" ht="12.75" hidden="false" customHeight="false" outlineLevel="0" collapsed="false">
      <c r="A73" s="41"/>
      <c r="B73" s="36"/>
      <c r="C73" s="36"/>
      <c r="D73" s="36"/>
      <c r="E73" s="36"/>
      <c r="F73" s="36"/>
      <c r="G73" s="36"/>
      <c r="H73" s="36"/>
      <c r="I73" s="49" t="n">
        <v>32321</v>
      </c>
      <c r="J73" s="50" t="s">
        <v>117</v>
      </c>
      <c r="K73" s="51" t="n">
        <v>58032.22</v>
      </c>
      <c r="L73" s="51" t="n">
        <v>10000</v>
      </c>
      <c r="M73" s="51" t="n">
        <v>10000</v>
      </c>
      <c r="N73" s="51" t="n">
        <v>45000</v>
      </c>
      <c r="O73" s="51" t="n">
        <v>45000</v>
      </c>
      <c r="P73" s="51" t="n">
        <v>45000</v>
      </c>
      <c r="Q73" s="51" t="n">
        <v>45000</v>
      </c>
      <c r="R73" s="51" t="n">
        <v>695</v>
      </c>
      <c r="S73" s="51" t="n">
        <v>30000</v>
      </c>
      <c r="T73" s="51" t="n">
        <v>1541.41</v>
      </c>
      <c r="U73" s="51"/>
      <c r="V73" s="39" t="n">
        <f aca="false">S73/P73*100</f>
        <v>66.6666666666667</v>
      </c>
      <c r="W73" s="51" t="n">
        <v>30000</v>
      </c>
      <c r="X73" s="51" t="n">
        <v>100000</v>
      </c>
      <c r="Y73" s="51" t="n">
        <v>100000</v>
      </c>
      <c r="Z73" s="51" t="n">
        <v>100000</v>
      </c>
      <c r="AA73" s="51" t="n">
        <v>100000</v>
      </c>
      <c r="AB73" s="51" t="n">
        <v>10612.4</v>
      </c>
      <c r="AC73" s="51" t="n">
        <v>100000</v>
      </c>
      <c r="AD73" s="51" t="n">
        <v>50000</v>
      </c>
      <c r="AE73" s="51"/>
      <c r="AF73" s="51"/>
      <c r="AG73" s="53" t="n">
        <f aca="false">SUM(AD73+AE73-AF73)</f>
        <v>50000</v>
      </c>
      <c r="AH73" s="51" t="n">
        <v>18891.54</v>
      </c>
      <c r="AI73" s="51" t="n">
        <v>50000</v>
      </c>
      <c r="AJ73" s="47" t="n">
        <v>20904.5</v>
      </c>
      <c r="AK73" s="51" t="n">
        <v>50000</v>
      </c>
      <c r="AL73" s="51"/>
      <c r="AM73" s="51"/>
      <c r="AN73" s="47" t="n">
        <f aca="false">SUM(AK73+AL73-AM73)</f>
        <v>50000</v>
      </c>
      <c r="AO73" s="39" t="n">
        <f aca="false">SUM(AN73/$AN$4)</f>
        <v>6636.1404207313</v>
      </c>
      <c r="AP73" s="47" t="n">
        <v>50000</v>
      </c>
      <c r="AQ73" s="47"/>
      <c r="AR73" s="39" t="n">
        <f aca="false">SUM(AP73/$AN$4)</f>
        <v>6636.1404207313</v>
      </c>
      <c r="AS73" s="39" t="n">
        <v>2923.81</v>
      </c>
      <c r="AT73" s="39" t="n">
        <v>2923.81</v>
      </c>
      <c r="AU73" s="39"/>
      <c r="AV73" s="39"/>
      <c r="AW73" s="39" t="n">
        <f aca="false">SUM(AR73+AU73-AV73)</f>
        <v>6636.1404207313</v>
      </c>
      <c r="AX73" s="47" t="n">
        <v>4182.7</v>
      </c>
      <c r="AY73" s="47"/>
      <c r="AZ73" s="47"/>
      <c r="BA73" s="47" t="n">
        <f aca="false">SUM(AW73+AY73-AZ73)</f>
        <v>6636.1404207313</v>
      </c>
      <c r="BB73" s="47" t="n">
        <v>4182.7</v>
      </c>
      <c r="BC73" s="48" t="n">
        <f aca="false">SUM(BB73/BA73*100)</f>
        <v>63.0291063</v>
      </c>
      <c r="BF73" s="2" t="n">
        <v>4182.7</v>
      </c>
      <c r="BL73" s="2"/>
    </row>
    <row r="74" customFormat="false" ht="12.75" hidden="false" customHeight="false" outlineLevel="0" collapsed="false">
      <c r="A74" s="41"/>
      <c r="B74" s="36"/>
      <c r="C74" s="36"/>
      <c r="D74" s="36"/>
      <c r="E74" s="36"/>
      <c r="F74" s="36"/>
      <c r="G74" s="36"/>
      <c r="H74" s="36"/>
      <c r="I74" s="49" t="n">
        <v>32321</v>
      </c>
      <c r="J74" s="50" t="s">
        <v>118</v>
      </c>
      <c r="K74" s="51"/>
      <c r="L74" s="51"/>
      <c r="M74" s="51"/>
      <c r="N74" s="51"/>
      <c r="O74" s="51"/>
      <c r="P74" s="51"/>
      <c r="Q74" s="51"/>
      <c r="R74" s="51"/>
      <c r="S74" s="51"/>
      <c r="T74" s="51" t="n">
        <v>2250</v>
      </c>
      <c r="U74" s="51"/>
      <c r="V74" s="39"/>
      <c r="W74" s="51" t="n">
        <v>8000</v>
      </c>
      <c r="X74" s="51" t="n">
        <v>8000</v>
      </c>
      <c r="Y74" s="51" t="n">
        <v>8000</v>
      </c>
      <c r="Z74" s="51" t="n">
        <v>8000</v>
      </c>
      <c r="AA74" s="51" t="n">
        <v>8000</v>
      </c>
      <c r="AB74" s="51" t="n">
        <v>4987.5</v>
      </c>
      <c r="AC74" s="51" t="n">
        <v>8000</v>
      </c>
      <c r="AD74" s="51" t="n">
        <v>8000</v>
      </c>
      <c r="AE74" s="51"/>
      <c r="AF74" s="51"/>
      <c r="AG74" s="53" t="n">
        <f aca="false">SUM(AD74+AE74-AF74)</f>
        <v>8000</v>
      </c>
      <c r="AH74" s="51"/>
      <c r="AI74" s="51" t="n">
        <v>8000</v>
      </c>
      <c r="AJ74" s="47" t="n">
        <v>0</v>
      </c>
      <c r="AK74" s="51" t="n">
        <v>8000</v>
      </c>
      <c r="AL74" s="51"/>
      <c r="AM74" s="51"/>
      <c r="AN74" s="47" t="n">
        <f aca="false">SUM(AK74+AL74-AM74)</f>
        <v>8000</v>
      </c>
      <c r="AO74" s="39" t="n">
        <f aca="false">SUM(AN74/$AN$4)</f>
        <v>1061.78246731701</v>
      </c>
      <c r="AP74" s="47" t="n">
        <v>8000</v>
      </c>
      <c r="AQ74" s="47"/>
      <c r="AR74" s="39" t="n">
        <f aca="false">SUM(AP74/$AN$4)</f>
        <v>1061.78246731701</v>
      </c>
      <c r="AS74" s="39"/>
      <c r="AT74" s="39"/>
      <c r="AU74" s="39"/>
      <c r="AV74" s="39"/>
      <c r="AW74" s="39" t="n">
        <f aca="false">SUM(AR74+AU74-AV74)</f>
        <v>1061.78246731701</v>
      </c>
      <c r="AX74" s="47"/>
      <c r="AY74" s="47"/>
      <c r="AZ74" s="47" t="n">
        <v>1061.78</v>
      </c>
      <c r="BA74" s="47" t="n">
        <f aca="false">SUM(AW74+AY74-AZ74)</f>
        <v>0.00246731700849523</v>
      </c>
      <c r="BB74" s="47"/>
      <c r="BC74" s="48" t="n">
        <f aca="false">SUM(BB74/BA74*100)</f>
        <v>0</v>
      </c>
      <c r="BL74" s="2"/>
    </row>
    <row r="75" customFormat="false" ht="12.75" hidden="false" customHeight="false" outlineLevel="0" collapsed="false">
      <c r="A75" s="41"/>
      <c r="B75" s="36"/>
      <c r="C75" s="36"/>
      <c r="D75" s="36"/>
      <c r="E75" s="36"/>
      <c r="F75" s="36"/>
      <c r="G75" s="36"/>
      <c r="H75" s="36"/>
      <c r="I75" s="49" t="n">
        <v>32321</v>
      </c>
      <c r="J75" s="50" t="s">
        <v>119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39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3"/>
      <c r="AH75" s="51" t="n">
        <v>5000</v>
      </c>
      <c r="AI75" s="51" t="n">
        <v>5000</v>
      </c>
      <c r="AJ75" s="47" t="n">
        <v>0</v>
      </c>
      <c r="AK75" s="51" t="n">
        <v>5000</v>
      </c>
      <c r="AL75" s="51" t="n">
        <v>50000</v>
      </c>
      <c r="AM75" s="51"/>
      <c r="AN75" s="47" t="n">
        <f aca="false">SUM(AK75+AL75-AM75)</f>
        <v>55000</v>
      </c>
      <c r="AO75" s="39" t="n">
        <f aca="false">SUM(AN75/$AN$4)</f>
        <v>7299.75446280443</v>
      </c>
      <c r="AP75" s="47" t="n">
        <v>55000</v>
      </c>
      <c r="AQ75" s="47"/>
      <c r="AR75" s="39" t="n">
        <f aca="false">SUM(AP75/$AN$4)</f>
        <v>7299.75446280443</v>
      </c>
      <c r="AS75" s="39" t="n">
        <v>0</v>
      </c>
      <c r="AT75" s="39"/>
      <c r="AU75" s="39"/>
      <c r="AV75" s="39"/>
      <c r="AW75" s="39" t="n">
        <f aca="false">SUM(AR75+AU75-AV75)</f>
        <v>7299.75446280443</v>
      </c>
      <c r="AX75" s="47"/>
      <c r="AY75" s="47"/>
      <c r="AZ75" s="47" t="n">
        <v>7299.75</v>
      </c>
      <c r="BA75" s="47" t="n">
        <f aca="false">SUM(AW75+AY75-AZ75)</f>
        <v>0.00446280443247815</v>
      </c>
      <c r="BB75" s="47"/>
      <c r="BC75" s="48" t="n">
        <f aca="false">SUM(BB75/BA75*100)</f>
        <v>0</v>
      </c>
      <c r="BL75" s="2"/>
    </row>
    <row r="76" customFormat="false" ht="12.75" hidden="false" customHeight="false" outlineLevel="0" collapsed="false">
      <c r="A76" s="41"/>
      <c r="B76" s="36"/>
      <c r="C76" s="36"/>
      <c r="D76" s="36"/>
      <c r="E76" s="36"/>
      <c r="F76" s="36"/>
      <c r="G76" s="36"/>
      <c r="H76" s="36"/>
      <c r="I76" s="49" t="n">
        <v>32322</v>
      </c>
      <c r="J76" s="50" t="s">
        <v>120</v>
      </c>
      <c r="K76" s="51" t="n">
        <v>40297.04</v>
      </c>
      <c r="L76" s="51" t="n">
        <v>18000</v>
      </c>
      <c r="M76" s="51" t="n">
        <v>18000</v>
      </c>
      <c r="N76" s="51" t="n">
        <v>5000</v>
      </c>
      <c r="O76" s="51" t="n">
        <v>5000</v>
      </c>
      <c r="P76" s="51" t="n">
        <v>7000</v>
      </c>
      <c r="Q76" s="51" t="n">
        <v>7000</v>
      </c>
      <c r="R76" s="51" t="n">
        <v>2102.28</v>
      </c>
      <c r="S76" s="51" t="n">
        <v>7000</v>
      </c>
      <c r="T76" s="51" t="n">
        <v>9759.23</v>
      </c>
      <c r="U76" s="51"/>
      <c r="V76" s="39" t="n">
        <f aca="false">S76/P76*100</f>
        <v>100</v>
      </c>
      <c r="W76" s="51" t="n">
        <v>20000</v>
      </c>
      <c r="X76" s="51" t="n">
        <v>25000</v>
      </c>
      <c r="Y76" s="51" t="n">
        <v>25000</v>
      </c>
      <c r="Z76" s="51" t="n">
        <v>15000</v>
      </c>
      <c r="AA76" s="51" t="n">
        <v>25000</v>
      </c>
      <c r="AB76" s="51" t="n">
        <v>3566.75</v>
      </c>
      <c r="AC76" s="51" t="n">
        <v>25000</v>
      </c>
      <c r="AD76" s="51" t="n">
        <v>25000</v>
      </c>
      <c r="AE76" s="51"/>
      <c r="AF76" s="51"/>
      <c r="AG76" s="53" t="n">
        <f aca="false">SUM(AD76+AE76-AF76)</f>
        <v>25000</v>
      </c>
      <c r="AH76" s="51" t="n">
        <v>24657.39</v>
      </c>
      <c r="AI76" s="51" t="n">
        <v>30000</v>
      </c>
      <c r="AJ76" s="47" t="n">
        <v>8254.96</v>
      </c>
      <c r="AK76" s="51" t="n">
        <v>33000</v>
      </c>
      <c r="AL76" s="51"/>
      <c r="AM76" s="51"/>
      <c r="AN76" s="47" t="n">
        <f aca="false">SUM(AK76+AL76-AM76)</f>
        <v>33000</v>
      </c>
      <c r="AO76" s="39" t="n">
        <f aca="false">SUM(AN76/$AN$4)</f>
        <v>4379.85267768266</v>
      </c>
      <c r="AP76" s="47" t="n">
        <v>30000</v>
      </c>
      <c r="AQ76" s="47"/>
      <c r="AR76" s="39" t="n">
        <f aca="false">SUM(AP76/$AN$4)</f>
        <v>3981.68425243878</v>
      </c>
      <c r="AS76" s="39" t="n">
        <v>2057.84</v>
      </c>
      <c r="AT76" s="39" t="n">
        <v>2057.84</v>
      </c>
      <c r="AU76" s="39"/>
      <c r="AV76" s="39"/>
      <c r="AW76" s="39" t="n">
        <f aca="false">SUM(AR76+AU76-AV76)</f>
        <v>3981.68425243878</v>
      </c>
      <c r="AX76" s="47" t="n">
        <v>2490.8</v>
      </c>
      <c r="AY76" s="47"/>
      <c r="AZ76" s="47" t="n">
        <v>981.68</v>
      </c>
      <c r="BA76" s="47" t="n">
        <f aca="false">SUM(AW76+AY76-AZ76)</f>
        <v>3000.00425243878</v>
      </c>
      <c r="BB76" s="47" t="n">
        <v>2490.8</v>
      </c>
      <c r="BC76" s="48" t="n">
        <f aca="false">SUM(BB76/BA76*100)</f>
        <v>83.0265489782278</v>
      </c>
      <c r="BL76" s="2"/>
    </row>
    <row r="77" customFormat="false" ht="12.75" hidden="false" customHeight="false" outlineLevel="0" collapsed="false">
      <c r="A77" s="41"/>
      <c r="B77" s="36"/>
      <c r="C77" s="36"/>
      <c r="D77" s="36"/>
      <c r="E77" s="36"/>
      <c r="F77" s="36"/>
      <c r="G77" s="36"/>
      <c r="H77" s="36"/>
      <c r="I77" s="49" t="n">
        <v>32323</v>
      </c>
      <c r="J77" s="50" t="s">
        <v>121</v>
      </c>
      <c r="K77" s="51" t="n">
        <v>81354.02</v>
      </c>
      <c r="L77" s="51" t="n">
        <v>35000</v>
      </c>
      <c r="M77" s="51" t="n">
        <v>35000</v>
      </c>
      <c r="N77" s="51" t="n">
        <v>5000</v>
      </c>
      <c r="O77" s="51" t="n">
        <v>5000</v>
      </c>
      <c r="P77" s="51" t="n">
        <v>5000</v>
      </c>
      <c r="Q77" s="51" t="n">
        <v>5000</v>
      </c>
      <c r="R77" s="51" t="n">
        <v>151</v>
      </c>
      <c r="S77" s="51" t="n">
        <v>5000</v>
      </c>
      <c r="T77" s="51" t="n">
        <v>1059.54</v>
      </c>
      <c r="U77" s="51"/>
      <c r="V77" s="39" t="n">
        <f aca="false">S77/P77*100</f>
        <v>100</v>
      </c>
      <c r="W77" s="51" t="n">
        <v>5000</v>
      </c>
      <c r="X77" s="51" t="n">
        <v>7000</v>
      </c>
      <c r="Y77" s="51" t="n">
        <v>7000</v>
      </c>
      <c r="Z77" s="51" t="n">
        <v>10000</v>
      </c>
      <c r="AA77" s="51" t="n">
        <v>10000</v>
      </c>
      <c r="AB77" s="51" t="n">
        <v>5196.35</v>
      </c>
      <c r="AC77" s="51" t="n">
        <v>5000</v>
      </c>
      <c r="AD77" s="51" t="n">
        <v>5000</v>
      </c>
      <c r="AE77" s="51"/>
      <c r="AF77" s="51"/>
      <c r="AG77" s="53" t="n">
        <f aca="false">SUM(AD77+AE77-AF77)</f>
        <v>5000</v>
      </c>
      <c r="AH77" s="51" t="n">
        <v>2565.64</v>
      </c>
      <c r="AI77" s="51" t="n">
        <v>5000</v>
      </c>
      <c r="AJ77" s="47" t="n">
        <v>8170.71</v>
      </c>
      <c r="AK77" s="51" t="n">
        <v>10000</v>
      </c>
      <c r="AL77" s="51"/>
      <c r="AM77" s="51"/>
      <c r="AN77" s="47" t="n">
        <f aca="false">SUM(AK77+AL77-AM77)</f>
        <v>10000</v>
      </c>
      <c r="AO77" s="39" t="n">
        <f aca="false">SUM(AN77/$AN$4)</f>
        <v>1327.22808414626</v>
      </c>
      <c r="AP77" s="47" t="n">
        <v>10000</v>
      </c>
      <c r="AQ77" s="47"/>
      <c r="AR77" s="39" t="n">
        <f aca="false">SUM(AP77/$AN$4)</f>
        <v>1327.22808414626</v>
      </c>
      <c r="AS77" s="39" t="n">
        <v>1723.89</v>
      </c>
      <c r="AT77" s="39" t="n">
        <v>1723.89</v>
      </c>
      <c r="AU77" s="39" t="n">
        <v>800</v>
      </c>
      <c r="AV77" s="39"/>
      <c r="AW77" s="39" t="n">
        <f aca="false">SUM(AR77+AU77-AV77)</f>
        <v>2127.22808414626</v>
      </c>
      <c r="AX77" s="47" t="n">
        <v>2840.82</v>
      </c>
      <c r="AY77" s="47" t="n">
        <v>800</v>
      </c>
      <c r="AZ77" s="47"/>
      <c r="BA77" s="47" t="n">
        <f aca="false">SUM(AW77+AY77-AZ77)</f>
        <v>2927.22808414626</v>
      </c>
      <c r="BB77" s="47" t="n">
        <v>2840.82</v>
      </c>
      <c r="BC77" s="48" t="n">
        <f aca="false">SUM(BB77/BA77*100)</f>
        <v>97.0481260201676</v>
      </c>
      <c r="BL77" s="2"/>
    </row>
    <row r="78" customFormat="false" ht="12.75" hidden="false" customHeight="false" outlineLevel="0" collapsed="false">
      <c r="A78" s="41"/>
      <c r="B78" s="36"/>
      <c r="C78" s="36"/>
      <c r="D78" s="36"/>
      <c r="E78" s="36"/>
      <c r="F78" s="36"/>
      <c r="G78" s="36"/>
      <c r="H78" s="36"/>
      <c r="I78" s="49" t="n">
        <v>32329</v>
      </c>
      <c r="J78" s="50" t="s">
        <v>122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39"/>
      <c r="W78" s="51"/>
      <c r="X78" s="51" t="n">
        <v>15000</v>
      </c>
      <c r="Y78" s="51" t="n">
        <v>15000</v>
      </c>
      <c r="Z78" s="51" t="n">
        <v>15000</v>
      </c>
      <c r="AA78" s="51" t="n">
        <v>20000</v>
      </c>
      <c r="AB78" s="51" t="n">
        <v>539.1</v>
      </c>
      <c r="AC78" s="51" t="n">
        <v>20000</v>
      </c>
      <c r="AD78" s="51" t="n">
        <v>20000</v>
      </c>
      <c r="AE78" s="51"/>
      <c r="AF78" s="51"/>
      <c r="AG78" s="53" t="n">
        <f aca="false">SUM(AD78+AE78-AF78)</f>
        <v>20000</v>
      </c>
      <c r="AH78" s="51" t="n">
        <v>15000</v>
      </c>
      <c r="AI78" s="51" t="n">
        <v>15000</v>
      </c>
      <c r="AJ78" s="47" t="n">
        <v>0</v>
      </c>
      <c r="AK78" s="51" t="n">
        <v>15000</v>
      </c>
      <c r="AL78" s="51"/>
      <c r="AM78" s="51"/>
      <c r="AN78" s="47" t="n">
        <f aca="false">SUM(AK78+AL78-AM78)</f>
        <v>15000</v>
      </c>
      <c r="AO78" s="39" t="n">
        <f aca="false">SUM(AN78/$AN$4)</f>
        <v>1990.84212621939</v>
      </c>
      <c r="AP78" s="47" t="n">
        <v>15000</v>
      </c>
      <c r="AQ78" s="47"/>
      <c r="AR78" s="39" t="n">
        <f aca="false">SUM(AP78/$AN$4)</f>
        <v>1990.84212621939</v>
      </c>
      <c r="AS78" s="39" t="n">
        <v>12231.4</v>
      </c>
      <c r="AT78" s="39" t="n">
        <v>12231.4</v>
      </c>
      <c r="AU78" s="39" t="n">
        <v>12000</v>
      </c>
      <c r="AV78" s="39"/>
      <c r="AW78" s="39" t="n">
        <f aca="false">SUM(AR78+AU78-AV78)</f>
        <v>13990.8421262194</v>
      </c>
      <c r="AX78" s="47" t="n">
        <v>13161.33</v>
      </c>
      <c r="AY78" s="47"/>
      <c r="AZ78" s="47"/>
      <c r="BA78" s="47" t="n">
        <f aca="false">SUM(AW78+AY78-AZ78)</f>
        <v>13990.8421262194</v>
      </c>
      <c r="BB78" s="47" t="n">
        <v>13161.33</v>
      </c>
      <c r="BC78" s="48" t="n">
        <f aca="false">SUM(BB78/BA78*100)</f>
        <v>94.0710350475269</v>
      </c>
      <c r="BL78" s="2"/>
    </row>
    <row r="79" customFormat="false" ht="12.75" hidden="false" customHeight="false" outlineLevel="0" collapsed="false">
      <c r="A79" s="41"/>
      <c r="B79" s="36"/>
      <c r="C79" s="36"/>
      <c r="D79" s="36"/>
      <c r="E79" s="36"/>
      <c r="F79" s="36"/>
      <c r="G79" s="36"/>
      <c r="H79" s="36"/>
      <c r="I79" s="49" t="n">
        <v>32329</v>
      </c>
      <c r="J79" s="50" t="s">
        <v>123</v>
      </c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39"/>
      <c r="W79" s="51"/>
      <c r="X79" s="51" t="n">
        <v>150000</v>
      </c>
      <c r="Y79" s="51" t="n">
        <v>100000</v>
      </c>
      <c r="Z79" s="51" t="n">
        <v>100000</v>
      </c>
      <c r="AA79" s="51" t="n">
        <v>100000</v>
      </c>
      <c r="AB79" s="51" t="n">
        <v>21125</v>
      </c>
      <c r="AC79" s="51" t="n">
        <v>60000</v>
      </c>
      <c r="AD79" s="51" t="n">
        <v>30000</v>
      </c>
      <c r="AE79" s="51"/>
      <c r="AF79" s="51"/>
      <c r="AG79" s="53" t="n">
        <f aca="false">SUM(AD79+AE79-AF79)</f>
        <v>30000</v>
      </c>
      <c r="AH79" s="51" t="n">
        <v>50217.5</v>
      </c>
      <c r="AI79" s="51" t="n">
        <v>50000</v>
      </c>
      <c r="AJ79" s="47" t="n">
        <v>3500</v>
      </c>
      <c r="AK79" s="51" t="n">
        <v>50000</v>
      </c>
      <c r="AL79" s="51" t="n">
        <v>18000</v>
      </c>
      <c r="AM79" s="51"/>
      <c r="AN79" s="47" t="n">
        <f aca="false">SUM(AK79+AL79-AM79)</f>
        <v>68000</v>
      </c>
      <c r="AO79" s="39" t="n">
        <f aca="false">SUM(AN79/$AN$4)</f>
        <v>9025.15097219457</v>
      </c>
      <c r="AP79" s="47" t="n">
        <v>68000</v>
      </c>
      <c r="AQ79" s="47"/>
      <c r="AR79" s="39" t="n">
        <f aca="false">SUM(AP79/$AN$4)</f>
        <v>9025.15097219457</v>
      </c>
      <c r="AS79" s="39"/>
      <c r="AT79" s="39"/>
      <c r="AU79" s="39"/>
      <c r="AV79" s="39"/>
      <c r="AW79" s="39" t="n">
        <f aca="false">SUM(AR79+AU79-AV79)</f>
        <v>9025.15097219457</v>
      </c>
      <c r="AX79" s="47"/>
      <c r="AY79" s="47"/>
      <c r="AZ79" s="47" t="n">
        <v>9025.15</v>
      </c>
      <c r="BA79" s="47" t="n">
        <f aca="false">SUM(AW79+AY79-AZ79)</f>
        <v>0.000972194571659202</v>
      </c>
      <c r="BB79" s="47"/>
      <c r="BC79" s="48" t="n">
        <f aca="false">SUM(BB79/BA79*100)</f>
        <v>0</v>
      </c>
      <c r="BL79" s="2"/>
    </row>
    <row r="80" customFormat="false" ht="12.75" hidden="false" customHeight="false" outlineLevel="0" collapsed="false">
      <c r="A80" s="41"/>
      <c r="B80" s="36"/>
      <c r="C80" s="36"/>
      <c r="D80" s="36"/>
      <c r="E80" s="36"/>
      <c r="F80" s="36"/>
      <c r="G80" s="36"/>
      <c r="H80" s="36"/>
      <c r="I80" s="49" t="n">
        <v>32329</v>
      </c>
      <c r="J80" s="50" t="s">
        <v>124</v>
      </c>
      <c r="K80" s="51"/>
      <c r="L80" s="51"/>
      <c r="M80" s="51"/>
      <c r="N80" s="51" t="n">
        <v>50000</v>
      </c>
      <c r="O80" s="51" t="n">
        <v>50000</v>
      </c>
      <c r="P80" s="51" t="n">
        <v>40000</v>
      </c>
      <c r="Q80" s="51" t="n">
        <v>40000</v>
      </c>
      <c r="R80" s="51"/>
      <c r="S80" s="51" t="n">
        <v>40000</v>
      </c>
      <c r="T80" s="51" t="n">
        <v>22500</v>
      </c>
      <c r="U80" s="51"/>
      <c r="V80" s="39" t="n">
        <f aca="false">S80/P80*100</f>
        <v>100</v>
      </c>
      <c r="W80" s="51" t="n">
        <v>42000</v>
      </c>
      <c r="X80" s="51" t="n">
        <v>10000</v>
      </c>
      <c r="Y80" s="51" t="n">
        <v>10000</v>
      </c>
      <c r="Z80" s="51" t="n">
        <v>10000</v>
      </c>
      <c r="AA80" s="51" t="n">
        <v>10000</v>
      </c>
      <c r="AB80" s="51"/>
      <c r="AC80" s="51" t="n">
        <v>10000</v>
      </c>
      <c r="AD80" s="51" t="n">
        <v>10000</v>
      </c>
      <c r="AE80" s="51"/>
      <c r="AF80" s="51"/>
      <c r="AG80" s="53" t="n">
        <f aca="false">SUM(AD80+AE80-AF80)</f>
        <v>10000</v>
      </c>
      <c r="AH80" s="51"/>
      <c r="AI80" s="51" t="n">
        <v>10000</v>
      </c>
      <c r="AJ80" s="47" t="n">
        <v>0</v>
      </c>
      <c r="AK80" s="51" t="n">
        <v>10000</v>
      </c>
      <c r="AL80" s="51"/>
      <c r="AM80" s="51"/>
      <c r="AN80" s="47" t="n">
        <f aca="false">SUM(AK80+AL80-AM80)</f>
        <v>10000</v>
      </c>
      <c r="AO80" s="39" t="n">
        <f aca="false">SUM(AN80/$AN$4)</f>
        <v>1327.22808414626</v>
      </c>
      <c r="AP80" s="47" t="n">
        <v>10000</v>
      </c>
      <c r="AQ80" s="47"/>
      <c r="AR80" s="39" t="n">
        <f aca="false">SUM(AP80/$AN$4)</f>
        <v>1327.22808414626</v>
      </c>
      <c r="AS80" s="39" t="n">
        <v>400.15</v>
      </c>
      <c r="AT80" s="39" t="n">
        <v>400.15</v>
      </c>
      <c r="AU80" s="39" t="n">
        <v>4500</v>
      </c>
      <c r="AV80" s="39"/>
      <c r="AW80" s="39" t="n">
        <f aca="false">SUM(AR80+AU80-AV80)</f>
        <v>5827.22808414626</v>
      </c>
      <c r="AX80" s="47" t="n">
        <v>3209.19</v>
      </c>
      <c r="AY80" s="47" t="n">
        <v>2600</v>
      </c>
      <c r="AZ80" s="47"/>
      <c r="BA80" s="47" t="n">
        <f aca="false">SUM(AW80+AY80-AZ80)</f>
        <v>8427.22808414626</v>
      </c>
      <c r="BB80" s="47" t="n">
        <v>6310.35</v>
      </c>
      <c r="BC80" s="48" t="n">
        <f aca="false">SUM(BB80/BA80*100)</f>
        <v>74.8804937636773</v>
      </c>
      <c r="BL80" s="2"/>
    </row>
    <row r="81" customFormat="false" ht="12.75" hidden="false" customHeight="false" outlineLevel="0" collapsed="false">
      <c r="A81" s="41"/>
      <c r="B81" s="36"/>
      <c r="C81" s="36"/>
      <c r="D81" s="36"/>
      <c r="E81" s="36"/>
      <c r="F81" s="36"/>
      <c r="G81" s="36"/>
      <c r="H81" s="36"/>
      <c r="I81" s="49" t="n">
        <v>32329</v>
      </c>
      <c r="J81" s="50" t="s">
        <v>125</v>
      </c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39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3"/>
      <c r="AH81" s="51"/>
      <c r="AI81" s="51"/>
      <c r="AJ81" s="47"/>
      <c r="AK81" s="51" t="n">
        <v>50000</v>
      </c>
      <c r="AL81" s="51"/>
      <c r="AM81" s="51"/>
      <c r="AN81" s="47" t="n">
        <f aca="false">SUM(AK81+AL81-AM81)</f>
        <v>50000</v>
      </c>
      <c r="AO81" s="39" t="n">
        <f aca="false">SUM(AN81/$AN$4)</f>
        <v>6636.1404207313</v>
      </c>
      <c r="AP81" s="47" t="n">
        <v>30000</v>
      </c>
      <c r="AQ81" s="47"/>
      <c r="AR81" s="39" t="n">
        <f aca="false">SUM(AP81/$AN$4)</f>
        <v>3981.68425243878</v>
      </c>
      <c r="AS81" s="39"/>
      <c r="AT81" s="39"/>
      <c r="AU81" s="39"/>
      <c r="AV81" s="39"/>
      <c r="AW81" s="39" t="n">
        <f aca="false">SUM(AR81+AU81-AV81)</f>
        <v>3981.68425243878</v>
      </c>
      <c r="AX81" s="47"/>
      <c r="AY81" s="47"/>
      <c r="AZ81" s="47" t="n">
        <v>3981.68</v>
      </c>
      <c r="BA81" s="47" t="n">
        <f aca="false">SUM(AW81+AY81-AZ81)</f>
        <v>0.00425243878135007</v>
      </c>
      <c r="BB81" s="47"/>
      <c r="BC81" s="48" t="n">
        <f aca="false">SUM(BB81/BA81*100)</f>
        <v>0</v>
      </c>
      <c r="BL81" s="2"/>
    </row>
    <row r="82" customFormat="false" ht="12.75" hidden="true" customHeight="false" outlineLevel="0" collapsed="false">
      <c r="A82" s="41"/>
      <c r="B82" s="36"/>
      <c r="C82" s="36"/>
      <c r="D82" s="36"/>
      <c r="E82" s="36"/>
      <c r="F82" s="36"/>
      <c r="G82" s="36"/>
      <c r="H82" s="36"/>
      <c r="I82" s="49" t="n">
        <v>32329</v>
      </c>
      <c r="J82" s="50" t="s">
        <v>126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39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3"/>
      <c r="AH82" s="51"/>
      <c r="AI82" s="51"/>
      <c r="AJ82" s="47"/>
      <c r="AK82" s="51" t="n">
        <v>32970</v>
      </c>
      <c r="AL82" s="51"/>
      <c r="AM82" s="51"/>
      <c r="AN82" s="47" t="n">
        <f aca="false">SUM(AK82+AL82-AM82)</f>
        <v>32970</v>
      </c>
      <c r="AO82" s="39" t="n">
        <f aca="false">SUM(AN82/$AN$4)</f>
        <v>4375.87099343022</v>
      </c>
      <c r="AP82" s="47" t="n">
        <v>0</v>
      </c>
      <c r="AQ82" s="47"/>
      <c r="AR82" s="39" t="n">
        <f aca="false">SUM(AP82/$AN$4)</f>
        <v>0</v>
      </c>
      <c r="AS82" s="39"/>
      <c r="AT82" s="39"/>
      <c r="AU82" s="39"/>
      <c r="AV82" s="39"/>
      <c r="AW82" s="39" t="n">
        <f aca="false">SUM(AR82+AU82-AV82)</f>
        <v>0</v>
      </c>
      <c r="AX82" s="47"/>
      <c r="AY82" s="47"/>
      <c r="AZ82" s="47"/>
      <c r="BA82" s="47" t="n">
        <f aca="false">SUM(AW82+AY82-AZ82)</f>
        <v>0</v>
      </c>
      <c r="BB82" s="47"/>
      <c r="BC82" s="48" t="e">
        <f aca="false">SUM(BB82/BA82*100)</f>
        <v>#DIV/0!</v>
      </c>
      <c r="BL82" s="2"/>
    </row>
    <row r="83" customFormat="false" ht="12.75" hidden="false" customHeight="false" outlineLevel="0" collapsed="false">
      <c r="A83" s="41"/>
      <c r="B83" s="36"/>
      <c r="C83" s="36"/>
      <c r="D83" s="36"/>
      <c r="E83" s="36"/>
      <c r="F83" s="36"/>
      <c r="G83" s="36"/>
      <c r="H83" s="36"/>
      <c r="I83" s="49" t="n">
        <v>32351</v>
      </c>
      <c r="J83" s="50" t="s">
        <v>127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39"/>
      <c r="W83" s="51"/>
      <c r="X83" s="51"/>
      <c r="Y83" s="51"/>
      <c r="Z83" s="51"/>
      <c r="AA83" s="51"/>
      <c r="AB83" s="51"/>
      <c r="AC83" s="51"/>
      <c r="AD83" s="51" t="n">
        <v>30000</v>
      </c>
      <c r="AE83" s="51"/>
      <c r="AF83" s="51"/>
      <c r="AG83" s="53" t="n">
        <f aca="false">SUM(AD83+AE83-AF83)</f>
        <v>30000</v>
      </c>
      <c r="AH83" s="51" t="n">
        <v>19823.31</v>
      </c>
      <c r="AI83" s="51" t="n">
        <v>30000</v>
      </c>
      <c r="AJ83" s="47" t="n">
        <v>11346.33</v>
      </c>
      <c r="AK83" s="51" t="n">
        <v>30000</v>
      </c>
      <c r="AL83" s="51"/>
      <c r="AM83" s="51"/>
      <c r="AN83" s="47" t="n">
        <f aca="false">SUM(AK83+AL83-AM83)</f>
        <v>30000</v>
      </c>
      <c r="AO83" s="39" t="n">
        <f aca="false">SUM(AN83/$AN$4)</f>
        <v>3981.68425243878</v>
      </c>
      <c r="AP83" s="47" t="n">
        <v>30000</v>
      </c>
      <c r="AQ83" s="47"/>
      <c r="AR83" s="39" t="n">
        <f aca="false">SUM(AP83/$AN$4)</f>
        <v>3981.68425243878</v>
      </c>
      <c r="AS83" s="39"/>
      <c r="AT83" s="39"/>
      <c r="AU83" s="39"/>
      <c r="AV83" s="39"/>
      <c r="AW83" s="39" t="n">
        <f aca="false">SUM(AR83+AU83-AV83)</f>
        <v>3981.68425243878</v>
      </c>
      <c r="AX83" s="47"/>
      <c r="AY83" s="47" t="n">
        <v>0</v>
      </c>
      <c r="AZ83" s="47" t="n">
        <v>3981.68</v>
      </c>
      <c r="BA83" s="47" t="n">
        <f aca="false">SUM(AW83+AY83-AZ83)</f>
        <v>0.00425243878135007</v>
      </c>
      <c r="BB83" s="47"/>
      <c r="BC83" s="48" t="n">
        <f aca="false">SUM(BB83/BA83*100)</f>
        <v>0</v>
      </c>
      <c r="BL83" s="2"/>
    </row>
    <row r="84" customFormat="false" ht="12.75" hidden="false" customHeight="false" outlineLevel="0" collapsed="false">
      <c r="A84" s="41"/>
      <c r="B84" s="36"/>
      <c r="C84" s="36"/>
      <c r="D84" s="36"/>
      <c r="E84" s="36"/>
      <c r="F84" s="36"/>
      <c r="G84" s="36"/>
      <c r="H84" s="36"/>
      <c r="I84" s="49" t="n">
        <v>32353</v>
      </c>
      <c r="J84" s="50" t="s">
        <v>128</v>
      </c>
      <c r="K84" s="51"/>
      <c r="L84" s="51"/>
      <c r="M84" s="51"/>
      <c r="N84" s="51"/>
      <c r="O84" s="51"/>
      <c r="P84" s="51"/>
      <c r="Q84" s="51"/>
      <c r="R84" s="51"/>
      <c r="S84" s="51"/>
      <c r="T84" s="51" t="n">
        <v>412.35</v>
      </c>
      <c r="U84" s="51"/>
      <c r="V84" s="39"/>
      <c r="W84" s="51" t="n">
        <v>1000</v>
      </c>
      <c r="X84" s="51" t="n">
        <v>1500</v>
      </c>
      <c r="Y84" s="51" t="n">
        <v>1500</v>
      </c>
      <c r="Z84" s="51" t="n">
        <v>1500</v>
      </c>
      <c r="AA84" s="51" t="n">
        <v>1500</v>
      </c>
      <c r="AB84" s="51" t="n">
        <v>695.96</v>
      </c>
      <c r="AC84" s="51" t="n">
        <v>1500</v>
      </c>
      <c r="AD84" s="51" t="n">
        <v>5000</v>
      </c>
      <c r="AE84" s="51"/>
      <c r="AF84" s="51"/>
      <c r="AG84" s="53" t="n">
        <f aca="false">SUM(AD84+AE84-AF84)</f>
        <v>5000</v>
      </c>
      <c r="AH84" s="51" t="n">
        <v>2940.5</v>
      </c>
      <c r="AI84" s="51" t="n">
        <v>5000</v>
      </c>
      <c r="AJ84" s="47" t="n">
        <v>2109.85</v>
      </c>
      <c r="AK84" s="51" t="n">
        <v>5000</v>
      </c>
      <c r="AL84" s="51"/>
      <c r="AM84" s="51"/>
      <c r="AN84" s="47" t="n">
        <f aca="false">SUM(AK84+AL84-AM84)</f>
        <v>5000</v>
      </c>
      <c r="AO84" s="39" t="n">
        <f aca="false">SUM(AN84/$AN$4)</f>
        <v>663.61404207313</v>
      </c>
      <c r="AP84" s="47" t="n">
        <v>5000</v>
      </c>
      <c r="AQ84" s="47"/>
      <c r="AR84" s="39" t="n">
        <f aca="false">SUM(AP84/$AN$4)</f>
        <v>663.61404207313</v>
      </c>
      <c r="AS84" s="39" t="n">
        <v>533.51</v>
      </c>
      <c r="AT84" s="39" t="n">
        <v>533.51</v>
      </c>
      <c r="AU84" s="39" t="n">
        <v>200</v>
      </c>
      <c r="AV84" s="39"/>
      <c r="AW84" s="39" t="n">
        <f aca="false">SUM(AR84+AU84-AV84)</f>
        <v>863.61404207313</v>
      </c>
      <c r="AX84" s="47" t="n">
        <v>1106.96</v>
      </c>
      <c r="AY84" s="47" t="n">
        <v>600</v>
      </c>
      <c r="AZ84" s="47"/>
      <c r="BA84" s="47" t="n">
        <f aca="false">SUM(AW84+AY84-AZ84)</f>
        <v>1463.61404207313</v>
      </c>
      <c r="BB84" s="47" t="n">
        <v>1106.96</v>
      </c>
      <c r="BC84" s="48" t="n">
        <f aca="false">SUM(BB84/BA84*100)</f>
        <v>75.6319608981102</v>
      </c>
      <c r="BL84" s="2"/>
    </row>
    <row r="85" customFormat="false" ht="12.75" hidden="false" customHeight="false" outlineLevel="0" collapsed="false">
      <c r="A85" s="41"/>
      <c r="B85" s="36"/>
      <c r="C85" s="36"/>
      <c r="D85" s="36"/>
      <c r="E85" s="36"/>
      <c r="F85" s="36"/>
      <c r="G85" s="36"/>
      <c r="H85" s="36"/>
      <c r="I85" s="49" t="n">
        <v>32331</v>
      </c>
      <c r="J85" s="50" t="s">
        <v>129</v>
      </c>
      <c r="K85" s="51"/>
      <c r="L85" s="51"/>
      <c r="M85" s="51"/>
      <c r="N85" s="51" t="n">
        <v>6000</v>
      </c>
      <c r="O85" s="51" t="n">
        <v>6000</v>
      </c>
      <c r="P85" s="51" t="n">
        <v>6000</v>
      </c>
      <c r="Q85" s="51" t="n">
        <v>6000</v>
      </c>
      <c r="R85" s="51" t="n">
        <v>5243.75</v>
      </c>
      <c r="S85" s="51" t="n">
        <v>8000</v>
      </c>
      <c r="T85" s="51" t="n">
        <v>8230.1</v>
      </c>
      <c r="U85" s="51"/>
      <c r="V85" s="39" t="n">
        <f aca="false">S85/P85*100</f>
        <v>133.333333333333</v>
      </c>
      <c r="W85" s="51" t="n">
        <v>15000</v>
      </c>
      <c r="X85" s="51" t="n">
        <v>20000</v>
      </c>
      <c r="Y85" s="51" t="n">
        <v>20000</v>
      </c>
      <c r="Z85" s="51" t="n">
        <v>25000</v>
      </c>
      <c r="AA85" s="51" t="n">
        <v>25000</v>
      </c>
      <c r="AB85" s="51" t="n">
        <v>10240</v>
      </c>
      <c r="AC85" s="51" t="n">
        <v>25000</v>
      </c>
      <c r="AD85" s="51" t="n">
        <v>25000</v>
      </c>
      <c r="AE85" s="51"/>
      <c r="AF85" s="51"/>
      <c r="AG85" s="53" t="n">
        <f aca="false">SUM(AD85+AE85-AF85)</f>
        <v>25000</v>
      </c>
      <c r="AH85" s="51" t="n">
        <v>11666.75</v>
      </c>
      <c r="AI85" s="51" t="n">
        <v>25000</v>
      </c>
      <c r="AJ85" s="47" t="n">
        <v>5157.8</v>
      </c>
      <c r="AK85" s="51" t="n">
        <v>25000</v>
      </c>
      <c r="AL85" s="51"/>
      <c r="AM85" s="51"/>
      <c r="AN85" s="47" t="n">
        <f aca="false">SUM(AK85+AL85-AM85)</f>
        <v>25000</v>
      </c>
      <c r="AO85" s="39" t="n">
        <f aca="false">SUM(AN85/$AN$4)</f>
        <v>3318.07021036565</v>
      </c>
      <c r="AP85" s="47" t="n">
        <v>30000</v>
      </c>
      <c r="AQ85" s="47"/>
      <c r="AR85" s="39" t="n">
        <f aca="false">SUM(AP85/$AN$4)</f>
        <v>3981.68425243878</v>
      </c>
      <c r="AS85" s="39" t="n">
        <v>969.04</v>
      </c>
      <c r="AT85" s="39" t="n">
        <v>969.04</v>
      </c>
      <c r="AU85" s="39"/>
      <c r="AV85" s="39"/>
      <c r="AW85" s="39" t="n">
        <f aca="false">SUM(AR85+AU85-AV85)</f>
        <v>3981.68425243878</v>
      </c>
      <c r="AX85" s="47" t="n">
        <v>3796.31</v>
      </c>
      <c r="AY85" s="47"/>
      <c r="AZ85" s="47"/>
      <c r="BA85" s="47" t="n">
        <f aca="false">SUM(AW85+AY85-AZ85)</f>
        <v>3981.68425243878</v>
      </c>
      <c r="BB85" s="47" t="n">
        <v>3796.31</v>
      </c>
      <c r="BC85" s="48" t="n">
        <f aca="false">SUM(BB85/BA85*100)</f>
        <v>95.34432565</v>
      </c>
      <c r="BL85" s="2"/>
    </row>
    <row r="86" customFormat="false" ht="12.75" hidden="false" customHeight="false" outlineLevel="0" collapsed="false">
      <c r="A86" s="41"/>
      <c r="B86" s="36"/>
      <c r="C86" s="36"/>
      <c r="D86" s="36"/>
      <c r="E86" s="36"/>
      <c r="F86" s="36"/>
      <c r="G86" s="36"/>
      <c r="H86" s="36"/>
      <c r="I86" s="49" t="n">
        <v>32334</v>
      </c>
      <c r="J86" s="50" t="s">
        <v>130</v>
      </c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39"/>
      <c r="W86" s="51"/>
      <c r="X86" s="51"/>
      <c r="Y86" s="51"/>
      <c r="Z86" s="51" t="n">
        <v>8000</v>
      </c>
      <c r="AA86" s="51" t="n">
        <v>5000</v>
      </c>
      <c r="AB86" s="51" t="n">
        <v>3750</v>
      </c>
      <c r="AC86" s="51" t="n">
        <v>5000</v>
      </c>
      <c r="AD86" s="51" t="n">
        <v>10000</v>
      </c>
      <c r="AE86" s="51"/>
      <c r="AF86" s="51"/>
      <c r="AG86" s="53" t="n">
        <f aca="false">SUM(AD86+AE86-AF86)</f>
        <v>10000</v>
      </c>
      <c r="AH86" s="51" t="n">
        <v>4830.36</v>
      </c>
      <c r="AI86" s="51" t="n">
        <v>10000</v>
      </c>
      <c r="AJ86" s="47" t="n">
        <v>0</v>
      </c>
      <c r="AK86" s="51" t="n">
        <v>10000</v>
      </c>
      <c r="AL86" s="51"/>
      <c r="AM86" s="51"/>
      <c r="AN86" s="47" t="n">
        <f aca="false">SUM(AK86+AL86-AM86)</f>
        <v>10000</v>
      </c>
      <c r="AO86" s="39" t="n">
        <f aca="false">SUM(AN86/$AN$4)</f>
        <v>1327.22808414626</v>
      </c>
      <c r="AP86" s="47" t="n">
        <v>5000</v>
      </c>
      <c r="AQ86" s="47"/>
      <c r="AR86" s="39" t="n">
        <f aca="false">SUM(AP86/$AN$4)</f>
        <v>663.61404207313</v>
      </c>
      <c r="AS86" s="39"/>
      <c r="AT86" s="39"/>
      <c r="AU86" s="39"/>
      <c r="AV86" s="39"/>
      <c r="AW86" s="39" t="n">
        <f aca="false">SUM(AR86+AU86-AV86)</f>
        <v>663.61404207313</v>
      </c>
      <c r="AX86" s="47" t="n">
        <v>0</v>
      </c>
      <c r="AY86" s="47"/>
      <c r="AZ86" s="47"/>
      <c r="BA86" s="47" t="n">
        <f aca="false">SUM(AW86+AY86-AZ86)</f>
        <v>663.61404207313</v>
      </c>
      <c r="BB86" s="47" t="n">
        <v>0</v>
      </c>
      <c r="BC86" s="48" t="n">
        <f aca="false">SUM(BB86/BA86*100)</f>
        <v>0</v>
      </c>
      <c r="BL86" s="2"/>
    </row>
    <row r="87" customFormat="false" ht="12.75" hidden="true" customHeight="false" outlineLevel="0" collapsed="false">
      <c r="A87" s="41"/>
      <c r="B87" s="36"/>
      <c r="C87" s="36"/>
      <c r="D87" s="36"/>
      <c r="E87" s="36"/>
      <c r="F87" s="36"/>
      <c r="G87" s="36"/>
      <c r="H87" s="36"/>
      <c r="I87" s="49" t="n">
        <v>32331</v>
      </c>
      <c r="J87" s="50" t="s">
        <v>131</v>
      </c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39"/>
      <c r="W87" s="51"/>
      <c r="X87" s="51" t="n">
        <v>8000</v>
      </c>
      <c r="Y87" s="51" t="n">
        <v>8000</v>
      </c>
      <c r="Z87" s="51" t="n">
        <v>8000</v>
      </c>
      <c r="AA87" s="51" t="n">
        <v>8000</v>
      </c>
      <c r="AB87" s="51"/>
      <c r="AC87" s="51" t="n">
        <v>8000</v>
      </c>
      <c r="AD87" s="51" t="n">
        <v>8000</v>
      </c>
      <c r="AE87" s="51"/>
      <c r="AF87" s="51"/>
      <c r="AG87" s="53" t="n">
        <f aca="false">SUM(AD87+AE87-AF87)</f>
        <v>8000</v>
      </c>
      <c r="AH87" s="51" t="n">
        <v>3200</v>
      </c>
      <c r="AI87" s="51" t="n">
        <v>6000</v>
      </c>
      <c r="AJ87" s="47" t="n">
        <v>0</v>
      </c>
      <c r="AK87" s="51" t="n">
        <v>6000</v>
      </c>
      <c r="AL87" s="51"/>
      <c r="AM87" s="51"/>
      <c r="AN87" s="47" t="n">
        <f aca="false">SUM(AK87+AL87-AM87)</f>
        <v>6000</v>
      </c>
      <c r="AO87" s="39" t="n">
        <f aca="false">SUM(AN87/$AN$4)</f>
        <v>796.336850487756</v>
      </c>
      <c r="AP87" s="47" t="n">
        <v>0</v>
      </c>
      <c r="AQ87" s="47"/>
      <c r="AR87" s="39" t="n">
        <f aca="false">SUM(AP87/$AN$4)</f>
        <v>0</v>
      </c>
      <c r="AS87" s="39"/>
      <c r="AT87" s="39"/>
      <c r="AU87" s="39"/>
      <c r="AV87" s="39"/>
      <c r="AW87" s="39" t="n">
        <f aca="false">SUM(AR87+AU87-AV87)</f>
        <v>0</v>
      </c>
      <c r="AX87" s="47"/>
      <c r="AY87" s="47"/>
      <c r="AZ87" s="47"/>
      <c r="BA87" s="47" t="n">
        <f aca="false">SUM(AW87+AY87-AZ87)</f>
        <v>0</v>
      </c>
      <c r="BB87" s="47"/>
      <c r="BC87" s="48" t="e">
        <f aca="false">SUM(BB87/BA87*100)</f>
        <v>#DIV/0!</v>
      </c>
      <c r="BL87" s="2"/>
    </row>
    <row r="88" customFormat="false" ht="12.75" hidden="false" customHeight="false" outlineLevel="0" collapsed="false">
      <c r="A88" s="41"/>
      <c r="B88" s="36"/>
      <c r="C88" s="36"/>
      <c r="D88" s="36"/>
      <c r="E88" s="36"/>
      <c r="F88" s="36"/>
      <c r="G88" s="36"/>
      <c r="H88" s="36"/>
      <c r="I88" s="49" t="n">
        <v>32342</v>
      </c>
      <c r="J88" s="50" t="s">
        <v>132</v>
      </c>
      <c r="K88" s="51" t="n">
        <v>151628.39</v>
      </c>
      <c r="L88" s="51" t="n">
        <v>5000</v>
      </c>
      <c r="M88" s="51" t="n">
        <v>5000</v>
      </c>
      <c r="N88" s="51" t="n">
        <v>5000</v>
      </c>
      <c r="O88" s="51" t="n">
        <v>5000</v>
      </c>
      <c r="P88" s="51" t="n">
        <v>5000</v>
      </c>
      <c r="Q88" s="51" t="n">
        <v>5000</v>
      </c>
      <c r="R88" s="51" t="n">
        <v>6000</v>
      </c>
      <c r="S88" s="51" t="n">
        <v>8000</v>
      </c>
      <c r="T88" s="51" t="n">
        <v>11250</v>
      </c>
      <c r="U88" s="51"/>
      <c r="V88" s="39" t="n">
        <f aca="false">S88/P88*100</f>
        <v>160</v>
      </c>
      <c r="W88" s="51" t="n">
        <v>15000</v>
      </c>
      <c r="X88" s="51" t="n">
        <v>15000</v>
      </c>
      <c r="Y88" s="51" t="n">
        <v>15000</v>
      </c>
      <c r="Z88" s="51" t="n">
        <v>65000</v>
      </c>
      <c r="AA88" s="51" t="n">
        <v>70000</v>
      </c>
      <c r="AB88" s="51" t="n">
        <v>15820</v>
      </c>
      <c r="AC88" s="51" t="n">
        <v>70000</v>
      </c>
      <c r="AD88" s="51" t="n">
        <v>50000</v>
      </c>
      <c r="AE88" s="51"/>
      <c r="AF88" s="51"/>
      <c r="AG88" s="53" t="n">
        <f aca="false">SUM(AD88+AE88-AF88)</f>
        <v>50000</v>
      </c>
      <c r="AH88" s="51" t="n">
        <v>40521.47</v>
      </c>
      <c r="AI88" s="51" t="n">
        <v>55000</v>
      </c>
      <c r="AJ88" s="47" t="n">
        <v>26754.62</v>
      </c>
      <c r="AK88" s="51" t="n">
        <v>55000</v>
      </c>
      <c r="AL88" s="51"/>
      <c r="AM88" s="51"/>
      <c r="AN88" s="47" t="n">
        <f aca="false">SUM(AK88+AL88-AM88)</f>
        <v>55000</v>
      </c>
      <c r="AO88" s="39" t="n">
        <f aca="false">SUM(AN88/$AN$4)</f>
        <v>7299.75446280443</v>
      </c>
      <c r="AP88" s="47" t="n">
        <v>40000</v>
      </c>
      <c r="AQ88" s="47"/>
      <c r="AR88" s="39" t="n">
        <f aca="false">SUM(AP88/$AN$4)</f>
        <v>5308.91233658504</v>
      </c>
      <c r="AS88" s="39" t="n">
        <v>1379.07</v>
      </c>
      <c r="AT88" s="39" t="n">
        <v>1379.07</v>
      </c>
      <c r="AU88" s="39"/>
      <c r="AV88" s="39" t="n">
        <v>1000</v>
      </c>
      <c r="AW88" s="39" t="n">
        <f aca="false">SUM(AR88+AU88-AV88)</f>
        <v>4308.91233658504</v>
      </c>
      <c r="AX88" s="47" t="n">
        <v>3421.31</v>
      </c>
      <c r="AY88" s="47"/>
      <c r="AZ88" s="47"/>
      <c r="BA88" s="47" t="n">
        <f aca="false">SUM(AW88+AY88-AZ88)</f>
        <v>4308.91233658504</v>
      </c>
      <c r="BB88" s="47" t="n">
        <v>3421.31</v>
      </c>
      <c r="BC88" s="48" t="n">
        <f aca="false">SUM(BB88/BA88*100)</f>
        <v>79.4007798894211</v>
      </c>
      <c r="BL88" s="2"/>
    </row>
    <row r="89" customFormat="false" ht="12.75" hidden="false" customHeight="false" outlineLevel="0" collapsed="false">
      <c r="A89" s="41"/>
      <c r="B89" s="36"/>
      <c r="C89" s="36"/>
      <c r="D89" s="36"/>
      <c r="E89" s="36"/>
      <c r="F89" s="36"/>
      <c r="G89" s="36"/>
      <c r="H89" s="36"/>
      <c r="I89" s="49" t="n">
        <v>32341</v>
      </c>
      <c r="J89" s="50" t="s">
        <v>133</v>
      </c>
      <c r="K89" s="51" t="n">
        <v>5288.02</v>
      </c>
      <c r="L89" s="51" t="n">
        <v>8000</v>
      </c>
      <c r="M89" s="51" t="n">
        <v>8000</v>
      </c>
      <c r="N89" s="51" t="n">
        <v>4000</v>
      </c>
      <c r="O89" s="51" t="n">
        <v>4000</v>
      </c>
      <c r="P89" s="51" t="n">
        <v>4000</v>
      </c>
      <c r="Q89" s="51" t="n">
        <v>4000</v>
      </c>
      <c r="R89" s="51" t="n">
        <v>850.82</v>
      </c>
      <c r="S89" s="51" t="n">
        <v>4000</v>
      </c>
      <c r="T89" s="51" t="n">
        <v>1386.78</v>
      </c>
      <c r="U89" s="51"/>
      <c r="V89" s="39" t="n">
        <f aca="false">S89/P89*100</f>
        <v>100</v>
      </c>
      <c r="W89" s="51" t="n">
        <v>4000</v>
      </c>
      <c r="X89" s="51" t="n">
        <v>3000</v>
      </c>
      <c r="Y89" s="51" t="n">
        <v>3000</v>
      </c>
      <c r="Z89" s="51" t="n">
        <v>3000</v>
      </c>
      <c r="AA89" s="51" t="n">
        <v>3000</v>
      </c>
      <c r="AB89" s="51" t="n">
        <v>660.49</v>
      </c>
      <c r="AC89" s="51" t="n">
        <v>3000</v>
      </c>
      <c r="AD89" s="51" t="n">
        <v>3000</v>
      </c>
      <c r="AE89" s="51"/>
      <c r="AF89" s="51"/>
      <c r="AG89" s="53" t="n">
        <f aca="false">SUM(AD89+AE89-AF89)</f>
        <v>3000</v>
      </c>
      <c r="AH89" s="51" t="n">
        <v>1699.95</v>
      </c>
      <c r="AI89" s="51" t="n">
        <v>3000</v>
      </c>
      <c r="AJ89" s="47" t="n">
        <v>672.4</v>
      </c>
      <c r="AK89" s="51" t="n">
        <v>3000</v>
      </c>
      <c r="AL89" s="51"/>
      <c r="AM89" s="51"/>
      <c r="AN89" s="47" t="n">
        <f aca="false">SUM(AK89+AL89-AM89)</f>
        <v>3000</v>
      </c>
      <c r="AO89" s="39" t="n">
        <f aca="false">SUM(AN89/$AN$4)</f>
        <v>398.168425243878</v>
      </c>
      <c r="AP89" s="47" t="n">
        <v>3500</v>
      </c>
      <c r="AQ89" s="47"/>
      <c r="AR89" s="39" t="n">
        <f aca="false">SUM(AP89/$AN$4)</f>
        <v>464.529829451191</v>
      </c>
      <c r="AS89" s="39" t="n">
        <v>124.08</v>
      </c>
      <c r="AT89" s="39" t="n">
        <v>124.08</v>
      </c>
      <c r="AU89" s="39"/>
      <c r="AV89" s="39"/>
      <c r="AW89" s="39" t="n">
        <f aca="false">SUM(AR89+AU89-AV89)</f>
        <v>464.529829451191</v>
      </c>
      <c r="AX89" s="47" t="n">
        <v>236.2</v>
      </c>
      <c r="AY89" s="47"/>
      <c r="AZ89" s="47"/>
      <c r="BA89" s="47" t="n">
        <f aca="false">SUM(AW89+AY89-AZ89)</f>
        <v>464.529829451191</v>
      </c>
      <c r="BB89" s="47" t="n">
        <v>236.2</v>
      </c>
      <c r="BC89" s="48" t="n">
        <f aca="false">SUM(BB89/BA89*100)</f>
        <v>50.8471114285714</v>
      </c>
      <c r="BL89" s="2"/>
    </row>
    <row r="90" customFormat="false" ht="12.75" hidden="false" customHeight="false" outlineLevel="0" collapsed="false">
      <c r="A90" s="41"/>
      <c r="B90" s="36"/>
      <c r="C90" s="36"/>
      <c r="D90" s="36"/>
      <c r="E90" s="36"/>
      <c r="F90" s="36"/>
      <c r="G90" s="36"/>
      <c r="H90" s="36"/>
      <c r="I90" s="49" t="n">
        <v>32343</v>
      </c>
      <c r="J90" s="50" t="s">
        <v>134</v>
      </c>
      <c r="K90" s="51" t="n">
        <v>44650</v>
      </c>
      <c r="L90" s="51"/>
      <c r="M90" s="51" t="n">
        <v>0</v>
      </c>
      <c r="N90" s="51" t="n">
        <v>15000</v>
      </c>
      <c r="O90" s="51" t="n">
        <v>15000</v>
      </c>
      <c r="P90" s="51" t="n">
        <v>15000</v>
      </c>
      <c r="Q90" s="51" t="n">
        <v>15000</v>
      </c>
      <c r="R90" s="51" t="n">
        <v>218.75</v>
      </c>
      <c r="S90" s="51" t="n">
        <v>15000</v>
      </c>
      <c r="T90" s="51"/>
      <c r="U90" s="51"/>
      <c r="V90" s="39" t="n">
        <f aca="false">S90/P90*100</f>
        <v>100</v>
      </c>
      <c r="W90" s="51" t="n">
        <v>15000</v>
      </c>
      <c r="X90" s="51" t="n">
        <v>30000</v>
      </c>
      <c r="Y90" s="51" t="n">
        <v>30000</v>
      </c>
      <c r="Z90" s="51" t="n">
        <v>30000</v>
      </c>
      <c r="AA90" s="51" t="n">
        <v>35000</v>
      </c>
      <c r="AB90" s="51" t="n">
        <v>12993.75</v>
      </c>
      <c r="AC90" s="51" t="n">
        <v>35000</v>
      </c>
      <c r="AD90" s="51" t="n">
        <v>30000</v>
      </c>
      <c r="AE90" s="51"/>
      <c r="AF90" s="51"/>
      <c r="AG90" s="53" t="n">
        <f aca="false">SUM(AD90+AE90-AF90)</f>
        <v>30000</v>
      </c>
      <c r="AH90" s="51" t="n">
        <v>26433.75</v>
      </c>
      <c r="AI90" s="51" t="n">
        <v>30000</v>
      </c>
      <c r="AJ90" s="60" t="n">
        <v>36273.75</v>
      </c>
      <c r="AK90" s="51" t="n">
        <v>30000</v>
      </c>
      <c r="AL90" s="51"/>
      <c r="AM90" s="51"/>
      <c r="AN90" s="47" t="n">
        <f aca="false">SUM(AK90+AL90-AM90)</f>
        <v>30000</v>
      </c>
      <c r="AO90" s="39" t="n">
        <f aca="false">SUM(AN90/$AN$4)</f>
        <v>3981.68425243878</v>
      </c>
      <c r="AP90" s="47" t="n">
        <v>30000</v>
      </c>
      <c r="AQ90" s="47"/>
      <c r="AR90" s="39" t="n">
        <f aca="false">SUM(AP90/$AN$4)</f>
        <v>3981.68425243878</v>
      </c>
      <c r="AS90" s="39"/>
      <c r="AT90" s="39"/>
      <c r="AU90" s="39"/>
      <c r="AV90" s="39"/>
      <c r="AW90" s="39" t="n">
        <f aca="false">SUM(AR90+AU90-AV90)</f>
        <v>3981.68425243878</v>
      </c>
      <c r="AX90" s="47" t="n">
        <v>3500</v>
      </c>
      <c r="AY90" s="47"/>
      <c r="AZ90" s="47"/>
      <c r="BA90" s="47" t="n">
        <f aca="false">SUM(AW90+AY90-AZ90)</f>
        <v>3981.68425243878</v>
      </c>
      <c r="BB90" s="47" t="n">
        <v>3540</v>
      </c>
      <c r="BC90" s="48" t="n">
        <f aca="false">SUM(BB90/BA90*100)</f>
        <v>88.9071</v>
      </c>
      <c r="BL90" s="2"/>
    </row>
    <row r="91" customFormat="false" ht="12.75" hidden="false" customHeight="false" outlineLevel="0" collapsed="false">
      <c r="A91" s="41"/>
      <c r="B91" s="36"/>
      <c r="C91" s="36"/>
      <c r="D91" s="36"/>
      <c r="E91" s="36"/>
      <c r="F91" s="36"/>
      <c r="G91" s="36"/>
      <c r="H91" s="36"/>
      <c r="I91" s="49" t="n">
        <v>32343</v>
      </c>
      <c r="J91" s="50" t="s">
        <v>135</v>
      </c>
      <c r="K91" s="51"/>
      <c r="L91" s="51"/>
      <c r="M91" s="51"/>
      <c r="N91" s="51" t="n">
        <v>2000</v>
      </c>
      <c r="O91" s="51" t="n">
        <v>2000</v>
      </c>
      <c r="P91" s="51" t="n">
        <v>2000</v>
      </c>
      <c r="Q91" s="51" t="n">
        <v>2000</v>
      </c>
      <c r="R91" s="51"/>
      <c r="S91" s="51" t="n">
        <v>2000</v>
      </c>
      <c r="T91" s="51"/>
      <c r="U91" s="51"/>
      <c r="V91" s="39" t="n">
        <f aca="false">S91/P91*100</f>
        <v>100</v>
      </c>
      <c r="W91" s="51" t="n">
        <v>2000</v>
      </c>
      <c r="X91" s="51" t="n">
        <v>2000</v>
      </c>
      <c r="Y91" s="51" t="n">
        <v>0</v>
      </c>
      <c r="Z91" s="51" t="n">
        <v>30000</v>
      </c>
      <c r="AA91" s="51" t="n">
        <v>30000</v>
      </c>
      <c r="AB91" s="51"/>
      <c r="AC91" s="51" t="n">
        <v>30000</v>
      </c>
      <c r="AD91" s="51" t="n">
        <v>35000</v>
      </c>
      <c r="AE91" s="51"/>
      <c r="AF91" s="51"/>
      <c r="AG91" s="53" t="n">
        <f aca="false">SUM(AD91+AE91-AF91)</f>
        <v>35000</v>
      </c>
      <c r="AH91" s="51" t="n">
        <v>33925</v>
      </c>
      <c r="AI91" s="51" t="n">
        <v>35000</v>
      </c>
      <c r="AJ91" s="47" t="n">
        <v>0</v>
      </c>
      <c r="AK91" s="51" t="n">
        <v>45000</v>
      </c>
      <c r="AL91" s="51"/>
      <c r="AM91" s="51"/>
      <c r="AN91" s="47" t="n">
        <f aca="false">SUM(AK91+AL91-AM91)</f>
        <v>45000</v>
      </c>
      <c r="AO91" s="39" t="n">
        <f aca="false">SUM(AN91/$AN$4)</f>
        <v>5972.52637865817</v>
      </c>
      <c r="AP91" s="47" t="n">
        <v>45000</v>
      </c>
      <c r="AQ91" s="47"/>
      <c r="AR91" s="39" t="n">
        <f aca="false">SUM(AP91/$AN$4)</f>
        <v>5972.52637865817</v>
      </c>
      <c r="AS91" s="39" t="n">
        <v>5540</v>
      </c>
      <c r="AT91" s="39" t="n">
        <v>5540</v>
      </c>
      <c r="AU91" s="39"/>
      <c r="AV91" s="39"/>
      <c r="AW91" s="39" t="n">
        <f aca="false">SUM(AR91+AU91-AV91)</f>
        <v>5972.52637865817</v>
      </c>
      <c r="AX91" s="47" t="n">
        <v>4164</v>
      </c>
      <c r="AY91" s="47"/>
      <c r="AZ91" s="47"/>
      <c r="BA91" s="47" t="n">
        <f aca="false">SUM(AW91+AY91-AZ91)</f>
        <v>5972.52637865817</v>
      </c>
      <c r="BB91" s="47" t="n">
        <v>4124</v>
      </c>
      <c r="BC91" s="48" t="n">
        <f aca="false">SUM(BB91/BA91*100)</f>
        <v>69.0495066666667</v>
      </c>
      <c r="BL91" s="2"/>
    </row>
    <row r="92" customFormat="false" ht="12.75" hidden="false" customHeight="false" outlineLevel="0" collapsed="false">
      <c r="A92" s="41"/>
      <c r="B92" s="36"/>
      <c r="C92" s="36"/>
      <c r="D92" s="36"/>
      <c r="E92" s="36"/>
      <c r="F92" s="36"/>
      <c r="G92" s="36"/>
      <c r="H92" s="36"/>
      <c r="I92" s="49" t="n">
        <v>32343</v>
      </c>
      <c r="J92" s="50" t="s">
        <v>136</v>
      </c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39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3"/>
      <c r="AH92" s="51"/>
      <c r="AI92" s="51"/>
      <c r="AJ92" s="60" t="n">
        <v>1841.51</v>
      </c>
      <c r="AK92" s="51" t="n">
        <v>5000</v>
      </c>
      <c r="AL92" s="51" t="n">
        <v>5000</v>
      </c>
      <c r="AM92" s="51"/>
      <c r="AN92" s="47" t="n">
        <f aca="false">SUM(AK92+AL92-AM92)</f>
        <v>10000</v>
      </c>
      <c r="AO92" s="39" t="n">
        <f aca="false">SUM(AN92/$AN$4)</f>
        <v>1327.22808414626</v>
      </c>
      <c r="AP92" s="47" t="n">
        <v>10000</v>
      </c>
      <c r="AQ92" s="47"/>
      <c r="AR92" s="39" t="n">
        <f aca="false">SUM(AP92/$AN$4)</f>
        <v>1327.22808414626</v>
      </c>
      <c r="AS92" s="39" t="n">
        <v>794.38</v>
      </c>
      <c r="AT92" s="39" t="n">
        <v>794.38</v>
      </c>
      <c r="AU92" s="39"/>
      <c r="AV92" s="39"/>
      <c r="AW92" s="39" t="n">
        <f aca="false">SUM(AR92+AU92-AV92)</f>
        <v>1327.22808414626</v>
      </c>
      <c r="AX92" s="47" t="n">
        <v>844.38</v>
      </c>
      <c r="AY92" s="47"/>
      <c r="AZ92" s="47"/>
      <c r="BA92" s="47" t="n">
        <f aca="false">SUM(AW92+AY92-AZ92)</f>
        <v>1327.22808414626</v>
      </c>
      <c r="BB92" s="47" t="n">
        <v>1011.77</v>
      </c>
      <c r="BC92" s="48" t="n">
        <f aca="false">SUM(BB92/BA92*100)</f>
        <v>76.23181065</v>
      </c>
      <c r="BL92" s="2"/>
    </row>
    <row r="93" customFormat="false" ht="12.75" hidden="false" customHeight="false" outlineLevel="0" collapsed="false">
      <c r="A93" s="41"/>
      <c r="B93" s="36"/>
      <c r="C93" s="36"/>
      <c r="D93" s="36"/>
      <c r="E93" s="36"/>
      <c r="F93" s="36"/>
      <c r="G93" s="36"/>
      <c r="H93" s="36"/>
      <c r="I93" s="49" t="n">
        <v>32353</v>
      </c>
      <c r="J93" s="50" t="s">
        <v>137</v>
      </c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39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3"/>
      <c r="AH93" s="51"/>
      <c r="AI93" s="51"/>
      <c r="AJ93" s="47" t="n">
        <v>1320.79</v>
      </c>
      <c r="AK93" s="51" t="n">
        <v>3000</v>
      </c>
      <c r="AL93" s="51"/>
      <c r="AM93" s="51"/>
      <c r="AN93" s="47" t="n">
        <f aca="false">SUM(AK93+AL93-AM93)</f>
        <v>3000</v>
      </c>
      <c r="AO93" s="39" t="n">
        <f aca="false">SUM(AN93/$AN$4)</f>
        <v>398.168425243878</v>
      </c>
      <c r="AP93" s="47" t="n">
        <v>3000</v>
      </c>
      <c r="AQ93" s="47"/>
      <c r="AR93" s="39" t="n">
        <f aca="false">SUM(AP93/$AN$4)</f>
        <v>398.168425243878</v>
      </c>
      <c r="AS93" s="39"/>
      <c r="AT93" s="39"/>
      <c r="AU93" s="39"/>
      <c r="AV93" s="39"/>
      <c r="AW93" s="39" t="n">
        <f aca="false">SUM(AR93+AU93-AV93)</f>
        <v>398.168425243878</v>
      </c>
      <c r="AX93" s="47"/>
      <c r="AY93" s="47"/>
      <c r="AZ93" s="47" t="n">
        <v>398.17</v>
      </c>
      <c r="BA93" s="47" t="n">
        <f aca="false">SUM(AW93+AY93-AZ93)</f>
        <v>-0.00157475612189728</v>
      </c>
      <c r="BB93" s="47"/>
      <c r="BC93" s="48" t="n">
        <f aca="false">SUM(BB93/BA93*100)</f>
        <v>0</v>
      </c>
      <c r="BL93" s="2"/>
    </row>
    <row r="94" customFormat="false" ht="12.75" hidden="false" customHeight="false" outlineLevel="0" collapsed="false">
      <c r="A94" s="41"/>
      <c r="B94" s="36"/>
      <c r="C94" s="36"/>
      <c r="D94" s="36"/>
      <c r="E94" s="36"/>
      <c r="F94" s="36"/>
      <c r="G94" s="36"/>
      <c r="H94" s="36"/>
      <c r="I94" s="49" t="n">
        <v>32361</v>
      </c>
      <c r="J94" s="50" t="s">
        <v>138</v>
      </c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39"/>
      <c r="W94" s="51"/>
      <c r="X94" s="51" t="n">
        <v>4000</v>
      </c>
      <c r="Y94" s="51" t="n">
        <v>1000</v>
      </c>
      <c r="Z94" s="51" t="n">
        <v>0</v>
      </c>
      <c r="AA94" s="51" t="n">
        <v>5000</v>
      </c>
      <c r="AB94" s="51"/>
      <c r="AC94" s="51" t="n">
        <v>5000</v>
      </c>
      <c r="AD94" s="51" t="n">
        <v>5000</v>
      </c>
      <c r="AE94" s="51"/>
      <c r="AF94" s="51"/>
      <c r="AG94" s="53" t="n">
        <f aca="false">SUM(AD94+AE94-AF94)</f>
        <v>5000</v>
      </c>
      <c r="AH94" s="51" t="n">
        <v>110</v>
      </c>
      <c r="AI94" s="51" t="n">
        <v>5000</v>
      </c>
      <c r="AJ94" s="47" t="n">
        <v>310</v>
      </c>
      <c r="AK94" s="51" t="n">
        <v>5000</v>
      </c>
      <c r="AL94" s="51"/>
      <c r="AM94" s="51"/>
      <c r="AN94" s="47" t="n">
        <f aca="false">SUM(AK94+AL94-AM94)</f>
        <v>5000</v>
      </c>
      <c r="AO94" s="39" t="n">
        <f aca="false">SUM(AN94/$AN$4)</f>
        <v>663.61404207313</v>
      </c>
      <c r="AP94" s="47" t="n">
        <v>5000</v>
      </c>
      <c r="AQ94" s="47"/>
      <c r="AR94" s="39" t="n">
        <f aca="false">SUM(AP94/$AN$4)</f>
        <v>663.61404207313</v>
      </c>
      <c r="AS94" s="39"/>
      <c r="AT94" s="39"/>
      <c r="AU94" s="39"/>
      <c r="AV94" s="39"/>
      <c r="AW94" s="39" t="n">
        <f aca="false">SUM(AR94+AU94-AV94)</f>
        <v>663.61404207313</v>
      </c>
      <c r="AX94" s="47"/>
      <c r="AY94" s="47"/>
      <c r="AZ94" s="47" t="n">
        <v>663.61</v>
      </c>
      <c r="BA94" s="47" t="n">
        <f aca="false">SUM(AW94+AY94-AZ94)</f>
        <v>0.00404207313022198</v>
      </c>
      <c r="BB94" s="47"/>
      <c r="BC94" s="48" t="n">
        <f aca="false">SUM(BB94/BA94*100)</f>
        <v>0</v>
      </c>
      <c r="BL94" s="2"/>
    </row>
    <row r="95" customFormat="false" ht="12.75" hidden="false" customHeight="false" outlineLevel="0" collapsed="false">
      <c r="A95" s="41"/>
      <c r="B95" s="36"/>
      <c r="C95" s="36"/>
      <c r="D95" s="36"/>
      <c r="E95" s="36"/>
      <c r="F95" s="36"/>
      <c r="G95" s="36"/>
      <c r="H95" s="36"/>
      <c r="I95" s="49" t="n">
        <v>32369</v>
      </c>
      <c r="J95" s="50" t="s">
        <v>139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39"/>
      <c r="W95" s="51"/>
      <c r="X95" s="51"/>
      <c r="Y95" s="51" t="n">
        <v>10000</v>
      </c>
      <c r="Z95" s="51" t="n">
        <v>20000</v>
      </c>
      <c r="AA95" s="51" t="n">
        <v>20000</v>
      </c>
      <c r="AB95" s="51" t="n">
        <v>1518.13</v>
      </c>
      <c r="AC95" s="51" t="n">
        <v>20000</v>
      </c>
      <c r="AD95" s="51" t="n">
        <v>20000</v>
      </c>
      <c r="AE95" s="51"/>
      <c r="AF95" s="51"/>
      <c r="AG95" s="53" t="n">
        <f aca="false">SUM(AD95+AE95-AF95)</f>
        <v>20000</v>
      </c>
      <c r="AH95" s="51" t="n">
        <v>800</v>
      </c>
      <c r="AI95" s="51" t="n">
        <v>15000</v>
      </c>
      <c r="AJ95" s="47" t="n">
        <v>0</v>
      </c>
      <c r="AK95" s="51" t="n">
        <v>15000</v>
      </c>
      <c r="AL95" s="51"/>
      <c r="AM95" s="51"/>
      <c r="AN95" s="47" t="n">
        <f aca="false">SUM(AK95+AL95-AM95)</f>
        <v>15000</v>
      </c>
      <c r="AO95" s="39" t="n">
        <f aca="false">SUM(AN95/$AN$4)</f>
        <v>1990.84212621939</v>
      </c>
      <c r="AP95" s="47" t="n">
        <v>15000</v>
      </c>
      <c r="AQ95" s="47"/>
      <c r="AR95" s="39" t="n">
        <f aca="false">SUM(AP95/$AN$4)</f>
        <v>1990.84212621939</v>
      </c>
      <c r="AS95" s="39" t="n">
        <v>1805.65</v>
      </c>
      <c r="AT95" s="39" t="n">
        <v>1805.65</v>
      </c>
      <c r="AU95" s="39" t="n">
        <v>1200</v>
      </c>
      <c r="AV95" s="39"/>
      <c r="AW95" s="39" t="n">
        <f aca="false">SUM(AR95+AU95-AV95)</f>
        <v>3190.84212621939</v>
      </c>
      <c r="AX95" s="47" t="n">
        <v>2573.97</v>
      </c>
      <c r="AY95" s="47"/>
      <c r="AZ95" s="47"/>
      <c r="BA95" s="47" t="n">
        <f aca="false">SUM(AW95+AY95-AZ95)</f>
        <v>3190.84212621939</v>
      </c>
      <c r="BB95" s="47" t="n">
        <v>2573.97</v>
      </c>
      <c r="BC95" s="48" t="n">
        <f aca="false">SUM(BB95/BA95*100)</f>
        <v>80.6674193890539</v>
      </c>
      <c r="BL95" s="2"/>
    </row>
    <row r="96" customFormat="false" ht="12.75" hidden="false" customHeight="false" outlineLevel="0" collapsed="false">
      <c r="A96" s="41"/>
      <c r="B96" s="36"/>
      <c r="C96" s="36"/>
      <c r="D96" s="36"/>
      <c r="E96" s="36"/>
      <c r="F96" s="36"/>
      <c r="G96" s="36"/>
      <c r="H96" s="36"/>
      <c r="I96" s="49" t="n">
        <v>32371</v>
      </c>
      <c r="J96" s="50" t="s">
        <v>140</v>
      </c>
      <c r="K96" s="51" t="n">
        <v>0</v>
      </c>
      <c r="L96" s="51" t="n">
        <v>5000</v>
      </c>
      <c r="M96" s="51" t="n">
        <v>5000</v>
      </c>
      <c r="N96" s="51" t="n">
        <v>33000</v>
      </c>
      <c r="O96" s="51" t="n">
        <v>33000</v>
      </c>
      <c r="P96" s="51" t="n">
        <v>30000</v>
      </c>
      <c r="Q96" s="51" t="n">
        <v>30000</v>
      </c>
      <c r="R96" s="51" t="n">
        <v>9974.45</v>
      </c>
      <c r="S96" s="51" t="n">
        <v>30000</v>
      </c>
      <c r="T96" s="51" t="n">
        <v>5279.5</v>
      </c>
      <c r="U96" s="51"/>
      <c r="V96" s="39" t="n">
        <f aca="false">S96/P96*100</f>
        <v>100</v>
      </c>
      <c r="W96" s="51" t="n">
        <v>20000</v>
      </c>
      <c r="X96" s="51" t="n">
        <v>20000</v>
      </c>
      <c r="Y96" s="51" t="n">
        <v>20000</v>
      </c>
      <c r="Z96" s="51" t="n">
        <v>30000</v>
      </c>
      <c r="AA96" s="51" t="n">
        <v>20000</v>
      </c>
      <c r="AB96" s="51" t="n">
        <v>11679.55</v>
      </c>
      <c r="AC96" s="51" t="n">
        <v>25000</v>
      </c>
      <c r="AD96" s="51" t="n">
        <v>40000</v>
      </c>
      <c r="AE96" s="51"/>
      <c r="AF96" s="51"/>
      <c r="AG96" s="53" t="n">
        <f aca="false">SUM(AD96+AE96-AF96)</f>
        <v>40000</v>
      </c>
      <c r="AH96" s="51" t="n">
        <v>49477.21</v>
      </c>
      <c r="AI96" s="51" t="n">
        <v>50000</v>
      </c>
      <c r="AJ96" s="47" t="n">
        <v>4479.17</v>
      </c>
      <c r="AK96" s="51" t="n">
        <v>50000</v>
      </c>
      <c r="AL96" s="51" t="n">
        <v>40000</v>
      </c>
      <c r="AM96" s="51"/>
      <c r="AN96" s="47" t="n">
        <f aca="false">SUM(AK96+AL96-AM96)</f>
        <v>90000</v>
      </c>
      <c r="AO96" s="39" t="n">
        <f aca="false">SUM(AN96/$AN$4)</f>
        <v>11945.0527573163</v>
      </c>
      <c r="AP96" s="47" t="n">
        <v>100000</v>
      </c>
      <c r="AQ96" s="47"/>
      <c r="AR96" s="39" t="n">
        <f aca="false">SUM(AP96/$AN$4)</f>
        <v>13272.2808414626</v>
      </c>
      <c r="AS96" s="39" t="n">
        <v>7368.8</v>
      </c>
      <c r="AT96" s="39" t="n">
        <v>7368.8</v>
      </c>
      <c r="AU96" s="39"/>
      <c r="AV96" s="39"/>
      <c r="AW96" s="39" t="n">
        <f aca="false">SUM(AR96+AU96-AV96)</f>
        <v>13272.2808414626</v>
      </c>
      <c r="AX96" s="47" t="n">
        <v>20061.09</v>
      </c>
      <c r="AY96" s="47" t="n">
        <v>7000</v>
      </c>
      <c r="AZ96" s="47"/>
      <c r="BA96" s="47" t="n">
        <f aca="false">SUM(AW96+AY96-AZ96)</f>
        <v>20272.2808414626</v>
      </c>
      <c r="BB96" s="47" t="n">
        <v>20061.09</v>
      </c>
      <c r="BC96" s="48" t="n">
        <f aca="false">SUM(BB96/BA96*100)</f>
        <v>98.9582285135343</v>
      </c>
      <c r="BL96" s="2"/>
    </row>
    <row r="97" customFormat="false" ht="12.75" hidden="false" customHeight="false" outlineLevel="0" collapsed="false">
      <c r="A97" s="41"/>
      <c r="B97" s="36"/>
      <c r="C97" s="36"/>
      <c r="D97" s="36"/>
      <c r="E97" s="36"/>
      <c r="F97" s="36"/>
      <c r="G97" s="36"/>
      <c r="H97" s="36"/>
      <c r="I97" s="49" t="n">
        <v>32371</v>
      </c>
      <c r="J97" s="50" t="s">
        <v>141</v>
      </c>
      <c r="K97" s="51"/>
      <c r="L97" s="51"/>
      <c r="M97" s="51"/>
      <c r="N97" s="51"/>
      <c r="O97" s="51"/>
      <c r="P97" s="51"/>
      <c r="Q97" s="51"/>
      <c r="R97" s="51"/>
      <c r="S97" s="51" t="n">
        <v>20000</v>
      </c>
      <c r="T97" s="51"/>
      <c r="U97" s="51"/>
      <c r="V97" s="39" t="e">
        <f aca="false">S97/P97*100</f>
        <v>#DIV/0!</v>
      </c>
      <c r="W97" s="51" t="n">
        <v>50000</v>
      </c>
      <c r="X97" s="51" t="n">
        <v>54000</v>
      </c>
      <c r="Y97" s="51" t="n">
        <v>110000</v>
      </c>
      <c r="Z97" s="51" t="n">
        <v>110000</v>
      </c>
      <c r="AA97" s="51" t="n">
        <v>150000</v>
      </c>
      <c r="AB97" s="51"/>
      <c r="AC97" s="51" t="n">
        <v>150000</v>
      </c>
      <c r="AD97" s="51" t="n">
        <v>50000</v>
      </c>
      <c r="AE97" s="51"/>
      <c r="AF97" s="51"/>
      <c r="AG97" s="53" t="n">
        <f aca="false">SUM(AD97+AE97-AF97)</f>
        <v>50000</v>
      </c>
      <c r="AH97" s="51" t="n">
        <v>21750</v>
      </c>
      <c r="AI97" s="51" t="n">
        <v>100000</v>
      </c>
      <c r="AJ97" s="47" t="n">
        <v>2750</v>
      </c>
      <c r="AK97" s="51" t="n">
        <v>100000</v>
      </c>
      <c r="AL97" s="51"/>
      <c r="AM97" s="51"/>
      <c r="AN97" s="47" t="n">
        <f aca="false">SUM(AK97+AL97-AM97)</f>
        <v>100000</v>
      </c>
      <c r="AO97" s="39" t="n">
        <f aca="false">SUM(AN97/$AN$4)</f>
        <v>13272.2808414626</v>
      </c>
      <c r="AP97" s="47" t="n">
        <v>100000</v>
      </c>
      <c r="AQ97" s="47"/>
      <c r="AR97" s="39" t="n">
        <f aca="false">SUM(AP97/$AN$4)</f>
        <v>13272.2808414626</v>
      </c>
      <c r="AS97" s="39" t="n">
        <v>5149.13</v>
      </c>
      <c r="AT97" s="39" t="n">
        <v>5149.13</v>
      </c>
      <c r="AU97" s="39"/>
      <c r="AV97" s="39"/>
      <c r="AW97" s="39" t="n">
        <f aca="false">SUM(AR97+AU97-AV97)</f>
        <v>13272.2808414626</v>
      </c>
      <c r="AX97" s="47" t="n">
        <v>6824.13</v>
      </c>
      <c r="AY97" s="47"/>
      <c r="AZ97" s="47"/>
      <c r="BA97" s="47" t="n">
        <f aca="false">SUM(AW97+AY97-AZ97)</f>
        <v>13272.2808414626</v>
      </c>
      <c r="BB97" s="47" t="n">
        <v>6824.13</v>
      </c>
      <c r="BC97" s="48" t="n">
        <f aca="false">SUM(BB97/BA97*100)</f>
        <v>51.416407485</v>
      </c>
      <c r="BL97" s="2"/>
    </row>
    <row r="98" customFormat="false" ht="12.75" hidden="true" customHeight="false" outlineLevel="0" collapsed="false">
      <c r="A98" s="41"/>
      <c r="B98" s="36"/>
      <c r="C98" s="36"/>
      <c r="D98" s="36"/>
      <c r="E98" s="36"/>
      <c r="F98" s="36"/>
      <c r="G98" s="36"/>
      <c r="H98" s="36"/>
      <c r="I98" s="49" t="n">
        <v>32371</v>
      </c>
      <c r="J98" s="50" t="s">
        <v>142</v>
      </c>
      <c r="K98" s="51"/>
      <c r="L98" s="51"/>
      <c r="M98" s="51"/>
      <c r="N98" s="51"/>
      <c r="O98" s="51"/>
      <c r="P98" s="51"/>
      <c r="Q98" s="51"/>
      <c r="R98" s="51"/>
      <c r="S98" s="51" t="n">
        <v>100000</v>
      </c>
      <c r="T98" s="51"/>
      <c r="U98" s="51"/>
      <c r="V98" s="39" t="e">
        <f aca="false">S98/P98*100</f>
        <v>#DIV/0!</v>
      </c>
      <c r="W98" s="51" t="n">
        <v>0</v>
      </c>
      <c r="X98" s="51" t="n">
        <v>11000</v>
      </c>
      <c r="Y98" s="51" t="n">
        <v>10000</v>
      </c>
      <c r="Z98" s="51" t="n">
        <v>12000</v>
      </c>
      <c r="AA98" s="51"/>
      <c r="AB98" s="51"/>
      <c r="AC98" s="51"/>
      <c r="AD98" s="51" t="n">
        <v>0</v>
      </c>
      <c r="AE98" s="51"/>
      <c r="AF98" s="51"/>
      <c r="AG98" s="53" t="n">
        <f aca="false">SUM(AD98+AE98-AF98)</f>
        <v>0</v>
      </c>
      <c r="AH98" s="51"/>
      <c r="AI98" s="51" t="n">
        <v>15000</v>
      </c>
      <c r="AJ98" s="47" t="n">
        <v>0</v>
      </c>
      <c r="AK98" s="51" t="n">
        <v>0</v>
      </c>
      <c r="AL98" s="51"/>
      <c r="AM98" s="51"/>
      <c r="AN98" s="47" t="n">
        <f aca="false">SUM(AK98+AL98-AM98)</f>
        <v>0</v>
      </c>
      <c r="AO98" s="39" t="n">
        <f aca="false">SUM(AN98/$AN$4)</f>
        <v>0</v>
      </c>
      <c r="AP98" s="47"/>
      <c r="AQ98" s="47"/>
      <c r="AR98" s="39" t="n">
        <f aca="false">SUM(AP98/$AN$4)</f>
        <v>0</v>
      </c>
      <c r="AS98" s="39"/>
      <c r="AT98" s="39"/>
      <c r="AU98" s="39"/>
      <c r="AV98" s="39"/>
      <c r="AW98" s="39" t="n">
        <f aca="false">SUM(AR98+AU98-AV98)</f>
        <v>0</v>
      </c>
      <c r="AX98" s="47"/>
      <c r="AY98" s="47"/>
      <c r="AZ98" s="47"/>
      <c r="BA98" s="47" t="n">
        <f aca="false">SUM(AW98+AY98-AZ98)</f>
        <v>0</v>
      </c>
      <c r="BB98" s="47"/>
      <c r="BC98" s="48" t="e">
        <f aca="false">SUM(BB98/BA98*100)</f>
        <v>#DIV/0!</v>
      </c>
      <c r="BL98" s="2"/>
    </row>
    <row r="99" customFormat="false" ht="12.75" hidden="true" customHeight="false" outlineLevel="0" collapsed="false">
      <c r="A99" s="41"/>
      <c r="B99" s="36"/>
      <c r="C99" s="36"/>
      <c r="D99" s="36"/>
      <c r="E99" s="36"/>
      <c r="F99" s="36"/>
      <c r="G99" s="36"/>
      <c r="H99" s="36"/>
      <c r="I99" s="49" t="n">
        <v>32371</v>
      </c>
      <c r="J99" s="50" t="s">
        <v>143</v>
      </c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39"/>
      <c r="W99" s="51"/>
      <c r="X99" s="51"/>
      <c r="Y99" s="51"/>
      <c r="Z99" s="51" t="n">
        <v>16000</v>
      </c>
      <c r="AA99" s="51"/>
      <c r="AB99" s="51" t="n">
        <v>15625</v>
      </c>
      <c r="AC99" s="51"/>
      <c r="AD99" s="51" t="n">
        <v>0</v>
      </c>
      <c r="AE99" s="51"/>
      <c r="AF99" s="51"/>
      <c r="AG99" s="53" t="n">
        <f aca="false">SUM(AD99+AE99-AF99)</f>
        <v>0</v>
      </c>
      <c r="AH99" s="51"/>
      <c r="AI99" s="51" t="n">
        <v>0</v>
      </c>
      <c r="AJ99" s="47" t="n">
        <v>0</v>
      </c>
      <c r="AK99" s="51" t="n">
        <v>0</v>
      </c>
      <c r="AL99" s="51"/>
      <c r="AM99" s="51"/>
      <c r="AN99" s="47" t="n">
        <f aca="false">SUM(AK99+AL99-AM99)</f>
        <v>0</v>
      </c>
      <c r="AO99" s="39" t="n">
        <f aca="false">SUM(AN99/$AN$4)</f>
        <v>0</v>
      </c>
      <c r="AP99" s="47"/>
      <c r="AQ99" s="47"/>
      <c r="AR99" s="39" t="n">
        <f aca="false">SUM(AP99/$AN$4)</f>
        <v>0</v>
      </c>
      <c r="AS99" s="39"/>
      <c r="AT99" s="39"/>
      <c r="AU99" s="39"/>
      <c r="AV99" s="39"/>
      <c r="AW99" s="39" t="n">
        <f aca="false">SUM(AR99+AU99-AV99)</f>
        <v>0</v>
      </c>
      <c r="AX99" s="47"/>
      <c r="AY99" s="47"/>
      <c r="AZ99" s="47"/>
      <c r="BA99" s="47" t="n">
        <f aca="false">SUM(AW99+AY99-AZ99)</f>
        <v>0</v>
      </c>
      <c r="BB99" s="47"/>
      <c r="BC99" s="48" t="e">
        <f aca="false">SUM(BB99/BA99*100)</f>
        <v>#DIV/0!</v>
      </c>
      <c r="BL99" s="2"/>
    </row>
    <row r="100" customFormat="false" ht="12.75" hidden="true" customHeight="false" outlineLevel="0" collapsed="false">
      <c r="A100" s="41"/>
      <c r="B100" s="36"/>
      <c r="C100" s="36"/>
      <c r="D100" s="36"/>
      <c r="E100" s="36"/>
      <c r="F100" s="36"/>
      <c r="G100" s="36"/>
      <c r="H100" s="36"/>
      <c r="I100" s="49" t="n">
        <v>32371</v>
      </c>
      <c r="J100" s="50" t="s">
        <v>144</v>
      </c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39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3"/>
      <c r="AH100" s="51"/>
      <c r="AI100" s="51" t="n">
        <v>20000</v>
      </c>
      <c r="AJ100" s="47" t="n">
        <v>16675</v>
      </c>
      <c r="AK100" s="51" t="n">
        <v>0</v>
      </c>
      <c r="AL100" s="51"/>
      <c r="AM100" s="51"/>
      <c r="AN100" s="47" t="n">
        <f aca="false">SUM(AK100+AL100-AM100)</f>
        <v>0</v>
      </c>
      <c r="AO100" s="39" t="n">
        <f aca="false">SUM(AN100/$AN$4)</f>
        <v>0</v>
      </c>
      <c r="AP100" s="47"/>
      <c r="AQ100" s="47"/>
      <c r="AR100" s="39" t="n">
        <f aca="false">SUM(AP100/$AN$4)</f>
        <v>0</v>
      </c>
      <c r="AS100" s="39"/>
      <c r="AT100" s="39"/>
      <c r="AU100" s="39"/>
      <c r="AV100" s="39"/>
      <c r="AW100" s="39" t="n">
        <f aca="false">SUM(AR100+AU100-AV100)</f>
        <v>0</v>
      </c>
      <c r="AX100" s="47"/>
      <c r="AY100" s="47"/>
      <c r="AZ100" s="47"/>
      <c r="BA100" s="47" t="n">
        <f aca="false">SUM(AW100+AY100-AZ100)</f>
        <v>0</v>
      </c>
      <c r="BB100" s="47"/>
      <c r="BC100" s="48" t="e">
        <f aca="false">SUM(BB100/BA100*100)</f>
        <v>#DIV/0!</v>
      </c>
      <c r="BL100" s="2"/>
    </row>
    <row r="101" customFormat="false" ht="12.75" hidden="true" customHeight="false" outlineLevel="0" collapsed="false">
      <c r="A101" s="41"/>
      <c r="B101" s="36"/>
      <c r="C101" s="36"/>
      <c r="D101" s="36"/>
      <c r="E101" s="36"/>
      <c r="F101" s="36"/>
      <c r="G101" s="36"/>
      <c r="H101" s="36"/>
      <c r="I101" s="49" t="n">
        <v>32371</v>
      </c>
      <c r="J101" s="50" t="s">
        <v>145</v>
      </c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39"/>
      <c r="W101" s="51"/>
      <c r="X101" s="51"/>
      <c r="Y101" s="51"/>
      <c r="Z101" s="51"/>
      <c r="AA101" s="51"/>
      <c r="AB101" s="51"/>
      <c r="AC101" s="51"/>
      <c r="AD101" s="51" t="n">
        <v>16000</v>
      </c>
      <c r="AE101" s="51"/>
      <c r="AF101" s="51"/>
      <c r="AG101" s="53" t="n">
        <f aca="false">SUM(AD101+AE101-AF101)</f>
        <v>16000</v>
      </c>
      <c r="AH101" s="51" t="n">
        <v>7875</v>
      </c>
      <c r="AI101" s="51" t="n">
        <v>16000</v>
      </c>
      <c r="AJ101" s="47" t="n">
        <v>0</v>
      </c>
      <c r="AK101" s="51" t="n">
        <v>0</v>
      </c>
      <c r="AL101" s="51"/>
      <c r="AM101" s="51"/>
      <c r="AN101" s="47" t="n">
        <f aca="false">SUM(AK101+AL101-AM101)</f>
        <v>0</v>
      </c>
      <c r="AO101" s="39" t="n">
        <f aca="false">SUM(AN101/$AN$4)</f>
        <v>0</v>
      </c>
      <c r="AP101" s="47"/>
      <c r="AQ101" s="47"/>
      <c r="AR101" s="39" t="n">
        <f aca="false">SUM(AP101/$AN$4)</f>
        <v>0</v>
      </c>
      <c r="AS101" s="39"/>
      <c r="AT101" s="39"/>
      <c r="AU101" s="39"/>
      <c r="AV101" s="39"/>
      <c r="AW101" s="39" t="n">
        <f aca="false">SUM(AR101+AU101-AV101)</f>
        <v>0</v>
      </c>
      <c r="AX101" s="47"/>
      <c r="AY101" s="47"/>
      <c r="AZ101" s="47"/>
      <c r="BA101" s="47" t="n">
        <f aca="false">SUM(AW101+AY101-AZ101)</f>
        <v>0</v>
      </c>
      <c r="BB101" s="47"/>
      <c r="BC101" s="48" t="e">
        <f aca="false">SUM(BB101/BA101*100)</f>
        <v>#DIV/0!</v>
      </c>
      <c r="BL101" s="2"/>
    </row>
    <row r="102" customFormat="false" ht="12.75" hidden="true" customHeight="false" outlineLevel="0" collapsed="false">
      <c r="A102" s="41"/>
      <c r="B102" s="36"/>
      <c r="C102" s="36"/>
      <c r="D102" s="36"/>
      <c r="E102" s="36"/>
      <c r="F102" s="36"/>
      <c r="G102" s="36"/>
      <c r="H102" s="36"/>
      <c r="I102" s="49" t="n">
        <v>32371</v>
      </c>
      <c r="J102" s="50" t="s">
        <v>146</v>
      </c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39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3"/>
      <c r="AH102" s="51"/>
      <c r="AI102" s="51"/>
      <c r="AJ102" s="47" t="n">
        <v>12500</v>
      </c>
      <c r="AK102" s="51" t="n">
        <v>0</v>
      </c>
      <c r="AL102" s="51"/>
      <c r="AM102" s="51"/>
      <c r="AN102" s="47" t="n">
        <f aca="false">SUM(AK102+AL102-AM102)</f>
        <v>0</v>
      </c>
      <c r="AO102" s="39" t="n">
        <f aca="false">SUM(AN102/$AN$4)</f>
        <v>0</v>
      </c>
      <c r="AP102" s="47"/>
      <c r="AQ102" s="47"/>
      <c r="AR102" s="39" t="n">
        <f aca="false">SUM(AP102/$AN$4)</f>
        <v>0</v>
      </c>
      <c r="AS102" s="39"/>
      <c r="AT102" s="39"/>
      <c r="AU102" s="39"/>
      <c r="AV102" s="39"/>
      <c r="AW102" s="39" t="n">
        <f aca="false">SUM(AR102+AU102-AV102)</f>
        <v>0</v>
      </c>
      <c r="AX102" s="47"/>
      <c r="AY102" s="47"/>
      <c r="AZ102" s="47"/>
      <c r="BA102" s="47" t="n">
        <f aca="false">SUM(AW102+AY102-AZ102)</f>
        <v>0</v>
      </c>
      <c r="BB102" s="47"/>
      <c r="BC102" s="48" t="e">
        <f aca="false">SUM(BB102/BA102*100)</f>
        <v>#DIV/0!</v>
      </c>
      <c r="BL102" s="2"/>
    </row>
    <row r="103" customFormat="false" ht="12.75" hidden="false" customHeight="false" outlineLevel="0" collapsed="false">
      <c r="A103" s="41"/>
      <c r="B103" s="36"/>
      <c r="C103" s="36"/>
      <c r="D103" s="36"/>
      <c r="E103" s="36"/>
      <c r="F103" s="36"/>
      <c r="G103" s="36"/>
      <c r="H103" s="36"/>
      <c r="I103" s="49" t="n">
        <v>32371</v>
      </c>
      <c r="J103" s="50" t="s">
        <v>147</v>
      </c>
      <c r="K103" s="51" t="n">
        <v>64384.46</v>
      </c>
      <c r="L103" s="51" t="n">
        <v>55000</v>
      </c>
      <c r="M103" s="51" t="n">
        <v>55000</v>
      </c>
      <c r="N103" s="51" t="n">
        <v>45000</v>
      </c>
      <c r="O103" s="51" t="n">
        <v>45000</v>
      </c>
      <c r="P103" s="51" t="n">
        <v>40000</v>
      </c>
      <c r="Q103" s="51" t="n">
        <v>40000</v>
      </c>
      <c r="R103" s="51" t="n">
        <v>10370</v>
      </c>
      <c r="S103" s="51" t="n">
        <v>40000</v>
      </c>
      <c r="T103" s="51" t="n">
        <v>10000</v>
      </c>
      <c r="U103" s="51"/>
      <c r="V103" s="39" t="n">
        <f aca="false">S103/P103*100</f>
        <v>100</v>
      </c>
      <c r="W103" s="51" t="n">
        <v>30000</v>
      </c>
      <c r="X103" s="51" t="n">
        <v>30000</v>
      </c>
      <c r="Y103" s="51" t="n">
        <v>30000</v>
      </c>
      <c r="Z103" s="51" t="n">
        <v>30000</v>
      </c>
      <c r="AA103" s="51" t="n">
        <v>50000</v>
      </c>
      <c r="AB103" s="51" t="n">
        <v>8250</v>
      </c>
      <c r="AC103" s="51" t="n">
        <v>45000</v>
      </c>
      <c r="AD103" s="51" t="n">
        <v>80000</v>
      </c>
      <c r="AE103" s="51"/>
      <c r="AF103" s="51"/>
      <c r="AG103" s="53" t="n">
        <v>85000</v>
      </c>
      <c r="AH103" s="51" t="n">
        <v>81442.44</v>
      </c>
      <c r="AI103" s="51" t="n">
        <v>90000</v>
      </c>
      <c r="AJ103" s="47" t="n">
        <v>15000</v>
      </c>
      <c r="AK103" s="51" t="n">
        <v>88000</v>
      </c>
      <c r="AL103" s="51"/>
      <c r="AM103" s="51"/>
      <c r="AN103" s="47" t="n">
        <f aca="false">SUM(AK103+AL103-AM103)</f>
        <v>88000</v>
      </c>
      <c r="AO103" s="39" t="n">
        <f aca="false">SUM(AN103/$AN$4)</f>
        <v>11679.6071404871</v>
      </c>
      <c r="AP103" s="47" t="n">
        <v>50000</v>
      </c>
      <c r="AQ103" s="47"/>
      <c r="AR103" s="39" t="n">
        <f aca="false">SUM(AP103/$AN$4)</f>
        <v>6636.1404207313</v>
      </c>
      <c r="AS103" s="39" t="n">
        <v>3019.45</v>
      </c>
      <c r="AT103" s="39" t="n">
        <v>3019.45</v>
      </c>
      <c r="AU103" s="39" t="n">
        <v>4000</v>
      </c>
      <c r="AV103" s="39"/>
      <c r="AW103" s="39" t="n">
        <f aca="false">SUM(AR103+AU103-AV103)</f>
        <v>10636.1404207313</v>
      </c>
      <c r="AX103" s="47" t="n">
        <v>5176.32</v>
      </c>
      <c r="AY103" s="47"/>
      <c r="AZ103" s="47"/>
      <c r="BA103" s="47" t="n">
        <f aca="false">SUM(AW103+AY103-AZ103)</f>
        <v>10636.1404207313</v>
      </c>
      <c r="BB103" s="47" t="n">
        <v>5676.2</v>
      </c>
      <c r="BC103" s="48" t="n">
        <f aca="false">SUM(BB103/BA103*100)</f>
        <v>53.3671028725449</v>
      </c>
      <c r="BL103" s="2"/>
    </row>
    <row r="104" customFormat="false" ht="12.75" hidden="false" customHeight="false" outlineLevel="0" collapsed="false">
      <c r="A104" s="41"/>
      <c r="B104" s="36"/>
      <c r="C104" s="36"/>
      <c r="D104" s="36"/>
      <c r="E104" s="36"/>
      <c r="F104" s="36"/>
      <c r="G104" s="36"/>
      <c r="H104" s="36"/>
      <c r="I104" s="49" t="n">
        <v>32381</v>
      </c>
      <c r="J104" s="50" t="s">
        <v>148</v>
      </c>
      <c r="K104" s="51"/>
      <c r="L104" s="51"/>
      <c r="M104" s="51"/>
      <c r="N104" s="51" t="n">
        <v>2000</v>
      </c>
      <c r="O104" s="51" t="n">
        <v>2000</v>
      </c>
      <c r="P104" s="51" t="n">
        <v>4000</v>
      </c>
      <c r="Q104" s="51" t="n">
        <v>4000</v>
      </c>
      <c r="R104" s="51" t="n">
        <v>1875</v>
      </c>
      <c r="S104" s="51" t="n">
        <v>4000</v>
      </c>
      <c r="T104" s="51" t="n">
        <v>1875</v>
      </c>
      <c r="U104" s="51"/>
      <c r="V104" s="39" t="n">
        <f aca="false">S104/P104*100</f>
        <v>100</v>
      </c>
      <c r="W104" s="51" t="n">
        <v>4000</v>
      </c>
      <c r="X104" s="51" t="n">
        <v>4000</v>
      </c>
      <c r="Y104" s="51" t="n">
        <v>4000</v>
      </c>
      <c r="Z104" s="51" t="n">
        <v>4000</v>
      </c>
      <c r="AA104" s="51" t="n">
        <v>4000</v>
      </c>
      <c r="AB104" s="51" t="n">
        <v>1875</v>
      </c>
      <c r="AC104" s="51" t="n">
        <v>4000</v>
      </c>
      <c r="AD104" s="51" t="n">
        <v>4000</v>
      </c>
      <c r="AE104" s="51"/>
      <c r="AF104" s="51"/>
      <c r="AG104" s="53" t="n">
        <f aca="false">SUM(AD104+AE104-AF104)</f>
        <v>4000</v>
      </c>
      <c r="AH104" s="51" t="n">
        <v>3125</v>
      </c>
      <c r="AI104" s="51" t="n">
        <v>4000</v>
      </c>
      <c r="AJ104" s="47" t="n">
        <v>1875</v>
      </c>
      <c r="AK104" s="51" t="n">
        <v>4000</v>
      </c>
      <c r="AL104" s="51"/>
      <c r="AM104" s="51"/>
      <c r="AN104" s="47" t="n">
        <f aca="false">SUM(AK104+AL104-AM104)</f>
        <v>4000</v>
      </c>
      <c r="AO104" s="39" t="n">
        <f aca="false">SUM(AN104/$AN$4)</f>
        <v>530.891233658504</v>
      </c>
      <c r="AP104" s="47" t="n">
        <v>4000</v>
      </c>
      <c r="AQ104" s="47"/>
      <c r="AR104" s="39" t="n">
        <f aca="false">SUM(AP104/$AN$4)</f>
        <v>530.891233658504</v>
      </c>
      <c r="AS104" s="39" t="n">
        <v>359.1</v>
      </c>
      <c r="AT104" s="39" t="n">
        <v>359.1</v>
      </c>
      <c r="AU104" s="39"/>
      <c r="AV104" s="39"/>
      <c r="AW104" s="39" t="n">
        <f aca="false">SUM(AR104+AU104-AV104)</f>
        <v>530.891233658504</v>
      </c>
      <c r="AX104" s="47" t="n">
        <v>615.6</v>
      </c>
      <c r="AY104" s="47" t="n">
        <v>100</v>
      </c>
      <c r="AZ104" s="47"/>
      <c r="BA104" s="47" t="n">
        <f aca="false">SUM(AW104+AY104-AZ104)</f>
        <v>630.891233658504</v>
      </c>
      <c r="BB104" s="47" t="n">
        <v>615.6</v>
      </c>
      <c r="BC104" s="48" t="n">
        <f aca="false">SUM(BB104/BA104*100)</f>
        <v>97.5762488297973</v>
      </c>
      <c r="BL104" s="2"/>
    </row>
    <row r="105" customFormat="false" ht="12.75" hidden="false" customHeight="false" outlineLevel="0" collapsed="false">
      <c r="A105" s="41"/>
      <c r="B105" s="36"/>
      <c r="C105" s="36"/>
      <c r="D105" s="36"/>
      <c r="E105" s="36"/>
      <c r="F105" s="36"/>
      <c r="G105" s="36"/>
      <c r="H105" s="36"/>
      <c r="I105" s="49" t="n">
        <v>32382</v>
      </c>
      <c r="J105" s="50" t="s">
        <v>149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39"/>
      <c r="W105" s="51"/>
      <c r="X105" s="51"/>
      <c r="Y105" s="51"/>
      <c r="Z105" s="51"/>
      <c r="AA105" s="51"/>
      <c r="AB105" s="51"/>
      <c r="AC105" s="51"/>
      <c r="AD105" s="51" t="n">
        <v>15000</v>
      </c>
      <c r="AE105" s="51"/>
      <c r="AF105" s="51"/>
      <c r="AG105" s="53" t="n">
        <f aca="false">SUM(AD105+AE105-AF105)</f>
        <v>15000</v>
      </c>
      <c r="AH105" s="51" t="n">
        <v>9275</v>
      </c>
      <c r="AI105" s="51" t="n">
        <v>18000</v>
      </c>
      <c r="AJ105" s="47" t="n">
        <v>8512.5</v>
      </c>
      <c r="AK105" s="51" t="n">
        <v>30000</v>
      </c>
      <c r="AL105" s="51"/>
      <c r="AM105" s="51"/>
      <c r="AN105" s="47" t="n">
        <f aca="false">SUM(AK105+AL105-AM105)</f>
        <v>30000</v>
      </c>
      <c r="AO105" s="39" t="n">
        <f aca="false">SUM(AN105/$AN$4)</f>
        <v>3981.68425243878</v>
      </c>
      <c r="AP105" s="47" t="n">
        <v>10000</v>
      </c>
      <c r="AQ105" s="47"/>
      <c r="AR105" s="39" t="n">
        <f aca="false">SUM(AP105/$AN$4)</f>
        <v>1327.22808414626</v>
      </c>
      <c r="AS105" s="39" t="n">
        <v>4108.22</v>
      </c>
      <c r="AT105" s="39" t="n">
        <v>4108.22</v>
      </c>
      <c r="AU105" s="39" t="n">
        <v>6000</v>
      </c>
      <c r="AV105" s="39"/>
      <c r="AW105" s="39" t="n">
        <f aca="false">SUM(AR105+AU105-AV105)</f>
        <v>7327.22808414626</v>
      </c>
      <c r="AX105" s="47" t="n">
        <v>5439.54</v>
      </c>
      <c r="AY105" s="47"/>
      <c r="AZ105" s="47"/>
      <c r="BA105" s="47" t="n">
        <f aca="false">SUM(AW105+AY105-AZ105)</f>
        <v>7327.22808414626</v>
      </c>
      <c r="BB105" s="47" t="n">
        <v>5439.54</v>
      </c>
      <c r="BC105" s="48" t="n">
        <f aca="false">SUM(BB105/BA105*100)</f>
        <v>74.2373505714855</v>
      </c>
      <c r="BL105" s="2"/>
    </row>
    <row r="106" customFormat="false" ht="12.75" hidden="false" customHeight="false" outlineLevel="0" collapsed="false">
      <c r="A106" s="41"/>
      <c r="B106" s="36"/>
      <c r="C106" s="36"/>
      <c r="D106" s="36"/>
      <c r="E106" s="36"/>
      <c r="F106" s="36"/>
      <c r="G106" s="36"/>
      <c r="H106" s="36"/>
      <c r="I106" s="49" t="n">
        <v>32391</v>
      </c>
      <c r="J106" s="50" t="s">
        <v>150</v>
      </c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39"/>
      <c r="W106" s="51"/>
      <c r="X106" s="51" t="n">
        <v>30000</v>
      </c>
      <c r="Y106" s="51" t="n">
        <v>30000</v>
      </c>
      <c r="Z106" s="51" t="n">
        <v>30000</v>
      </c>
      <c r="AA106" s="51" t="n">
        <v>35000</v>
      </c>
      <c r="AB106" s="51" t="n">
        <v>12991.63</v>
      </c>
      <c r="AC106" s="51" t="n">
        <v>35000</v>
      </c>
      <c r="AD106" s="51" t="n">
        <v>35000</v>
      </c>
      <c r="AE106" s="51"/>
      <c r="AF106" s="51"/>
      <c r="AG106" s="53" t="n">
        <f aca="false">SUM(AD106+AE106-AF106)</f>
        <v>35000</v>
      </c>
      <c r="AH106" s="51" t="n">
        <v>21496.96</v>
      </c>
      <c r="AI106" s="51" t="n">
        <v>35000</v>
      </c>
      <c r="AJ106" s="47" t="n">
        <v>4984.59</v>
      </c>
      <c r="AK106" s="51" t="n">
        <v>30000</v>
      </c>
      <c r="AL106" s="51"/>
      <c r="AM106" s="51"/>
      <c r="AN106" s="47" t="n">
        <f aca="false">SUM(AK106+AL106-AM106)</f>
        <v>30000</v>
      </c>
      <c r="AO106" s="39" t="n">
        <f aca="false">SUM(AN106/$AN$4)</f>
        <v>3981.68425243878</v>
      </c>
      <c r="AP106" s="47" t="n">
        <v>10000</v>
      </c>
      <c r="AQ106" s="47"/>
      <c r="AR106" s="39" t="n">
        <f aca="false">SUM(AP106/$AN$4)</f>
        <v>1327.22808414626</v>
      </c>
      <c r="AS106" s="39" t="n">
        <v>1031.59</v>
      </c>
      <c r="AT106" s="39" t="n">
        <v>1031.59</v>
      </c>
      <c r="AU106" s="39" t="n">
        <v>500</v>
      </c>
      <c r="AV106" s="39"/>
      <c r="AW106" s="39" t="n">
        <f aca="false">SUM(AR106+AU106-AV106)</f>
        <v>1827.22808414626</v>
      </c>
      <c r="AX106" s="47" t="n">
        <v>1554.51</v>
      </c>
      <c r="AY106" s="47"/>
      <c r="AZ106" s="47"/>
      <c r="BA106" s="47" t="n">
        <f aca="false">SUM(AW106+AY106-AZ106)</f>
        <v>1827.22808414626</v>
      </c>
      <c r="BB106" s="47" t="n">
        <v>1554.51</v>
      </c>
      <c r="BC106" s="48" t="n">
        <f aca="false">SUM(BB106/BA106*100)</f>
        <v>85.0747650765403</v>
      </c>
      <c r="BL106" s="2"/>
    </row>
    <row r="107" customFormat="false" ht="12.75" hidden="false" customHeight="false" outlineLevel="0" collapsed="false">
      <c r="A107" s="41"/>
      <c r="B107" s="36"/>
      <c r="C107" s="36"/>
      <c r="D107" s="36"/>
      <c r="E107" s="36"/>
      <c r="F107" s="36"/>
      <c r="G107" s="36"/>
      <c r="H107" s="36"/>
      <c r="I107" s="49" t="n">
        <v>32391</v>
      </c>
      <c r="J107" s="50" t="s">
        <v>151</v>
      </c>
      <c r="K107" s="51" t="n">
        <v>0</v>
      </c>
      <c r="L107" s="51" t="n">
        <v>0</v>
      </c>
      <c r="M107" s="51" t="n">
        <v>0</v>
      </c>
      <c r="N107" s="51" t="n">
        <v>5000</v>
      </c>
      <c r="O107" s="51" t="n">
        <v>5000</v>
      </c>
      <c r="P107" s="51" t="n">
        <v>5000</v>
      </c>
      <c r="Q107" s="51" t="n">
        <v>5000</v>
      </c>
      <c r="R107" s="51"/>
      <c r="S107" s="51" t="n">
        <v>3000</v>
      </c>
      <c r="T107" s="51"/>
      <c r="U107" s="51"/>
      <c r="V107" s="39" t="n">
        <f aca="false">S107/P107*100</f>
        <v>60</v>
      </c>
      <c r="W107" s="51" t="n">
        <v>3000</v>
      </c>
      <c r="X107" s="51" t="n">
        <v>3000</v>
      </c>
      <c r="Y107" s="51" t="n">
        <v>5000</v>
      </c>
      <c r="Z107" s="51" t="n">
        <v>5000</v>
      </c>
      <c r="AA107" s="51" t="n">
        <v>5000</v>
      </c>
      <c r="AB107" s="51"/>
      <c r="AC107" s="51" t="n">
        <v>5000</v>
      </c>
      <c r="AD107" s="51" t="n">
        <v>5000</v>
      </c>
      <c r="AE107" s="51"/>
      <c r="AF107" s="51"/>
      <c r="AG107" s="53" t="n">
        <f aca="false">SUM(AD107+AE107-AF107)</f>
        <v>5000</v>
      </c>
      <c r="AH107" s="51"/>
      <c r="AI107" s="51" t="n">
        <v>5000</v>
      </c>
      <c r="AJ107" s="47" t="n">
        <v>0</v>
      </c>
      <c r="AK107" s="51" t="n">
        <v>5000</v>
      </c>
      <c r="AL107" s="51"/>
      <c r="AM107" s="51"/>
      <c r="AN107" s="47" t="n">
        <f aca="false">SUM(AK107+AL107-AM107)</f>
        <v>5000</v>
      </c>
      <c r="AO107" s="39" t="n">
        <f aca="false">SUM(AN107/$AN$4)</f>
        <v>663.61404207313</v>
      </c>
      <c r="AP107" s="47" t="n">
        <v>5000</v>
      </c>
      <c r="AQ107" s="47"/>
      <c r="AR107" s="39" t="n">
        <f aca="false">SUM(AP107/$AN$4)</f>
        <v>663.61404207313</v>
      </c>
      <c r="AS107" s="39"/>
      <c r="AT107" s="39"/>
      <c r="AU107" s="39"/>
      <c r="AV107" s="39"/>
      <c r="AW107" s="39" t="n">
        <f aca="false">SUM(AR107+AU107-AV107)</f>
        <v>663.61404207313</v>
      </c>
      <c r="AX107" s="47"/>
      <c r="AY107" s="47"/>
      <c r="AZ107" s="47"/>
      <c r="BA107" s="47" t="n">
        <f aca="false">SUM(AW107+AY107-AZ107)</f>
        <v>663.61404207313</v>
      </c>
      <c r="BB107" s="47"/>
      <c r="BC107" s="48" t="n">
        <f aca="false">SUM(BB107/BA107*100)</f>
        <v>0</v>
      </c>
      <c r="BL107" s="2"/>
    </row>
    <row r="108" customFormat="false" ht="12.75" hidden="false" customHeight="false" outlineLevel="0" collapsed="false">
      <c r="A108" s="41"/>
      <c r="B108" s="36"/>
      <c r="C108" s="36"/>
      <c r="D108" s="36"/>
      <c r="E108" s="36"/>
      <c r="F108" s="36"/>
      <c r="G108" s="36"/>
      <c r="H108" s="36"/>
      <c r="I108" s="49" t="n">
        <v>32394</v>
      </c>
      <c r="J108" s="50" t="s">
        <v>152</v>
      </c>
      <c r="K108" s="51"/>
      <c r="L108" s="51"/>
      <c r="M108" s="51"/>
      <c r="N108" s="51" t="n">
        <v>2000</v>
      </c>
      <c r="O108" s="51" t="n">
        <v>2000</v>
      </c>
      <c r="P108" s="51" t="n">
        <v>2000</v>
      </c>
      <c r="Q108" s="51" t="n">
        <v>2000</v>
      </c>
      <c r="R108" s="51"/>
      <c r="S108" s="51" t="n">
        <v>2000</v>
      </c>
      <c r="T108" s="51"/>
      <c r="U108" s="51"/>
      <c r="V108" s="39" t="n">
        <f aca="false">S108/P108*100</f>
        <v>100</v>
      </c>
      <c r="W108" s="51" t="n">
        <v>2000</v>
      </c>
      <c r="X108" s="51" t="n">
        <v>2000</v>
      </c>
      <c r="Y108" s="51" t="n">
        <v>2000</v>
      </c>
      <c r="Z108" s="51" t="n">
        <v>3000</v>
      </c>
      <c r="AA108" s="51" t="n">
        <v>2000</v>
      </c>
      <c r="AB108" s="51"/>
      <c r="AC108" s="51" t="n">
        <v>2000</v>
      </c>
      <c r="AD108" s="51" t="n">
        <v>2000</v>
      </c>
      <c r="AE108" s="51"/>
      <c r="AF108" s="51"/>
      <c r="AG108" s="53" t="n">
        <f aca="false">SUM(AD108+AE108-AF108)</f>
        <v>2000</v>
      </c>
      <c r="AH108" s="51"/>
      <c r="AI108" s="51" t="n">
        <v>2000</v>
      </c>
      <c r="AJ108" s="47" t="n">
        <v>0</v>
      </c>
      <c r="AK108" s="51" t="n">
        <v>3000</v>
      </c>
      <c r="AL108" s="51"/>
      <c r="AM108" s="51"/>
      <c r="AN108" s="47" t="n">
        <f aca="false">SUM(AK108+AL108-AM108)</f>
        <v>3000</v>
      </c>
      <c r="AO108" s="39" t="n">
        <f aca="false">SUM(AN108/$AN$4)</f>
        <v>398.168425243878</v>
      </c>
      <c r="AP108" s="47" t="n">
        <v>3000</v>
      </c>
      <c r="AQ108" s="47"/>
      <c r="AR108" s="39" t="n">
        <f aca="false">SUM(AP108/$AN$4)</f>
        <v>398.168425243878</v>
      </c>
      <c r="AS108" s="39" t="n">
        <v>120.69</v>
      </c>
      <c r="AT108" s="39" t="n">
        <v>120.69</v>
      </c>
      <c r="AU108" s="39"/>
      <c r="AV108" s="39"/>
      <c r="AW108" s="39" t="n">
        <f aca="false">SUM(AR108+AU108-AV108)</f>
        <v>398.168425243878</v>
      </c>
      <c r="AX108" s="47" t="n">
        <v>466.05</v>
      </c>
      <c r="AY108" s="47" t="n">
        <v>200</v>
      </c>
      <c r="AZ108" s="47"/>
      <c r="BA108" s="47" t="n">
        <f aca="false">SUM(AW108+AY108-AZ108)</f>
        <v>598.168425243878</v>
      </c>
      <c r="BB108" s="47" t="n">
        <v>466.05</v>
      </c>
      <c r="BC108" s="48" t="n">
        <f aca="false">SUM(BB108/BA108*100)</f>
        <v>77.9128386474073</v>
      </c>
      <c r="BL108" s="2"/>
    </row>
    <row r="109" customFormat="false" ht="12.75" hidden="false" customHeight="false" outlineLevel="0" collapsed="false">
      <c r="A109" s="41"/>
      <c r="B109" s="36"/>
      <c r="C109" s="36"/>
      <c r="D109" s="36"/>
      <c r="E109" s="36"/>
      <c r="F109" s="36"/>
      <c r="G109" s="36"/>
      <c r="H109" s="36"/>
      <c r="I109" s="49" t="n">
        <v>32399</v>
      </c>
      <c r="J109" s="50" t="s">
        <v>153</v>
      </c>
      <c r="K109" s="51"/>
      <c r="L109" s="51"/>
      <c r="M109" s="51"/>
      <c r="N109" s="51" t="n">
        <v>5000</v>
      </c>
      <c r="O109" s="51" t="n">
        <v>5000</v>
      </c>
      <c r="P109" s="51" t="n">
        <v>5000</v>
      </c>
      <c r="Q109" s="51" t="n">
        <v>5000</v>
      </c>
      <c r="R109" s="51" t="n">
        <v>6000</v>
      </c>
      <c r="S109" s="51" t="n">
        <v>6000</v>
      </c>
      <c r="T109" s="51"/>
      <c r="U109" s="51"/>
      <c r="V109" s="39" t="n">
        <f aca="false">S109/P109*100</f>
        <v>120</v>
      </c>
      <c r="W109" s="51" t="n">
        <v>6000</v>
      </c>
      <c r="X109" s="51" t="n">
        <v>0</v>
      </c>
      <c r="Y109" s="51" t="n">
        <v>10000</v>
      </c>
      <c r="Z109" s="51" t="n">
        <v>10000</v>
      </c>
      <c r="AA109" s="51" t="n">
        <v>10000</v>
      </c>
      <c r="AB109" s="51"/>
      <c r="AC109" s="51" t="n">
        <v>10000</v>
      </c>
      <c r="AD109" s="51" t="n">
        <v>10000</v>
      </c>
      <c r="AE109" s="51"/>
      <c r="AF109" s="51"/>
      <c r="AG109" s="53" t="n">
        <f aca="false">SUM(AD109+AE109-AF109)</f>
        <v>10000</v>
      </c>
      <c r="AH109" s="51"/>
      <c r="AI109" s="51" t="n">
        <v>10000</v>
      </c>
      <c r="AJ109" s="47" t="n">
        <v>0</v>
      </c>
      <c r="AK109" s="51" t="n">
        <v>10000</v>
      </c>
      <c r="AL109" s="51" t="n">
        <v>10000</v>
      </c>
      <c r="AM109" s="51"/>
      <c r="AN109" s="47" t="n">
        <f aca="false">SUM(AK109+AL109-AM109)</f>
        <v>20000</v>
      </c>
      <c r="AO109" s="39" t="n">
        <f aca="false">SUM(AN109/$AN$4)</f>
        <v>2654.45616829252</v>
      </c>
      <c r="AP109" s="47" t="n">
        <v>15000</v>
      </c>
      <c r="AQ109" s="47"/>
      <c r="AR109" s="39" t="n">
        <f aca="false">SUM(AP109/$AN$4)</f>
        <v>1990.84212621939</v>
      </c>
      <c r="AS109" s="39" t="n">
        <v>228.82</v>
      </c>
      <c r="AT109" s="39" t="n">
        <v>228.82</v>
      </c>
      <c r="AU109" s="39"/>
      <c r="AV109" s="39"/>
      <c r="AW109" s="39" t="n">
        <f aca="false">SUM(AR109+AU109-AV109)</f>
        <v>1990.84212621939</v>
      </c>
      <c r="AX109" s="47" t="n">
        <v>228.82</v>
      </c>
      <c r="AY109" s="47"/>
      <c r="AZ109" s="47"/>
      <c r="BA109" s="47" t="n">
        <f aca="false">SUM(AW109+AY109-AZ109)</f>
        <v>1990.84212621939</v>
      </c>
      <c r="BB109" s="47" t="n">
        <v>228.82</v>
      </c>
      <c r="BC109" s="48" t="n">
        <f aca="false">SUM(BB109/BA109*100)</f>
        <v>11.4936286</v>
      </c>
      <c r="BL109" s="2"/>
    </row>
    <row r="110" customFormat="false" ht="12.75" hidden="false" customHeight="false" outlineLevel="0" collapsed="false">
      <c r="A110" s="41"/>
      <c r="B110" s="36"/>
      <c r="C110" s="36"/>
      <c r="D110" s="36"/>
      <c r="E110" s="36"/>
      <c r="F110" s="36"/>
      <c r="G110" s="36"/>
      <c r="H110" s="36"/>
      <c r="I110" s="49" t="n">
        <v>329</v>
      </c>
      <c r="J110" s="50" t="s">
        <v>56</v>
      </c>
      <c r="K110" s="51" t="n">
        <f aca="false">SUM(K114:K114)</f>
        <v>247013.43</v>
      </c>
      <c r="L110" s="51" t="n">
        <f aca="false">SUM(L114:L114)</f>
        <v>44500</v>
      </c>
      <c r="M110" s="51" t="n">
        <f aca="false">SUM(M114:M114)</f>
        <v>44500</v>
      </c>
      <c r="N110" s="51" t="n">
        <f aca="false">SUM(N111:N115)</f>
        <v>21000</v>
      </c>
      <c r="O110" s="51" t="n">
        <f aca="false">SUM(O111:O115)</f>
        <v>21000</v>
      </c>
      <c r="P110" s="51" t="n">
        <f aca="false">SUM(P111:P115)</f>
        <v>21362</v>
      </c>
      <c r="Q110" s="51" t="n">
        <f aca="false">SUM(Q111:Q115)</f>
        <v>21362</v>
      </c>
      <c r="R110" s="51" t="n">
        <f aca="false">SUM(R111:R115)</f>
        <v>15900.84</v>
      </c>
      <c r="S110" s="51" t="n">
        <f aca="false">SUM(S111:S115)</f>
        <v>25000</v>
      </c>
      <c r="T110" s="51" t="n">
        <f aca="false">SUM(T111:T115)</f>
        <v>8027.64</v>
      </c>
      <c r="U110" s="51" t="n">
        <f aca="false">SUM(U111:U115)</f>
        <v>0</v>
      </c>
      <c r="V110" s="51" t="n">
        <f aca="false">SUM(V111:V115)</f>
        <v>257.183275699466</v>
      </c>
      <c r="W110" s="51" t="n">
        <f aca="false">SUM(W111:W115)</f>
        <v>44000</v>
      </c>
      <c r="X110" s="51" t="n">
        <f aca="false">SUM(X111:X115)</f>
        <v>95700</v>
      </c>
      <c r="Y110" s="51" t="n">
        <f aca="false">SUM(Y111:Y116)</f>
        <v>142296</v>
      </c>
      <c r="Z110" s="51" t="n">
        <f aca="false">SUM(Z111:Z116)</f>
        <v>1174004</v>
      </c>
      <c r="AA110" s="51" t="n">
        <f aca="false">SUM(AA111:AA116)</f>
        <v>163000</v>
      </c>
      <c r="AB110" s="51" t="n">
        <f aca="false">SUM(AB111:AB116)</f>
        <v>29492.02</v>
      </c>
      <c r="AC110" s="51" t="n">
        <f aca="false">SUM(AC111:AC116)</f>
        <v>233000</v>
      </c>
      <c r="AD110" s="51" t="n">
        <f aca="false">SUM(AD111:AD116)</f>
        <v>85500</v>
      </c>
      <c r="AE110" s="51" t="n">
        <f aca="false">SUM(AE111:AE116)</f>
        <v>0</v>
      </c>
      <c r="AF110" s="51" t="n">
        <f aca="false">SUM(AF111:AF116)</f>
        <v>0</v>
      </c>
      <c r="AG110" s="51" t="n">
        <f aca="false">SUM(AG111:AG116)</f>
        <v>85500</v>
      </c>
      <c r="AH110" s="51" t="n">
        <f aca="false">SUM(AH111:AH116)</f>
        <v>41781.32</v>
      </c>
      <c r="AI110" s="51" t="n">
        <f aca="false">SUM(AI111:AI116)</f>
        <v>229200</v>
      </c>
      <c r="AJ110" s="51" t="n">
        <f aca="false">SUM(AJ111:AJ116)</f>
        <v>19146.15</v>
      </c>
      <c r="AK110" s="51" t="n">
        <v>269691.6</v>
      </c>
      <c r="AL110" s="51" t="n">
        <f aca="false">SUM(AL111:AL116)</f>
        <v>15000</v>
      </c>
      <c r="AM110" s="51" t="n">
        <f aca="false">SUM(AM111:AM116)</f>
        <v>125500</v>
      </c>
      <c r="AN110" s="51" t="n">
        <f aca="false">SUM(AN111:AN116)</f>
        <v>164191.6</v>
      </c>
      <c r="AO110" s="39" t="n">
        <f aca="false">SUM(AN110/$AN$4)</f>
        <v>21791.9702700909</v>
      </c>
      <c r="AP110" s="51" t="n">
        <f aca="false">SUM(AP111:AP116)</f>
        <v>125000</v>
      </c>
      <c r="AQ110" s="51"/>
      <c r="AR110" s="39" t="n">
        <f aca="false">SUM(AP110/$AN$4)</f>
        <v>16590.3510518283</v>
      </c>
      <c r="AS110" s="39"/>
      <c r="AT110" s="39" t="n">
        <f aca="false">SUM(AT111:AT116)</f>
        <v>3342.81</v>
      </c>
      <c r="AU110" s="39" t="n">
        <f aca="false">SUM(AU111:AU116)</f>
        <v>71646.21</v>
      </c>
      <c r="AV110" s="39" t="n">
        <f aca="false">SUM(AV111:AV116)</f>
        <v>0</v>
      </c>
      <c r="AW110" s="39" t="n">
        <f aca="false">SUM(AR110+AU110-AV110)</f>
        <v>88236.5610518283</v>
      </c>
      <c r="AX110" s="47" t="n">
        <f aca="false">SUM(AX111:AX116)</f>
        <v>14439.23</v>
      </c>
      <c r="AY110" s="47" t="n">
        <f aca="false">SUM(AY111:AY116)</f>
        <v>5187.53</v>
      </c>
      <c r="AZ110" s="47" t="n">
        <f aca="false">SUM(AZ111:AZ116)</f>
        <v>53159.52</v>
      </c>
      <c r="BA110" s="47" t="n">
        <f aca="false">SUM(BA111:BA116)</f>
        <v>40264.5710518283</v>
      </c>
      <c r="BB110" s="47" t="n">
        <f aca="false">SUM(BB111:BB116)</f>
        <v>13458.3</v>
      </c>
      <c r="BC110" s="48" t="n">
        <f aca="false">SUM(BB110/BA110*100)</f>
        <v>33.4246699975434</v>
      </c>
      <c r="BL110" s="2"/>
    </row>
    <row r="111" customFormat="false" ht="12.75" hidden="false" customHeight="false" outlineLevel="0" collapsed="false">
      <c r="A111" s="41"/>
      <c r="B111" s="36"/>
      <c r="C111" s="36"/>
      <c r="D111" s="36"/>
      <c r="E111" s="36"/>
      <c r="F111" s="36"/>
      <c r="G111" s="36"/>
      <c r="H111" s="36"/>
      <c r="I111" s="49" t="n">
        <v>32931</v>
      </c>
      <c r="J111" s="50" t="s">
        <v>154</v>
      </c>
      <c r="K111" s="51"/>
      <c r="L111" s="51"/>
      <c r="M111" s="51"/>
      <c r="N111" s="51" t="n">
        <v>15000</v>
      </c>
      <c r="O111" s="51" t="n">
        <v>15000</v>
      </c>
      <c r="P111" s="51" t="n">
        <v>15000</v>
      </c>
      <c r="Q111" s="51" t="n">
        <v>15000</v>
      </c>
      <c r="R111" s="51" t="n">
        <v>6124.59</v>
      </c>
      <c r="S111" s="51" t="n">
        <v>15000</v>
      </c>
      <c r="T111" s="51" t="n">
        <v>4490.14</v>
      </c>
      <c r="U111" s="51"/>
      <c r="V111" s="39" t="n">
        <f aca="false">S111/P111*100</f>
        <v>100</v>
      </c>
      <c r="W111" s="51" t="n">
        <v>15000</v>
      </c>
      <c r="X111" s="51" t="n">
        <v>35000</v>
      </c>
      <c r="Y111" s="51" t="n">
        <v>35000</v>
      </c>
      <c r="Z111" s="51" t="n">
        <v>40000</v>
      </c>
      <c r="AA111" s="51" t="n">
        <v>35000</v>
      </c>
      <c r="AB111" s="51" t="n">
        <v>8714.75</v>
      </c>
      <c r="AC111" s="51" t="n">
        <v>35000</v>
      </c>
      <c r="AD111" s="51" t="n">
        <v>35000</v>
      </c>
      <c r="AE111" s="51"/>
      <c r="AF111" s="51"/>
      <c r="AG111" s="53" t="n">
        <f aca="false">SUM(AD111+AE111-AF111)</f>
        <v>35000</v>
      </c>
      <c r="AH111" s="51" t="n">
        <v>17082.95</v>
      </c>
      <c r="AI111" s="51" t="n">
        <v>40000</v>
      </c>
      <c r="AJ111" s="47" t="n">
        <v>5090.41</v>
      </c>
      <c r="AK111" s="51" t="n">
        <v>40000</v>
      </c>
      <c r="AL111" s="51"/>
      <c r="AM111" s="51"/>
      <c r="AN111" s="47" t="n">
        <f aca="false">SUM(AK111+AL111-AM111)</f>
        <v>40000</v>
      </c>
      <c r="AO111" s="39" t="n">
        <f aca="false">SUM(AN111/$AN$4)</f>
        <v>5308.91233658504</v>
      </c>
      <c r="AP111" s="47" t="n">
        <v>40000</v>
      </c>
      <c r="AQ111" s="47"/>
      <c r="AR111" s="39" t="n">
        <f aca="false">SUM(AP111/$AN$4)</f>
        <v>5308.91233658504</v>
      </c>
      <c r="AS111" s="39" t="n">
        <v>1550.47</v>
      </c>
      <c r="AT111" s="39" t="n">
        <v>1550.47</v>
      </c>
      <c r="AU111" s="39"/>
      <c r="AV111" s="39"/>
      <c r="AW111" s="39" t="n">
        <f aca="false">SUM(AR111+AU111-AV111)</f>
        <v>5308.91233658504</v>
      </c>
      <c r="AX111" s="47" t="n">
        <v>5951.39</v>
      </c>
      <c r="AY111" s="47" t="n">
        <v>3000</v>
      </c>
      <c r="AZ111" s="47"/>
      <c r="BA111" s="47" t="n">
        <f aca="false">SUM(AW111+AY111-AZ111)</f>
        <v>8308.91233658504</v>
      </c>
      <c r="BB111" s="47" t="n">
        <v>4970.46</v>
      </c>
      <c r="BC111" s="48" t="n">
        <f aca="false">SUM(BB111/BA111*100)</f>
        <v>59.8208261039718</v>
      </c>
      <c r="BL111" s="2"/>
    </row>
    <row r="112" customFormat="false" ht="12.75" hidden="false" customHeight="false" outlineLevel="0" collapsed="false">
      <c r="A112" s="41"/>
      <c r="B112" s="36"/>
      <c r="C112" s="36"/>
      <c r="D112" s="36"/>
      <c r="E112" s="36"/>
      <c r="F112" s="36"/>
      <c r="G112" s="36"/>
      <c r="H112" s="36"/>
      <c r="I112" s="49" t="n">
        <v>32955</v>
      </c>
      <c r="J112" s="50" t="s">
        <v>155</v>
      </c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39"/>
      <c r="W112" s="51"/>
      <c r="X112" s="51" t="n">
        <v>15000</v>
      </c>
      <c r="Y112" s="51" t="n">
        <v>15000</v>
      </c>
      <c r="Z112" s="51" t="n">
        <v>15100</v>
      </c>
      <c r="AA112" s="51" t="n">
        <v>15000</v>
      </c>
      <c r="AB112" s="51" t="n">
        <v>6673.33</v>
      </c>
      <c r="AC112" s="51" t="n">
        <v>15000</v>
      </c>
      <c r="AD112" s="51" t="n">
        <v>15000</v>
      </c>
      <c r="AE112" s="51"/>
      <c r="AF112" s="51"/>
      <c r="AG112" s="53" t="n">
        <f aca="false">SUM(AD112+AE112-AF112)</f>
        <v>15000</v>
      </c>
      <c r="AH112" s="51" t="n">
        <v>4781.25</v>
      </c>
      <c r="AI112" s="51" t="n">
        <v>10000</v>
      </c>
      <c r="AJ112" s="47" t="n">
        <v>4250</v>
      </c>
      <c r="AK112" s="51" t="n">
        <v>10000</v>
      </c>
      <c r="AL112" s="51"/>
      <c r="AM112" s="51"/>
      <c r="AN112" s="47" t="n">
        <f aca="false">SUM(AK112+AL112-AM112)</f>
        <v>10000</v>
      </c>
      <c r="AO112" s="39" t="n">
        <f aca="false">SUM(AN112/$AN$4)</f>
        <v>1327.22808414626</v>
      </c>
      <c r="AP112" s="47" t="n">
        <v>10000</v>
      </c>
      <c r="AQ112" s="47"/>
      <c r="AR112" s="39" t="n">
        <f aca="false">SUM(AP112/$AN$4)</f>
        <v>1327.22808414626</v>
      </c>
      <c r="AS112" s="39" t="n">
        <v>676.86</v>
      </c>
      <c r="AT112" s="39" t="n">
        <v>676.86</v>
      </c>
      <c r="AU112" s="39"/>
      <c r="AV112" s="39"/>
      <c r="AW112" s="39" t="n">
        <f aca="false">SUM(AR112+AU112-AV112)</f>
        <v>1327.22808414626</v>
      </c>
      <c r="AX112" s="47" t="n">
        <v>1128.1</v>
      </c>
      <c r="AY112" s="47"/>
      <c r="AZ112" s="47"/>
      <c r="BA112" s="47" t="n">
        <f aca="false">SUM(AW112+AY112-AZ112)</f>
        <v>1327.22808414626</v>
      </c>
      <c r="BB112" s="47" t="n">
        <v>1128.1</v>
      </c>
      <c r="BC112" s="48" t="n">
        <f aca="false">SUM(BB112/BA112*100)</f>
        <v>84.9966945</v>
      </c>
      <c r="BL112" s="2"/>
    </row>
    <row r="113" customFormat="false" ht="12.75" hidden="false" customHeight="false" outlineLevel="0" collapsed="false">
      <c r="A113" s="41"/>
      <c r="B113" s="36"/>
      <c r="C113" s="36"/>
      <c r="D113" s="36"/>
      <c r="E113" s="36"/>
      <c r="F113" s="36"/>
      <c r="G113" s="36"/>
      <c r="H113" s="36"/>
      <c r="I113" s="49" t="n">
        <v>32959</v>
      </c>
      <c r="J113" s="50" t="s">
        <v>156</v>
      </c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39"/>
      <c r="W113" s="51"/>
      <c r="X113" s="51"/>
      <c r="Y113" s="51"/>
      <c r="Z113" s="51" t="n">
        <v>5000</v>
      </c>
      <c r="AA113" s="51" t="n">
        <v>5000</v>
      </c>
      <c r="AB113" s="51" t="n">
        <v>3261.38</v>
      </c>
      <c r="AC113" s="51" t="n">
        <v>5000</v>
      </c>
      <c r="AD113" s="51" t="n">
        <v>5000</v>
      </c>
      <c r="AE113" s="51"/>
      <c r="AF113" s="51"/>
      <c r="AG113" s="53" t="n">
        <f aca="false">SUM(AD113+AE113-AF113)</f>
        <v>5000</v>
      </c>
      <c r="AH113" s="51" t="n">
        <v>5112.93</v>
      </c>
      <c r="AI113" s="51" t="n">
        <v>5000</v>
      </c>
      <c r="AJ113" s="47" t="n">
        <v>0</v>
      </c>
      <c r="AK113" s="51" t="n">
        <v>5000</v>
      </c>
      <c r="AL113" s="51" t="n">
        <v>15000</v>
      </c>
      <c r="AM113" s="51"/>
      <c r="AN113" s="47" t="n">
        <f aca="false">SUM(AK113+AL113-AM113)</f>
        <v>20000</v>
      </c>
      <c r="AO113" s="39" t="n">
        <f aca="false">SUM(AN113/$AN$4)</f>
        <v>2654.45616829252</v>
      </c>
      <c r="AP113" s="47" t="n">
        <v>20000</v>
      </c>
      <c r="AQ113" s="47"/>
      <c r="AR113" s="39" t="n">
        <f aca="false">SUM(AP113/$AN$4)</f>
        <v>2654.45616829252</v>
      </c>
      <c r="AS113" s="39" t="n">
        <v>0</v>
      </c>
      <c r="AT113" s="39" t="n">
        <v>0</v>
      </c>
      <c r="AU113" s="39"/>
      <c r="AV113" s="39"/>
      <c r="AW113" s="39" t="n">
        <f aca="false">SUM(AR113+AU113-AV113)</f>
        <v>2654.45616829252</v>
      </c>
      <c r="AX113" s="47" t="n">
        <v>2961.6</v>
      </c>
      <c r="AY113" s="47" t="n">
        <v>400</v>
      </c>
      <c r="AZ113" s="47"/>
      <c r="BA113" s="47" t="n">
        <f aca="false">SUM(AW113+AY113-AZ113)</f>
        <v>3054.45616829252</v>
      </c>
      <c r="BB113" s="47" t="n">
        <v>2961.6</v>
      </c>
      <c r="BC113" s="48" t="n">
        <f aca="false">SUM(BB113/BA113*100)</f>
        <v>96.9599770572439</v>
      </c>
      <c r="BL113" s="2"/>
    </row>
    <row r="114" customFormat="false" ht="12.75" hidden="false" customHeight="false" outlineLevel="0" collapsed="false">
      <c r="A114" s="41"/>
      <c r="B114" s="36"/>
      <c r="C114" s="36"/>
      <c r="D114" s="36"/>
      <c r="E114" s="36"/>
      <c r="F114" s="36"/>
      <c r="G114" s="36"/>
      <c r="H114" s="36"/>
      <c r="I114" s="49" t="n">
        <v>32991</v>
      </c>
      <c r="J114" s="50" t="s">
        <v>56</v>
      </c>
      <c r="K114" s="51" t="n">
        <v>247013.43</v>
      </c>
      <c r="L114" s="51" t="n">
        <v>44500</v>
      </c>
      <c r="M114" s="51" t="n">
        <v>44500</v>
      </c>
      <c r="N114" s="51" t="n">
        <v>6000</v>
      </c>
      <c r="O114" s="51" t="n">
        <v>6000</v>
      </c>
      <c r="P114" s="51" t="n">
        <v>6362</v>
      </c>
      <c r="Q114" s="51" t="n">
        <v>6362</v>
      </c>
      <c r="R114" s="51" t="n">
        <v>9776.25</v>
      </c>
      <c r="S114" s="51" t="n">
        <v>10000</v>
      </c>
      <c r="T114" s="51" t="n">
        <v>3537.5</v>
      </c>
      <c r="U114" s="51"/>
      <c r="V114" s="39" t="n">
        <f aca="false">S114/P114*100</f>
        <v>157.183275699466</v>
      </c>
      <c r="W114" s="51" t="n">
        <v>29000</v>
      </c>
      <c r="X114" s="51" t="n">
        <v>45700</v>
      </c>
      <c r="Y114" s="51" t="n">
        <v>85296</v>
      </c>
      <c r="Z114" s="51" t="n">
        <v>85296</v>
      </c>
      <c r="AA114" s="51" t="n">
        <v>100000</v>
      </c>
      <c r="AB114" s="51" t="n">
        <v>8834.98</v>
      </c>
      <c r="AC114" s="51" t="n">
        <v>100000</v>
      </c>
      <c r="AD114" s="51" t="n">
        <v>22500</v>
      </c>
      <c r="AE114" s="51"/>
      <c r="AF114" s="51"/>
      <c r="AG114" s="53" t="n">
        <f aca="false">SUM(AD114+AE114-AF114)</f>
        <v>22500</v>
      </c>
      <c r="AH114" s="51" t="n">
        <v>11584.19</v>
      </c>
      <c r="AI114" s="51" t="n">
        <v>100000</v>
      </c>
      <c r="AJ114" s="47" t="n">
        <v>8569.45</v>
      </c>
      <c r="AK114" s="51" t="n">
        <v>50000</v>
      </c>
      <c r="AL114" s="51"/>
      <c r="AM114" s="51"/>
      <c r="AN114" s="47" t="n">
        <f aca="false">SUM(AK114+AL114-AM114)</f>
        <v>50000</v>
      </c>
      <c r="AO114" s="39" t="n">
        <f aca="false">SUM(AN114/$AN$4)</f>
        <v>6636.1404207313</v>
      </c>
      <c r="AP114" s="47" t="n">
        <v>50000</v>
      </c>
      <c r="AQ114" s="47"/>
      <c r="AR114" s="39" t="n">
        <f aca="false">SUM(AP114/$AN$4)</f>
        <v>6636.1404207313</v>
      </c>
      <c r="AS114" s="39" t="n">
        <v>946.48</v>
      </c>
      <c r="AT114" s="39" t="n">
        <v>946.48</v>
      </c>
      <c r="AU114" s="39"/>
      <c r="AV114" s="39"/>
      <c r="AW114" s="39" t="n">
        <f aca="false">SUM(AR114+AU114-AV114)</f>
        <v>6636.1404207313</v>
      </c>
      <c r="AX114" s="47" t="n">
        <v>4140.85</v>
      </c>
      <c r="AY114" s="47" t="n">
        <v>1787.53</v>
      </c>
      <c r="AZ114" s="47"/>
      <c r="BA114" s="47" t="n">
        <f aca="false">SUM(AW114+AY114-AZ114)</f>
        <v>8423.6704207313</v>
      </c>
      <c r="BB114" s="47" t="n">
        <v>4140.85</v>
      </c>
      <c r="BC114" s="48" t="n">
        <f aca="false">SUM(BB114/BA114*100)</f>
        <v>49.1573125867917</v>
      </c>
      <c r="BL114" s="2"/>
    </row>
    <row r="115" customFormat="false" ht="12.75" hidden="false" customHeight="false" outlineLevel="0" collapsed="false">
      <c r="A115" s="41"/>
      <c r="B115" s="36"/>
      <c r="C115" s="36"/>
      <c r="D115" s="36"/>
      <c r="E115" s="36"/>
      <c r="F115" s="36"/>
      <c r="G115" s="36"/>
      <c r="H115" s="36"/>
      <c r="I115" s="49" t="n">
        <v>32991</v>
      </c>
      <c r="J115" s="50" t="s">
        <v>157</v>
      </c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39"/>
      <c r="W115" s="51"/>
      <c r="X115" s="51"/>
      <c r="Y115" s="51" t="n">
        <v>7000</v>
      </c>
      <c r="Z115" s="51" t="n">
        <v>7000</v>
      </c>
      <c r="AA115" s="51" t="n">
        <v>8000</v>
      </c>
      <c r="AB115" s="51" t="n">
        <v>2007.58</v>
      </c>
      <c r="AC115" s="51" t="n">
        <v>8000</v>
      </c>
      <c r="AD115" s="51" t="n">
        <v>8000</v>
      </c>
      <c r="AE115" s="51"/>
      <c r="AF115" s="51"/>
      <c r="AG115" s="53" t="n">
        <f aca="false">SUM(AD115+AE115-AF115)</f>
        <v>8000</v>
      </c>
      <c r="AH115" s="51" t="n">
        <v>3220</v>
      </c>
      <c r="AI115" s="51" t="n">
        <v>8000</v>
      </c>
      <c r="AJ115" s="47" t="n">
        <v>1236.29</v>
      </c>
      <c r="AK115" s="51" t="n">
        <v>8000</v>
      </c>
      <c r="AL115" s="51"/>
      <c r="AM115" s="51"/>
      <c r="AN115" s="47" t="n">
        <f aca="false">SUM(AK115+AL115-AM115)</f>
        <v>8000</v>
      </c>
      <c r="AO115" s="39" t="n">
        <f aca="false">SUM(AN115/$AN$4)</f>
        <v>1061.78246731701</v>
      </c>
      <c r="AP115" s="47" t="n">
        <v>5000</v>
      </c>
      <c r="AQ115" s="47"/>
      <c r="AR115" s="39" t="n">
        <f aca="false">SUM(AP115/$AN$4)</f>
        <v>663.61404207313</v>
      </c>
      <c r="AS115" s="39" t="n">
        <v>169</v>
      </c>
      <c r="AT115" s="39" t="n">
        <v>169</v>
      </c>
      <c r="AU115" s="39"/>
      <c r="AV115" s="39"/>
      <c r="AW115" s="39" t="n">
        <f aca="false">SUM(AR115+AU115-AV115)</f>
        <v>663.61404207313</v>
      </c>
      <c r="AX115" s="47" t="n">
        <v>257.29</v>
      </c>
      <c r="AY115" s="47"/>
      <c r="AZ115" s="47"/>
      <c r="BA115" s="47" t="n">
        <f aca="false">SUM(AW115+AY115-AZ115)</f>
        <v>663.61404207313</v>
      </c>
      <c r="BB115" s="47" t="n">
        <v>257.29</v>
      </c>
      <c r="BC115" s="48" t="n">
        <f aca="false">SUM(BB115/BA115*100)</f>
        <v>38.7710301</v>
      </c>
      <c r="BL115" s="2"/>
    </row>
    <row r="116" customFormat="false" ht="12.75" hidden="false" customHeight="false" outlineLevel="0" collapsed="false">
      <c r="A116" s="41"/>
      <c r="B116" s="36"/>
      <c r="C116" s="36"/>
      <c r="D116" s="36"/>
      <c r="E116" s="36"/>
      <c r="F116" s="36"/>
      <c r="G116" s="36"/>
      <c r="H116" s="36"/>
      <c r="I116" s="49" t="n">
        <v>32999</v>
      </c>
      <c r="J116" s="50" t="s">
        <v>158</v>
      </c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39"/>
      <c r="W116" s="51"/>
      <c r="X116" s="51"/>
      <c r="Y116" s="51"/>
      <c r="Z116" s="51" t="n">
        <v>1021608</v>
      </c>
      <c r="AA116" s="51" t="n">
        <v>0</v>
      </c>
      <c r="AB116" s="51"/>
      <c r="AC116" s="51" t="n">
        <v>70000</v>
      </c>
      <c r="AD116" s="51" t="n">
        <v>0</v>
      </c>
      <c r="AE116" s="51"/>
      <c r="AF116" s="51"/>
      <c r="AG116" s="53" t="n">
        <f aca="false">SUM(AD116+AE116-AF116)</f>
        <v>0</v>
      </c>
      <c r="AH116" s="51"/>
      <c r="AI116" s="51" t="n">
        <v>66200</v>
      </c>
      <c r="AJ116" s="47" t="n">
        <v>0</v>
      </c>
      <c r="AK116" s="51" t="n">
        <v>161691.6</v>
      </c>
      <c r="AL116" s="47"/>
      <c r="AM116" s="51" t="n">
        <v>125500</v>
      </c>
      <c r="AN116" s="47" t="n">
        <f aca="false">SUM(AK116+AL116-AM116)</f>
        <v>36191.6</v>
      </c>
      <c r="AO116" s="39" t="n">
        <f aca="false">SUM(AN116/$AN$4)</f>
        <v>4803.45079301878</v>
      </c>
      <c r="AP116" s="47"/>
      <c r="AQ116" s="47"/>
      <c r="AR116" s="39" t="n">
        <f aca="false">SUM(AP116/$AN$4)</f>
        <v>0</v>
      </c>
      <c r="AS116" s="39"/>
      <c r="AT116" s="39"/>
      <c r="AU116" s="39" t="n">
        <v>71646.21</v>
      </c>
      <c r="AV116" s="39"/>
      <c r="AW116" s="39" t="n">
        <f aca="false">SUM(AR116+AU116-AV116)</f>
        <v>71646.21</v>
      </c>
      <c r="AX116" s="47"/>
      <c r="AY116" s="47" t="n">
        <v>0</v>
      </c>
      <c r="AZ116" s="47" t="n">
        <v>53159.52</v>
      </c>
      <c r="BA116" s="47" t="n">
        <f aca="false">SUM(AW116+AY116-AZ116)</f>
        <v>18486.69</v>
      </c>
      <c r="BB116" s="47"/>
      <c r="BC116" s="48" t="n">
        <f aca="false">SUM(BB116/BA116*100)</f>
        <v>0</v>
      </c>
      <c r="BL116" s="2"/>
    </row>
    <row r="117" customFormat="false" ht="12.75" hidden="false" customHeight="false" outlineLevel="0" collapsed="false">
      <c r="A117" s="41" t="s">
        <v>159</v>
      </c>
      <c r="B117" s="36"/>
      <c r="C117" s="36"/>
      <c r="D117" s="36"/>
      <c r="E117" s="36"/>
      <c r="F117" s="36"/>
      <c r="G117" s="36"/>
      <c r="H117" s="36"/>
      <c r="I117" s="49" t="s">
        <v>48</v>
      </c>
      <c r="J117" s="50" t="s">
        <v>160</v>
      </c>
      <c r="K117" s="51" t="n">
        <f aca="false">SUM(K118)</f>
        <v>13210.38</v>
      </c>
      <c r="L117" s="51" t="n">
        <f aca="false">SUM(L118)</f>
        <v>11000</v>
      </c>
      <c r="M117" s="51" t="n">
        <f aca="false">SUM(M118)</f>
        <v>11000</v>
      </c>
      <c r="N117" s="51" t="n">
        <f aca="false">SUM(N118)</f>
        <v>13000</v>
      </c>
      <c r="O117" s="51" t="n">
        <f aca="false">SUM(O118)</f>
        <v>13000</v>
      </c>
      <c r="P117" s="51" t="n">
        <f aca="false">SUM(P118)</f>
        <v>10000</v>
      </c>
      <c r="Q117" s="51" t="n">
        <f aca="false">SUM(Q118)</f>
        <v>10000</v>
      </c>
      <c r="R117" s="51" t="n">
        <f aca="false">SUM(R118)</f>
        <v>4750.33</v>
      </c>
      <c r="S117" s="51" t="n">
        <f aca="false">SUM(S118)</f>
        <v>10000</v>
      </c>
      <c r="T117" s="51" t="n">
        <f aca="false">SUM(T118)</f>
        <v>4705.82</v>
      </c>
      <c r="U117" s="51" t="n">
        <f aca="false">SUM(U118)</f>
        <v>0</v>
      </c>
      <c r="V117" s="51" t="n">
        <f aca="false">SUM(V118)</f>
        <v>100</v>
      </c>
      <c r="W117" s="51" t="n">
        <f aca="false">SUM(W118)</f>
        <v>10000</v>
      </c>
      <c r="X117" s="51" t="n">
        <f aca="false">SUM(X118)</f>
        <v>20000</v>
      </c>
      <c r="Y117" s="51" t="n">
        <f aca="false">SUM(Y118)</f>
        <v>8000</v>
      </c>
      <c r="Z117" s="51" t="n">
        <f aca="false">SUM(Z118)</f>
        <v>11000</v>
      </c>
      <c r="AA117" s="51" t="n">
        <f aca="false">SUM(AA118)</f>
        <v>10000</v>
      </c>
      <c r="AB117" s="51" t="n">
        <f aca="false">SUM(AB118)</f>
        <v>6404.21</v>
      </c>
      <c r="AC117" s="51" t="n">
        <f aca="false">SUM(AC118)</f>
        <v>13000</v>
      </c>
      <c r="AD117" s="51" t="n">
        <f aca="false">SUM(AD118)</f>
        <v>20000</v>
      </c>
      <c r="AE117" s="51" t="n">
        <f aca="false">SUM(AE118)</f>
        <v>0</v>
      </c>
      <c r="AF117" s="51" t="n">
        <f aca="false">SUM(AF118)</f>
        <v>0</v>
      </c>
      <c r="AG117" s="51" t="n">
        <f aca="false">SUM(AG118)</f>
        <v>20000</v>
      </c>
      <c r="AH117" s="51" t="n">
        <f aca="false">SUM(AH118)</f>
        <v>15827.68</v>
      </c>
      <c r="AI117" s="51" t="n">
        <f aca="false">SUM(AI118)</f>
        <v>20000</v>
      </c>
      <c r="AJ117" s="51" t="n">
        <f aca="false">SUM(AJ118)</f>
        <v>8448.85</v>
      </c>
      <c r="AK117" s="51" t="n">
        <f aca="false">SUM(AK118)</f>
        <v>20000</v>
      </c>
      <c r="AL117" s="51" t="n">
        <f aca="false">SUM(AL118)</f>
        <v>0</v>
      </c>
      <c r="AM117" s="51" t="n">
        <f aca="false">SUM(AM118)</f>
        <v>0</v>
      </c>
      <c r="AN117" s="51" t="n">
        <f aca="false">SUM(AN118)</f>
        <v>20000</v>
      </c>
      <c r="AO117" s="39" t="n">
        <f aca="false">SUM(AN117/$AN$4)</f>
        <v>2654.45616829252</v>
      </c>
      <c r="AP117" s="51" t="n">
        <f aca="false">SUM(AP118)</f>
        <v>34000</v>
      </c>
      <c r="AQ117" s="51" t="n">
        <f aca="false">SUM(AQ118)</f>
        <v>0</v>
      </c>
      <c r="AR117" s="39" t="n">
        <f aca="false">SUM(AP117/$AN$4)</f>
        <v>4512.57548609729</v>
      </c>
      <c r="AS117" s="39"/>
      <c r="AT117" s="39" t="n">
        <f aca="false">SUM(AT118)</f>
        <v>2107.55</v>
      </c>
      <c r="AU117" s="39" t="n">
        <f aca="false">SUM(AU118)</f>
        <v>1000</v>
      </c>
      <c r="AV117" s="39" t="n">
        <f aca="false">SUM(AV118)</f>
        <v>0</v>
      </c>
      <c r="AW117" s="39" t="n">
        <f aca="false">SUM(AR117+AU117-AV117)</f>
        <v>5512.57548609729</v>
      </c>
      <c r="AX117" s="47" t="n">
        <f aca="false">SUM(AX121)</f>
        <v>3381.53</v>
      </c>
      <c r="AY117" s="47" t="n">
        <f aca="false">SUM(AY121)</f>
        <v>800</v>
      </c>
      <c r="AZ117" s="47" t="n">
        <f aca="false">SUM(AZ121)</f>
        <v>2000</v>
      </c>
      <c r="BA117" s="47" t="n">
        <f aca="false">SUM(BA121)</f>
        <v>4312.57548609729</v>
      </c>
      <c r="BB117" s="47" t="n">
        <f aca="false">SUM(BB121)</f>
        <v>3416.82</v>
      </c>
      <c r="BC117" s="48" t="n">
        <f aca="false">SUM(BB117/BA117*100)</f>
        <v>79.2292218655653</v>
      </c>
      <c r="BL117" s="2"/>
    </row>
    <row r="118" customFormat="false" ht="12.75" hidden="false" customHeight="false" outlineLevel="0" collapsed="false">
      <c r="A118" s="41"/>
      <c r="B118" s="36"/>
      <c r="C118" s="36"/>
      <c r="D118" s="36"/>
      <c r="E118" s="36"/>
      <c r="F118" s="36"/>
      <c r="G118" s="36"/>
      <c r="H118" s="36"/>
      <c r="I118" s="49" t="s">
        <v>50</v>
      </c>
      <c r="J118" s="50"/>
      <c r="K118" s="51" t="n">
        <f aca="false">SUM(K121)</f>
        <v>13210.38</v>
      </c>
      <c r="L118" s="51" t="n">
        <f aca="false">SUM(L121)</f>
        <v>11000</v>
      </c>
      <c r="M118" s="51" t="n">
        <f aca="false">SUM(M121)</f>
        <v>11000</v>
      </c>
      <c r="N118" s="51" t="n">
        <f aca="false">SUM(N121)</f>
        <v>13000</v>
      </c>
      <c r="O118" s="51" t="n">
        <f aca="false">SUM(O121)</f>
        <v>13000</v>
      </c>
      <c r="P118" s="51" t="n">
        <f aca="false">SUM(P121)</f>
        <v>10000</v>
      </c>
      <c r="Q118" s="51" t="n">
        <f aca="false">SUM(Q121)</f>
        <v>10000</v>
      </c>
      <c r="R118" s="51" t="n">
        <f aca="false">SUM(R121)</f>
        <v>4750.33</v>
      </c>
      <c r="S118" s="51" t="n">
        <f aca="false">SUM(S121)</f>
        <v>10000</v>
      </c>
      <c r="T118" s="51" t="n">
        <f aca="false">SUM(T121)</f>
        <v>4705.82</v>
      </c>
      <c r="U118" s="51" t="n">
        <f aca="false">SUM(U121)</f>
        <v>0</v>
      </c>
      <c r="V118" s="51" t="n">
        <f aca="false">SUM(V121)</f>
        <v>100</v>
      </c>
      <c r="W118" s="51" t="n">
        <f aca="false">SUM(W121)</f>
        <v>10000</v>
      </c>
      <c r="X118" s="51" t="n">
        <f aca="false">SUM(X121)</f>
        <v>20000</v>
      </c>
      <c r="Y118" s="51" t="n">
        <f aca="false">SUM(Y121)</f>
        <v>8000</v>
      </c>
      <c r="Z118" s="51" t="n">
        <f aca="false">SUM(Z121)</f>
        <v>11000</v>
      </c>
      <c r="AA118" s="51" t="n">
        <f aca="false">SUM(AA121)</f>
        <v>10000</v>
      </c>
      <c r="AB118" s="51" t="n">
        <f aca="false">SUM(AB121)</f>
        <v>6404.21</v>
      </c>
      <c r="AC118" s="51" t="n">
        <f aca="false">SUM(AC121)</f>
        <v>13000</v>
      </c>
      <c r="AD118" s="51" t="n">
        <f aca="false">SUM(AD121)</f>
        <v>20000</v>
      </c>
      <c r="AE118" s="51" t="n">
        <f aca="false">SUM(AE121)</f>
        <v>0</v>
      </c>
      <c r="AF118" s="51" t="n">
        <f aca="false">SUM(AF121)</f>
        <v>0</v>
      </c>
      <c r="AG118" s="51" t="n">
        <f aca="false">SUM(AG121)</f>
        <v>20000</v>
      </c>
      <c r="AH118" s="51" t="n">
        <f aca="false">SUM(AH121)</f>
        <v>15827.68</v>
      </c>
      <c r="AI118" s="51" t="n">
        <f aca="false">SUM(AI121)</f>
        <v>20000</v>
      </c>
      <c r="AJ118" s="51" t="n">
        <f aca="false">SUM(AJ121)</f>
        <v>8448.85</v>
      </c>
      <c r="AK118" s="51" t="n">
        <f aca="false">SUM(AK121)</f>
        <v>20000</v>
      </c>
      <c r="AL118" s="51" t="n">
        <f aca="false">SUM(AL121)</f>
        <v>0</v>
      </c>
      <c r="AM118" s="51" t="n">
        <f aca="false">SUM(AM121)</f>
        <v>0</v>
      </c>
      <c r="AN118" s="51" t="n">
        <f aca="false">SUM(AN121)</f>
        <v>20000</v>
      </c>
      <c r="AO118" s="39" t="n">
        <f aca="false">SUM(AN118/$AN$4)</f>
        <v>2654.45616829252</v>
      </c>
      <c r="AP118" s="51" t="n">
        <f aca="false">SUM(AP121)</f>
        <v>34000</v>
      </c>
      <c r="AQ118" s="51" t="n">
        <f aca="false">SUM(AQ121)</f>
        <v>0</v>
      </c>
      <c r="AR118" s="39" t="n">
        <f aca="false">SUM(AP118/$AN$4)</f>
        <v>4512.57548609729</v>
      </c>
      <c r="AS118" s="39"/>
      <c r="AT118" s="39" t="n">
        <f aca="false">SUM(AT121)</f>
        <v>2107.55</v>
      </c>
      <c r="AU118" s="39" t="n">
        <f aca="false">SUM(AU121)</f>
        <v>1000</v>
      </c>
      <c r="AV118" s="39" t="n">
        <f aca="false">SUM(AV121)</f>
        <v>0</v>
      </c>
      <c r="AW118" s="39" t="n">
        <f aca="false">SUM(AR118+AU118-AV118)</f>
        <v>5512.57548609729</v>
      </c>
      <c r="AX118" s="47"/>
      <c r="AY118" s="47" t="n">
        <f aca="false">SUM(AY120)</f>
        <v>0</v>
      </c>
      <c r="AZ118" s="47" t="n">
        <f aca="false">SUM(AZ120)</f>
        <v>0</v>
      </c>
      <c r="BA118" s="47" t="n">
        <v>4312.58</v>
      </c>
      <c r="BB118" s="47" t="n">
        <v>4312.58</v>
      </c>
      <c r="BC118" s="48" t="n">
        <f aca="false">SUM(BB118/BA118*100)</f>
        <v>100</v>
      </c>
      <c r="BL118" s="2"/>
    </row>
    <row r="119" customFormat="false" ht="18" hidden="true" customHeight="true" outlineLevel="0" collapsed="false">
      <c r="A119" s="41"/>
      <c r="B119" s="36" t="s">
        <v>51</v>
      </c>
      <c r="C119" s="36"/>
      <c r="D119" s="36"/>
      <c r="E119" s="36"/>
      <c r="F119" s="36"/>
      <c r="G119" s="36"/>
      <c r="H119" s="36"/>
      <c r="I119" s="49" t="s">
        <v>74</v>
      </c>
      <c r="J119" s="50" t="s">
        <v>75</v>
      </c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39"/>
      <c r="AP119" s="51"/>
      <c r="AQ119" s="51"/>
      <c r="AR119" s="39"/>
      <c r="AS119" s="39"/>
      <c r="AT119" s="39"/>
      <c r="AU119" s="39"/>
      <c r="AV119" s="39"/>
      <c r="AW119" s="39" t="n">
        <v>5512.58</v>
      </c>
      <c r="AX119" s="47"/>
      <c r="AY119" s="47"/>
      <c r="AZ119" s="47"/>
      <c r="BA119" s="47" t="n">
        <v>0</v>
      </c>
      <c r="BB119" s="47"/>
      <c r="BC119" s="48" t="e">
        <f aca="false">SUM(BB119/BA119*100)</f>
        <v>#DIV/0!</v>
      </c>
      <c r="BL119" s="2"/>
    </row>
    <row r="120" customFormat="false" ht="12.75" hidden="true" customHeight="false" outlineLevel="0" collapsed="false">
      <c r="A120" s="41"/>
      <c r="B120" s="36" t="s">
        <v>51</v>
      </c>
      <c r="C120" s="36"/>
      <c r="D120" s="36"/>
      <c r="E120" s="36"/>
      <c r="F120" s="36"/>
      <c r="G120" s="36"/>
      <c r="H120" s="36"/>
      <c r="I120" s="49" t="s">
        <v>52</v>
      </c>
      <c r="J120" s="50" t="s">
        <v>53</v>
      </c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39" t="n">
        <f aca="false">SUM(AN120/$AN$4)</f>
        <v>0</v>
      </c>
      <c r="AP120" s="51" t="n">
        <v>34000</v>
      </c>
      <c r="AQ120" s="51"/>
      <c r="AR120" s="39" t="n">
        <f aca="false">SUM(AP120/$AN$4)</f>
        <v>4512.57548609729</v>
      </c>
      <c r="AS120" s="39"/>
      <c r="AT120" s="39" t="n">
        <v>34000</v>
      </c>
      <c r="AU120" s="39"/>
      <c r="AV120" s="39"/>
      <c r="AW120" s="39" t="n">
        <v>0</v>
      </c>
      <c r="AX120" s="47"/>
      <c r="AY120" s="47"/>
      <c r="AZ120" s="47"/>
      <c r="BA120" s="47" t="n">
        <v>4312.58</v>
      </c>
      <c r="BB120" s="47" t="n">
        <v>4312.58</v>
      </c>
      <c r="BC120" s="48" t="n">
        <f aca="false">SUM(BB120/BA120*100)</f>
        <v>100</v>
      </c>
      <c r="BL120" s="2"/>
    </row>
    <row r="121" customFormat="false" ht="12.75" hidden="false" customHeight="false" outlineLevel="0" collapsed="false">
      <c r="A121" s="46"/>
      <c r="B121" s="52"/>
      <c r="C121" s="52"/>
      <c r="D121" s="52"/>
      <c r="E121" s="52"/>
      <c r="F121" s="52"/>
      <c r="G121" s="52"/>
      <c r="H121" s="52"/>
      <c r="I121" s="37" t="n">
        <v>3</v>
      </c>
      <c r="J121" s="38" t="s">
        <v>54</v>
      </c>
      <c r="K121" s="39" t="n">
        <f aca="false">SUM(K122)</f>
        <v>13210.38</v>
      </c>
      <c r="L121" s="39" t="n">
        <f aca="false">SUM(L122)</f>
        <v>11000</v>
      </c>
      <c r="M121" s="39" t="n">
        <f aca="false">SUM(M122)</f>
        <v>11000</v>
      </c>
      <c r="N121" s="39" t="n">
        <f aca="false">SUM(N122)</f>
        <v>13000</v>
      </c>
      <c r="O121" s="39" t="n">
        <f aca="false">SUM(O122)</f>
        <v>13000</v>
      </c>
      <c r="P121" s="39" t="n">
        <f aca="false">SUM(P122)</f>
        <v>10000</v>
      </c>
      <c r="Q121" s="39" t="n">
        <f aca="false">SUM(Q122)</f>
        <v>10000</v>
      </c>
      <c r="R121" s="39" t="n">
        <f aca="false">SUM(R122)</f>
        <v>4750.33</v>
      </c>
      <c r="S121" s="39" t="n">
        <f aca="false">SUM(S122)</f>
        <v>10000</v>
      </c>
      <c r="T121" s="39" t="n">
        <f aca="false">SUM(T122)</f>
        <v>4705.82</v>
      </c>
      <c r="U121" s="39" t="n">
        <f aca="false">SUM(U122)</f>
        <v>0</v>
      </c>
      <c r="V121" s="39" t="n">
        <f aca="false">SUM(V122)</f>
        <v>100</v>
      </c>
      <c r="W121" s="39" t="n">
        <f aca="false">SUM(W122)</f>
        <v>10000</v>
      </c>
      <c r="X121" s="39" t="n">
        <f aca="false">SUM(X122)</f>
        <v>20000</v>
      </c>
      <c r="Y121" s="39" t="n">
        <f aca="false">SUM(Y122)</f>
        <v>8000</v>
      </c>
      <c r="Z121" s="39" t="n">
        <f aca="false">SUM(Z122)</f>
        <v>11000</v>
      </c>
      <c r="AA121" s="39" t="n">
        <f aca="false">SUM(AA122)</f>
        <v>10000</v>
      </c>
      <c r="AB121" s="39" t="n">
        <f aca="false">SUM(AB122)</f>
        <v>6404.21</v>
      </c>
      <c r="AC121" s="39" t="n">
        <f aca="false">SUM(AC122)</f>
        <v>13000</v>
      </c>
      <c r="AD121" s="39" t="n">
        <f aca="false">SUM(AD122)</f>
        <v>20000</v>
      </c>
      <c r="AE121" s="39" t="n">
        <f aca="false">SUM(AE122)</f>
        <v>0</v>
      </c>
      <c r="AF121" s="39" t="n">
        <f aca="false">SUM(AF122)</f>
        <v>0</v>
      </c>
      <c r="AG121" s="39" t="n">
        <f aca="false">SUM(AG122)</f>
        <v>20000</v>
      </c>
      <c r="AH121" s="39" t="n">
        <f aca="false">SUM(AH122)</f>
        <v>15827.68</v>
      </c>
      <c r="AI121" s="39" t="n">
        <f aca="false">SUM(AI122)</f>
        <v>20000</v>
      </c>
      <c r="AJ121" s="39" t="n">
        <f aca="false">SUM(AJ122)</f>
        <v>8448.85</v>
      </c>
      <c r="AK121" s="39" t="n">
        <f aca="false">SUM(AK122)</f>
        <v>20000</v>
      </c>
      <c r="AL121" s="39" t="n">
        <f aca="false">SUM(AL122)</f>
        <v>0</v>
      </c>
      <c r="AM121" s="39" t="n">
        <f aca="false">SUM(AM122)</f>
        <v>0</v>
      </c>
      <c r="AN121" s="39" t="n">
        <f aca="false">SUM(AN122)</f>
        <v>20000</v>
      </c>
      <c r="AO121" s="39" t="n">
        <f aca="false">SUM(AN121/$AN$4)</f>
        <v>2654.45616829252</v>
      </c>
      <c r="AP121" s="39" t="n">
        <f aca="false">SUM(AP122)</f>
        <v>34000</v>
      </c>
      <c r="AQ121" s="39" t="n">
        <f aca="false">SUM(AQ122)</f>
        <v>0</v>
      </c>
      <c r="AR121" s="39" t="n">
        <f aca="false">SUM(AP121/$AN$4)</f>
        <v>4512.57548609729</v>
      </c>
      <c r="AS121" s="39"/>
      <c r="AT121" s="39" t="n">
        <f aca="false">SUM(AT122)</f>
        <v>2107.55</v>
      </c>
      <c r="AU121" s="39" t="n">
        <f aca="false">SUM(AU122)</f>
        <v>1000</v>
      </c>
      <c r="AV121" s="39" t="n">
        <f aca="false">SUM(AV122)</f>
        <v>0</v>
      </c>
      <c r="AW121" s="39" t="n">
        <f aca="false">SUM(AR121+AU121-AV121)</f>
        <v>5512.57548609729</v>
      </c>
      <c r="AX121" s="47" t="n">
        <f aca="false">SUM(AX122)</f>
        <v>3381.53</v>
      </c>
      <c r="AY121" s="47" t="n">
        <f aca="false">SUM(AY122)</f>
        <v>800</v>
      </c>
      <c r="AZ121" s="47" t="n">
        <f aca="false">SUM(AZ122)</f>
        <v>2000</v>
      </c>
      <c r="BA121" s="47" t="n">
        <f aca="false">SUM(AW121+AY121-AZ121)</f>
        <v>4312.57548609729</v>
      </c>
      <c r="BB121" s="47" t="n">
        <f aca="false">SUM(BB122)</f>
        <v>3416.82</v>
      </c>
      <c r="BC121" s="48" t="n">
        <f aca="false">SUM(BB121/BA121*100)</f>
        <v>79.2292218655653</v>
      </c>
      <c r="BL121" s="2"/>
    </row>
    <row r="122" customFormat="false" ht="12.75" hidden="false" customHeight="false" outlineLevel="0" collapsed="false">
      <c r="A122" s="46"/>
      <c r="B122" s="61" t="s">
        <v>74</v>
      </c>
      <c r="C122" s="52"/>
      <c r="D122" s="52"/>
      <c r="E122" s="52"/>
      <c r="F122" s="52"/>
      <c r="G122" s="52"/>
      <c r="H122" s="52"/>
      <c r="I122" s="37" t="n">
        <v>34</v>
      </c>
      <c r="J122" s="38" t="s">
        <v>161</v>
      </c>
      <c r="K122" s="39" t="n">
        <f aca="false">SUM(K123)</f>
        <v>13210.38</v>
      </c>
      <c r="L122" s="39" t="n">
        <f aca="false">SUM(L123)</f>
        <v>11000</v>
      </c>
      <c r="M122" s="39" t="n">
        <f aca="false">SUM(M123)</f>
        <v>11000</v>
      </c>
      <c r="N122" s="39" t="n">
        <f aca="false">SUM(N123)</f>
        <v>13000</v>
      </c>
      <c r="O122" s="39" t="n">
        <f aca="false">SUM(O123)</f>
        <v>13000</v>
      </c>
      <c r="P122" s="39" t="n">
        <f aca="false">SUM(P123)</f>
        <v>10000</v>
      </c>
      <c r="Q122" s="39" t="n">
        <f aca="false">SUM(Q123)</f>
        <v>10000</v>
      </c>
      <c r="R122" s="39" t="n">
        <f aca="false">SUM(R123)</f>
        <v>4750.33</v>
      </c>
      <c r="S122" s="39" t="n">
        <f aca="false">SUM(S123)</f>
        <v>10000</v>
      </c>
      <c r="T122" s="39" t="n">
        <f aca="false">SUM(T123)</f>
        <v>4705.82</v>
      </c>
      <c r="U122" s="39" t="n">
        <f aca="false">SUM(U123)</f>
        <v>0</v>
      </c>
      <c r="V122" s="39" t="n">
        <f aca="false">SUM(V123)</f>
        <v>100</v>
      </c>
      <c r="W122" s="39" t="n">
        <f aca="false">SUM(W123)</f>
        <v>10000</v>
      </c>
      <c r="X122" s="39" t="n">
        <f aca="false">SUM(X123)</f>
        <v>20000</v>
      </c>
      <c r="Y122" s="39" t="n">
        <f aca="false">SUM(Y123)</f>
        <v>8000</v>
      </c>
      <c r="Z122" s="39" t="n">
        <f aca="false">SUM(Z123)</f>
        <v>11000</v>
      </c>
      <c r="AA122" s="39" t="n">
        <f aca="false">SUM(AA123)</f>
        <v>10000</v>
      </c>
      <c r="AB122" s="39" t="n">
        <f aca="false">SUM(AB123)</f>
        <v>6404.21</v>
      </c>
      <c r="AC122" s="39" t="n">
        <f aca="false">SUM(AC123)</f>
        <v>13000</v>
      </c>
      <c r="AD122" s="39" t="n">
        <f aca="false">SUM(AD123)</f>
        <v>20000</v>
      </c>
      <c r="AE122" s="39" t="n">
        <f aca="false">SUM(AE123)</f>
        <v>0</v>
      </c>
      <c r="AF122" s="39" t="n">
        <f aca="false">SUM(AF123)</f>
        <v>0</v>
      </c>
      <c r="AG122" s="39" t="n">
        <f aca="false">SUM(AG123)</f>
        <v>20000</v>
      </c>
      <c r="AH122" s="39" t="n">
        <f aca="false">SUM(AH123)</f>
        <v>15827.68</v>
      </c>
      <c r="AI122" s="39" t="n">
        <f aca="false">SUM(AI123)</f>
        <v>20000</v>
      </c>
      <c r="AJ122" s="39" t="n">
        <f aca="false">SUM(AJ123)</f>
        <v>8448.85</v>
      </c>
      <c r="AK122" s="39" t="n">
        <f aca="false">SUM(AK123)</f>
        <v>20000</v>
      </c>
      <c r="AL122" s="39" t="n">
        <f aca="false">SUM(AL123)</f>
        <v>0</v>
      </c>
      <c r="AM122" s="39" t="n">
        <f aca="false">SUM(AM123)</f>
        <v>0</v>
      </c>
      <c r="AN122" s="39" t="n">
        <f aca="false">SUM(AN123)</f>
        <v>20000</v>
      </c>
      <c r="AO122" s="39" t="n">
        <f aca="false">SUM(AN122/$AN$4)</f>
        <v>2654.45616829252</v>
      </c>
      <c r="AP122" s="39" t="n">
        <f aca="false">SUM(AP123)</f>
        <v>34000</v>
      </c>
      <c r="AQ122" s="39"/>
      <c r="AR122" s="39" t="n">
        <f aca="false">SUM(AP122/$AN$4)</f>
        <v>4512.57548609729</v>
      </c>
      <c r="AS122" s="39"/>
      <c r="AT122" s="39" t="n">
        <f aca="false">SUM(AT123)</f>
        <v>2107.55</v>
      </c>
      <c r="AU122" s="39" t="n">
        <f aca="false">SUM(AU123)</f>
        <v>1000</v>
      </c>
      <c r="AV122" s="39" t="n">
        <f aca="false">SUM(AV123)</f>
        <v>0</v>
      </c>
      <c r="AW122" s="39" t="n">
        <f aca="false">SUM(AR122+AU122-AV122)</f>
        <v>5512.57548609729</v>
      </c>
      <c r="AX122" s="47" t="n">
        <f aca="false">SUM(AX123)</f>
        <v>3381.53</v>
      </c>
      <c r="AY122" s="47" t="n">
        <f aca="false">SUM(AY123)</f>
        <v>800</v>
      </c>
      <c r="AZ122" s="47" t="n">
        <f aca="false">SUM(AZ123)</f>
        <v>2000</v>
      </c>
      <c r="BA122" s="47" t="n">
        <f aca="false">SUM(BA123)</f>
        <v>4312.57548609729</v>
      </c>
      <c r="BB122" s="47" t="n">
        <f aca="false">SUM(BB123)</f>
        <v>3416.82</v>
      </c>
      <c r="BC122" s="48" t="n">
        <f aca="false">SUM(BB122/BA122*100)</f>
        <v>79.2292218655653</v>
      </c>
      <c r="BL122" s="2"/>
    </row>
    <row r="123" customFormat="false" ht="12.75" hidden="false" customHeight="false" outlineLevel="0" collapsed="false">
      <c r="A123" s="41"/>
      <c r="B123" s="36"/>
      <c r="C123" s="36"/>
      <c r="D123" s="36"/>
      <c r="E123" s="36"/>
      <c r="F123" s="36"/>
      <c r="G123" s="36"/>
      <c r="H123" s="36"/>
      <c r="I123" s="49" t="n">
        <v>343</v>
      </c>
      <c r="J123" s="50" t="s">
        <v>162</v>
      </c>
      <c r="K123" s="51" t="n">
        <f aca="false">SUM(K124)</f>
        <v>13210.38</v>
      </c>
      <c r="L123" s="51" t="n">
        <f aca="false">SUM(L124)</f>
        <v>11000</v>
      </c>
      <c r="M123" s="51" t="n">
        <f aca="false">SUM(M124)</f>
        <v>11000</v>
      </c>
      <c r="N123" s="51" t="n">
        <f aca="false">SUM(N124:N124)</f>
        <v>13000</v>
      </c>
      <c r="O123" s="51" t="n">
        <f aca="false">SUM(O124:O124)</f>
        <v>13000</v>
      </c>
      <c r="P123" s="51" t="n">
        <f aca="false">SUM(P124:P124)</f>
        <v>10000</v>
      </c>
      <c r="Q123" s="51" t="n">
        <f aca="false">SUM(Q124:Q124)</f>
        <v>10000</v>
      </c>
      <c r="R123" s="51" t="n">
        <f aca="false">SUM(R124:R124)</f>
        <v>4750.33</v>
      </c>
      <c r="S123" s="51" t="n">
        <f aca="false">SUM(S124:S124)</f>
        <v>10000</v>
      </c>
      <c r="T123" s="51" t="n">
        <f aca="false">SUM(T124:T124)</f>
        <v>4705.82</v>
      </c>
      <c r="U123" s="51" t="n">
        <f aca="false">SUM(U124:U124)</f>
        <v>0</v>
      </c>
      <c r="V123" s="51" t="n">
        <f aca="false">SUM(V124:V124)</f>
        <v>100</v>
      </c>
      <c r="W123" s="51" t="n">
        <f aca="false">SUM(W124:W124)</f>
        <v>10000</v>
      </c>
      <c r="X123" s="51" t="n">
        <f aca="false">SUM(X124:X124)</f>
        <v>20000</v>
      </c>
      <c r="Y123" s="51" t="n">
        <f aca="false">SUM(Y124:Y124)</f>
        <v>8000</v>
      </c>
      <c r="Z123" s="51" t="n">
        <f aca="false">SUM(Z124:Z124)</f>
        <v>11000</v>
      </c>
      <c r="AA123" s="51" t="n">
        <f aca="false">SUM(AA124:AA124)</f>
        <v>10000</v>
      </c>
      <c r="AB123" s="51" t="n">
        <f aca="false">SUM(AB124:AB124)</f>
        <v>6404.21</v>
      </c>
      <c r="AC123" s="51" t="n">
        <f aca="false">SUM(AC124:AC124)</f>
        <v>13000</v>
      </c>
      <c r="AD123" s="51" t="n">
        <f aca="false">SUM(AD124:AD124)</f>
        <v>20000</v>
      </c>
      <c r="AE123" s="51" t="n">
        <f aca="false">SUM(AE124:AE124)</f>
        <v>0</v>
      </c>
      <c r="AF123" s="51" t="n">
        <f aca="false">SUM(AF124:AF124)</f>
        <v>0</v>
      </c>
      <c r="AG123" s="51" t="n">
        <f aca="false">SUM(AG124:AG124)</f>
        <v>20000</v>
      </c>
      <c r="AH123" s="51" t="n">
        <f aca="false">SUM(AH124:AH124)</f>
        <v>15827.68</v>
      </c>
      <c r="AI123" s="51" t="n">
        <f aca="false">SUM(AI124:AI124)</f>
        <v>20000</v>
      </c>
      <c r="AJ123" s="51" t="n">
        <f aca="false">SUM(AJ124:AJ124)</f>
        <v>8448.85</v>
      </c>
      <c r="AK123" s="51" t="n">
        <f aca="false">SUM(AK124:AK126)</f>
        <v>20000</v>
      </c>
      <c r="AL123" s="51" t="n">
        <f aca="false">SUM(AL124:AL126)</f>
        <v>0</v>
      </c>
      <c r="AM123" s="51" t="n">
        <f aca="false">SUM(AM124:AM126)</f>
        <v>0</v>
      </c>
      <c r="AN123" s="51" t="n">
        <f aca="false">SUM(AN124:AN126)</f>
        <v>20000</v>
      </c>
      <c r="AO123" s="39" t="n">
        <f aca="false">SUM(AN123/$AN$4)</f>
        <v>2654.45616829252</v>
      </c>
      <c r="AP123" s="51" t="n">
        <f aca="false">SUM(AP124:AP126)</f>
        <v>34000</v>
      </c>
      <c r="AQ123" s="51"/>
      <c r="AR123" s="39" t="n">
        <f aca="false">SUM(AP123/$AN$4)</f>
        <v>4512.57548609729</v>
      </c>
      <c r="AS123" s="39"/>
      <c r="AT123" s="39" t="n">
        <f aca="false">SUM(AT124:AT126)</f>
        <v>2107.55</v>
      </c>
      <c r="AU123" s="39" t="n">
        <f aca="false">SUM(AU124:AU126)</f>
        <v>1000</v>
      </c>
      <c r="AV123" s="39" t="n">
        <f aca="false">SUM(AV124:AV126)</f>
        <v>0</v>
      </c>
      <c r="AW123" s="39" t="n">
        <f aca="false">SUM(AR123+AU123-AV123)</f>
        <v>5512.57548609729</v>
      </c>
      <c r="AX123" s="47" t="n">
        <f aca="false">SUM(AX124:AX126)</f>
        <v>3381.53</v>
      </c>
      <c r="AY123" s="47" t="n">
        <f aca="false">SUM(AY124:AY126)</f>
        <v>800</v>
      </c>
      <c r="AZ123" s="47" t="n">
        <f aca="false">SUM(AZ124:AZ126)</f>
        <v>2000</v>
      </c>
      <c r="BA123" s="47" t="n">
        <f aca="false">SUM(BA124:BA126)</f>
        <v>4312.57548609729</v>
      </c>
      <c r="BB123" s="47" t="n">
        <f aca="false">SUM(BB124:BB126)</f>
        <v>3416.82</v>
      </c>
      <c r="BC123" s="48" t="n">
        <f aca="false">SUM(BB123/BA123*100)</f>
        <v>79.2292218655653</v>
      </c>
      <c r="BE123" s="2" t="n">
        <v>3416.82</v>
      </c>
      <c r="BL123" s="2"/>
    </row>
    <row r="124" customFormat="false" ht="12.75" hidden="false" customHeight="false" outlineLevel="0" collapsed="false">
      <c r="A124" s="41"/>
      <c r="B124" s="36"/>
      <c r="C124" s="36"/>
      <c r="D124" s="36"/>
      <c r="E124" s="36"/>
      <c r="F124" s="36"/>
      <c r="G124" s="36"/>
      <c r="H124" s="36"/>
      <c r="I124" s="49" t="n">
        <v>34311</v>
      </c>
      <c r="J124" s="50" t="s">
        <v>163</v>
      </c>
      <c r="K124" s="51" t="n">
        <v>13210.38</v>
      </c>
      <c r="L124" s="51" t="n">
        <v>11000</v>
      </c>
      <c r="M124" s="51" t="n">
        <v>11000</v>
      </c>
      <c r="N124" s="51" t="n">
        <v>13000</v>
      </c>
      <c r="O124" s="51" t="n">
        <v>13000</v>
      </c>
      <c r="P124" s="51" t="n">
        <v>10000</v>
      </c>
      <c r="Q124" s="51" t="n">
        <v>10000</v>
      </c>
      <c r="R124" s="51" t="n">
        <v>4750.33</v>
      </c>
      <c r="S124" s="51" t="n">
        <v>10000</v>
      </c>
      <c r="T124" s="51" t="n">
        <v>4705.82</v>
      </c>
      <c r="U124" s="51"/>
      <c r="V124" s="39" t="n">
        <f aca="false">S124/P124*100</f>
        <v>100</v>
      </c>
      <c r="W124" s="51" t="n">
        <v>10000</v>
      </c>
      <c r="X124" s="51" t="n">
        <v>20000</v>
      </c>
      <c r="Y124" s="51" t="n">
        <v>8000</v>
      </c>
      <c r="Z124" s="51" t="n">
        <v>11000</v>
      </c>
      <c r="AA124" s="51" t="n">
        <v>10000</v>
      </c>
      <c r="AB124" s="51" t="n">
        <v>6404.21</v>
      </c>
      <c r="AC124" s="51" t="n">
        <v>13000</v>
      </c>
      <c r="AD124" s="51" t="n">
        <v>20000</v>
      </c>
      <c r="AE124" s="51"/>
      <c r="AF124" s="51"/>
      <c r="AG124" s="53" t="n">
        <f aca="false">SUM(AD124+AE124-AF124)</f>
        <v>20000</v>
      </c>
      <c r="AH124" s="51" t="n">
        <v>15827.68</v>
      </c>
      <c r="AI124" s="51" t="n">
        <v>20000</v>
      </c>
      <c r="AJ124" s="47" t="n">
        <v>8448.85</v>
      </c>
      <c r="AK124" s="51" t="n">
        <v>20000</v>
      </c>
      <c r="AL124" s="51"/>
      <c r="AM124" s="51"/>
      <c r="AN124" s="47" t="n">
        <f aca="false">SUM(AK124+AL124-AM124)</f>
        <v>20000</v>
      </c>
      <c r="AO124" s="39" t="n">
        <f aca="false">SUM(AN124/$AN$4)</f>
        <v>2654.45616829252</v>
      </c>
      <c r="AP124" s="47" t="n">
        <v>15000</v>
      </c>
      <c r="AQ124" s="47"/>
      <c r="AR124" s="39" t="n">
        <f aca="false">SUM(AP124/$AN$4)</f>
        <v>1990.84212621939</v>
      </c>
      <c r="AS124" s="39" t="n">
        <v>1936.27</v>
      </c>
      <c r="AT124" s="39" t="n">
        <v>1936.27</v>
      </c>
      <c r="AU124" s="39" t="n">
        <v>1000</v>
      </c>
      <c r="AV124" s="39"/>
      <c r="AW124" s="39" t="n">
        <f aca="false">SUM(AR124+AU124-AV124)</f>
        <v>2990.84212621939</v>
      </c>
      <c r="AX124" s="47" t="n">
        <v>3133.04</v>
      </c>
      <c r="AY124" s="47" t="n">
        <v>800</v>
      </c>
      <c r="AZ124" s="47"/>
      <c r="BA124" s="47" t="n">
        <f aca="false">SUM(AW124+AY124-AZ124)</f>
        <v>3790.84212621939</v>
      </c>
      <c r="BB124" s="47" t="n">
        <v>3168.33</v>
      </c>
      <c r="BC124" s="48" t="n">
        <f aca="false">SUM(BB124/BA124*100)</f>
        <v>83.5785267364795</v>
      </c>
      <c r="BL124" s="2"/>
    </row>
    <row r="125" customFormat="false" ht="12.75" hidden="false" customHeight="false" outlineLevel="0" collapsed="false">
      <c r="A125" s="41"/>
      <c r="B125" s="36"/>
      <c r="C125" s="36"/>
      <c r="D125" s="36"/>
      <c r="E125" s="36"/>
      <c r="F125" s="36"/>
      <c r="G125" s="36"/>
      <c r="H125" s="36"/>
      <c r="I125" s="49" t="n">
        <v>34312</v>
      </c>
      <c r="J125" s="50" t="s">
        <v>164</v>
      </c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39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3"/>
      <c r="AH125" s="51"/>
      <c r="AI125" s="51"/>
      <c r="AJ125" s="47"/>
      <c r="AK125" s="51"/>
      <c r="AL125" s="51"/>
      <c r="AM125" s="51"/>
      <c r="AN125" s="47"/>
      <c r="AO125" s="39" t="n">
        <f aca="false">SUM(AN125/$AN$4)</f>
        <v>0</v>
      </c>
      <c r="AP125" s="47" t="n">
        <v>18000</v>
      </c>
      <c r="AQ125" s="47"/>
      <c r="AR125" s="39" t="n">
        <f aca="false">SUM(AP125/$AN$4)</f>
        <v>2389.01055146327</v>
      </c>
      <c r="AS125" s="39" t="n">
        <v>146.74</v>
      </c>
      <c r="AT125" s="39" t="n">
        <v>146.74</v>
      </c>
      <c r="AU125" s="39"/>
      <c r="AV125" s="39"/>
      <c r="AW125" s="39" t="n">
        <f aca="false">SUM(AR125+AU125-AV125)</f>
        <v>2389.01055146327</v>
      </c>
      <c r="AX125" s="47" t="n">
        <v>195.86</v>
      </c>
      <c r="AY125" s="47"/>
      <c r="AZ125" s="47" t="n">
        <v>2000</v>
      </c>
      <c r="BA125" s="47" t="n">
        <f aca="false">SUM(AW125+AY125-AZ125)</f>
        <v>389.010551463269</v>
      </c>
      <c r="BB125" s="47" t="n">
        <v>195.86</v>
      </c>
      <c r="BC125" s="48" t="n">
        <f aca="false">SUM(BB125/BA125*100)</f>
        <v>50.3482487205732</v>
      </c>
      <c r="BL125" s="2"/>
    </row>
    <row r="126" customFormat="false" ht="12.75" hidden="false" customHeight="false" outlineLevel="0" collapsed="false">
      <c r="A126" s="41"/>
      <c r="B126" s="36"/>
      <c r="C126" s="36"/>
      <c r="D126" s="36"/>
      <c r="E126" s="36"/>
      <c r="F126" s="36"/>
      <c r="G126" s="36"/>
      <c r="H126" s="36"/>
      <c r="I126" s="49" t="n">
        <v>34315</v>
      </c>
      <c r="J126" s="50" t="s">
        <v>165</v>
      </c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39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3"/>
      <c r="AH126" s="51"/>
      <c r="AI126" s="51"/>
      <c r="AJ126" s="47"/>
      <c r="AK126" s="51"/>
      <c r="AL126" s="51"/>
      <c r="AM126" s="51"/>
      <c r="AN126" s="47"/>
      <c r="AO126" s="39" t="n">
        <f aca="false">SUM(AN126/$AN$4)</f>
        <v>0</v>
      </c>
      <c r="AP126" s="47" t="n">
        <v>1000</v>
      </c>
      <c r="AQ126" s="47"/>
      <c r="AR126" s="39" t="n">
        <f aca="false">SUM(AP126/$AN$4)</f>
        <v>132.722808414626</v>
      </c>
      <c r="AS126" s="39" t="n">
        <v>24.54</v>
      </c>
      <c r="AT126" s="39" t="n">
        <v>24.54</v>
      </c>
      <c r="AU126" s="39"/>
      <c r="AV126" s="39"/>
      <c r="AW126" s="39" t="n">
        <f aca="false">SUM(AR126+AU126-AV126)</f>
        <v>132.722808414626</v>
      </c>
      <c r="AX126" s="47" t="n">
        <v>52.63</v>
      </c>
      <c r="AY126" s="47"/>
      <c r="AZ126" s="47"/>
      <c r="BA126" s="47" t="n">
        <f aca="false">SUM(AW126+AY126-AZ126)</f>
        <v>132.722808414626</v>
      </c>
      <c r="BB126" s="47" t="n">
        <v>52.63</v>
      </c>
      <c r="BC126" s="48" t="n">
        <f aca="false">SUM(BB126/BA126*100)</f>
        <v>39.6540735</v>
      </c>
      <c r="BL126" s="2"/>
    </row>
    <row r="127" customFormat="false" ht="12.75" hidden="false" customHeight="false" outlineLevel="0" collapsed="false">
      <c r="A127" s="41" t="s">
        <v>166</v>
      </c>
      <c r="B127" s="36"/>
      <c r="C127" s="36"/>
      <c r="D127" s="36"/>
      <c r="E127" s="36"/>
      <c r="F127" s="36"/>
      <c r="G127" s="36"/>
      <c r="H127" s="36"/>
      <c r="I127" s="49" t="s">
        <v>167</v>
      </c>
      <c r="J127" s="50" t="s">
        <v>168</v>
      </c>
      <c r="K127" s="51" t="n">
        <f aca="false">SUM(K128)</f>
        <v>17615</v>
      </c>
      <c r="L127" s="51" t="n">
        <f aca="false">SUM(L128)</f>
        <v>0</v>
      </c>
      <c r="M127" s="51" t="n">
        <f aca="false">SUM(M128)</f>
        <v>0</v>
      </c>
      <c r="N127" s="51" t="n">
        <f aca="false">SUM(N128)</f>
        <v>36000</v>
      </c>
      <c r="O127" s="51" t="n">
        <f aca="false">SUM(O128)</f>
        <v>36000</v>
      </c>
      <c r="P127" s="51" t="n">
        <f aca="false">SUM(P128)</f>
        <v>55000</v>
      </c>
      <c r="Q127" s="51" t="n">
        <f aca="false">SUM(Q128)</f>
        <v>55000</v>
      </c>
      <c r="R127" s="51" t="n">
        <f aca="false">SUM(R128)</f>
        <v>15657</v>
      </c>
      <c r="S127" s="51" t="e">
        <f aca="false">SUM(S128)</f>
        <v>#REF!</v>
      </c>
      <c r="T127" s="51" t="e">
        <f aca="false">SUM(T128)</f>
        <v>#REF!</v>
      </c>
      <c r="U127" s="51" t="e">
        <f aca="false">SUM(U128)</f>
        <v>#REF!</v>
      </c>
      <c r="V127" s="51" t="e">
        <f aca="false">SUM(V128)</f>
        <v>#DIV/0!</v>
      </c>
      <c r="W127" s="51" t="n">
        <f aca="false">SUM(W128)</f>
        <v>110020</v>
      </c>
      <c r="X127" s="51" t="n">
        <f aca="false">SUM(X128)</f>
        <v>230000</v>
      </c>
      <c r="Y127" s="51" t="n">
        <f aca="false">SUM(Y128)</f>
        <v>375000</v>
      </c>
      <c r="Z127" s="51" t="n">
        <f aca="false">SUM(Z128)</f>
        <v>415000</v>
      </c>
      <c r="AA127" s="51" t="n">
        <f aca="false">SUM(AA128)</f>
        <v>282000</v>
      </c>
      <c r="AB127" s="51" t="n">
        <f aca="false">SUM(AB128)</f>
        <v>82653.65</v>
      </c>
      <c r="AC127" s="51" t="n">
        <f aca="false">SUM(AC128)</f>
        <v>590000</v>
      </c>
      <c r="AD127" s="51" t="n">
        <f aca="false">SUM(AD128)</f>
        <v>390000</v>
      </c>
      <c r="AE127" s="51" t="n">
        <f aca="false">SUM(AE128)</f>
        <v>0</v>
      </c>
      <c r="AF127" s="51" t="n">
        <f aca="false">SUM(AF128)</f>
        <v>0</v>
      </c>
      <c r="AG127" s="51" t="n">
        <f aca="false">SUM(AG128)</f>
        <v>390000</v>
      </c>
      <c r="AH127" s="51" t="n">
        <f aca="false">SUM(AH128)</f>
        <v>154491.43</v>
      </c>
      <c r="AI127" s="51" t="n">
        <f aca="false">SUM(AI128)</f>
        <v>207000</v>
      </c>
      <c r="AJ127" s="51" t="n">
        <f aca="false">SUM(AJ128)</f>
        <v>14429.98</v>
      </c>
      <c r="AK127" s="51" t="n">
        <f aca="false">SUM(AK128)</f>
        <v>315000</v>
      </c>
      <c r="AL127" s="51" t="n">
        <f aca="false">SUM(AL128)</f>
        <v>75000</v>
      </c>
      <c r="AM127" s="51" t="n">
        <f aca="false">SUM(AM128)</f>
        <v>200000</v>
      </c>
      <c r="AN127" s="51" t="n">
        <f aca="false">SUM(AN128)</f>
        <v>190000</v>
      </c>
      <c r="AO127" s="39" t="n">
        <f aca="false">SUM(AN127/$AN$4)</f>
        <v>25217.333598779</v>
      </c>
      <c r="AP127" s="51" t="n">
        <f aca="false">SUM(AP128)</f>
        <v>315000</v>
      </c>
      <c r="AQ127" s="51" t="n">
        <f aca="false">SUM(AQ128)</f>
        <v>0</v>
      </c>
      <c r="AR127" s="39" t="n">
        <f aca="false">SUM(AP127/$AN$4)</f>
        <v>41807.6846506072</v>
      </c>
      <c r="AS127" s="39"/>
      <c r="AT127" s="39" t="n">
        <f aca="false">SUM(AT128)</f>
        <v>24750.01</v>
      </c>
      <c r="AU127" s="39" t="n">
        <f aca="false">SUM(AU128)</f>
        <v>17200</v>
      </c>
      <c r="AV127" s="39" t="n">
        <f aca="false">SUM(AV128)</f>
        <v>0</v>
      </c>
      <c r="AW127" s="39" t="n">
        <f aca="false">SUM(AR127+AU127-AV127)</f>
        <v>59007.6846506072</v>
      </c>
      <c r="AX127" s="47" t="n">
        <f aca="false">SUM(AX134)</f>
        <v>54766.81</v>
      </c>
      <c r="AY127" s="47" t="n">
        <f aca="false">SUM(AY134)</f>
        <v>37000</v>
      </c>
      <c r="AZ127" s="47" t="n">
        <f aca="false">SUM(AZ134)</f>
        <v>39853.48</v>
      </c>
      <c r="BA127" s="47" t="n">
        <f aca="false">SUM(BA134)</f>
        <v>56154.2046506072</v>
      </c>
      <c r="BB127" s="47" t="n">
        <f aca="false">SUM(BB134)</f>
        <v>53678.25</v>
      </c>
      <c r="BC127" s="48" t="n">
        <f aca="false">SUM(BB127/BA127*100)</f>
        <v>95.5907938399045</v>
      </c>
      <c r="BL127" s="2"/>
    </row>
    <row r="128" customFormat="false" ht="12.75" hidden="false" customHeight="false" outlineLevel="0" collapsed="false">
      <c r="A128" s="41"/>
      <c r="B128" s="36"/>
      <c r="C128" s="36"/>
      <c r="D128" s="36"/>
      <c r="E128" s="36"/>
      <c r="F128" s="36"/>
      <c r="G128" s="36"/>
      <c r="H128" s="36"/>
      <c r="I128" s="49" t="s">
        <v>50</v>
      </c>
      <c r="J128" s="50"/>
      <c r="K128" s="51" t="n">
        <f aca="false">SUM(K134)</f>
        <v>17615</v>
      </c>
      <c r="L128" s="51" t="n">
        <f aca="false">SUM(L134)</f>
        <v>0</v>
      </c>
      <c r="M128" s="51" t="n">
        <f aca="false">SUM(M134)</f>
        <v>0</v>
      </c>
      <c r="N128" s="51" t="n">
        <f aca="false">SUM(N134)</f>
        <v>36000</v>
      </c>
      <c r="O128" s="51" t="n">
        <f aca="false">SUM(O134)</f>
        <v>36000</v>
      </c>
      <c r="P128" s="51" t="n">
        <f aca="false">SUM(P134)</f>
        <v>55000</v>
      </c>
      <c r="Q128" s="51" t="n">
        <f aca="false">SUM(Q134)</f>
        <v>55000</v>
      </c>
      <c r="R128" s="51" t="n">
        <f aca="false">SUM(R134)</f>
        <v>15657</v>
      </c>
      <c r="S128" s="51" t="e">
        <f aca="false">SUM(S134)</f>
        <v>#REF!</v>
      </c>
      <c r="T128" s="51" t="e">
        <f aca="false">SUM(T134)</f>
        <v>#REF!</v>
      </c>
      <c r="U128" s="51" t="e">
        <f aca="false">SUM(U134)</f>
        <v>#REF!</v>
      </c>
      <c r="V128" s="51" t="e">
        <f aca="false">SUM(V134)</f>
        <v>#DIV/0!</v>
      </c>
      <c r="W128" s="51" t="n">
        <f aca="false">SUM(W134)</f>
        <v>110020</v>
      </c>
      <c r="X128" s="51" t="n">
        <f aca="false">SUM(X134)</f>
        <v>230000</v>
      </c>
      <c r="Y128" s="51" t="n">
        <f aca="false">SUM(Y134)</f>
        <v>375000</v>
      </c>
      <c r="Z128" s="51" t="n">
        <f aca="false">SUM(Z134)</f>
        <v>415000</v>
      </c>
      <c r="AA128" s="51" t="n">
        <f aca="false">SUM(AA134)</f>
        <v>282000</v>
      </c>
      <c r="AB128" s="51" t="n">
        <f aca="false">SUM(AB134)</f>
        <v>82653.65</v>
      </c>
      <c r="AC128" s="51" t="n">
        <f aca="false">SUM(AC134)</f>
        <v>590000</v>
      </c>
      <c r="AD128" s="51" t="n">
        <f aca="false">SUM(AD134)</f>
        <v>390000</v>
      </c>
      <c r="AE128" s="51" t="n">
        <f aca="false">SUM(AE134)</f>
        <v>0</v>
      </c>
      <c r="AF128" s="51" t="n">
        <f aca="false">SUM(AF134)</f>
        <v>0</v>
      </c>
      <c r="AG128" s="51" t="n">
        <f aca="false">SUM(AG134)</f>
        <v>390000</v>
      </c>
      <c r="AH128" s="51" t="n">
        <f aca="false">SUM(AH134)</f>
        <v>154491.43</v>
      </c>
      <c r="AI128" s="51" t="n">
        <f aca="false">SUM(AI134)</f>
        <v>207000</v>
      </c>
      <c r="AJ128" s="51" t="n">
        <f aca="false">SUM(AJ134)</f>
        <v>14429.98</v>
      </c>
      <c r="AK128" s="51" t="n">
        <f aca="false">SUM(AK134)</f>
        <v>315000</v>
      </c>
      <c r="AL128" s="51" t="n">
        <f aca="false">SUM(AL134)</f>
        <v>75000</v>
      </c>
      <c r="AM128" s="51" t="n">
        <f aca="false">SUM(AM134)</f>
        <v>200000</v>
      </c>
      <c r="AN128" s="51" t="n">
        <f aca="false">SUM(AN134)</f>
        <v>190000</v>
      </c>
      <c r="AO128" s="39" t="n">
        <f aca="false">SUM(AN128/$AN$4)</f>
        <v>25217.333598779</v>
      </c>
      <c r="AP128" s="51" t="n">
        <f aca="false">SUM(AP134)</f>
        <v>315000</v>
      </c>
      <c r="AQ128" s="51" t="n">
        <f aca="false">SUM(AQ134)</f>
        <v>0</v>
      </c>
      <c r="AR128" s="39" t="n">
        <f aca="false">SUM(AP128/$AN$4)</f>
        <v>41807.6846506072</v>
      </c>
      <c r="AS128" s="39"/>
      <c r="AT128" s="39" t="n">
        <f aca="false">SUM(AT134)</f>
        <v>24750.01</v>
      </c>
      <c r="AU128" s="39" t="n">
        <f aca="false">SUM(AU134)</f>
        <v>17200</v>
      </c>
      <c r="AV128" s="39" t="n">
        <f aca="false">SUM(AV134)</f>
        <v>0</v>
      </c>
      <c r="AW128" s="39" t="n">
        <f aca="false">SUM(AR128+AU128-AV128)</f>
        <v>59007.6846506072</v>
      </c>
      <c r="AX128" s="47"/>
      <c r="AY128" s="47" t="n">
        <f aca="false">SUM(AY129:AY131)</f>
        <v>0</v>
      </c>
      <c r="AZ128" s="47" t="n">
        <f aca="false">SUM(AZ129:AZ131)</f>
        <v>0</v>
      </c>
      <c r="BA128" s="47" t="n">
        <f aca="false">SUM(BA127)</f>
        <v>56154.2046506072</v>
      </c>
      <c r="BB128" s="47" t="n">
        <f aca="false">SUM(BB127)</f>
        <v>53678.25</v>
      </c>
      <c r="BC128" s="48" t="n">
        <f aca="false">SUM(BB128/BA128*100)</f>
        <v>95.5907938399045</v>
      </c>
      <c r="BL128" s="2"/>
    </row>
    <row r="129" customFormat="false" ht="12.75" hidden="true" customHeight="false" outlineLevel="0" collapsed="false">
      <c r="A129" s="41"/>
      <c r="B129" s="36" t="s">
        <v>73</v>
      </c>
      <c r="C129" s="36"/>
      <c r="D129" s="36"/>
      <c r="E129" s="36"/>
      <c r="F129" s="36"/>
      <c r="G129" s="36"/>
      <c r="H129" s="36"/>
      <c r="I129" s="57" t="s">
        <v>74</v>
      </c>
      <c r="J129" s="50" t="s">
        <v>75</v>
      </c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39" t="n">
        <f aca="false">SUM(AN129/$AN$4)</f>
        <v>0</v>
      </c>
      <c r="AP129" s="51" t="e">
        <f aca="false">SUM(#REF!)</f>
        <v>#REF!</v>
      </c>
      <c r="AQ129" s="51"/>
      <c r="AR129" s="39" t="e">
        <f aca="false">SUM(AP129/$AN$4)</f>
        <v>#REF!</v>
      </c>
      <c r="AS129" s="39"/>
      <c r="AT129" s="39" t="e">
        <f aca="false">SUM(#REF!)</f>
        <v>#REF!</v>
      </c>
      <c r="AU129" s="39"/>
      <c r="AV129" s="39" t="n">
        <f aca="false">SUM(AX139:AX153)</f>
        <v>109533.62</v>
      </c>
      <c r="AW129" s="39" t="n">
        <v>40369.74</v>
      </c>
      <c r="AX129" s="47"/>
      <c r="AY129" s="47"/>
      <c r="AZ129" s="47"/>
      <c r="BA129" s="47" t="n">
        <v>17000</v>
      </c>
      <c r="BB129" s="47"/>
      <c r="BC129" s="48" t="n">
        <f aca="false">SUM(BB129/BA129*100)</f>
        <v>0</v>
      </c>
      <c r="BL129" s="2"/>
    </row>
    <row r="130" customFormat="false" ht="12.75" hidden="true" customHeight="false" outlineLevel="0" collapsed="false">
      <c r="A130" s="41"/>
      <c r="B130" s="36" t="s">
        <v>73</v>
      </c>
      <c r="C130" s="36"/>
      <c r="D130" s="36"/>
      <c r="E130" s="36"/>
      <c r="F130" s="36"/>
      <c r="G130" s="36"/>
      <c r="H130" s="36"/>
      <c r="I130" s="57" t="s">
        <v>78</v>
      </c>
      <c r="J130" s="50" t="s">
        <v>79</v>
      </c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39" t="n">
        <f aca="false">SUM(AN130/$AN$4)</f>
        <v>0</v>
      </c>
      <c r="AP130" s="51" t="e">
        <f aca="false">SUM(#REF!)</f>
        <v>#REF!</v>
      </c>
      <c r="AQ130" s="51"/>
      <c r="AR130" s="39" t="e">
        <f aca="false">SUM(AP130/$AN$4)</f>
        <v>#REF!</v>
      </c>
      <c r="AS130" s="39"/>
      <c r="AT130" s="39" t="n">
        <f aca="false">SUM(AX140:AX145)</f>
        <v>33657.04</v>
      </c>
      <c r="AU130" s="39" t="n">
        <f aca="false">SUM(AY140:AY145)</f>
        <v>33000</v>
      </c>
      <c r="AV130" s="39" t="n">
        <f aca="false">SUM(AZ140:AZ145)</f>
        <v>5308.92</v>
      </c>
      <c r="AW130" s="39" t="n">
        <v>0</v>
      </c>
      <c r="AX130" s="47"/>
      <c r="AY130" s="47"/>
      <c r="AZ130" s="47"/>
      <c r="BA130" s="47" t="n">
        <v>1954.21</v>
      </c>
      <c r="BB130" s="47"/>
      <c r="BC130" s="48" t="n">
        <f aca="false">SUM(BB130/BA130*100)</f>
        <v>0</v>
      </c>
      <c r="BL130" s="2"/>
    </row>
    <row r="131" customFormat="false" ht="12.75" hidden="true" customHeight="false" outlineLevel="0" collapsed="false">
      <c r="A131" s="41"/>
      <c r="B131" s="36" t="s">
        <v>73</v>
      </c>
      <c r="C131" s="36"/>
      <c r="D131" s="36"/>
      <c r="E131" s="36"/>
      <c r="F131" s="36"/>
      <c r="G131" s="36"/>
      <c r="H131" s="36"/>
      <c r="I131" s="57" t="s">
        <v>76</v>
      </c>
      <c r="J131" s="50" t="s">
        <v>77</v>
      </c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39"/>
      <c r="AP131" s="51"/>
      <c r="AQ131" s="51"/>
      <c r="AR131" s="39"/>
      <c r="AS131" s="39"/>
      <c r="AT131" s="39"/>
      <c r="AU131" s="39"/>
      <c r="AV131" s="39"/>
      <c r="AW131" s="39" t="n">
        <v>6636.15</v>
      </c>
      <c r="AX131" s="47"/>
      <c r="AY131" s="47"/>
      <c r="AZ131" s="47"/>
      <c r="BA131" s="47" t="n">
        <v>0</v>
      </c>
      <c r="BB131" s="47"/>
      <c r="BC131" s="48" t="e">
        <f aca="false">SUM(BB131/BA131*100)</f>
        <v>#DIV/0!</v>
      </c>
      <c r="BL131" s="2"/>
    </row>
    <row r="132" customFormat="false" ht="12.75" hidden="true" customHeight="false" outlineLevel="0" collapsed="false">
      <c r="A132" s="41"/>
      <c r="B132" s="36" t="s">
        <v>73</v>
      </c>
      <c r="C132" s="36"/>
      <c r="D132" s="36"/>
      <c r="E132" s="36"/>
      <c r="F132" s="36"/>
      <c r="G132" s="36"/>
      <c r="H132" s="36"/>
      <c r="I132" s="57" t="s">
        <v>80</v>
      </c>
      <c r="J132" s="50" t="s">
        <v>169</v>
      </c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39"/>
      <c r="AP132" s="51"/>
      <c r="AQ132" s="51"/>
      <c r="AR132" s="39"/>
      <c r="AS132" s="39"/>
      <c r="AT132" s="39"/>
      <c r="AU132" s="39"/>
      <c r="AV132" s="39"/>
      <c r="AW132" s="39" t="n">
        <v>201.35</v>
      </c>
      <c r="AX132" s="47"/>
      <c r="AY132" s="47"/>
      <c r="AZ132" s="47"/>
      <c r="BA132" s="47" t="n">
        <v>30528.7</v>
      </c>
      <c r="BB132" s="47"/>
      <c r="BC132" s="48" t="n">
        <f aca="false">SUM(BB132/BA132*100)</f>
        <v>0</v>
      </c>
      <c r="BL132" s="2"/>
    </row>
    <row r="133" customFormat="false" ht="12.75" hidden="true" customHeight="false" outlineLevel="0" collapsed="false">
      <c r="A133" s="41"/>
      <c r="B133" s="36" t="s">
        <v>73</v>
      </c>
      <c r="C133" s="36"/>
      <c r="D133" s="36"/>
      <c r="E133" s="36"/>
      <c r="F133" s="36"/>
      <c r="G133" s="36"/>
      <c r="H133" s="36"/>
      <c r="I133" s="57" t="s">
        <v>170</v>
      </c>
      <c r="J133" s="50" t="s">
        <v>82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39"/>
      <c r="AP133" s="51"/>
      <c r="AQ133" s="51"/>
      <c r="AR133" s="39"/>
      <c r="AS133" s="39"/>
      <c r="AT133" s="39"/>
      <c r="AU133" s="39"/>
      <c r="AV133" s="39"/>
      <c r="AW133" s="39" t="n">
        <v>11800.45</v>
      </c>
      <c r="AX133" s="47"/>
      <c r="AY133" s="47"/>
      <c r="AZ133" s="47"/>
      <c r="BA133" s="47" t="n">
        <v>6671.3</v>
      </c>
      <c r="BB133" s="47"/>
      <c r="BC133" s="48" t="n">
        <f aca="false">SUM(BB133/BA133*100)</f>
        <v>0</v>
      </c>
      <c r="BL133" s="2"/>
    </row>
    <row r="134" customFormat="false" ht="12.75" hidden="false" customHeight="false" outlineLevel="0" collapsed="false">
      <c r="A134" s="46"/>
      <c r="B134" s="52"/>
      <c r="C134" s="52"/>
      <c r="D134" s="52"/>
      <c r="E134" s="52"/>
      <c r="F134" s="52"/>
      <c r="G134" s="52"/>
      <c r="H134" s="52"/>
      <c r="I134" s="37" t="n">
        <v>4</v>
      </c>
      <c r="J134" s="38" t="s">
        <v>171</v>
      </c>
      <c r="K134" s="39" t="n">
        <f aca="false">SUM(K138)</f>
        <v>17615</v>
      </c>
      <c r="L134" s="39" t="n">
        <f aca="false">SUM(L138)</f>
        <v>0</v>
      </c>
      <c r="M134" s="39" t="n">
        <f aca="false">SUM(M138)</f>
        <v>0</v>
      </c>
      <c r="N134" s="39" t="n">
        <f aca="false">SUM(N138)</f>
        <v>36000</v>
      </c>
      <c r="O134" s="39" t="n">
        <f aca="false">SUM(O138)</f>
        <v>36000</v>
      </c>
      <c r="P134" s="39" t="n">
        <f aca="false">SUM(P138)</f>
        <v>55000</v>
      </c>
      <c r="Q134" s="39" t="n">
        <f aca="false">SUM(Q138)</f>
        <v>55000</v>
      </c>
      <c r="R134" s="39" t="n">
        <f aca="false">SUM(R138)</f>
        <v>15657</v>
      </c>
      <c r="S134" s="39" t="e">
        <f aca="false">SUM(S138)</f>
        <v>#REF!</v>
      </c>
      <c r="T134" s="39" t="e">
        <f aca="false">SUM(T138)</f>
        <v>#REF!</v>
      </c>
      <c r="U134" s="39" t="e">
        <f aca="false">SUM(U138)</f>
        <v>#REF!</v>
      </c>
      <c r="V134" s="39" t="e">
        <f aca="false">SUM(V138)</f>
        <v>#DIV/0!</v>
      </c>
      <c r="W134" s="39" t="n">
        <f aca="false">SUM(W138+W135)</f>
        <v>110020</v>
      </c>
      <c r="X134" s="39" t="n">
        <f aca="false">SUM(X138+X135)</f>
        <v>230000</v>
      </c>
      <c r="Y134" s="39" t="n">
        <f aca="false">SUM(Y138+Y135)</f>
        <v>375000</v>
      </c>
      <c r="Z134" s="39" t="n">
        <f aca="false">SUM(Z138+Z135)</f>
        <v>415000</v>
      </c>
      <c r="AA134" s="39" t="n">
        <f aca="false">SUM(AA138+AA135)</f>
        <v>282000</v>
      </c>
      <c r="AB134" s="39" t="n">
        <f aca="false">SUM(AB138+AB135)</f>
        <v>82653.65</v>
      </c>
      <c r="AC134" s="39" t="n">
        <f aca="false">SUM(AC138+AC135)</f>
        <v>590000</v>
      </c>
      <c r="AD134" s="39" t="n">
        <f aca="false">SUM(AD138+AD135)</f>
        <v>390000</v>
      </c>
      <c r="AE134" s="39" t="n">
        <f aca="false">SUM(AE138+AE135)</f>
        <v>0</v>
      </c>
      <c r="AF134" s="39" t="n">
        <f aca="false">SUM(AF138+AF135)</f>
        <v>0</v>
      </c>
      <c r="AG134" s="39" t="n">
        <f aca="false">SUM(AG138+AG135)</f>
        <v>390000</v>
      </c>
      <c r="AH134" s="39" t="n">
        <f aca="false">SUM(AH138+AH135)</f>
        <v>154491.43</v>
      </c>
      <c r="AI134" s="39" t="n">
        <f aca="false">SUM(AI138+AI135)</f>
        <v>207000</v>
      </c>
      <c r="AJ134" s="39" t="n">
        <f aca="false">SUM(AJ138+AJ135)</f>
        <v>14429.98</v>
      </c>
      <c r="AK134" s="39" t="n">
        <f aca="false">SUM(AK138+AK135)</f>
        <v>315000</v>
      </c>
      <c r="AL134" s="39" t="n">
        <f aca="false">SUM(AL138+AL135)</f>
        <v>75000</v>
      </c>
      <c r="AM134" s="39" t="n">
        <f aca="false">SUM(AM138+AM135)</f>
        <v>200000</v>
      </c>
      <c r="AN134" s="39" t="n">
        <f aca="false">SUM(AN138+AN135)</f>
        <v>190000</v>
      </c>
      <c r="AO134" s="39" t="n">
        <f aca="false">SUM(AN134/$AN$4)</f>
        <v>25217.333598779</v>
      </c>
      <c r="AP134" s="39" t="n">
        <f aca="false">SUM(AP138+AP135)</f>
        <v>315000</v>
      </c>
      <c r="AQ134" s="39" t="n">
        <f aca="false">SUM(AQ138+AQ135)</f>
        <v>0</v>
      </c>
      <c r="AR134" s="39" t="n">
        <f aca="false">SUM(AP134/$AN$4)</f>
        <v>41807.6846506072</v>
      </c>
      <c r="AS134" s="39"/>
      <c r="AT134" s="39" t="n">
        <f aca="false">SUM(AT138+AT135)</f>
        <v>24750.01</v>
      </c>
      <c r="AU134" s="39" t="n">
        <f aca="false">SUM(AU138+AU135)</f>
        <v>17200</v>
      </c>
      <c r="AV134" s="39" t="n">
        <f aca="false">SUM(AV138+AV135)</f>
        <v>0</v>
      </c>
      <c r="AW134" s="39" t="n">
        <f aca="false">SUM(AR134+AU134-AV134)</f>
        <v>59007.6846506072</v>
      </c>
      <c r="AX134" s="47" t="n">
        <f aca="false">SUM(AX138)</f>
        <v>54766.81</v>
      </c>
      <c r="AY134" s="47" t="n">
        <f aca="false">SUM(AY135+AY138)</f>
        <v>37000</v>
      </c>
      <c r="AZ134" s="47" t="n">
        <f aca="false">SUM(AZ138)</f>
        <v>39853.48</v>
      </c>
      <c r="BA134" s="47" t="n">
        <f aca="false">SUM(AW134+AY134-AZ134)</f>
        <v>56154.2046506072</v>
      </c>
      <c r="BB134" s="47" t="n">
        <f aca="false">SUM(BB138)</f>
        <v>53678.25</v>
      </c>
      <c r="BC134" s="48" t="n">
        <f aca="false">SUM(BB134/BA134*100)</f>
        <v>95.5907938399045</v>
      </c>
      <c r="BL134" s="2"/>
    </row>
    <row r="135" customFormat="false" ht="19.5" hidden="true" customHeight="true" outlineLevel="0" collapsed="false">
      <c r="A135" s="46"/>
      <c r="B135" s="52"/>
      <c r="C135" s="52"/>
      <c r="D135" s="52"/>
      <c r="E135" s="52"/>
      <c r="F135" s="52"/>
      <c r="G135" s="52"/>
      <c r="H135" s="52"/>
      <c r="I135" s="37" t="n">
        <v>41</v>
      </c>
      <c r="J135" s="38" t="s">
        <v>172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 t="n">
        <f aca="false">SUM(W136)</f>
        <v>60020</v>
      </c>
      <c r="X135" s="39" t="n">
        <f aca="false">SUM(X136)</f>
        <v>100000</v>
      </c>
      <c r="Y135" s="39" t="n">
        <f aca="false">SUM(Y136)</f>
        <v>200000</v>
      </c>
      <c r="Z135" s="39" t="n">
        <f aca="false">SUM(Z136)</f>
        <v>200000</v>
      </c>
      <c r="AA135" s="39" t="n">
        <f aca="false">SUM(AA136)</f>
        <v>200000</v>
      </c>
      <c r="AB135" s="39" t="n">
        <f aca="false">SUM(AB136)</f>
        <v>0</v>
      </c>
      <c r="AC135" s="39" t="n">
        <f aca="false">SUM(AC136)</f>
        <v>200000</v>
      </c>
      <c r="AD135" s="39" t="n">
        <f aca="false">SUM(AD136)</f>
        <v>0</v>
      </c>
      <c r="AE135" s="39" t="n">
        <f aca="false">SUM(AE136)</f>
        <v>0</v>
      </c>
      <c r="AF135" s="39" t="n">
        <f aca="false">SUM(AF136)</f>
        <v>0</v>
      </c>
      <c r="AG135" s="39" t="n">
        <f aca="false">SUM(AG136)</f>
        <v>0</v>
      </c>
      <c r="AH135" s="39" t="n">
        <f aca="false">SUM(AH136)</f>
        <v>0</v>
      </c>
      <c r="AI135" s="39" t="n">
        <f aca="false">SUM(AI136)</f>
        <v>100000</v>
      </c>
      <c r="AJ135" s="39" t="n">
        <f aca="false">SUM(AJ136)</f>
        <v>0</v>
      </c>
      <c r="AK135" s="39" t="n">
        <f aca="false">SUM(AK136)</f>
        <v>0</v>
      </c>
      <c r="AL135" s="39" t="n">
        <f aca="false">SUM(AL136)</f>
        <v>0</v>
      </c>
      <c r="AM135" s="39" t="n">
        <f aca="false">SUM(AM136)</f>
        <v>0</v>
      </c>
      <c r="AN135" s="39" t="n">
        <f aca="false">SUM(AN136)</f>
        <v>0</v>
      </c>
      <c r="AO135" s="39" t="n">
        <f aca="false">SUM(AN135/$AN$4)</f>
        <v>0</v>
      </c>
      <c r="AP135" s="47"/>
      <c r="AQ135" s="47"/>
      <c r="AR135" s="39" t="n">
        <f aca="false">SUM(AP135/$AN$4)</f>
        <v>0</v>
      </c>
      <c r="AS135" s="39"/>
      <c r="AT135" s="39"/>
      <c r="AU135" s="39"/>
      <c r="AV135" s="39"/>
      <c r="AW135" s="39" t="n">
        <f aca="false">SUM(AR135+AU135-AV135)</f>
        <v>0</v>
      </c>
      <c r="AX135" s="47"/>
      <c r="AY135" s="47" t="n">
        <f aca="false">SUM(AY136)</f>
        <v>0</v>
      </c>
      <c r="AZ135" s="47"/>
      <c r="BA135" s="47" t="n">
        <f aca="false">SUM(AW135+AY135-AZ135)</f>
        <v>0</v>
      </c>
      <c r="BB135" s="47"/>
      <c r="BC135" s="48" t="e">
        <f aca="false">SUM(BB135/BA135*100)</f>
        <v>#DIV/0!</v>
      </c>
      <c r="BL135" s="2"/>
    </row>
    <row r="136" customFormat="false" ht="19.5" hidden="true" customHeight="true" outlineLevel="0" collapsed="false">
      <c r="A136" s="41"/>
      <c r="B136" s="36" t="s">
        <v>173</v>
      </c>
      <c r="C136" s="36"/>
      <c r="D136" s="36"/>
      <c r="E136" s="36"/>
      <c r="F136" s="36"/>
      <c r="G136" s="36"/>
      <c r="H136" s="36"/>
      <c r="I136" s="49" t="n">
        <v>411</v>
      </c>
      <c r="J136" s="50" t="s">
        <v>174</v>
      </c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 t="n">
        <f aca="false">SUM(W137:W137)</f>
        <v>60020</v>
      </c>
      <c r="X136" s="51" t="n">
        <f aca="false">SUM(X137:X137)</f>
        <v>100000</v>
      </c>
      <c r="Y136" s="51" t="n">
        <f aca="false">SUM(Y137:Y137)</f>
        <v>200000</v>
      </c>
      <c r="Z136" s="51" t="n">
        <f aca="false">SUM(Z137:Z137)</f>
        <v>200000</v>
      </c>
      <c r="AA136" s="51" t="n">
        <f aca="false">SUM(AA137:AA137)</f>
        <v>200000</v>
      </c>
      <c r="AB136" s="51" t="n">
        <f aca="false">SUM(AB137:AB137)</f>
        <v>0</v>
      </c>
      <c r="AC136" s="51" t="n">
        <f aca="false">SUM(AC137:AC137)</f>
        <v>200000</v>
      </c>
      <c r="AD136" s="51" t="n">
        <f aca="false">SUM(AD137:AD137)</f>
        <v>0</v>
      </c>
      <c r="AE136" s="51" t="n">
        <f aca="false">SUM(AE137:AE137)</f>
        <v>0</v>
      </c>
      <c r="AF136" s="51" t="n">
        <f aca="false">SUM(AF137:AF137)</f>
        <v>0</v>
      </c>
      <c r="AG136" s="51" t="n">
        <f aca="false">SUM(AG137:AG137)</f>
        <v>0</v>
      </c>
      <c r="AH136" s="51" t="n">
        <f aca="false">SUM(AH137:AH137)</f>
        <v>0</v>
      </c>
      <c r="AI136" s="51" t="n">
        <f aca="false">SUM(AI137:AI137)</f>
        <v>100000</v>
      </c>
      <c r="AJ136" s="51" t="n">
        <f aca="false">SUM(AJ137:AJ137)</f>
        <v>0</v>
      </c>
      <c r="AK136" s="51" t="n">
        <f aca="false">SUM(AK137:AK137)</f>
        <v>0</v>
      </c>
      <c r="AL136" s="51" t="n">
        <f aca="false">SUM(AL137:AL137)</f>
        <v>0</v>
      </c>
      <c r="AM136" s="51" t="n">
        <f aca="false">SUM(AM137:AM137)</f>
        <v>0</v>
      </c>
      <c r="AN136" s="51" t="n">
        <f aca="false">SUM(AN137:AN137)</f>
        <v>0</v>
      </c>
      <c r="AO136" s="39" t="n">
        <f aca="false">SUM(AN136/$AN$4)</f>
        <v>0</v>
      </c>
      <c r="AP136" s="47"/>
      <c r="AQ136" s="47"/>
      <c r="AR136" s="39" t="n">
        <f aca="false">SUM(AP136/$AN$4)</f>
        <v>0</v>
      </c>
      <c r="AS136" s="39"/>
      <c r="AT136" s="39"/>
      <c r="AU136" s="39"/>
      <c r="AV136" s="39"/>
      <c r="AW136" s="39" t="n">
        <f aca="false">SUM(AR136+AU136-AV136)</f>
        <v>0</v>
      </c>
      <c r="AX136" s="47"/>
      <c r="AY136" s="47" t="n">
        <f aca="false">SUM(AY137)</f>
        <v>0</v>
      </c>
      <c r="AZ136" s="47"/>
      <c r="BA136" s="47" t="n">
        <f aca="false">SUM(AW136+AY136-AZ136)</f>
        <v>0</v>
      </c>
      <c r="BB136" s="47"/>
      <c r="BC136" s="48" t="e">
        <f aca="false">SUM(BB136/BA136*100)</f>
        <v>#DIV/0!</v>
      </c>
      <c r="BL136" s="2"/>
    </row>
    <row r="137" customFormat="false" ht="12.75" hidden="true" customHeight="false" outlineLevel="0" collapsed="false">
      <c r="A137" s="41"/>
      <c r="B137" s="36"/>
      <c r="C137" s="36"/>
      <c r="D137" s="36"/>
      <c r="E137" s="36"/>
      <c r="F137" s="36"/>
      <c r="G137" s="36"/>
      <c r="H137" s="36"/>
      <c r="I137" s="49" t="n">
        <v>41111</v>
      </c>
      <c r="J137" s="50" t="s">
        <v>175</v>
      </c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 t="n">
        <v>60020</v>
      </c>
      <c r="X137" s="51" t="n">
        <v>100000</v>
      </c>
      <c r="Y137" s="51" t="n">
        <v>200000</v>
      </c>
      <c r="Z137" s="51" t="n">
        <v>200000</v>
      </c>
      <c r="AA137" s="51" t="n">
        <v>200000</v>
      </c>
      <c r="AB137" s="51"/>
      <c r="AC137" s="51" t="n">
        <v>200000</v>
      </c>
      <c r="AD137" s="51" t="n">
        <v>0</v>
      </c>
      <c r="AE137" s="51"/>
      <c r="AF137" s="51"/>
      <c r="AG137" s="53" t="n">
        <f aca="false">SUM(AD137+AE137-AF137)</f>
        <v>0</v>
      </c>
      <c r="AH137" s="51"/>
      <c r="AI137" s="51" t="n">
        <v>100000</v>
      </c>
      <c r="AJ137" s="47" t="n">
        <v>0</v>
      </c>
      <c r="AK137" s="51" t="n">
        <v>0</v>
      </c>
      <c r="AL137" s="51"/>
      <c r="AM137" s="51"/>
      <c r="AN137" s="47" t="n">
        <f aca="false">SUM(AK137+AL137-AM137)</f>
        <v>0</v>
      </c>
      <c r="AO137" s="39" t="n">
        <f aca="false">SUM(AN137/$AN$4)</f>
        <v>0</v>
      </c>
      <c r="AP137" s="47"/>
      <c r="AQ137" s="47"/>
      <c r="AR137" s="39" t="n">
        <f aca="false">SUM(AP137/$AN$4)</f>
        <v>0</v>
      </c>
      <c r="AS137" s="39"/>
      <c r="AT137" s="39"/>
      <c r="AU137" s="39"/>
      <c r="AV137" s="39"/>
      <c r="AW137" s="39" t="n">
        <f aca="false">SUM(AR137+AU137-AV137)</f>
        <v>0</v>
      </c>
      <c r="AX137" s="47"/>
      <c r="AY137" s="47" t="n">
        <v>0</v>
      </c>
      <c r="AZ137" s="47"/>
      <c r="BA137" s="47" t="n">
        <f aca="false">SUM(AW137+AY137-AZ137)</f>
        <v>0</v>
      </c>
      <c r="BB137" s="47"/>
      <c r="BC137" s="48" t="e">
        <f aca="false">SUM(BB137/BA137*100)</f>
        <v>#DIV/0!</v>
      </c>
      <c r="BL137" s="2"/>
    </row>
    <row r="138" customFormat="false" ht="12.75" hidden="false" customHeight="false" outlineLevel="0" collapsed="false">
      <c r="A138" s="46"/>
      <c r="B138" s="52" t="s">
        <v>176</v>
      </c>
      <c r="C138" s="52"/>
      <c r="D138" s="52"/>
      <c r="E138" s="52"/>
      <c r="F138" s="52"/>
      <c r="G138" s="52"/>
      <c r="H138" s="52"/>
      <c r="I138" s="37" t="n">
        <v>42</v>
      </c>
      <c r="J138" s="38" t="s">
        <v>177</v>
      </c>
      <c r="K138" s="39" t="n">
        <f aca="false">SUM(K139)</f>
        <v>17615</v>
      </c>
      <c r="L138" s="39" t="n">
        <f aca="false">SUM(L139)</f>
        <v>0</v>
      </c>
      <c r="M138" s="39" t="n">
        <f aca="false">SUM(M139)</f>
        <v>0</v>
      </c>
      <c r="N138" s="39" t="n">
        <f aca="false">SUM(N139)</f>
        <v>36000</v>
      </c>
      <c r="O138" s="39" t="n">
        <f aca="false">SUM(O139)</f>
        <v>36000</v>
      </c>
      <c r="P138" s="39" t="n">
        <f aca="false">SUM(P139)</f>
        <v>55000</v>
      </c>
      <c r="Q138" s="39" t="n">
        <f aca="false">SUM(Q139)</f>
        <v>55000</v>
      </c>
      <c r="R138" s="39" t="n">
        <f aca="false">SUM(R139)</f>
        <v>15657</v>
      </c>
      <c r="S138" s="39" t="e">
        <f aca="false">SUM(S139+#REF!)</f>
        <v>#REF!</v>
      </c>
      <c r="T138" s="39" t="e">
        <f aca="false">SUM(T139+#REF!)</f>
        <v>#REF!</v>
      </c>
      <c r="U138" s="39" t="e">
        <f aca="false">SUM(U139+#REF!)</f>
        <v>#REF!</v>
      </c>
      <c r="V138" s="39" t="e">
        <f aca="false">SUM(V139+#REF!)</f>
        <v>#DIV/0!</v>
      </c>
      <c r="W138" s="39" t="n">
        <f aca="false">SUM(W139)</f>
        <v>50000</v>
      </c>
      <c r="X138" s="39" t="n">
        <f aca="false">SUM(X139+X150)</f>
        <v>130000</v>
      </c>
      <c r="Y138" s="39" t="n">
        <f aca="false">SUM(Y139+Y150)</f>
        <v>175000</v>
      </c>
      <c r="Z138" s="39" t="n">
        <f aca="false">SUM(Z139+Z150)</f>
        <v>215000</v>
      </c>
      <c r="AA138" s="39" t="n">
        <f aca="false">SUM(AA139+AA150)</f>
        <v>82000</v>
      </c>
      <c r="AB138" s="39" t="n">
        <f aca="false">SUM(AB139+AB150)</f>
        <v>82653.65</v>
      </c>
      <c r="AC138" s="39" t="n">
        <f aca="false">SUM(AC139+AC150)</f>
        <v>390000</v>
      </c>
      <c r="AD138" s="39" t="n">
        <f aca="false">SUM(AD139+AD150)</f>
        <v>390000</v>
      </c>
      <c r="AE138" s="39" t="n">
        <f aca="false">SUM(AE139+AE150)</f>
        <v>0</v>
      </c>
      <c r="AF138" s="39" t="n">
        <f aca="false">SUM(AF139+AF150)</f>
        <v>0</v>
      </c>
      <c r="AG138" s="39" t="n">
        <f aca="false">SUM(AG139+AG150)</f>
        <v>390000</v>
      </c>
      <c r="AH138" s="39" t="n">
        <f aca="false">SUM(AH139+AH150)</f>
        <v>154491.43</v>
      </c>
      <c r="AI138" s="39" t="n">
        <f aca="false">SUM(AI139+AI150)</f>
        <v>107000</v>
      </c>
      <c r="AJ138" s="39" t="n">
        <f aca="false">SUM(AJ139+AJ150)</f>
        <v>14429.98</v>
      </c>
      <c r="AK138" s="39" t="n">
        <f aca="false">SUM(AK139+AK150)</f>
        <v>315000</v>
      </c>
      <c r="AL138" s="39" t="n">
        <f aca="false">SUM(AL139+AL150)</f>
        <v>75000</v>
      </c>
      <c r="AM138" s="39" t="n">
        <f aca="false">SUM(AM139+AM150)</f>
        <v>200000</v>
      </c>
      <c r="AN138" s="39" t="n">
        <f aca="false">SUM(AN139+AN150)</f>
        <v>190000</v>
      </c>
      <c r="AO138" s="39" t="n">
        <f aca="false">SUM(AN138/$AN$4)</f>
        <v>25217.333598779</v>
      </c>
      <c r="AP138" s="39" t="n">
        <f aca="false">SUM(AP139+AP150)</f>
        <v>315000</v>
      </c>
      <c r="AQ138" s="39" t="n">
        <f aca="false">SUM(AQ139+AQ150)</f>
        <v>0</v>
      </c>
      <c r="AR138" s="39" t="n">
        <f aca="false">SUM(AP138/$AN$4)</f>
        <v>41807.6846506072</v>
      </c>
      <c r="AS138" s="39"/>
      <c r="AT138" s="39" t="n">
        <f aca="false">SUM(AT139+AT150)</f>
        <v>24750.01</v>
      </c>
      <c r="AU138" s="39" t="n">
        <f aca="false">SUM(AU139+AU150)</f>
        <v>17200</v>
      </c>
      <c r="AV138" s="39" t="n">
        <f aca="false">SUM(AV139+AV150)</f>
        <v>0</v>
      </c>
      <c r="AW138" s="39" t="n">
        <f aca="false">SUM(AR138+AU138-AV138)</f>
        <v>59007.6846506072</v>
      </c>
      <c r="AX138" s="47" t="n">
        <f aca="false">SUM(AX139+AX150)</f>
        <v>54766.81</v>
      </c>
      <c r="AY138" s="47" t="n">
        <f aca="false">SUM(AY139+AY150)</f>
        <v>37000</v>
      </c>
      <c r="AZ138" s="47" t="n">
        <f aca="false">SUM(AZ139+AZ150)</f>
        <v>39853.48</v>
      </c>
      <c r="BA138" s="47" t="n">
        <f aca="false">SUM(BA139+BA150)</f>
        <v>56154.2046506072</v>
      </c>
      <c r="BB138" s="47" t="n">
        <f aca="false">SUM(BB139+BB150)</f>
        <v>53678.25</v>
      </c>
      <c r="BC138" s="48" t="n">
        <f aca="false">SUM(BB138/BA138*100)</f>
        <v>95.5907938399045</v>
      </c>
      <c r="BL138" s="2"/>
    </row>
    <row r="139" customFormat="false" ht="12.75" hidden="false" customHeight="false" outlineLevel="0" collapsed="false">
      <c r="A139" s="41"/>
      <c r="B139" s="36"/>
      <c r="C139" s="36"/>
      <c r="D139" s="36"/>
      <c r="E139" s="36"/>
      <c r="F139" s="36"/>
      <c r="G139" s="36"/>
      <c r="H139" s="36"/>
      <c r="I139" s="49" t="n">
        <v>422</v>
      </c>
      <c r="J139" s="50" t="s">
        <v>178</v>
      </c>
      <c r="K139" s="51" t="n">
        <f aca="false">SUM(K140:K146)</f>
        <v>17615</v>
      </c>
      <c r="L139" s="51" t="n">
        <f aca="false">SUM(L140:L146)</f>
        <v>0</v>
      </c>
      <c r="M139" s="51" t="n">
        <f aca="false">SUM(M140:M146)</f>
        <v>0</v>
      </c>
      <c r="N139" s="51" t="n">
        <f aca="false">SUM(N140:N146)</f>
        <v>36000</v>
      </c>
      <c r="O139" s="51" t="n">
        <f aca="false">SUM(O140:O146)</f>
        <v>36000</v>
      </c>
      <c r="P139" s="51" t="n">
        <f aca="false">SUM(P140:P146)</f>
        <v>55000</v>
      </c>
      <c r="Q139" s="51" t="n">
        <f aca="false">SUM(Q140:Q146)</f>
        <v>55000</v>
      </c>
      <c r="R139" s="51" t="n">
        <f aca="false">SUM(R140:R146)</f>
        <v>15657</v>
      </c>
      <c r="S139" s="51" t="n">
        <f aca="false">SUM(S140:S146)</f>
        <v>50000</v>
      </c>
      <c r="T139" s="51" t="n">
        <f aca="false">SUM(T140:T146)</f>
        <v>2654.1</v>
      </c>
      <c r="U139" s="51" t="n">
        <f aca="false">SUM(U140:U146)</f>
        <v>0</v>
      </c>
      <c r="V139" s="51" t="e">
        <f aca="false">SUM(V140:V146)</f>
        <v>#DIV/0!</v>
      </c>
      <c r="W139" s="51" t="n">
        <f aca="false">SUM(W140:W146)</f>
        <v>50000</v>
      </c>
      <c r="X139" s="51" t="n">
        <f aca="false">SUM(X140:X146)</f>
        <v>30000</v>
      </c>
      <c r="Y139" s="51" t="n">
        <f aca="false">SUM(Y140:Y146)</f>
        <v>60000</v>
      </c>
      <c r="Z139" s="51" t="n">
        <f aca="false">SUM(Z140:Z146)</f>
        <v>100000</v>
      </c>
      <c r="AA139" s="51" t="n">
        <f aca="false">SUM(AA140:AA146)</f>
        <v>67000</v>
      </c>
      <c r="AB139" s="51" t="n">
        <f aca="false">SUM(AB140:AB146)</f>
        <v>1653.65</v>
      </c>
      <c r="AC139" s="51" t="n">
        <f aca="false">SUM(AC140:AC149)</f>
        <v>375000</v>
      </c>
      <c r="AD139" s="51" t="n">
        <f aca="false">SUM(AD140:AD149)</f>
        <v>375000</v>
      </c>
      <c r="AE139" s="51" t="n">
        <f aca="false">SUM(AE140:AE149)</f>
        <v>0</v>
      </c>
      <c r="AF139" s="51" t="n">
        <f aca="false">SUM(AF140:AF149)</f>
        <v>0</v>
      </c>
      <c r="AG139" s="51" t="n">
        <f aca="false">SUM(AG140:AG149)</f>
        <v>375000</v>
      </c>
      <c r="AH139" s="51" t="n">
        <f aca="false">SUM(AH140:AH149)</f>
        <v>154491.43</v>
      </c>
      <c r="AI139" s="51" t="n">
        <f aca="false">SUM(AI140:AI149)</f>
        <v>107000</v>
      </c>
      <c r="AJ139" s="51" t="n">
        <f aca="false">SUM(AJ140:AJ149)</f>
        <v>14429.98</v>
      </c>
      <c r="AK139" s="51" t="n">
        <f aca="false">SUM(AK140:AK149)</f>
        <v>315000</v>
      </c>
      <c r="AL139" s="51" t="n">
        <f aca="false">SUM(AL140:AL149)</f>
        <v>75000</v>
      </c>
      <c r="AM139" s="51" t="n">
        <f aca="false">SUM(AM140:AM149)</f>
        <v>200000</v>
      </c>
      <c r="AN139" s="51" t="n">
        <f aca="false">SUM(AN140:AN149)</f>
        <v>190000</v>
      </c>
      <c r="AO139" s="39" t="n">
        <f aca="false">SUM(AN139/$AN$4)</f>
        <v>25217.333598779</v>
      </c>
      <c r="AP139" s="51" t="n">
        <f aca="false">SUM(AP140:AP149)</f>
        <v>315000</v>
      </c>
      <c r="AQ139" s="51"/>
      <c r="AR139" s="39" t="n">
        <f aca="false">SUM(AP139/$AN$4)</f>
        <v>41807.6846506072</v>
      </c>
      <c r="AS139" s="39"/>
      <c r="AT139" s="39" t="n">
        <f aca="false">SUM(AT140:AT149)</f>
        <v>24750.01</v>
      </c>
      <c r="AU139" s="39" t="n">
        <f aca="false">SUM(AU140:AU149)</f>
        <v>17200</v>
      </c>
      <c r="AV139" s="39" t="n">
        <f aca="false">SUM(AV140:AV149)</f>
        <v>0</v>
      </c>
      <c r="AW139" s="39" t="n">
        <f aca="false">SUM(AR139+AU139-AV139)</f>
        <v>59007.6846506072</v>
      </c>
      <c r="AX139" s="47" t="n">
        <f aca="false">SUM(AX140:AX149)</f>
        <v>52138.33</v>
      </c>
      <c r="AY139" s="47" t="n">
        <f aca="false">SUM(AY140:AY149)</f>
        <v>34000</v>
      </c>
      <c r="AZ139" s="47" t="n">
        <f aca="false">SUM(AZ140:AZ149)</f>
        <v>39853.48</v>
      </c>
      <c r="BA139" s="47" t="n">
        <f aca="false">SUM(BA140:BA149)</f>
        <v>53154.2046506072</v>
      </c>
      <c r="BB139" s="47" t="n">
        <f aca="false">SUM(BB140:BB149)</f>
        <v>51049.77</v>
      </c>
      <c r="BC139" s="48" t="n">
        <f aca="false">SUM(BB139/BA139*100)</f>
        <v>96.0408877069273</v>
      </c>
      <c r="BL139" s="2"/>
    </row>
    <row r="140" customFormat="false" ht="12.75" hidden="false" customHeight="false" outlineLevel="0" collapsed="false">
      <c r="A140" s="41"/>
      <c r="B140" s="36"/>
      <c r="C140" s="36"/>
      <c r="D140" s="36"/>
      <c r="E140" s="36"/>
      <c r="F140" s="36"/>
      <c r="G140" s="36"/>
      <c r="H140" s="36"/>
      <c r="I140" s="49" t="n">
        <v>42211</v>
      </c>
      <c r="J140" s="50" t="s">
        <v>179</v>
      </c>
      <c r="K140" s="51" t="n">
        <v>17615</v>
      </c>
      <c r="L140" s="51" t="n">
        <v>0</v>
      </c>
      <c r="M140" s="51" t="n">
        <v>0</v>
      </c>
      <c r="N140" s="51" t="n">
        <v>6000</v>
      </c>
      <c r="O140" s="51" t="n">
        <v>6000</v>
      </c>
      <c r="P140" s="51" t="n">
        <v>5000</v>
      </c>
      <c r="Q140" s="51" t="n">
        <v>5000</v>
      </c>
      <c r="R140" s="51" t="n">
        <v>1257</v>
      </c>
      <c r="S140" s="51" t="n">
        <v>5000</v>
      </c>
      <c r="T140" s="51"/>
      <c r="U140" s="51"/>
      <c r="V140" s="39" t="n">
        <f aca="false">S140/P140*100</f>
        <v>100</v>
      </c>
      <c r="W140" s="51" t="n">
        <v>5000</v>
      </c>
      <c r="X140" s="51" t="n">
        <v>10000</v>
      </c>
      <c r="Y140" s="51" t="n">
        <v>10000</v>
      </c>
      <c r="Z140" s="51" t="n">
        <v>10000</v>
      </c>
      <c r="AA140" s="51" t="n">
        <v>12000</v>
      </c>
      <c r="AB140" s="51"/>
      <c r="AC140" s="51" t="n">
        <v>150000</v>
      </c>
      <c r="AD140" s="51" t="n">
        <v>150000</v>
      </c>
      <c r="AE140" s="51"/>
      <c r="AF140" s="51"/>
      <c r="AG140" s="53" t="n">
        <f aca="false">SUM(AD140+AE140-AF140)</f>
        <v>150000</v>
      </c>
      <c r="AH140" s="51"/>
      <c r="AI140" s="51" t="n">
        <v>25000</v>
      </c>
      <c r="AJ140" s="47" t="n">
        <v>0</v>
      </c>
      <c r="AK140" s="51" t="n">
        <v>25000</v>
      </c>
      <c r="AL140" s="51"/>
      <c r="AM140" s="51"/>
      <c r="AN140" s="51" t="n">
        <v>25000</v>
      </c>
      <c r="AO140" s="39" t="n">
        <f aca="false">SUM(AN140/$AN$4)</f>
        <v>3318.07021036565</v>
      </c>
      <c r="AP140" s="47" t="n">
        <v>10000</v>
      </c>
      <c r="AQ140" s="47"/>
      <c r="AR140" s="39" t="n">
        <f aca="false">SUM(AP140/$AN$4)</f>
        <v>1327.22808414626</v>
      </c>
      <c r="AS140" s="39"/>
      <c r="AT140" s="39"/>
      <c r="AU140" s="39"/>
      <c r="AV140" s="39"/>
      <c r="AW140" s="39" t="n">
        <f aca="false">SUM(AR140+AU140-AV140)</f>
        <v>1327.22808414626</v>
      </c>
      <c r="AX140" s="47"/>
      <c r="AY140" s="47"/>
      <c r="AZ140" s="47" t="n">
        <v>1327.23</v>
      </c>
      <c r="BA140" s="47" t="n">
        <f aca="false">SUM(AW140+AY140-AZ140)</f>
        <v>-0.00191585373954695</v>
      </c>
      <c r="BB140" s="47"/>
      <c r="BC140" s="48" t="n">
        <f aca="false">SUM(BB140/BA140*100)</f>
        <v>0</v>
      </c>
      <c r="BL140" s="2"/>
    </row>
    <row r="141" customFormat="false" ht="12.75" hidden="false" customHeight="false" outlineLevel="0" collapsed="false">
      <c r="A141" s="41"/>
      <c r="B141" s="36"/>
      <c r="C141" s="36"/>
      <c r="D141" s="36"/>
      <c r="E141" s="36"/>
      <c r="F141" s="36"/>
      <c r="G141" s="36"/>
      <c r="H141" s="36"/>
      <c r="I141" s="49" t="n">
        <v>42212</v>
      </c>
      <c r="J141" s="50" t="s">
        <v>180</v>
      </c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39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3"/>
      <c r="AH141" s="51"/>
      <c r="AI141" s="51"/>
      <c r="AJ141" s="60" t="n">
        <v>4420.77</v>
      </c>
      <c r="AK141" s="51" t="n">
        <v>10000</v>
      </c>
      <c r="AL141" s="51"/>
      <c r="AM141" s="51"/>
      <c r="AN141" s="47" t="n">
        <f aca="false">SUM(AK141+AL141-AM141)</f>
        <v>10000</v>
      </c>
      <c r="AO141" s="39" t="n">
        <f aca="false">SUM(AN141/$AN$4)</f>
        <v>1327.22808414626</v>
      </c>
      <c r="AP141" s="47" t="n">
        <v>10000</v>
      </c>
      <c r="AQ141" s="47"/>
      <c r="AR141" s="39" t="n">
        <f aca="false">SUM(AP141/$AN$4)</f>
        <v>1327.22808414626</v>
      </c>
      <c r="AS141" s="39" t="n">
        <v>693.56</v>
      </c>
      <c r="AT141" s="39" t="n">
        <v>693.56</v>
      </c>
      <c r="AU141" s="39"/>
      <c r="AV141" s="39"/>
      <c r="AW141" s="39" t="n">
        <f aca="false">SUM(AR141+AU141-AV141)</f>
        <v>1327.22808414626</v>
      </c>
      <c r="AX141" s="47" t="n">
        <v>693.56</v>
      </c>
      <c r="AY141" s="47"/>
      <c r="AZ141" s="47"/>
      <c r="BA141" s="47" t="n">
        <f aca="false">SUM(AW141+AY141-AZ141)</f>
        <v>1327.22808414626</v>
      </c>
      <c r="BB141" s="47" t="n">
        <v>130</v>
      </c>
      <c r="BC141" s="48" t="n">
        <f aca="false">SUM(BB141/BA141*100)</f>
        <v>9.79485</v>
      </c>
      <c r="BF141" s="2" t="n">
        <v>130</v>
      </c>
      <c r="BL141" s="2"/>
    </row>
    <row r="142" customFormat="false" ht="12.75" hidden="false" customHeight="false" outlineLevel="0" collapsed="false">
      <c r="A142" s="41"/>
      <c r="B142" s="36"/>
      <c r="C142" s="36"/>
      <c r="D142" s="36"/>
      <c r="E142" s="36"/>
      <c r="F142" s="36"/>
      <c r="G142" s="36"/>
      <c r="H142" s="36"/>
      <c r="I142" s="49" t="n">
        <v>42219</v>
      </c>
      <c r="J142" s="50" t="s">
        <v>181</v>
      </c>
      <c r="K142" s="51"/>
      <c r="L142" s="51"/>
      <c r="M142" s="51"/>
      <c r="N142" s="51"/>
      <c r="O142" s="51"/>
      <c r="P142" s="51"/>
      <c r="Q142" s="51"/>
      <c r="R142" s="51" t="n">
        <v>14400</v>
      </c>
      <c r="S142" s="51" t="n">
        <v>15000</v>
      </c>
      <c r="T142" s="51" t="n">
        <v>2654.1</v>
      </c>
      <c r="U142" s="51"/>
      <c r="V142" s="39" t="e">
        <f aca="false">S142/P142*100</f>
        <v>#DIV/0!</v>
      </c>
      <c r="W142" s="51" t="n">
        <v>15000</v>
      </c>
      <c r="X142" s="51" t="n">
        <v>20000</v>
      </c>
      <c r="Y142" s="51" t="n">
        <v>20000</v>
      </c>
      <c r="Z142" s="51" t="n">
        <v>20000</v>
      </c>
      <c r="AA142" s="51" t="n">
        <v>20000</v>
      </c>
      <c r="AB142" s="51" t="n">
        <v>1653.65</v>
      </c>
      <c r="AC142" s="51" t="n">
        <v>20000</v>
      </c>
      <c r="AD142" s="51" t="n">
        <v>20000</v>
      </c>
      <c r="AE142" s="51"/>
      <c r="AF142" s="51"/>
      <c r="AG142" s="53" t="n">
        <f aca="false">SUM(AD142+AE142-AF142)</f>
        <v>20000</v>
      </c>
      <c r="AH142" s="51"/>
      <c r="AI142" s="51" t="n">
        <v>20000</v>
      </c>
      <c r="AJ142" s="47" t="n">
        <v>0</v>
      </c>
      <c r="AK142" s="51" t="n">
        <v>20000</v>
      </c>
      <c r="AL142" s="51"/>
      <c r="AM142" s="51"/>
      <c r="AN142" s="47" t="n">
        <f aca="false">SUM(AK142+AL142-AM142)</f>
        <v>20000</v>
      </c>
      <c r="AO142" s="39" t="n">
        <f aca="false">SUM(AN142/$AN$4)</f>
        <v>2654.45616829252</v>
      </c>
      <c r="AP142" s="47" t="n">
        <v>20000</v>
      </c>
      <c r="AQ142" s="47"/>
      <c r="AR142" s="39" t="n">
        <f aca="false">SUM(AP142/$AN$4)</f>
        <v>2654.45616829252</v>
      </c>
      <c r="AS142" s="39"/>
      <c r="AT142" s="39"/>
      <c r="AU142" s="39"/>
      <c r="AV142" s="39"/>
      <c r="AW142" s="39" t="n">
        <f aca="false">SUM(AR142+AU142-AV142)</f>
        <v>2654.45616829252</v>
      </c>
      <c r="AX142" s="47" t="n">
        <v>0</v>
      </c>
      <c r="AY142" s="47"/>
      <c r="AZ142" s="47" t="n">
        <v>2654.46</v>
      </c>
      <c r="BA142" s="47" t="n">
        <f aca="false">SUM(AW142+AY142-AZ142)</f>
        <v>-0.00383170747909389</v>
      </c>
      <c r="BB142" s="47" t="n">
        <v>0</v>
      </c>
      <c r="BC142" s="48" t="n">
        <f aca="false">SUM(BB142/BA142*100)</f>
        <v>0</v>
      </c>
      <c r="BL142" s="2"/>
    </row>
    <row r="143" customFormat="false" ht="12.75" hidden="true" customHeight="false" outlineLevel="0" collapsed="false">
      <c r="A143" s="41"/>
      <c r="B143" s="36"/>
      <c r="C143" s="36"/>
      <c r="D143" s="36"/>
      <c r="E143" s="36"/>
      <c r="F143" s="36"/>
      <c r="G143" s="36"/>
      <c r="H143" s="36"/>
      <c r="I143" s="49" t="n">
        <v>42221</v>
      </c>
      <c r="J143" s="50" t="s">
        <v>182</v>
      </c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39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3"/>
      <c r="AH143" s="51"/>
      <c r="AI143" s="51"/>
      <c r="AJ143" s="47"/>
      <c r="AK143" s="51"/>
      <c r="AL143" s="51"/>
      <c r="AM143" s="51"/>
      <c r="AN143" s="47"/>
      <c r="AO143" s="39" t="n">
        <f aca="false">SUM(AN143/$AN$4)</f>
        <v>0</v>
      </c>
      <c r="AP143" s="47" t="n">
        <v>0</v>
      </c>
      <c r="AQ143" s="47"/>
      <c r="AR143" s="39" t="n">
        <f aca="false">SUM(AP143/$AN$4)</f>
        <v>0</v>
      </c>
      <c r="AS143" s="39"/>
      <c r="AT143" s="39"/>
      <c r="AU143" s="39"/>
      <c r="AV143" s="39"/>
      <c r="AW143" s="39" t="n">
        <f aca="false">SUM(AR143+AU143-AV143)</f>
        <v>0</v>
      </c>
      <c r="AX143" s="47"/>
      <c r="AY143" s="47"/>
      <c r="AZ143" s="47"/>
      <c r="BA143" s="47" t="n">
        <f aca="false">SUM(AW143+AY143-AZ143)</f>
        <v>0</v>
      </c>
      <c r="BB143" s="47"/>
      <c r="BC143" s="48" t="e">
        <f aca="false">SUM(BB143/BA143*100)</f>
        <v>#DIV/0!</v>
      </c>
      <c r="BL143" s="2"/>
    </row>
    <row r="144" customFormat="false" ht="12.75" hidden="false" customHeight="false" outlineLevel="0" collapsed="false">
      <c r="A144" s="41"/>
      <c r="B144" s="36"/>
      <c r="C144" s="36"/>
      <c r="D144" s="36"/>
      <c r="E144" s="36"/>
      <c r="F144" s="36"/>
      <c r="G144" s="36"/>
      <c r="H144" s="36"/>
      <c r="I144" s="49" t="n">
        <v>42231</v>
      </c>
      <c r="J144" s="50" t="s">
        <v>183</v>
      </c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39"/>
      <c r="W144" s="51"/>
      <c r="X144" s="51"/>
      <c r="Y144" s="51"/>
      <c r="Z144" s="51"/>
      <c r="AA144" s="51"/>
      <c r="AB144" s="51"/>
      <c r="AC144" s="51" t="n">
        <v>150000</v>
      </c>
      <c r="AD144" s="51" t="n">
        <v>150000</v>
      </c>
      <c r="AE144" s="51"/>
      <c r="AF144" s="51"/>
      <c r="AG144" s="53" t="n">
        <f aca="false">SUM(AD144+AE144-AF144)</f>
        <v>150000</v>
      </c>
      <c r="AH144" s="51" t="n">
        <v>133963.93</v>
      </c>
      <c r="AI144" s="51" t="n">
        <v>0</v>
      </c>
      <c r="AJ144" s="47" t="n">
        <v>0</v>
      </c>
      <c r="AK144" s="51" t="n">
        <v>20000</v>
      </c>
      <c r="AL144" s="51"/>
      <c r="AM144" s="51"/>
      <c r="AN144" s="47" t="n">
        <f aca="false">SUM(AK144+AL144-AM144)</f>
        <v>20000</v>
      </c>
      <c r="AO144" s="39" t="n">
        <f aca="false">SUM(AN144/$AN$4)</f>
        <v>2654.45616829252</v>
      </c>
      <c r="AP144" s="47" t="n">
        <v>10000</v>
      </c>
      <c r="AQ144" s="47"/>
      <c r="AR144" s="39" t="n">
        <f aca="false">SUM(AP144/$AN$4)</f>
        <v>1327.22808414626</v>
      </c>
      <c r="AS144" s="39"/>
      <c r="AT144" s="39"/>
      <c r="AU144" s="39"/>
      <c r="AV144" s="39"/>
      <c r="AW144" s="39" t="n">
        <f aca="false">SUM(AR144+AU144-AV144)</f>
        <v>1327.22808414626</v>
      </c>
      <c r="AX144" s="47"/>
      <c r="AY144" s="47"/>
      <c r="AZ144" s="47" t="n">
        <v>1327.23</v>
      </c>
      <c r="BA144" s="47" t="n">
        <f aca="false">SUM(AW144+AY144-AZ144)</f>
        <v>-0.00191585373954695</v>
      </c>
      <c r="BB144" s="47"/>
      <c r="BC144" s="48" t="n">
        <f aca="false">SUM(BB144/BA144*100)</f>
        <v>0</v>
      </c>
      <c r="BL144" s="2"/>
    </row>
    <row r="145" customFormat="false" ht="12.75" hidden="false" customHeight="false" outlineLevel="0" collapsed="false">
      <c r="A145" s="41"/>
      <c r="B145" s="36"/>
      <c r="C145" s="36"/>
      <c r="D145" s="36"/>
      <c r="E145" s="36"/>
      <c r="F145" s="36"/>
      <c r="G145" s="36"/>
      <c r="H145" s="36"/>
      <c r="I145" s="49" t="n">
        <v>42261</v>
      </c>
      <c r="J145" s="50" t="s">
        <v>184</v>
      </c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39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3"/>
      <c r="AH145" s="51"/>
      <c r="AI145" s="51"/>
      <c r="AJ145" s="47"/>
      <c r="AK145" s="51"/>
      <c r="AL145" s="51"/>
      <c r="AM145" s="51"/>
      <c r="AN145" s="47"/>
      <c r="AO145" s="39" t="n">
        <f aca="false">SUM(AN145/$AN$4)</f>
        <v>0</v>
      </c>
      <c r="AP145" s="47" t="n">
        <v>0</v>
      </c>
      <c r="AQ145" s="47"/>
      <c r="AR145" s="39" t="n">
        <f aca="false">SUM(AP145/$AN$4)</f>
        <v>0</v>
      </c>
      <c r="AS145" s="39" t="n">
        <v>32963.48</v>
      </c>
      <c r="AT145" s="39"/>
      <c r="AU145" s="39"/>
      <c r="AV145" s="39"/>
      <c r="AW145" s="39" t="n">
        <f aca="false">SUM(AR145+AU145-AV145)</f>
        <v>0</v>
      </c>
      <c r="AX145" s="47" t="n">
        <v>32963.48</v>
      </c>
      <c r="AY145" s="47" t="n">
        <v>33000</v>
      </c>
      <c r="AZ145" s="47"/>
      <c r="BA145" s="47" t="n">
        <f aca="false">SUM(AW145+AY145-AZ145)</f>
        <v>33000</v>
      </c>
      <c r="BB145" s="47" t="n">
        <v>32963.48</v>
      </c>
      <c r="BC145" s="48" t="n">
        <f aca="false">SUM(BB145/BA145*100)</f>
        <v>99.8893333333333</v>
      </c>
      <c r="BI145" s="2" t="n">
        <v>32963.48</v>
      </c>
      <c r="BL145" s="2"/>
    </row>
    <row r="146" customFormat="false" ht="12.75" hidden="false" customHeight="false" outlineLevel="0" collapsed="false">
      <c r="A146" s="41"/>
      <c r="B146" s="36"/>
      <c r="C146" s="36"/>
      <c r="D146" s="36"/>
      <c r="E146" s="36"/>
      <c r="F146" s="36"/>
      <c r="G146" s="36"/>
      <c r="H146" s="36"/>
      <c r="I146" s="49" t="n">
        <v>42273</v>
      </c>
      <c r="J146" s="50" t="s">
        <v>185</v>
      </c>
      <c r="K146" s="51" t="n">
        <v>0</v>
      </c>
      <c r="L146" s="51" t="n">
        <v>0</v>
      </c>
      <c r="M146" s="51" t="n">
        <v>0</v>
      </c>
      <c r="N146" s="51" t="n">
        <v>30000</v>
      </c>
      <c r="O146" s="51" t="n">
        <v>30000</v>
      </c>
      <c r="P146" s="51" t="n">
        <v>50000</v>
      </c>
      <c r="Q146" s="51" t="n">
        <v>50000</v>
      </c>
      <c r="R146" s="51"/>
      <c r="S146" s="51" t="n">
        <v>30000</v>
      </c>
      <c r="T146" s="51"/>
      <c r="U146" s="51"/>
      <c r="V146" s="39" t="n">
        <f aca="false">S146/P146*100</f>
        <v>60</v>
      </c>
      <c r="W146" s="51" t="n">
        <v>30000</v>
      </c>
      <c r="X146" s="51" t="n">
        <v>0</v>
      </c>
      <c r="Y146" s="51" t="n">
        <v>30000</v>
      </c>
      <c r="Z146" s="51" t="n">
        <v>70000</v>
      </c>
      <c r="AA146" s="51" t="n">
        <v>35000</v>
      </c>
      <c r="AB146" s="51"/>
      <c r="AC146" s="51" t="n">
        <v>35000</v>
      </c>
      <c r="AD146" s="51" t="n">
        <v>35000</v>
      </c>
      <c r="AE146" s="51"/>
      <c r="AF146" s="51"/>
      <c r="AG146" s="53" t="n">
        <f aca="false">SUM(AD146+AE146-AF146)</f>
        <v>35000</v>
      </c>
      <c r="AH146" s="51"/>
      <c r="AI146" s="51" t="n">
        <v>30000</v>
      </c>
      <c r="AJ146" s="47" t="n">
        <v>0</v>
      </c>
      <c r="AK146" s="51" t="n">
        <v>200000</v>
      </c>
      <c r="AL146" s="51"/>
      <c r="AM146" s="51" t="n">
        <v>200000</v>
      </c>
      <c r="AN146" s="47" t="n">
        <f aca="false">SUM(AK146+AL146-AM146)</f>
        <v>0</v>
      </c>
      <c r="AO146" s="39" t="n">
        <f aca="false">SUM(AN146/$AN$4)</f>
        <v>0</v>
      </c>
      <c r="AP146" s="47"/>
      <c r="AQ146" s="47"/>
      <c r="AR146" s="39" t="n">
        <f aca="false">SUM(AP146/$AN$4)</f>
        <v>0</v>
      </c>
      <c r="AS146" s="39"/>
      <c r="AT146" s="39"/>
      <c r="AU146" s="39" t="n">
        <v>17200</v>
      </c>
      <c r="AV146" s="39"/>
      <c r="AW146" s="39" t="n">
        <f aca="false">SUM(AR146+AU146-AV146)</f>
        <v>17200</v>
      </c>
      <c r="AX146" s="47" t="n">
        <v>18121.29</v>
      </c>
      <c r="AY146" s="47" t="n">
        <v>1000</v>
      </c>
      <c r="AZ146" s="47"/>
      <c r="BA146" s="47" t="n">
        <f aca="false">SUM(AW146+AY146-AZ146)</f>
        <v>18200</v>
      </c>
      <c r="BB146" s="47" t="n">
        <v>17596.29</v>
      </c>
      <c r="BC146" s="48" t="n">
        <f aca="false">SUM(BB146/BA146*100)</f>
        <v>96.6829120879121</v>
      </c>
      <c r="BG146" s="2" t="n">
        <v>17596.29</v>
      </c>
      <c r="BL146" s="2"/>
    </row>
    <row r="147" customFormat="false" ht="12.75" hidden="false" customHeight="false" outlineLevel="0" collapsed="false">
      <c r="A147" s="41"/>
      <c r="B147" s="36"/>
      <c r="C147" s="36"/>
      <c r="D147" s="36"/>
      <c r="E147" s="36"/>
      <c r="F147" s="36"/>
      <c r="G147" s="36"/>
      <c r="H147" s="36"/>
      <c r="I147" s="49" t="n">
        <v>42271</v>
      </c>
      <c r="J147" s="50" t="s">
        <v>186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39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3"/>
      <c r="AH147" s="51"/>
      <c r="AI147" s="51"/>
      <c r="AJ147" s="47" t="n">
        <v>2036.03</v>
      </c>
      <c r="AK147" s="51" t="n">
        <v>10000</v>
      </c>
      <c r="AL147" s="51" t="n">
        <v>55000</v>
      </c>
      <c r="AM147" s="51"/>
      <c r="AN147" s="47" t="n">
        <f aca="false">SUM(AK147+AL147-AM147)</f>
        <v>65000</v>
      </c>
      <c r="AO147" s="39" t="n">
        <f aca="false">SUM(AN147/$AN$4)</f>
        <v>8626.98254695069</v>
      </c>
      <c r="AP147" s="47" t="n">
        <v>65000</v>
      </c>
      <c r="AQ147" s="47"/>
      <c r="AR147" s="39" t="n">
        <f aca="false">SUM(AP147/$AN$4)</f>
        <v>8626.98254695069</v>
      </c>
      <c r="AS147" s="39"/>
      <c r="AT147" s="39"/>
      <c r="AU147" s="39"/>
      <c r="AV147" s="39"/>
      <c r="AW147" s="39" t="n">
        <f aca="false">SUM(AR147+AU147-AV147)</f>
        <v>8626.98254695069</v>
      </c>
      <c r="AX147" s="47" t="n">
        <v>360</v>
      </c>
      <c r="AY147" s="47"/>
      <c r="AZ147" s="47" t="n">
        <v>8000</v>
      </c>
      <c r="BA147" s="47" t="n">
        <f aca="false">SUM(AW147+AY147-AZ147)</f>
        <v>626.982546950692</v>
      </c>
      <c r="BB147" s="47" t="n">
        <v>360</v>
      </c>
      <c r="BC147" s="48" t="n">
        <f aca="false">SUM(BB147/BA147*100)</f>
        <v>57.4178662150721</v>
      </c>
      <c r="BF147" s="2" t="n">
        <v>360</v>
      </c>
      <c r="BL147" s="2"/>
    </row>
    <row r="148" customFormat="false" ht="12.75" hidden="false" customHeight="false" outlineLevel="0" collapsed="false">
      <c r="A148" s="41"/>
      <c r="B148" s="36"/>
      <c r="C148" s="36"/>
      <c r="D148" s="36"/>
      <c r="E148" s="36"/>
      <c r="F148" s="36"/>
      <c r="G148" s="36"/>
      <c r="H148" s="36"/>
      <c r="I148" s="49" t="n">
        <v>42273</v>
      </c>
      <c r="J148" s="50" t="s">
        <v>187</v>
      </c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39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3"/>
      <c r="AH148" s="51"/>
      <c r="AI148" s="51"/>
      <c r="AJ148" s="47"/>
      <c r="AK148" s="51"/>
      <c r="AL148" s="51"/>
      <c r="AM148" s="51"/>
      <c r="AN148" s="47"/>
      <c r="AO148" s="39" t="n">
        <f aca="false">SUM(AN148/$AN$4)</f>
        <v>0</v>
      </c>
      <c r="AP148" s="47" t="n">
        <v>150000</v>
      </c>
      <c r="AQ148" s="47"/>
      <c r="AR148" s="39" t="n">
        <f aca="false">SUM(AP148/$AN$4)</f>
        <v>19908.4212621939</v>
      </c>
      <c r="AS148" s="39"/>
      <c r="AT148" s="39"/>
      <c r="AU148" s="39"/>
      <c r="AV148" s="39"/>
      <c r="AW148" s="39" t="n">
        <f aca="false">SUM(AR148+AU148-AV148)</f>
        <v>19908.4212621939</v>
      </c>
      <c r="AX148" s="47"/>
      <c r="AY148" s="47"/>
      <c r="AZ148" s="47" t="n">
        <v>19908.42</v>
      </c>
      <c r="BA148" s="47" t="n">
        <f aca="false">SUM(AW148+AY148-AZ148)</f>
        <v>0.001262193909497</v>
      </c>
      <c r="BB148" s="47"/>
      <c r="BC148" s="48" t="n">
        <f aca="false">SUM(BB148/BA148*100)</f>
        <v>0</v>
      </c>
      <c r="BF148" s="3"/>
      <c r="BL148" s="2"/>
    </row>
    <row r="149" customFormat="false" ht="12.75" hidden="false" customHeight="false" outlineLevel="0" collapsed="false">
      <c r="A149" s="41"/>
      <c r="B149" s="36"/>
      <c r="C149" s="36"/>
      <c r="D149" s="36"/>
      <c r="E149" s="36"/>
      <c r="F149" s="36"/>
      <c r="G149" s="36"/>
      <c r="H149" s="36"/>
      <c r="I149" s="49" t="n">
        <v>42274</v>
      </c>
      <c r="J149" s="50" t="s">
        <v>188</v>
      </c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39"/>
      <c r="W149" s="51"/>
      <c r="X149" s="51"/>
      <c r="Y149" s="51"/>
      <c r="Z149" s="51"/>
      <c r="AA149" s="51"/>
      <c r="AB149" s="51"/>
      <c r="AC149" s="51" t="n">
        <v>20000</v>
      </c>
      <c r="AD149" s="51" t="n">
        <v>20000</v>
      </c>
      <c r="AE149" s="51"/>
      <c r="AF149" s="51"/>
      <c r="AG149" s="53" t="n">
        <f aca="false">SUM(AD149+AE149-AF149)</f>
        <v>20000</v>
      </c>
      <c r="AH149" s="51" t="n">
        <v>20527.5</v>
      </c>
      <c r="AI149" s="51" t="n">
        <v>32000</v>
      </c>
      <c r="AJ149" s="47" t="n">
        <v>7973.18</v>
      </c>
      <c r="AK149" s="51" t="n">
        <v>30000</v>
      </c>
      <c r="AL149" s="51" t="n">
        <v>20000</v>
      </c>
      <c r="AM149" s="51"/>
      <c r="AN149" s="47" t="n">
        <f aca="false">SUM(AK149+AL149-AM149)</f>
        <v>50000</v>
      </c>
      <c r="AO149" s="39" t="n">
        <f aca="false">SUM(AN149/$AN$4)</f>
        <v>6636.1404207313</v>
      </c>
      <c r="AP149" s="47" t="n">
        <v>50000</v>
      </c>
      <c r="AQ149" s="47"/>
      <c r="AR149" s="39" t="n">
        <f aca="false">SUM(AP149/$AN$4)</f>
        <v>6636.1404207313</v>
      </c>
      <c r="AS149" s="39" t="n">
        <v>24056.45</v>
      </c>
      <c r="AT149" s="39" t="n">
        <v>24056.45</v>
      </c>
      <c r="AU149" s="39"/>
      <c r="AV149" s="39"/>
      <c r="AW149" s="39" t="n">
        <f aca="false">SUM(AR149+AU149-AV149)</f>
        <v>6636.1404207313</v>
      </c>
      <c r="AX149" s="47"/>
      <c r="AY149" s="47"/>
      <c r="AZ149" s="47" t="n">
        <v>6636.14</v>
      </c>
      <c r="BA149" s="47" t="n">
        <f aca="false">SUM(AW149+AY149-AZ149)</f>
        <v>0.000420731302256172</v>
      </c>
      <c r="BB149" s="47"/>
      <c r="BC149" s="48" t="n">
        <f aca="false">SUM(BB149/BA149*100)</f>
        <v>0</v>
      </c>
      <c r="BL149" s="2"/>
    </row>
    <row r="150" customFormat="false" ht="12.75" hidden="false" customHeight="false" outlineLevel="0" collapsed="false">
      <c r="A150" s="41"/>
      <c r="B150" s="36" t="s">
        <v>173</v>
      </c>
      <c r="C150" s="36"/>
      <c r="D150" s="36"/>
      <c r="E150" s="36"/>
      <c r="F150" s="36"/>
      <c r="G150" s="36"/>
      <c r="H150" s="36"/>
      <c r="I150" s="49" t="n">
        <v>426</v>
      </c>
      <c r="J150" s="50" t="s">
        <v>189</v>
      </c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39"/>
      <c r="W150" s="51"/>
      <c r="X150" s="51" t="n">
        <f aca="false">SUM(X151:X153)</f>
        <v>100000</v>
      </c>
      <c r="Y150" s="51" t="n">
        <f aca="false">SUM(Y151:Y153)</f>
        <v>115000</v>
      </c>
      <c r="Z150" s="51" t="n">
        <f aca="false">SUM(Z151:Z153)</f>
        <v>115000</v>
      </c>
      <c r="AA150" s="51" t="n">
        <f aca="false">SUM(AA151:AA153)</f>
        <v>15000</v>
      </c>
      <c r="AB150" s="51" t="n">
        <f aca="false">SUM(AB151:AB153)</f>
        <v>81000</v>
      </c>
      <c r="AC150" s="51" t="n">
        <f aca="false">SUM(AC151:AC153)</f>
        <v>15000</v>
      </c>
      <c r="AD150" s="51" t="n">
        <f aca="false">SUM(AD151:AD153)</f>
        <v>15000</v>
      </c>
      <c r="AE150" s="51" t="n">
        <f aca="false">SUM(AE151:AE153)</f>
        <v>0</v>
      </c>
      <c r="AF150" s="51" t="n">
        <f aca="false">SUM(AF151:AF153)</f>
        <v>0</v>
      </c>
      <c r="AG150" s="51" t="n">
        <f aca="false">SUM(AG151:AG153)</f>
        <v>15000</v>
      </c>
      <c r="AH150" s="51" t="n">
        <f aca="false">SUM(AH151:AH153)</f>
        <v>0</v>
      </c>
      <c r="AI150" s="51" t="n">
        <f aca="false">SUM(AI151:AI153)</f>
        <v>0</v>
      </c>
      <c r="AJ150" s="47" t="n">
        <v>0</v>
      </c>
      <c r="AK150" s="51" t="n">
        <v>0</v>
      </c>
      <c r="AL150" s="51"/>
      <c r="AM150" s="51"/>
      <c r="AN150" s="47" t="n">
        <f aca="false">SUM(AK150+AL150-AM150)</f>
        <v>0</v>
      </c>
      <c r="AO150" s="39" t="n">
        <f aca="false">SUM(AN150/$AN$4)</f>
        <v>0</v>
      </c>
      <c r="AP150" s="47"/>
      <c r="AQ150" s="47"/>
      <c r="AR150" s="39" t="n">
        <f aca="false">SUM(AP150/$AN$4)</f>
        <v>0</v>
      </c>
      <c r="AS150" s="39"/>
      <c r="AT150" s="39"/>
      <c r="AU150" s="39"/>
      <c r="AV150" s="39"/>
      <c r="AW150" s="39" t="n">
        <f aca="false">SUM(AR150+AU150-AV150)</f>
        <v>0</v>
      </c>
      <c r="AX150" s="47" t="n">
        <f aca="false">SUM(AX151)</f>
        <v>2628.48</v>
      </c>
      <c r="AY150" s="47" t="n">
        <f aca="false">SUM(AY151)</f>
        <v>3000</v>
      </c>
      <c r="AZ150" s="47" t="n">
        <f aca="false">SUM(AZ151)</f>
        <v>0</v>
      </c>
      <c r="BA150" s="47" t="n">
        <f aca="false">SUM(BA151)</f>
        <v>3000</v>
      </c>
      <c r="BB150" s="47" t="n">
        <f aca="false">SUM(BB151)</f>
        <v>2628.48</v>
      </c>
      <c r="BC150" s="48" t="n">
        <f aca="false">SUM(BB150/BA150*100)</f>
        <v>87.616</v>
      </c>
      <c r="BG150" s="2" t="n">
        <v>2628.48</v>
      </c>
      <c r="BL150" s="2"/>
    </row>
    <row r="151" customFormat="false" ht="12.75" hidden="false" customHeight="false" outlineLevel="0" collapsed="false">
      <c r="A151" s="41"/>
      <c r="B151" s="36"/>
      <c r="C151" s="36"/>
      <c r="D151" s="36"/>
      <c r="E151" s="36"/>
      <c r="F151" s="36"/>
      <c r="G151" s="36"/>
      <c r="H151" s="36"/>
      <c r="I151" s="49" t="n">
        <v>42621</v>
      </c>
      <c r="J151" s="50" t="s">
        <v>190</v>
      </c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39"/>
      <c r="W151" s="51"/>
      <c r="X151" s="51"/>
      <c r="Y151" s="51" t="n">
        <v>15000</v>
      </c>
      <c r="Z151" s="51" t="n">
        <v>15000</v>
      </c>
      <c r="AA151" s="51" t="n">
        <v>15000</v>
      </c>
      <c r="AB151" s="51" t="n">
        <v>6000</v>
      </c>
      <c r="AC151" s="51" t="n">
        <v>15000</v>
      </c>
      <c r="AD151" s="51" t="n">
        <v>15000</v>
      </c>
      <c r="AE151" s="51"/>
      <c r="AF151" s="51"/>
      <c r="AG151" s="53" t="n">
        <f aca="false">SUM(AC151+AE151-AF151)</f>
        <v>15000</v>
      </c>
      <c r="AH151" s="51"/>
      <c r="AI151" s="51" t="n">
        <v>0</v>
      </c>
      <c r="AJ151" s="47" t="n">
        <v>0</v>
      </c>
      <c r="AK151" s="51"/>
      <c r="AL151" s="51"/>
      <c r="AM151" s="51"/>
      <c r="AN151" s="47" t="n">
        <f aca="false">SUM(AK151+AL151-AM151)</f>
        <v>0</v>
      </c>
      <c r="AO151" s="39" t="n">
        <f aca="false">SUM(AN151/$AN$4)</f>
        <v>0</v>
      </c>
      <c r="AP151" s="47"/>
      <c r="AQ151" s="47"/>
      <c r="AR151" s="39" t="n">
        <f aca="false">SUM(AP151/$AN$4)</f>
        <v>0</v>
      </c>
      <c r="AS151" s="39"/>
      <c r="AT151" s="39"/>
      <c r="AU151" s="39"/>
      <c r="AV151" s="39"/>
      <c r="AW151" s="39" t="n">
        <f aca="false">SUM(AR151+AU151-AV151)</f>
        <v>0</v>
      </c>
      <c r="AX151" s="47" t="n">
        <v>2628.48</v>
      </c>
      <c r="AY151" s="47" t="n">
        <v>3000</v>
      </c>
      <c r="AZ151" s="47"/>
      <c r="BA151" s="47" t="n">
        <f aca="false">SUM(AW151+AY151-AZ151)</f>
        <v>3000</v>
      </c>
      <c r="BB151" s="47" t="n">
        <v>2628.48</v>
      </c>
      <c r="BC151" s="48" t="n">
        <f aca="false">SUM(BB151/BA151*100)</f>
        <v>87.616</v>
      </c>
      <c r="BL151" s="2"/>
    </row>
    <row r="152" customFormat="false" ht="12.75" hidden="true" customHeight="false" outlineLevel="0" collapsed="false">
      <c r="A152" s="41"/>
      <c r="B152" s="36"/>
      <c r="C152" s="36"/>
      <c r="D152" s="36"/>
      <c r="E152" s="36"/>
      <c r="F152" s="36"/>
      <c r="G152" s="36"/>
      <c r="H152" s="36"/>
      <c r="I152" s="49" t="n">
        <v>42639</v>
      </c>
      <c r="J152" s="50" t="s">
        <v>191</v>
      </c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39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3" t="n">
        <f aca="false">SUM(AC152+AE152-AF152)</f>
        <v>0</v>
      </c>
      <c r="AH152" s="51"/>
      <c r="AI152" s="51"/>
      <c r="AJ152" s="47"/>
      <c r="AK152" s="51"/>
      <c r="AL152" s="51"/>
      <c r="AM152" s="51"/>
      <c r="AN152" s="47" t="n">
        <f aca="false">SUM(AK152+AL152-AM152)</f>
        <v>0</v>
      </c>
      <c r="AO152" s="39" t="n">
        <f aca="false">SUM(AN152/$AN$4)</f>
        <v>0</v>
      </c>
      <c r="AP152" s="47"/>
      <c r="AQ152" s="47"/>
      <c r="AR152" s="39" t="n">
        <f aca="false">SUM(AP152/$AN$4)</f>
        <v>0</v>
      </c>
      <c r="AS152" s="39"/>
      <c r="AT152" s="39"/>
      <c r="AU152" s="39"/>
      <c r="AV152" s="39"/>
      <c r="AW152" s="39" t="n">
        <f aca="false">SUM(AR152+AU152-AV152)</f>
        <v>0</v>
      </c>
      <c r="AX152" s="47"/>
      <c r="AY152" s="47"/>
      <c r="AZ152" s="47"/>
      <c r="BA152" s="47" t="n">
        <f aca="false">SUM(AW152+AY152-AZ152)</f>
        <v>0</v>
      </c>
      <c r="BB152" s="47"/>
      <c r="BC152" s="48" t="e">
        <f aca="false">SUM(BB152/BA152*100)</f>
        <v>#DIV/0!</v>
      </c>
      <c r="BL152" s="2"/>
    </row>
    <row r="153" customFormat="false" ht="12.75" hidden="true" customHeight="false" outlineLevel="0" collapsed="false">
      <c r="A153" s="41"/>
      <c r="B153" s="36"/>
      <c r="C153" s="36"/>
      <c r="D153" s="36"/>
      <c r="E153" s="36"/>
      <c r="F153" s="36"/>
      <c r="G153" s="36"/>
      <c r="H153" s="36"/>
      <c r="I153" s="49" t="n">
        <v>42637</v>
      </c>
      <c r="J153" s="50" t="s">
        <v>192</v>
      </c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39"/>
      <c r="W153" s="51"/>
      <c r="X153" s="51" t="n">
        <v>100000</v>
      </c>
      <c r="Y153" s="51" t="n">
        <v>100000</v>
      </c>
      <c r="Z153" s="51" t="n">
        <v>100000</v>
      </c>
      <c r="AA153" s="51"/>
      <c r="AB153" s="51" t="n">
        <v>75000</v>
      </c>
      <c r="AC153" s="51"/>
      <c r="AD153" s="51"/>
      <c r="AE153" s="51"/>
      <c r="AF153" s="51"/>
      <c r="AG153" s="53" t="n">
        <f aca="false">SUM(AC153+AE153-AF153)</f>
        <v>0</v>
      </c>
      <c r="AH153" s="51"/>
      <c r="AI153" s="51"/>
      <c r="AJ153" s="47"/>
      <c r="AK153" s="51"/>
      <c r="AL153" s="51"/>
      <c r="AM153" s="51"/>
      <c r="AN153" s="47" t="n">
        <f aca="false">SUM(AK153+AL153-AM153)</f>
        <v>0</v>
      </c>
      <c r="AO153" s="39" t="n">
        <f aca="false">SUM(AN153/$AN$4)</f>
        <v>0</v>
      </c>
      <c r="AP153" s="47"/>
      <c r="AQ153" s="47"/>
      <c r="AR153" s="39" t="n">
        <f aca="false">SUM(AP153/$AN$4)</f>
        <v>0</v>
      </c>
      <c r="AS153" s="39"/>
      <c r="AT153" s="39"/>
      <c r="AU153" s="39"/>
      <c r="AV153" s="39"/>
      <c r="AW153" s="39" t="n">
        <f aca="false">SUM(AR153+AU153-AV153)</f>
        <v>0</v>
      </c>
      <c r="AX153" s="47"/>
      <c r="AY153" s="47"/>
      <c r="AZ153" s="47"/>
      <c r="BA153" s="47" t="n">
        <f aca="false">SUM(AW153+AY153-AZ153)</f>
        <v>0</v>
      </c>
      <c r="BB153" s="47"/>
      <c r="BC153" s="48" t="e">
        <f aca="false">SUM(BB153/BA153*100)</f>
        <v>#DIV/0!</v>
      </c>
      <c r="BL153" s="2"/>
    </row>
    <row r="154" customFormat="false" ht="12.75" hidden="false" customHeight="false" outlineLevel="0" collapsed="false">
      <c r="A154" s="46" t="s">
        <v>193</v>
      </c>
      <c r="B154" s="52"/>
      <c r="C154" s="52"/>
      <c r="D154" s="52"/>
      <c r="E154" s="52"/>
      <c r="F154" s="52"/>
      <c r="G154" s="52"/>
      <c r="H154" s="52"/>
      <c r="I154" s="37" t="s">
        <v>194</v>
      </c>
      <c r="J154" s="38" t="s">
        <v>195</v>
      </c>
      <c r="K154" s="39" t="e">
        <f aca="false">SUM(K155+K162+#REF!)</f>
        <v>#REF!</v>
      </c>
      <c r="L154" s="39" t="e">
        <f aca="false">SUM(L155+L162+#REF!)</f>
        <v>#REF!</v>
      </c>
      <c r="M154" s="39" t="e">
        <f aca="false">SUM(M155+M162+#REF!)</f>
        <v>#REF!</v>
      </c>
      <c r="N154" s="39" t="n">
        <f aca="false">SUM(N155+N162)</f>
        <v>43000</v>
      </c>
      <c r="O154" s="39" t="n">
        <f aca="false">SUM(O155+O162)</f>
        <v>43000</v>
      </c>
      <c r="P154" s="39" t="n">
        <f aca="false">SUM(P155+P162)</f>
        <v>31000</v>
      </c>
      <c r="Q154" s="39" t="n">
        <f aca="false">SUM(Q155+Q162)</f>
        <v>31000</v>
      </c>
      <c r="R154" s="39" t="n">
        <f aca="false">SUM(R155+R162)</f>
        <v>0</v>
      </c>
      <c r="S154" s="39" t="n">
        <f aca="false">SUM(S155+S162)</f>
        <v>31000</v>
      </c>
      <c r="T154" s="39" t="n">
        <f aca="false">SUM(T155+T162)</f>
        <v>0</v>
      </c>
      <c r="U154" s="39" t="n">
        <f aca="false">SUM(U155+U162)</f>
        <v>0</v>
      </c>
      <c r="V154" s="39" t="n">
        <f aca="false">SUM(V155+V162)</f>
        <v>200</v>
      </c>
      <c r="W154" s="39" t="n">
        <f aca="false">SUM(W155+W162)</f>
        <v>31000</v>
      </c>
      <c r="X154" s="39" t="n">
        <f aca="false">SUM(X155+X162)</f>
        <v>88000</v>
      </c>
      <c r="Y154" s="39" t="n">
        <f aca="false">SUM(Y155+Y162)</f>
        <v>88000</v>
      </c>
      <c r="Z154" s="39" t="n">
        <f aca="false">SUM(Z155+Z162)</f>
        <v>88000</v>
      </c>
      <c r="AA154" s="39" t="n">
        <f aca="false">SUM(AA155+AA162)</f>
        <v>93000</v>
      </c>
      <c r="AB154" s="39" t="n">
        <f aca="false">SUM(AB155+AB162)</f>
        <v>0</v>
      </c>
      <c r="AC154" s="39" t="n">
        <f aca="false">SUM(AC155+AC162)</f>
        <v>115000</v>
      </c>
      <c r="AD154" s="39" t="n">
        <f aca="false">SUM(AD155+AD162)</f>
        <v>95000</v>
      </c>
      <c r="AE154" s="39" t="n">
        <f aca="false">SUM(AE155+AE162)</f>
        <v>0</v>
      </c>
      <c r="AF154" s="39" t="n">
        <f aca="false">SUM(AF155+AF162)</f>
        <v>0</v>
      </c>
      <c r="AG154" s="39" t="n">
        <f aca="false">SUM(AG155+AG162)</f>
        <v>95000</v>
      </c>
      <c r="AH154" s="39" t="n">
        <f aca="false">SUM(AH155+AH162)</f>
        <v>4997.09</v>
      </c>
      <c r="AI154" s="39" t="n">
        <f aca="false">SUM(AI155+AI162)</f>
        <v>60000</v>
      </c>
      <c r="AJ154" s="39" t="n">
        <f aca="false">SUM(AJ155+AJ162)</f>
        <v>0</v>
      </c>
      <c r="AK154" s="39" t="n">
        <f aca="false">SUM(AK155+AK162)</f>
        <v>60000</v>
      </c>
      <c r="AL154" s="39" t="n">
        <f aca="false">SUM(AL155+AL162)</f>
        <v>0</v>
      </c>
      <c r="AM154" s="39" t="n">
        <f aca="false">SUM(AM155+AM162)</f>
        <v>0</v>
      </c>
      <c r="AN154" s="39" t="n">
        <f aca="false">SUM(AN155+AN162)</f>
        <v>60000</v>
      </c>
      <c r="AO154" s="39" t="n">
        <f aca="false">SUM(AN154/$AN$4)</f>
        <v>7963.36850487756</v>
      </c>
      <c r="AP154" s="39" t="n">
        <f aca="false">SUM(AP155+AP162)</f>
        <v>60000</v>
      </c>
      <c r="AQ154" s="39" t="n">
        <f aca="false">SUM(AQ155+AQ162)</f>
        <v>0</v>
      </c>
      <c r="AR154" s="39" t="n">
        <f aca="false">SUM(AP154/$AN$4)</f>
        <v>7963.36850487756</v>
      </c>
      <c r="AS154" s="39"/>
      <c r="AT154" s="39" t="n">
        <f aca="false">SUM(AT155+AT162)</f>
        <v>0</v>
      </c>
      <c r="AU154" s="39" t="n">
        <f aca="false">SUM(AU155+AU162)</f>
        <v>0</v>
      </c>
      <c r="AV154" s="39" t="n">
        <f aca="false">SUM(AV155+AV162)</f>
        <v>0</v>
      </c>
      <c r="AW154" s="39" t="n">
        <f aca="false">SUM(AR154+AU154-AV154)</f>
        <v>7963.36850487756</v>
      </c>
      <c r="AX154" s="47" t="n">
        <f aca="false">SUM(AX155+AX162)</f>
        <v>6637</v>
      </c>
      <c r="AY154" s="47" t="n">
        <f aca="false">SUM(AY155+AY162)</f>
        <v>1</v>
      </c>
      <c r="AZ154" s="47" t="n">
        <f aca="false">SUM(AZ155+AZ162)</f>
        <v>0</v>
      </c>
      <c r="BA154" s="47" t="n">
        <f aca="false">SUM(BA155+BA162)</f>
        <v>7964.36850487756</v>
      </c>
      <c r="BB154" s="47" t="n">
        <f aca="false">SUM(BB155+BB162)</f>
        <v>7638.18</v>
      </c>
      <c r="BC154" s="48" t="n">
        <f aca="false">SUM(BB154/BA154*100)</f>
        <v>95.9044021546994</v>
      </c>
      <c r="BL154" s="2"/>
    </row>
    <row r="155" customFormat="false" ht="12.75" hidden="false" customHeight="false" outlineLevel="0" collapsed="false">
      <c r="A155" s="41" t="s">
        <v>196</v>
      </c>
      <c r="B155" s="36"/>
      <c r="C155" s="36"/>
      <c r="D155" s="36"/>
      <c r="E155" s="36"/>
      <c r="F155" s="36"/>
      <c r="G155" s="36"/>
      <c r="H155" s="36"/>
      <c r="I155" s="49" t="s">
        <v>48</v>
      </c>
      <c r="J155" s="50" t="s">
        <v>197</v>
      </c>
      <c r="K155" s="51" t="e">
        <f aca="false">SUM(K156)</f>
        <v>#REF!</v>
      </c>
      <c r="L155" s="51" t="e">
        <f aca="false">SUM(L156)</f>
        <v>#REF!</v>
      </c>
      <c r="M155" s="51" t="e">
        <f aca="false">SUM(M156)</f>
        <v>#REF!</v>
      </c>
      <c r="N155" s="51" t="n">
        <f aca="false">SUM(N156)</f>
        <v>40000</v>
      </c>
      <c r="O155" s="51" t="n">
        <f aca="false">SUM(O156)</f>
        <v>40000</v>
      </c>
      <c r="P155" s="51" t="n">
        <f aca="false">SUM(P156)</f>
        <v>28000</v>
      </c>
      <c r="Q155" s="51" t="n">
        <f aca="false">SUM(Q156)</f>
        <v>28000</v>
      </c>
      <c r="R155" s="51" t="n">
        <f aca="false">SUM(R156)</f>
        <v>0</v>
      </c>
      <c r="S155" s="51" t="n">
        <f aca="false">SUM(S156)</f>
        <v>28000</v>
      </c>
      <c r="T155" s="51" t="n">
        <f aca="false">SUM(T156)</f>
        <v>0</v>
      </c>
      <c r="U155" s="51" t="n">
        <f aca="false">SUM(U156)</f>
        <v>0</v>
      </c>
      <c r="V155" s="51" t="n">
        <f aca="false">SUM(V156)</f>
        <v>100</v>
      </c>
      <c r="W155" s="51" t="n">
        <f aca="false">SUM(W156)</f>
        <v>28000</v>
      </c>
      <c r="X155" s="51" t="n">
        <f aca="false">SUM(X156)</f>
        <v>85000</v>
      </c>
      <c r="Y155" s="51" t="n">
        <f aca="false">SUM(Y156)</f>
        <v>85000</v>
      </c>
      <c r="Z155" s="51" t="n">
        <f aca="false">SUM(Z156)</f>
        <v>85000</v>
      </c>
      <c r="AA155" s="51" t="n">
        <f aca="false">SUM(AA156)</f>
        <v>85000</v>
      </c>
      <c r="AB155" s="51" t="n">
        <f aca="false">SUM(AB156)</f>
        <v>0</v>
      </c>
      <c r="AC155" s="51" t="n">
        <f aca="false">SUM(AC156)</f>
        <v>85000</v>
      </c>
      <c r="AD155" s="51" t="n">
        <f aca="false">SUM(AD156)</f>
        <v>85000</v>
      </c>
      <c r="AE155" s="51" t="n">
        <f aca="false">SUM(AE156)</f>
        <v>0</v>
      </c>
      <c r="AF155" s="51" t="n">
        <f aca="false">SUM(AF156)</f>
        <v>0</v>
      </c>
      <c r="AG155" s="51" t="n">
        <f aca="false">SUM(AG156)</f>
        <v>85000</v>
      </c>
      <c r="AH155" s="51" t="n">
        <f aca="false">SUM(AH156)</f>
        <v>0</v>
      </c>
      <c r="AI155" s="51" t="n">
        <f aca="false">SUM(AI156)</f>
        <v>50000</v>
      </c>
      <c r="AJ155" s="51" t="n">
        <f aca="false">SUM(AJ156)</f>
        <v>0</v>
      </c>
      <c r="AK155" s="51" t="n">
        <f aca="false">SUM(AK156)</f>
        <v>50000</v>
      </c>
      <c r="AL155" s="51" t="n">
        <f aca="false">SUM(AL156)</f>
        <v>0</v>
      </c>
      <c r="AM155" s="51" t="n">
        <f aca="false">SUM(AM156)</f>
        <v>0</v>
      </c>
      <c r="AN155" s="51" t="n">
        <f aca="false">SUM(AN156)</f>
        <v>50000</v>
      </c>
      <c r="AO155" s="39" t="n">
        <f aca="false">SUM(AN155/$AN$4)</f>
        <v>6636.1404207313</v>
      </c>
      <c r="AP155" s="51" t="n">
        <f aca="false">SUM(AP156)</f>
        <v>50000</v>
      </c>
      <c r="AQ155" s="51" t="n">
        <f aca="false">SUM(AQ156)</f>
        <v>0</v>
      </c>
      <c r="AR155" s="39" t="n">
        <f aca="false">SUM(AP155/$AN$4)</f>
        <v>6636.1404207313</v>
      </c>
      <c r="AS155" s="39"/>
      <c r="AT155" s="39" t="n">
        <f aca="false">SUM(AT156)</f>
        <v>0</v>
      </c>
      <c r="AU155" s="39" t="n">
        <f aca="false">SUM(AU156)</f>
        <v>0</v>
      </c>
      <c r="AV155" s="39" t="n">
        <f aca="false">SUM(AV156)</f>
        <v>0</v>
      </c>
      <c r="AW155" s="39" t="n">
        <f aca="false">SUM(AR155+AU155-AV155)</f>
        <v>6636.1404207313</v>
      </c>
      <c r="AX155" s="47" t="n">
        <f aca="false">SUM(AX158)</f>
        <v>6637</v>
      </c>
      <c r="AY155" s="47" t="n">
        <f aca="false">SUM(AY158)</f>
        <v>1</v>
      </c>
      <c r="AZ155" s="47" t="n">
        <f aca="false">SUM(AZ158)</f>
        <v>0</v>
      </c>
      <c r="BA155" s="47" t="n">
        <f aca="false">SUM(BA158)</f>
        <v>6637.1404207313</v>
      </c>
      <c r="BB155" s="47" t="n">
        <f aca="false">SUM(BB158)</f>
        <v>6637</v>
      </c>
      <c r="BC155" s="48" t="n">
        <f aca="false">SUM(BB155/BA155*100)</f>
        <v>99.997884318812</v>
      </c>
      <c r="BL155" s="2"/>
    </row>
    <row r="156" customFormat="false" ht="12.75" hidden="false" customHeight="false" outlineLevel="0" collapsed="false">
      <c r="A156" s="41"/>
      <c r="B156" s="36"/>
      <c r="C156" s="36"/>
      <c r="D156" s="36"/>
      <c r="E156" s="36"/>
      <c r="F156" s="36"/>
      <c r="G156" s="36"/>
      <c r="H156" s="36"/>
      <c r="I156" s="49" t="s">
        <v>198</v>
      </c>
      <c r="J156" s="50"/>
      <c r="K156" s="51" t="e">
        <f aca="false">SUM(K158)</f>
        <v>#REF!</v>
      </c>
      <c r="L156" s="51" t="e">
        <f aca="false">SUM(L158)</f>
        <v>#REF!</v>
      </c>
      <c r="M156" s="51" t="e">
        <f aca="false">SUM(M158)</f>
        <v>#REF!</v>
      </c>
      <c r="N156" s="51" t="n">
        <f aca="false">SUM(N158)</f>
        <v>40000</v>
      </c>
      <c r="O156" s="51" t="n">
        <f aca="false">SUM(O158)</f>
        <v>40000</v>
      </c>
      <c r="P156" s="51" t="n">
        <f aca="false">SUM(P158)</f>
        <v>28000</v>
      </c>
      <c r="Q156" s="51" t="n">
        <f aca="false">SUM(Q158)</f>
        <v>28000</v>
      </c>
      <c r="R156" s="51" t="n">
        <f aca="false">SUM(R158)</f>
        <v>0</v>
      </c>
      <c r="S156" s="51" t="n">
        <f aca="false">SUM(S158)</f>
        <v>28000</v>
      </c>
      <c r="T156" s="51" t="n">
        <f aca="false">SUM(T158)</f>
        <v>0</v>
      </c>
      <c r="U156" s="51" t="n">
        <f aca="false">SUM(U158)</f>
        <v>0</v>
      </c>
      <c r="V156" s="51" t="n">
        <f aca="false">SUM(V158)</f>
        <v>100</v>
      </c>
      <c r="W156" s="51" t="n">
        <f aca="false">SUM(W158)</f>
        <v>28000</v>
      </c>
      <c r="X156" s="51" t="n">
        <f aca="false">SUM(X158)</f>
        <v>85000</v>
      </c>
      <c r="Y156" s="51" t="n">
        <f aca="false">SUM(Y158)</f>
        <v>85000</v>
      </c>
      <c r="Z156" s="51" t="n">
        <f aca="false">SUM(Z158)</f>
        <v>85000</v>
      </c>
      <c r="AA156" s="51" t="n">
        <f aca="false">SUM(AA158)</f>
        <v>85000</v>
      </c>
      <c r="AB156" s="51" t="n">
        <f aca="false">SUM(AB158)</f>
        <v>0</v>
      </c>
      <c r="AC156" s="51" t="n">
        <f aca="false">SUM(AC158)</f>
        <v>85000</v>
      </c>
      <c r="AD156" s="51" t="n">
        <f aca="false">SUM(AD158)</f>
        <v>85000</v>
      </c>
      <c r="AE156" s="51" t="n">
        <f aca="false">SUM(AE158)</f>
        <v>0</v>
      </c>
      <c r="AF156" s="51" t="n">
        <f aca="false">SUM(AF158)</f>
        <v>0</v>
      </c>
      <c r="AG156" s="51" t="n">
        <f aca="false">SUM(AG158)</f>
        <v>85000</v>
      </c>
      <c r="AH156" s="51" t="n">
        <f aca="false">SUM(AH158)</f>
        <v>0</v>
      </c>
      <c r="AI156" s="51" t="n">
        <f aca="false">SUM(AI158)</f>
        <v>50000</v>
      </c>
      <c r="AJ156" s="51" t="n">
        <f aca="false">SUM(AJ158)</f>
        <v>0</v>
      </c>
      <c r="AK156" s="51" t="n">
        <f aca="false">SUM(AK158)</f>
        <v>50000</v>
      </c>
      <c r="AL156" s="51" t="n">
        <f aca="false">SUM(AL158)</f>
        <v>0</v>
      </c>
      <c r="AM156" s="51" t="n">
        <f aca="false">SUM(AM158)</f>
        <v>0</v>
      </c>
      <c r="AN156" s="51" t="n">
        <f aca="false">SUM(AN158)</f>
        <v>50000</v>
      </c>
      <c r="AO156" s="39" t="n">
        <f aca="false">SUM(AN156/$AN$4)</f>
        <v>6636.1404207313</v>
      </c>
      <c r="AP156" s="51" t="n">
        <f aca="false">SUM(AP158)</f>
        <v>50000</v>
      </c>
      <c r="AQ156" s="51" t="n">
        <f aca="false">SUM(AQ158)</f>
        <v>0</v>
      </c>
      <c r="AR156" s="39" t="n">
        <f aca="false">SUM(AP156/$AN$4)</f>
        <v>6636.1404207313</v>
      </c>
      <c r="AS156" s="39"/>
      <c r="AT156" s="39" t="n">
        <f aca="false">SUM(AT158)</f>
        <v>0</v>
      </c>
      <c r="AU156" s="39" t="n">
        <f aca="false">SUM(AU158)</f>
        <v>0</v>
      </c>
      <c r="AV156" s="39" t="n">
        <f aca="false">SUM(AV158)</f>
        <v>0</v>
      </c>
      <c r="AW156" s="39" t="n">
        <f aca="false">SUM(AR156+AU156-AV156)</f>
        <v>6636.1404207313</v>
      </c>
      <c r="AX156" s="47" t="n">
        <f aca="false">SUM(AX158)</f>
        <v>6637</v>
      </c>
      <c r="AY156" s="47"/>
      <c r="AZ156" s="47" t="n">
        <f aca="false">SUM(AZ159)</f>
        <v>0</v>
      </c>
      <c r="BA156" s="47" t="n">
        <f aca="false">SUM(AW156+AY156-AZ156)</f>
        <v>6636.1404207313</v>
      </c>
      <c r="BB156" s="47" t="n">
        <f aca="false">SUM(BB158)</f>
        <v>6637</v>
      </c>
      <c r="BC156" s="48" t="n">
        <f aca="false">SUM(BB156/BA156*100)</f>
        <v>100.012953</v>
      </c>
      <c r="BL156" s="2"/>
    </row>
    <row r="157" customFormat="false" ht="12.75" hidden="true" customHeight="false" outlineLevel="0" collapsed="false">
      <c r="A157" s="41"/>
      <c r="B157" s="36" t="s">
        <v>51</v>
      </c>
      <c r="C157" s="36"/>
      <c r="D157" s="36"/>
      <c r="E157" s="36"/>
      <c r="F157" s="36"/>
      <c r="G157" s="36"/>
      <c r="H157" s="36"/>
      <c r="I157" s="49" t="s">
        <v>52</v>
      </c>
      <c r="J157" s="50" t="s">
        <v>53</v>
      </c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39" t="n">
        <f aca="false">SUM(AN157/$AN$4)</f>
        <v>0</v>
      </c>
      <c r="AP157" s="51" t="n">
        <v>50000</v>
      </c>
      <c r="AQ157" s="51" t="n">
        <v>50000</v>
      </c>
      <c r="AR157" s="39" t="n">
        <f aca="false">SUM(AP157/$AN$4)</f>
        <v>6636.1404207313</v>
      </c>
      <c r="AS157" s="39"/>
      <c r="AT157" s="39" t="n">
        <v>50000</v>
      </c>
      <c r="AU157" s="39"/>
      <c r="AV157" s="39"/>
      <c r="AW157" s="39" t="n">
        <f aca="false">SUM(AR157+AU157-AV157)</f>
        <v>6636.1404207313</v>
      </c>
      <c r="AX157" s="47"/>
      <c r="AY157" s="47"/>
      <c r="AZ157" s="47"/>
      <c r="BA157" s="47" t="n">
        <f aca="false">SUM(AW157+AY157-AZ157)</f>
        <v>6636.1404207313</v>
      </c>
      <c r="BB157" s="47"/>
      <c r="BC157" s="48" t="n">
        <f aca="false">SUM(BB157/BA157*100)</f>
        <v>0</v>
      </c>
      <c r="BL157" s="2"/>
    </row>
    <row r="158" customFormat="false" ht="12.75" hidden="false" customHeight="false" outlineLevel="0" collapsed="false">
      <c r="A158" s="46"/>
      <c r="B158" s="52"/>
      <c r="C158" s="52"/>
      <c r="D158" s="52"/>
      <c r="E158" s="52"/>
      <c r="F158" s="52"/>
      <c r="G158" s="52"/>
      <c r="H158" s="52"/>
      <c r="I158" s="37" t="n">
        <v>3</v>
      </c>
      <c r="J158" s="38" t="s">
        <v>54</v>
      </c>
      <c r="K158" s="39" t="e">
        <f aca="false">SUM(K159)</f>
        <v>#REF!</v>
      </c>
      <c r="L158" s="39" t="e">
        <f aca="false">SUM(L159)</f>
        <v>#REF!</v>
      </c>
      <c r="M158" s="39" t="e">
        <f aca="false">SUM(M159)</f>
        <v>#REF!</v>
      </c>
      <c r="N158" s="39" t="n">
        <f aca="false">SUM(N159)</f>
        <v>40000</v>
      </c>
      <c r="O158" s="39" t="n">
        <f aca="false">SUM(O159)</f>
        <v>40000</v>
      </c>
      <c r="P158" s="39" t="n">
        <f aca="false">SUM(P159)</f>
        <v>28000</v>
      </c>
      <c r="Q158" s="39" t="n">
        <f aca="false">SUM(Q159)</f>
        <v>28000</v>
      </c>
      <c r="R158" s="39" t="n">
        <f aca="false">SUM(R159)</f>
        <v>0</v>
      </c>
      <c r="S158" s="39" t="n">
        <f aca="false">SUM(S159)</f>
        <v>28000</v>
      </c>
      <c r="T158" s="39" t="n">
        <f aca="false">SUM(T159)</f>
        <v>0</v>
      </c>
      <c r="U158" s="39" t="n">
        <f aca="false">SUM(U159)</f>
        <v>0</v>
      </c>
      <c r="V158" s="39" t="n">
        <f aca="false">SUM(V159)</f>
        <v>100</v>
      </c>
      <c r="W158" s="39" t="n">
        <f aca="false">SUM(W159)</f>
        <v>28000</v>
      </c>
      <c r="X158" s="39" t="n">
        <f aca="false">SUM(X159)</f>
        <v>85000</v>
      </c>
      <c r="Y158" s="39" t="n">
        <f aca="false">SUM(Y159)</f>
        <v>85000</v>
      </c>
      <c r="Z158" s="39" t="n">
        <f aca="false">SUM(Z159)</f>
        <v>85000</v>
      </c>
      <c r="AA158" s="39" t="n">
        <f aca="false">SUM(AA159)</f>
        <v>85000</v>
      </c>
      <c r="AB158" s="39" t="n">
        <f aca="false">SUM(AB159)</f>
        <v>0</v>
      </c>
      <c r="AC158" s="39" t="n">
        <f aca="false">SUM(AC159)</f>
        <v>85000</v>
      </c>
      <c r="AD158" s="39" t="n">
        <f aca="false">SUM(AD159)</f>
        <v>85000</v>
      </c>
      <c r="AE158" s="39" t="n">
        <f aca="false">SUM(AE159)</f>
        <v>0</v>
      </c>
      <c r="AF158" s="39" t="n">
        <f aca="false">SUM(AF159)</f>
        <v>0</v>
      </c>
      <c r="AG158" s="39" t="n">
        <f aca="false">SUM(AG159)</f>
        <v>85000</v>
      </c>
      <c r="AH158" s="39" t="n">
        <f aca="false">SUM(AH159)</f>
        <v>0</v>
      </c>
      <c r="AI158" s="39" t="n">
        <f aca="false">SUM(AI159)</f>
        <v>50000</v>
      </c>
      <c r="AJ158" s="39" t="n">
        <f aca="false">SUM(AJ159)</f>
        <v>0</v>
      </c>
      <c r="AK158" s="39" t="n">
        <f aca="false">SUM(AK159)</f>
        <v>50000</v>
      </c>
      <c r="AL158" s="39" t="n">
        <f aca="false">SUM(AL159)</f>
        <v>0</v>
      </c>
      <c r="AM158" s="39" t="n">
        <f aca="false">SUM(AM159)</f>
        <v>0</v>
      </c>
      <c r="AN158" s="39" t="n">
        <f aca="false">SUM(AN159)</f>
        <v>50000</v>
      </c>
      <c r="AO158" s="39" t="n">
        <f aca="false">SUM(AN158/$AN$4)</f>
        <v>6636.1404207313</v>
      </c>
      <c r="AP158" s="39" t="n">
        <f aca="false">SUM(AP159)</f>
        <v>50000</v>
      </c>
      <c r="AQ158" s="39" t="n">
        <f aca="false">SUM(AQ159)</f>
        <v>0</v>
      </c>
      <c r="AR158" s="39" t="n">
        <f aca="false">SUM(AP158/$AN$4)</f>
        <v>6636.1404207313</v>
      </c>
      <c r="AS158" s="39"/>
      <c r="AT158" s="39" t="n">
        <f aca="false">SUM(AT159)</f>
        <v>0</v>
      </c>
      <c r="AU158" s="39" t="n">
        <f aca="false">SUM(AU159)</f>
        <v>0</v>
      </c>
      <c r="AV158" s="39" t="n">
        <f aca="false">SUM(AV159)</f>
        <v>0</v>
      </c>
      <c r="AW158" s="39" t="n">
        <f aca="false">SUM(AR158+AU158-AV158)</f>
        <v>6636.1404207313</v>
      </c>
      <c r="AX158" s="47" t="n">
        <f aca="false">SUM(AX159)</f>
        <v>6637</v>
      </c>
      <c r="AY158" s="47" t="n">
        <f aca="false">SUM(AY159)</f>
        <v>1</v>
      </c>
      <c r="AZ158" s="47" t="n">
        <f aca="false">SUM(AZ159)</f>
        <v>0</v>
      </c>
      <c r="BA158" s="47" t="n">
        <f aca="false">SUM(BA159)</f>
        <v>6637.1404207313</v>
      </c>
      <c r="BB158" s="47" t="n">
        <f aca="false">SUM(BB159)</f>
        <v>6637</v>
      </c>
      <c r="BC158" s="48" t="n">
        <f aca="false">SUM(BB158/BA158*100)</f>
        <v>99.997884318812</v>
      </c>
      <c r="BL158" s="2"/>
    </row>
    <row r="159" customFormat="false" ht="12.75" hidden="false" customHeight="false" outlineLevel="0" collapsed="false">
      <c r="A159" s="46"/>
      <c r="B159" s="52" t="s">
        <v>52</v>
      </c>
      <c r="C159" s="52"/>
      <c r="D159" s="52"/>
      <c r="E159" s="52"/>
      <c r="F159" s="52"/>
      <c r="G159" s="52"/>
      <c r="H159" s="52"/>
      <c r="I159" s="37" t="n">
        <v>38</v>
      </c>
      <c r="J159" s="38" t="s">
        <v>63</v>
      </c>
      <c r="K159" s="39" t="e">
        <f aca="false">SUM(K160)</f>
        <v>#REF!</v>
      </c>
      <c r="L159" s="39" t="e">
        <f aca="false">SUM(L160)</f>
        <v>#REF!</v>
      </c>
      <c r="M159" s="39" t="e">
        <f aca="false">SUM(M160)</f>
        <v>#REF!</v>
      </c>
      <c r="N159" s="39" t="n">
        <f aca="false">SUM(N160)</f>
        <v>40000</v>
      </c>
      <c r="O159" s="39" t="n">
        <f aca="false">SUM(O160)</f>
        <v>40000</v>
      </c>
      <c r="P159" s="39" t="n">
        <f aca="false">SUM(P160)</f>
        <v>28000</v>
      </c>
      <c r="Q159" s="39" t="n">
        <f aca="false">SUM(Q160)</f>
        <v>28000</v>
      </c>
      <c r="R159" s="39" t="n">
        <f aca="false">SUM(R160)</f>
        <v>0</v>
      </c>
      <c r="S159" s="39" t="n">
        <f aca="false">SUM(S160)</f>
        <v>28000</v>
      </c>
      <c r="T159" s="39" t="n">
        <f aca="false">SUM(T160)</f>
        <v>0</v>
      </c>
      <c r="U159" s="39" t="n">
        <f aca="false">SUM(U160)</f>
        <v>0</v>
      </c>
      <c r="V159" s="39" t="n">
        <f aca="false">SUM(V160)</f>
        <v>100</v>
      </c>
      <c r="W159" s="39" t="n">
        <f aca="false">SUM(W160)</f>
        <v>28000</v>
      </c>
      <c r="X159" s="39" t="n">
        <f aca="false">SUM(X160)</f>
        <v>85000</v>
      </c>
      <c r="Y159" s="39" t="n">
        <f aca="false">SUM(Y160)</f>
        <v>85000</v>
      </c>
      <c r="Z159" s="39" t="n">
        <f aca="false">SUM(Z160)</f>
        <v>85000</v>
      </c>
      <c r="AA159" s="39" t="n">
        <f aca="false">SUM(AA160)</f>
        <v>85000</v>
      </c>
      <c r="AB159" s="39" t="n">
        <f aca="false">SUM(AB160)</f>
        <v>0</v>
      </c>
      <c r="AC159" s="39" t="n">
        <f aca="false">SUM(AC160)</f>
        <v>85000</v>
      </c>
      <c r="AD159" s="39" t="n">
        <f aca="false">SUM(AD160)</f>
        <v>85000</v>
      </c>
      <c r="AE159" s="39" t="n">
        <f aca="false">SUM(AE160)</f>
        <v>0</v>
      </c>
      <c r="AF159" s="39" t="n">
        <f aca="false">SUM(AF160)</f>
        <v>0</v>
      </c>
      <c r="AG159" s="39" t="n">
        <f aca="false">SUM(AG160)</f>
        <v>85000</v>
      </c>
      <c r="AH159" s="39" t="n">
        <f aca="false">SUM(AH160)</f>
        <v>0</v>
      </c>
      <c r="AI159" s="39" t="n">
        <f aca="false">SUM(AI160)</f>
        <v>50000</v>
      </c>
      <c r="AJ159" s="39" t="n">
        <f aca="false">SUM(AJ160)</f>
        <v>0</v>
      </c>
      <c r="AK159" s="39" t="n">
        <f aca="false">SUM(AK160)</f>
        <v>50000</v>
      </c>
      <c r="AL159" s="39" t="n">
        <f aca="false">SUM(AL160)</f>
        <v>0</v>
      </c>
      <c r="AM159" s="39" t="n">
        <f aca="false">SUM(AM160)</f>
        <v>0</v>
      </c>
      <c r="AN159" s="39" t="n">
        <f aca="false">SUM(AN160)</f>
        <v>50000</v>
      </c>
      <c r="AO159" s="39" t="n">
        <f aca="false">SUM(AN159/$AN$4)</f>
        <v>6636.1404207313</v>
      </c>
      <c r="AP159" s="39" t="n">
        <f aca="false">SUM(AP160)</f>
        <v>50000</v>
      </c>
      <c r="AQ159" s="39"/>
      <c r="AR159" s="39" t="n">
        <f aca="false">SUM(AP159/$AN$4)</f>
        <v>6636.1404207313</v>
      </c>
      <c r="AS159" s="39"/>
      <c r="AT159" s="39" t="n">
        <f aca="false">SUM(AT160)</f>
        <v>0</v>
      </c>
      <c r="AU159" s="39" t="n">
        <f aca="false">SUM(AU160)</f>
        <v>0</v>
      </c>
      <c r="AV159" s="39" t="n">
        <f aca="false">SUM(AV160)</f>
        <v>0</v>
      </c>
      <c r="AW159" s="39" t="n">
        <f aca="false">SUM(AW160)</f>
        <v>6636.1404207313</v>
      </c>
      <c r="AX159" s="39" t="n">
        <f aca="false">SUM(AX160)</f>
        <v>6637</v>
      </c>
      <c r="AY159" s="39" t="n">
        <f aca="false">SUM(AY160)</f>
        <v>1</v>
      </c>
      <c r="AZ159" s="39" t="n">
        <f aca="false">SUM(AZ160)</f>
        <v>0</v>
      </c>
      <c r="BA159" s="47" t="n">
        <f aca="false">SUM(AW159+AY159-AZ159)</f>
        <v>6637.1404207313</v>
      </c>
      <c r="BB159" s="39" t="n">
        <f aca="false">SUM(BB160)</f>
        <v>6637</v>
      </c>
      <c r="BC159" s="40" t="n">
        <f aca="false">SUM(BB159/BA159*100)</f>
        <v>99.997884318812</v>
      </c>
      <c r="BE159" s="2" t="n">
        <v>6637.14</v>
      </c>
      <c r="BL159" s="2"/>
    </row>
    <row r="160" customFormat="false" ht="12.75" hidden="false" customHeight="false" outlineLevel="0" collapsed="false">
      <c r="A160" s="41"/>
      <c r="B160" s="36"/>
      <c r="C160" s="36"/>
      <c r="D160" s="36"/>
      <c r="E160" s="36"/>
      <c r="F160" s="36"/>
      <c r="G160" s="36"/>
      <c r="H160" s="36"/>
      <c r="I160" s="49" t="n">
        <v>381</v>
      </c>
      <c r="J160" s="50" t="s">
        <v>64</v>
      </c>
      <c r="K160" s="51" t="e">
        <f aca="false">SUM(#REF!)</f>
        <v>#REF!</v>
      </c>
      <c r="L160" s="51" t="e">
        <f aca="false">SUM(#REF!)</f>
        <v>#REF!</v>
      </c>
      <c r="M160" s="51" t="e">
        <f aca="false">SUM(#REF!)</f>
        <v>#REF!</v>
      </c>
      <c r="N160" s="51" t="n">
        <f aca="false">SUM(N161:N161)</f>
        <v>40000</v>
      </c>
      <c r="O160" s="51" t="n">
        <f aca="false">SUM(O161:O161)</f>
        <v>40000</v>
      </c>
      <c r="P160" s="51" t="n">
        <f aca="false">SUM(P161:P161)</f>
        <v>28000</v>
      </c>
      <c r="Q160" s="51" t="n">
        <f aca="false">SUM(Q161:Q161)</f>
        <v>28000</v>
      </c>
      <c r="R160" s="51" t="n">
        <f aca="false">SUM(R161:R161)</f>
        <v>0</v>
      </c>
      <c r="S160" s="51" t="n">
        <f aca="false">SUM(S161:S161)</f>
        <v>28000</v>
      </c>
      <c r="T160" s="51" t="n">
        <f aca="false">SUM(T161:T161)</f>
        <v>0</v>
      </c>
      <c r="U160" s="51" t="n">
        <f aca="false">SUM(U161:U161)</f>
        <v>0</v>
      </c>
      <c r="V160" s="51" t="n">
        <f aca="false">SUM(V161:V161)</f>
        <v>100</v>
      </c>
      <c r="W160" s="51" t="n">
        <f aca="false">SUM(W161:W161)</f>
        <v>28000</v>
      </c>
      <c r="X160" s="51" t="n">
        <f aca="false">SUM(X161:X161)</f>
        <v>85000</v>
      </c>
      <c r="Y160" s="51" t="n">
        <f aca="false">SUM(Y161:Y161)</f>
        <v>85000</v>
      </c>
      <c r="Z160" s="51" t="n">
        <f aca="false">SUM(Z161:Z161)</f>
        <v>85000</v>
      </c>
      <c r="AA160" s="51" t="n">
        <f aca="false">SUM(AA161:AA161)</f>
        <v>85000</v>
      </c>
      <c r="AB160" s="51" t="n">
        <f aca="false">SUM(AB161:AB161)</f>
        <v>0</v>
      </c>
      <c r="AC160" s="51" t="n">
        <f aca="false">SUM(AC161:AC161)</f>
        <v>85000</v>
      </c>
      <c r="AD160" s="51" t="n">
        <f aca="false">SUM(AD161:AD161)</f>
        <v>85000</v>
      </c>
      <c r="AE160" s="51" t="n">
        <f aca="false">SUM(AE161:AE161)</f>
        <v>0</v>
      </c>
      <c r="AF160" s="51" t="n">
        <f aca="false">SUM(AF161:AF161)</f>
        <v>0</v>
      </c>
      <c r="AG160" s="51" t="n">
        <f aca="false">SUM(AG161:AG161)</f>
        <v>85000</v>
      </c>
      <c r="AH160" s="51" t="n">
        <f aca="false">SUM(AH161:AH161)</f>
        <v>0</v>
      </c>
      <c r="AI160" s="51" t="n">
        <f aca="false">SUM(AI161:AI161)</f>
        <v>50000</v>
      </c>
      <c r="AJ160" s="51" t="n">
        <f aca="false">SUM(AJ161:AJ161)</f>
        <v>0</v>
      </c>
      <c r="AK160" s="51" t="n">
        <f aca="false">SUM(AK161:AK161)</f>
        <v>50000</v>
      </c>
      <c r="AL160" s="51" t="n">
        <f aca="false">SUM(AL161:AL161)</f>
        <v>0</v>
      </c>
      <c r="AM160" s="51" t="n">
        <f aca="false">SUM(AM161:AM161)</f>
        <v>0</v>
      </c>
      <c r="AN160" s="51" t="n">
        <f aca="false">SUM(AN161:AN161)</f>
        <v>50000</v>
      </c>
      <c r="AO160" s="39" t="n">
        <f aca="false">SUM(AN160/$AN$4)</f>
        <v>6636.1404207313</v>
      </c>
      <c r="AP160" s="51" t="n">
        <f aca="false">SUM(AP161:AP161)</f>
        <v>50000</v>
      </c>
      <c r="AQ160" s="51"/>
      <c r="AR160" s="39" t="n">
        <f aca="false">SUM(AP160/$AN$4)</f>
        <v>6636.1404207313</v>
      </c>
      <c r="AS160" s="39"/>
      <c r="AT160" s="39" t="n">
        <f aca="false">SUM(AT161:AT161)</f>
        <v>0</v>
      </c>
      <c r="AU160" s="39" t="n">
        <f aca="false">SUM(AU161:AU161)</f>
        <v>0</v>
      </c>
      <c r="AV160" s="39" t="n">
        <f aca="false">SUM(AV161:AV161)</f>
        <v>0</v>
      </c>
      <c r="AW160" s="39" t="n">
        <f aca="false">SUM(AW161)</f>
        <v>6636.1404207313</v>
      </c>
      <c r="AX160" s="39" t="n">
        <f aca="false">SUM(AX161)</f>
        <v>6637</v>
      </c>
      <c r="AY160" s="39" t="n">
        <f aca="false">SUM(AY161)</f>
        <v>1</v>
      </c>
      <c r="AZ160" s="39" t="n">
        <f aca="false">SUM(AZ161)</f>
        <v>0</v>
      </c>
      <c r="BA160" s="47" t="n">
        <f aca="false">SUM(AW160+AY160-AZ160)</f>
        <v>6637.1404207313</v>
      </c>
      <c r="BB160" s="39" t="n">
        <f aca="false">SUM(BB161)</f>
        <v>6637</v>
      </c>
      <c r="BC160" s="40" t="n">
        <f aca="false">SUM(BB160/BA160*100)</f>
        <v>99.997884318812</v>
      </c>
      <c r="BL160" s="2"/>
    </row>
    <row r="161" customFormat="false" ht="12.75" hidden="false" customHeight="false" outlineLevel="0" collapsed="false">
      <c r="A161" s="41"/>
      <c r="B161" s="36"/>
      <c r="C161" s="36"/>
      <c r="D161" s="36"/>
      <c r="E161" s="36"/>
      <c r="F161" s="36"/>
      <c r="G161" s="36"/>
      <c r="H161" s="36"/>
      <c r="I161" s="49" t="n">
        <v>38111</v>
      </c>
      <c r="J161" s="50" t="s">
        <v>197</v>
      </c>
      <c r="K161" s="51"/>
      <c r="L161" s="51"/>
      <c r="M161" s="51"/>
      <c r="N161" s="51" t="n">
        <v>40000</v>
      </c>
      <c r="O161" s="51" t="n">
        <v>40000</v>
      </c>
      <c r="P161" s="51" t="n">
        <v>28000</v>
      </c>
      <c r="Q161" s="51" t="n">
        <v>28000</v>
      </c>
      <c r="R161" s="51"/>
      <c r="S161" s="51" t="n">
        <v>28000</v>
      </c>
      <c r="T161" s="51"/>
      <c r="U161" s="51"/>
      <c r="V161" s="39" t="n">
        <f aca="false">S161/P161*100</f>
        <v>100</v>
      </c>
      <c r="W161" s="51" t="n">
        <v>28000</v>
      </c>
      <c r="X161" s="51" t="n">
        <v>85000</v>
      </c>
      <c r="Y161" s="51" t="n">
        <v>85000</v>
      </c>
      <c r="Z161" s="51" t="n">
        <v>85000</v>
      </c>
      <c r="AA161" s="51" t="n">
        <v>85000</v>
      </c>
      <c r="AB161" s="51"/>
      <c r="AC161" s="51" t="n">
        <v>85000</v>
      </c>
      <c r="AD161" s="51" t="n">
        <v>85000</v>
      </c>
      <c r="AE161" s="51"/>
      <c r="AF161" s="51"/>
      <c r="AG161" s="53" t="n">
        <f aca="false">SUM(AC161+AE161-AF161)</f>
        <v>85000</v>
      </c>
      <c r="AH161" s="51"/>
      <c r="AI161" s="51" t="n">
        <v>50000</v>
      </c>
      <c r="AJ161" s="47" t="n">
        <v>0</v>
      </c>
      <c r="AK161" s="51" t="n">
        <v>50000</v>
      </c>
      <c r="AL161" s="51"/>
      <c r="AM161" s="51"/>
      <c r="AN161" s="47" t="n">
        <f aca="false">SUM(AK161+AL161-AM161)</f>
        <v>50000</v>
      </c>
      <c r="AO161" s="39" t="n">
        <f aca="false">SUM(AN161/$AN$4)</f>
        <v>6636.1404207313</v>
      </c>
      <c r="AP161" s="47" t="n">
        <v>50000</v>
      </c>
      <c r="AQ161" s="47"/>
      <c r="AR161" s="39" t="n">
        <f aca="false">SUM(AP161/$AN$4)</f>
        <v>6636.1404207313</v>
      </c>
      <c r="AS161" s="39"/>
      <c r="AT161" s="39"/>
      <c r="AU161" s="39"/>
      <c r="AV161" s="39"/>
      <c r="AW161" s="39" t="n">
        <f aca="false">SUM(AR161+AU161-AV161)</f>
        <v>6636.1404207313</v>
      </c>
      <c r="AX161" s="47" t="n">
        <v>6637</v>
      </c>
      <c r="AY161" s="47" t="n">
        <v>1</v>
      </c>
      <c r="AZ161" s="47"/>
      <c r="BA161" s="47" t="n">
        <f aca="false">SUM(AW161+AY161-AZ161)</f>
        <v>6637.1404207313</v>
      </c>
      <c r="BB161" s="47" t="n">
        <v>6637</v>
      </c>
      <c r="BC161" s="48" t="n">
        <f aca="false">SUM(BB161/BA161*100)</f>
        <v>99.997884318812</v>
      </c>
      <c r="BL161" s="2"/>
    </row>
    <row r="162" customFormat="false" ht="12.75" hidden="false" customHeight="false" outlineLevel="0" collapsed="false">
      <c r="A162" s="41" t="s">
        <v>199</v>
      </c>
      <c r="B162" s="36"/>
      <c r="C162" s="36"/>
      <c r="D162" s="36"/>
      <c r="E162" s="36"/>
      <c r="F162" s="36"/>
      <c r="G162" s="36"/>
      <c r="H162" s="36"/>
      <c r="I162" s="49" t="s">
        <v>48</v>
      </c>
      <c r="J162" s="50" t="s">
        <v>200</v>
      </c>
      <c r="K162" s="51" t="n">
        <f aca="false">SUM(K163)</f>
        <v>0</v>
      </c>
      <c r="L162" s="51" t="n">
        <f aca="false">SUM(L163)</f>
        <v>3000</v>
      </c>
      <c r="M162" s="51" t="n">
        <f aca="false">SUM(M163)</f>
        <v>3000</v>
      </c>
      <c r="N162" s="51" t="n">
        <f aca="false">SUM(N163)</f>
        <v>3000</v>
      </c>
      <c r="O162" s="51" t="n">
        <f aca="false">SUM(O163)</f>
        <v>3000</v>
      </c>
      <c r="P162" s="51" t="n">
        <f aca="false">SUM(P163)</f>
        <v>3000</v>
      </c>
      <c r="Q162" s="51" t="n">
        <f aca="false">SUM(Q163)</f>
        <v>3000</v>
      </c>
      <c r="R162" s="51" t="n">
        <f aca="false">SUM(R163)</f>
        <v>0</v>
      </c>
      <c r="S162" s="51" t="n">
        <f aca="false">SUM(S163)</f>
        <v>3000</v>
      </c>
      <c r="T162" s="51" t="n">
        <f aca="false">SUM(T163)</f>
        <v>0</v>
      </c>
      <c r="U162" s="51" t="n">
        <f aca="false">SUM(U163)</f>
        <v>0</v>
      </c>
      <c r="V162" s="51" t="n">
        <f aca="false">SUM(V163)</f>
        <v>100</v>
      </c>
      <c r="W162" s="51" t="n">
        <f aca="false">SUM(W163)</f>
        <v>3000</v>
      </c>
      <c r="X162" s="51" t="n">
        <f aca="false">SUM(X163)</f>
        <v>3000</v>
      </c>
      <c r="Y162" s="51" t="n">
        <f aca="false">SUM(Y163)</f>
        <v>3000</v>
      </c>
      <c r="Z162" s="51" t="n">
        <f aca="false">SUM(Z163)</f>
        <v>3000</v>
      </c>
      <c r="AA162" s="51" t="n">
        <f aca="false">SUM(AA163)</f>
        <v>8000</v>
      </c>
      <c r="AB162" s="51" t="n">
        <f aca="false">SUM(AB163)</f>
        <v>0</v>
      </c>
      <c r="AC162" s="51" t="n">
        <f aca="false">SUM(AC163)</f>
        <v>30000</v>
      </c>
      <c r="AD162" s="51" t="n">
        <f aca="false">SUM(AD163)</f>
        <v>10000</v>
      </c>
      <c r="AE162" s="51" t="n">
        <f aca="false">SUM(AE163)</f>
        <v>0</v>
      </c>
      <c r="AF162" s="51" t="n">
        <f aca="false">SUM(AF163)</f>
        <v>0</v>
      </c>
      <c r="AG162" s="51" t="n">
        <f aca="false">SUM(AG163)</f>
        <v>10000</v>
      </c>
      <c r="AH162" s="51" t="n">
        <f aca="false">SUM(AH163)</f>
        <v>4997.09</v>
      </c>
      <c r="AI162" s="51" t="n">
        <f aca="false">SUM(AI163)</f>
        <v>10000</v>
      </c>
      <c r="AJ162" s="51" t="n">
        <f aca="false">SUM(AJ163)</f>
        <v>0</v>
      </c>
      <c r="AK162" s="51" t="n">
        <f aca="false">SUM(AK163)</f>
        <v>10000</v>
      </c>
      <c r="AL162" s="51" t="n">
        <f aca="false">SUM(AL163)</f>
        <v>0</v>
      </c>
      <c r="AM162" s="51" t="n">
        <f aca="false">SUM(AM163)</f>
        <v>0</v>
      </c>
      <c r="AN162" s="51" t="n">
        <f aca="false">SUM(AN163)</f>
        <v>10000</v>
      </c>
      <c r="AO162" s="39" t="n">
        <f aca="false">SUM(AN162/$AN$4)</f>
        <v>1327.22808414626</v>
      </c>
      <c r="AP162" s="51" t="n">
        <f aca="false">SUM(AP163)</f>
        <v>10000</v>
      </c>
      <c r="AQ162" s="51" t="n">
        <f aca="false">SUM(AQ163)</f>
        <v>0</v>
      </c>
      <c r="AR162" s="39" t="n">
        <f aca="false">SUM(AP162/$AN$4)</f>
        <v>1327.22808414626</v>
      </c>
      <c r="AS162" s="39"/>
      <c r="AT162" s="39" t="n">
        <f aca="false">SUM(AT163)</f>
        <v>0</v>
      </c>
      <c r="AU162" s="39" t="n">
        <f aca="false">SUM(AU163)</f>
        <v>0</v>
      </c>
      <c r="AV162" s="39" t="n">
        <f aca="false">SUM(AV163)</f>
        <v>0</v>
      </c>
      <c r="AW162" s="39" t="n">
        <f aca="false">SUM(AR162+AU162-AV162)</f>
        <v>1327.22808414626</v>
      </c>
      <c r="AX162" s="47"/>
      <c r="AY162" s="47" t="n">
        <f aca="false">SUM(AY166)</f>
        <v>0</v>
      </c>
      <c r="AZ162" s="47"/>
      <c r="BA162" s="47" t="n">
        <f aca="false">SUM(AW162+AY162-AZ162)</f>
        <v>1327.22808414626</v>
      </c>
      <c r="BB162" s="47" t="n">
        <f aca="false">SUM(BB163)</f>
        <v>1001.18</v>
      </c>
      <c r="BC162" s="48" t="n">
        <f aca="false">SUM(BB162/BA162*100)</f>
        <v>75.4339071</v>
      </c>
      <c r="BL162" s="2"/>
    </row>
    <row r="163" customFormat="false" ht="12.75" hidden="false" customHeight="false" outlineLevel="0" collapsed="false">
      <c r="A163" s="41"/>
      <c r="B163" s="36"/>
      <c r="C163" s="36"/>
      <c r="D163" s="36"/>
      <c r="E163" s="36"/>
      <c r="F163" s="36"/>
      <c r="G163" s="36"/>
      <c r="H163" s="36"/>
      <c r="I163" s="49" t="s">
        <v>201</v>
      </c>
      <c r="J163" s="50"/>
      <c r="K163" s="51" t="n">
        <f aca="false">SUM(K166)</f>
        <v>0</v>
      </c>
      <c r="L163" s="51" t="n">
        <f aca="false">SUM(L166)</f>
        <v>3000</v>
      </c>
      <c r="M163" s="51" t="n">
        <f aca="false">SUM(M166)</f>
        <v>3000</v>
      </c>
      <c r="N163" s="51" t="n">
        <f aca="false">SUM(N166)</f>
        <v>3000</v>
      </c>
      <c r="O163" s="51" t="n">
        <f aca="false">SUM(O166)</f>
        <v>3000</v>
      </c>
      <c r="P163" s="51" t="n">
        <f aca="false">SUM(P166)</f>
        <v>3000</v>
      </c>
      <c r="Q163" s="51" t="n">
        <f aca="false">SUM(Q166)</f>
        <v>3000</v>
      </c>
      <c r="R163" s="51" t="n">
        <f aca="false">SUM(R166)</f>
        <v>0</v>
      </c>
      <c r="S163" s="51" t="n">
        <f aca="false">SUM(S166)</f>
        <v>3000</v>
      </c>
      <c r="T163" s="51" t="n">
        <f aca="false">SUM(T166)</f>
        <v>0</v>
      </c>
      <c r="U163" s="51" t="n">
        <f aca="false">SUM(U166)</f>
        <v>0</v>
      </c>
      <c r="V163" s="51" t="n">
        <f aca="false">SUM(V166)</f>
        <v>100</v>
      </c>
      <c r="W163" s="51" t="n">
        <f aca="false">SUM(W166)</f>
        <v>3000</v>
      </c>
      <c r="X163" s="51" t="n">
        <f aca="false">SUM(X166)</f>
        <v>3000</v>
      </c>
      <c r="Y163" s="51" t="n">
        <f aca="false">SUM(Y166)</f>
        <v>3000</v>
      </c>
      <c r="Z163" s="51" t="n">
        <f aca="false">SUM(Z166)</f>
        <v>3000</v>
      </c>
      <c r="AA163" s="51" t="n">
        <f aca="false">SUM(AA166)</f>
        <v>8000</v>
      </c>
      <c r="AB163" s="51" t="n">
        <f aca="false">SUM(AB166)</f>
        <v>0</v>
      </c>
      <c r="AC163" s="51" t="n">
        <f aca="false">SUM(AC166)</f>
        <v>30000</v>
      </c>
      <c r="AD163" s="51" t="n">
        <f aca="false">SUM(AD166)</f>
        <v>10000</v>
      </c>
      <c r="AE163" s="51" t="n">
        <f aca="false">SUM(AE166)</f>
        <v>0</v>
      </c>
      <c r="AF163" s="51" t="n">
        <f aca="false">SUM(AF166)</f>
        <v>0</v>
      </c>
      <c r="AG163" s="51" t="n">
        <f aca="false">SUM(AG166)</f>
        <v>10000</v>
      </c>
      <c r="AH163" s="51" t="n">
        <f aca="false">SUM(AH166)</f>
        <v>4997.09</v>
      </c>
      <c r="AI163" s="51" t="n">
        <f aca="false">SUM(AI166)</f>
        <v>10000</v>
      </c>
      <c r="AJ163" s="51" t="n">
        <f aca="false">SUM(AJ166)</f>
        <v>0</v>
      </c>
      <c r="AK163" s="51" t="n">
        <f aca="false">SUM(AK166)</f>
        <v>10000</v>
      </c>
      <c r="AL163" s="51" t="n">
        <f aca="false">SUM(AL166)</f>
        <v>0</v>
      </c>
      <c r="AM163" s="51" t="n">
        <f aca="false">SUM(AM166)</f>
        <v>0</v>
      </c>
      <c r="AN163" s="51" t="n">
        <f aca="false">SUM(AN166)</f>
        <v>10000</v>
      </c>
      <c r="AO163" s="39" t="n">
        <f aca="false">SUM(AN163/$AN$4)</f>
        <v>1327.22808414626</v>
      </c>
      <c r="AP163" s="51" t="n">
        <f aca="false">SUM(AP166)</f>
        <v>10000</v>
      </c>
      <c r="AQ163" s="51" t="n">
        <f aca="false">SUM(AQ166)</f>
        <v>0</v>
      </c>
      <c r="AR163" s="39" t="n">
        <f aca="false">SUM(AP163/$AN$4)</f>
        <v>1327.22808414626</v>
      </c>
      <c r="AS163" s="39"/>
      <c r="AT163" s="39" t="n">
        <f aca="false">SUM(AT166)</f>
        <v>0</v>
      </c>
      <c r="AU163" s="39" t="n">
        <f aca="false">SUM(AU166)</f>
        <v>0</v>
      </c>
      <c r="AV163" s="39" t="n">
        <f aca="false">SUM(AV166)</f>
        <v>0</v>
      </c>
      <c r="AW163" s="39" t="n">
        <f aca="false">SUM(AR163+AU163-AV163)</f>
        <v>1327.22808414626</v>
      </c>
      <c r="AX163" s="47"/>
      <c r="AY163" s="47" t="n">
        <f aca="false">SUM(AY162)</f>
        <v>0</v>
      </c>
      <c r="AZ163" s="47" t="n">
        <f aca="false">SUM(AZ162)</f>
        <v>0</v>
      </c>
      <c r="BA163" s="47" t="n">
        <f aca="false">SUM(AW163+AY163-AZ163)</f>
        <v>1327.22808414626</v>
      </c>
      <c r="BB163" s="47" t="n">
        <f aca="false">SUM(BB166)</f>
        <v>1001.18</v>
      </c>
      <c r="BC163" s="48" t="n">
        <f aca="false">SUM(BB163/BA163*100)</f>
        <v>75.4339071</v>
      </c>
      <c r="BL163" s="2"/>
    </row>
    <row r="164" customFormat="false" ht="12" hidden="true" customHeight="true" outlineLevel="0" collapsed="false">
      <c r="A164" s="41"/>
      <c r="B164" s="36" t="s">
        <v>73</v>
      </c>
      <c r="C164" s="36"/>
      <c r="D164" s="36"/>
      <c r="E164" s="36"/>
      <c r="F164" s="36"/>
      <c r="G164" s="36"/>
      <c r="H164" s="36"/>
      <c r="I164" s="57" t="s">
        <v>74</v>
      </c>
      <c r="J164" s="50" t="s">
        <v>75</v>
      </c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39" t="n">
        <f aca="false">SUM(AN164/$AN$4)</f>
        <v>0</v>
      </c>
      <c r="AP164" s="51" t="n">
        <v>10000</v>
      </c>
      <c r="AQ164" s="51"/>
      <c r="AR164" s="39" t="n">
        <f aca="false">SUM(AP164/$AN$4)</f>
        <v>1327.22808414626</v>
      </c>
      <c r="AS164" s="39"/>
      <c r="AT164" s="39" t="n">
        <v>10000</v>
      </c>
      <c r="AU164" s="39"/>
      <c r="AV164" s="39"/>
      <c r="AW164" s="39" t="n">
        <v>0</v>
      </c>
      <c r="AX164" s="47"/>
      <c r="AY164" s="47"/>
      <c r="AZ164" s="47"/>
      <c r="BA164" s="47" t="n">
        <f aca="false">SUM(AW164+AY164-AZ164)</f>
        <v>0</v>
      </c>
      <c r="BB164" s="47"/>
      <c r="BC164" s="48" t="e">
        <f aca="false">SUM(BB164/BA164*100)</f>
        <v>#DIV/0!</v>
      </c>
      <c r="BL164" s="2"/>
    </row>
    <row r="165" customFormat="false" ht="12" hidden="true" customHeight="true" outlineLevel="0" collapsed="false">
      <c r="A165" s="41"/>
      <c r="B165" s="36" t="s">
        <v>73</v>
      </c>
      <c r="C165" s="36"/>
      <c r="D165" s="36"/>
      <c r="E165" s="36"/>
      <c r="F165" s="36"/>
      <c r="G165" s="36"/>
      <c r="H165" s="36"/>
      <c r="I165" s="57" t="s">
        <v>78</v>
      </c>
      <c r="J165" s="50" t="s">
        <v>202</v>
      </c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39"/>
      <c r="AP165" s="51"/>
      <c r="AQ165" s="51"/>
      <c r="AR165" s="39"/>
      <c r="AS165" s="39"/>
      <c r="AT165" s="39"/>
      <c r="AU165" s="39"/>
      <c r="AV165" s="39"/>
      <c r="AW165" s="39" t="n">
        <v>1327.23</v>
      </c>
      <c r="AX165" s="47"/>
      <c r="AY165" s="47"/>
      <c r="AZ165" s="47"/>
      <c r="BA165" s="47"/>
      <c r="BB165" s="47"/>
      <c r="BC165" s="48" t="e">
        <f aca="false">SUM(BB165/BA165*100)</f>
        <v>#DIV/0!</v>
      </c>
      <c r="BL165" s="2"/>
    </row>
    <row r="166" customFormat="false" ht="12.75" hidden="false" customHeight="false" outlineLevel="0" collapsed="false">
      <c r="A166" s="46"/>
      <c r="B166" s="52"/>
      <c r="C166" s="52"/>
      <c r="D166" s="52"/>
      <c r="E166" s="52"/>
      <c r="F166" s="52"/>
      <c r="G166" s="52"/>
      <c r="H166" s="52"/>
      <c r="I166" s="37" t="n">
        <v>3</v>
      </c>
      <c r="J166" s="38" t="s">
        <v>54</v>
      </c>
      <c r="K166" s="39" t="n">
        <f aca="false">SUM(K167)</f>
        <v>0</v>
      </c>
      <c r="L166" s="39" t="n">
        <f aca="false">SUM(L167)</f>
        <v>3000</v>
      </c>
      <c r="M166" s="39" t="n">
        <f aca="false">SUM(M167)</f>
        <v>3000</v>
      </c>
      <c r="N166" s="39" t="n">
        <f aca="false">SUM(N167)</f>
        <v>3000</v>
      </c>
      <c r="O166" s="39" t="n">
        <f aca="false">SUM(O167)</f>
        <v>3000</v>
      </c>
      <c r="P166" s="39" t="n">
        <f aca="false">SUM(P167)</f>
        <v>3000</v>
      </c>
      <c r="Q166" s="39" t="n">
        <f aca="false">SUM(Q167)</f>
        <v>3000</v>
      </c>
      <c r="R166" s="39" t="n">
        <f aca="false">SUM(R167)</f>
        <v>0</v>
      </c>
      <c r="S166" s="39" t="n">
        <f aca="false">SUM(S167)</f>
        <v>3000</v>
      </c>
      <c r="T166" s="39" t="n">
        <f aca="false">SUM(T167)</f>
        <v>0</v>
      </c>
      <c r="U166" s="39" t="n">
        <f aca="false">SUM(U167)</f>
        <v>0</v>
      </c>
      <c r="V166" s="39" t="n">
        <f aca="false">SUM(V167)</f>
        <v>100</v>
      </c>
      <c r="W166" s="39" t="n">
        <f aca="false">SUM(W167)</f>
        <v>3000</v>
      </c>
      <c r="X166" s="39" t="n">
        <f aca="false">SUM(X167)</f>
        <v>3000</v>
      </c>
      <c r="Y166" s="39" t="n">
        <f aca="false">SUM(Y167)</f>
        <v>3000</v>
      </c>
      <c r="Z166" s="39" t="n">
        <f aca="false">SUM(Z167)</f>
        <v>3000</v>
      </c>
      <c r="AA166" s="39" t="n">
        <f aca="false">SUM(AA167)</f>
        <v>8000</v>
      </c>
      <c r="AB166" s="39" t="n">
        <f aca="false">SUM(AB167)</f>
        <v>0</v>
      </c>
      <c r="AC166" s="39" t="n">
        <f aca="false">SUM(AC167)</f>
        <v>30000</v>
      </c>
      <c r="AD166" s="39" t="n">
        <f aca="false">SUM(AD167)</f>
        <v>10000</v>
      </c>
      <c r="AE166" s="39" t="n">
        <f aca="false">SUM(AE167)</f>
        <v>0</v>
      </c>
      <c r="AF166" s="39" t="n">
        <f aca="false">SUM(AF167)</f>
        <v>0</v>
      </c>
      <c r="AG166" s="39" t="n">
        <f aca="false">SUM(AG167)</f>
        <v>10000</v>
      </c>
      <c r="AH166" s="39" t="n">
        <f aca="false">SUM(AH167)</f>
        <v>4997.09</v>
      </c>
      <c r="AI166" s="39" t="n">
        <f aca="false">SUM(AI167)</f>
        <v>10000</v>
      </c>
      <c r="AJ166" s="39" t="n">
        <f aca="false">SUM(AJ167)</f>
        <v>0</v>
      </c>
      <c r="AK166" s="39" t="n">
        <f aca="false">SUM(AK167)</f>
        <v>10000</v>
      </c>
      <c r="AL166" s="39" t="n">
        <f aca="false">SUM(AL167)</f>
        <v>0</v>
      </c>
      <c r="AM166" s="39" t="n">
        <f aca="false">SUM(AM167)</f>
        <v>0</v>
      </c>
      <c r="AN166" s="39" t="n">
        <f aca="false">SUM(AN167)</f>
        <v>10000</v>
      </c>
      <c r="AO166" s="39" t="n">
        <f aca="false">SUM(AN166/$AN$4)</f>
        <v>1327.22808414626</v>
      </c>
      <c r="AP166" s="39" t="n">
        <f aca="false">SUM(AP167)</f>
        <v>10000</v>
      </c>
      <c r="AQ166" s="39" t="n">
        <f aca="false">SUM(AQ167)</f>
        <v>0</v>
      </c>
      <c r="AR166" s="39" t="n">
        <f aca="false">SUM(AP166/$AN$4)</f>
        <v>1327.22808414626</v>
      </c>
      <c r="AS166" s="39"/>
      <c r="AT166" s="39" t="n">
        <f aca="false">SUM(AT167)</f>
        <v>0</v>
      </c>
      <c r="AU166" s="39" t="n">
        <f aca="false">SUM(AU167)</f>
        <v>0</v>
      </c>
      <c r="AV166" s="39" t="n">
        <f aca="false">SUM(AV167)</f>
        <v>0</v>
      </c>
      <c r="AW166" s="39" t="n">
        <f aca="false">SUM(AR166+AU166-AV166)</f>
        <v>1327.22808414626</v>
      </c>
      <c r="AX166" s="47" t="n">
        <f aca="false">SUM(AX167)</f>
        <v>1001.18</v>
      </c>
      <c r="AY166" s="47" t="n">
        <f aca="false">SUM(AY167)</f>
        <v>0</v>
      </c>
      <c r="AZ166" s="47" t="n">
        <f aca="false">SUM(AZ167)</f>
        <v>0</v>
      </c>
      <c r="BA166" s="47" t="n">
        <f aca="false">SUM(AW166+AY166-AZ166)</f>
        <v>1327.22808414626</v>
      </c>
      <c r="BB166" s="47" t="n">
        <f aca="false">SUM(BB167)</f>
        <v>1001.18</v>
      </c>
      <c r="BC166" s="48" t="n">
        <f aca="false">SUM(BB166/BA166*100)</f>
        <v>75.4339071</v>
      </c>
      <c r="BL166" s="2"/>
    </row>
    <row r="167" customFormat="false" ht="12.75" hidden="false" customHeight="false" outlineLevel="0" collapsed="false">
      <c r="A167" s="46"/>
      <c r="B167" s="52" t="s">
        <v>74</v>
      </c>
      <c r="C167" s="52"/>
      <c r="D167" s="52"/>
      <c r="E167" s="52"/>
      <c r="F167" s="52"/>
      <c r="G167" s="52"/>
      <c r="H167" s="52"/>
      <c r="I167" s="37" t="n">
        <v>38</v>
      </c>
      <c r="J167" s="38" t="s">
        <v>63</v>
      </c>
      <c r="K167" s="39" t="n">
        <f aca="false">SUM(K168)</f>
        <v>0</v>
      </c>
      <c r="L167" s="39" t="n">
        <f aca="false">SUM(L168)</f>
        <v>3000</v>
      </c>
      <c r="M167" s="39" t="n">
        <f aca="false">SUM(M168)</f>
        <v>3000</v>
      </c>
      <c r="N167" s="39" t="n">
        <f aca="false">SUM(N168)</f>
        <v>3000</v>
      </c>
      <c r="O167" s="39" t="n">
        <f aca="false">SUM(O168)</f>
        <v>3000</v>
      </c>
      <c r="P167" s="39" t="n">
        <f aca="false">SUM(P168)</f>
        <v>3000</v>
      </c>
      <c r="Q167" s="39" t="n">
        <f aca="false">SUM(Q168)</f>
        <v>3000</v>
      </c>
      <c r="R167" s="39" t="n">
        <f aca="false">SUM(R168)</f>
        <v>0</v>
      </c>
      <c r="S167" s="39" t="n">
        <f aca="false">SUM(S168)</f>
        <v>3000</v>
      </c>
      <c r="T167" s="39" t="n">
        <f aca="false">SUM(T168)</f>
        <v>0</v>
      </c>
      <c r="U167" s="39" t="n">
        <f aca="false">SUM(U168)</f>
        <v>0</v>
      </c>
      <c r="V167" s="39" t="n">
        <f aca="false">SUM(V168)</f>
        <v>100</v>
      </c>
      <c r="W167" s="39" t="n">
        <f aca="false">SUM(W168)</f>
        <v>3000</v>
      </c>
      <c r="X167" s="39" t="n">
        <f aca="false">SUM(X168)</f>
        <v>3000</v>
      </c>
      <c r="Y167" s="39" t="n">
        <f aca="false">SUM(Y168)</f>
        <v>3000</v>
      </c>
      <c r="Z167" s="39" t="n">
        <f aca="false">SUM(Z168)</f>
        <v>3000</v>
      </c>
      <c r="AA167" s="39" t="n">
        <f aca="false">SUM(AA168)</f>
        <v>8000</v>
      </c>
      <c r="AB167" s="39" t="n">
        <f aca="false">SUM(AB168)</f>
        <v>0</v>
      </c>
      <c r="AC167" s="39" t="n">
        <f aca="false">SUM(AC168)</f>
        <v>30000</v>
      </c>
      <c r="AD167" s="39" t="n">
        <f aca="false">SUM(AD168)</f>
        <v>10000</v>
      </c>
      <c r="AE167" s="39" t="n">
        <f aca="false">SUM(AE168)</f>
        <v>0</v>
      </c>
      <c r="AF167" s="39" t="n">
        <f aca="false">SUM(AF168)</f>
        <v>0</v>
      </c>
      <c r="AG167" s="39" t="n">
        <f aca="false">SUM(AG168)</f>
        <v>10000</v>
      </c>
      <c r="AH167" s="39" t="n">
        <f aca="false">SUM(AH168)</f>
        <v>4997.09</v>
      </c>
      <c r="AI167" s="39" t="n">
        <f aca="false">SUM(AI168)</f>
        <v>10000</v>
      </c>
      <c r="AJ167" s="39" t="n">
        <f aca="false">SUM(AJ168)</f>
        <v>0</v>
      </c>
      <c r="AK167" s="39" t="n">
        <f aca="false">SUM(AK168)</f>
        <v>10000</v>
      </c>
      <c r="AL167" s="39" t="n">
        <f aca="false">SUM(AL168)</f>
        <v>0</v>
      </c>
      <c r="AM167" s="39" t="n">
        <f aca="false">SUM(AM168)</f>
        <v>0</v>
      </c>
      <c r="AN167" s="39" t="n">
        <f aca="false">SUM(AN168)</f>
        <v>10000</v>
      </c>
      <c r="AO167" s="39" t="n">
        <f aca="false">SUM(AN167/$AN$4)</f>
        <v>1327.22808414626</v>
      </c>
      <c r="AP167" s="39" t="n">
        <f aca="false">SUM(AP168)</f>
        <v>10000</v>
      </c>
      <c r="AQ167" s="39"/>
      <c r="AR167" s="39" t="n">
        <f aca="false">SUM(AP167/$AN$4)</f>
        <v>1327.22808414626</v>
      </c>
      <c r="AS167" s="39"/>
      <c r="AT167" s="39" t="n">
        <f aca="false">SUM(AT168)</f>
        <v>0</v>
      </c>
      <c r="AU167" s="39" t="n">
        <f aca="false">SUM(AU168)</f>
        <v>0</v>
      </c>
      <c r="AV167" s="39" t="n">
        <f aca="false">SUM(AV168)</f>
        <v>0</v>
      </c>
      <c r="AW167" s="39" t="n">
        <f aca="false">SUM(AR167+AU167-AV167)</f>
        <v>1327.22808414626</v>
      </c>
      <c r="AX167" s="47" t="n">
        <f aca="false">SUM(AX168)</f>
        <v>1001.18</v>
      </c>
      <c r="AY167" s="47" t="n">
        <f aca="false">SUM(AY168)</f>
        <v>0</v>
      </c>
      <c r="AZ167" s="47" t="n">
        <f aca="false">SUM(AZ168)</f>
        <v>0</v>
      </c>
      <c r="BA167" s="47" t="n">
        <f aca="false">SUM(AW167+AY167-AZ167)</f>
        <v>1327.22808414626</v>
      </c>
      <c r="BB167" s="47" t="n">
        <f aca="false">SUM(BB168)</f>
        <v>1001.18</v>
      </c>
      <c r="BC167" s="48" t="n">
        <f aca="false">SUM(BB167/BA167*100)</f>
        <v>75.4339071</v>
      </c>
      <c r="BL167" s="2"/>
    </row>
    <row r="168" customFormat="false" ht="12.75" hidden="false" customHeight="false" outlineLevel="0" collapsed="false">
      <c r="A168" s="41"/>
      <c r="B168" s="36"/>
      <c r="C168" s="36"/>
      <c r="D168" s="36"/>
      <c r="E168" s="36"/>
      <c r="F168" s="36"/>
      <c r="G168" s="36"/>
      <c r="H168" s="36"/>
      <c r="I168" s="49" t="n">
        <v>381</v>
      </c>
      <c r="J168" s="50" t="s">
        <v>64</v>
      </c>
      <c r="K168" s="51" t="n">
        <f aca="false">SUM(K169)</f>
        <v>0</v>
      </c>
      <c r="L168" s="51" t="n">
        <f aca="false">SUM(L169)</f>
        <v>3000</v>
      </c>
      <c r="M168" s="51" t="n">
        <f aca="false">SUM(M169)</f>
        <v>3000</v>
      </c>
      <c r="N168" s="51" t="n">
        <f aca="false">SUM(N169)</f>
        <v>3000</v>
      </c>
      <c r="O168" s="51" t="n">
        <f aca="false">SUM(O169)</f>
        <v>3000</v>
      </c>
      <c r="P168" s="51" t="n">
        <f aca="false">SUM(P169)</f>
        <v>3000</v>
      </c>
      <c r="Q168" s="51" t="n">
        <f aca="false">SUM(Q169)</f>
        <v>3000</v>
      </c>
      <c r="R168" s="51" t="n">
        <f aca="false">SUM(R169)</f>
        <v>0</v>
      </c>
      <c r="S168" s="51" t="n">
        <f aca="false">SUM(S169)</f>
        <v>3000</v>
      </c>
      <c r="T168" s="51" t="n">
        <f aca="false">SUM(T169)</f>
        <v>0</v>
      </c>
      <c r="U168" s="51" t="n">
        <f aca="false">SUM(U169)</f>
        <v>0</v>
      </c>
      <c r="V168" s="51" t="n">
        <f aca="false">SUM(V169)</f>
        <v>100</v>
      </c>
      <c r="W168" s="51" t="n">
        <f aca="false">SUM(W169)</f>
        <v>3000</v>
      </c>
      <c r="X168" s="51" t="n">
        <f aca="false">SUM(X169)</f>
        <v>3000</v>
      </c>
      <c r="Y168" s="51" t="n">
        <f aca="false">SUM(Y169)</f>
        <v>3000</v>
      </c>
      <c r="Z168" s="51" t="n">
        <f aca="false">SUM(Z169)</f>
        <v>3000</v>
      </c>
      <c r="AA168" s="51" t="n">
        <f aca="false">SUM(AA169)</f>
        <v>8000</v>
      </c>
      <c r="AB168" s="51" t="n">
        <f aca="false">SUM(AB169)</f>
        <v>0</v>
      </c>
      <c r="AC168" s="51" t="n">
        <f aca="false">SUM(AC169)</f>
        <v>30000</v>
      </c>
      <c r="AD168" s="51" t="n">
        <f aca="false">SUM(AD169)</f>
        <v>10000</v>
      </c>
      <c r="AE168" s="51" t="n">
        <f aca="false">SUM(AE169)</f>
        <v>0</v>
      </c>
      <c r="AF168" s="51" t="n">
        <f aca="false">SUM(AF169)</f>
        <v>0</v>
      </c>
      <c r="AG168" s="51" t="n">
        <f aca="false">SUM(AG169)</f>
        <v>10000</v>
      </c>
      <c r="AH168" s="51" t="n">
        <f aca="false">SUM(AH169)</f>
        <v>4997.09</v>
      </c>
      <c r="AI168" s="51" t="n">
        <f aca="false">SUM(AI169)</f>
        <v>10000</v>
      </c>
      <c r="AJ168" s="51" t="n">
        <f aca="false">SUM(AJ169)</f>
        <v>0</v>
      </c>
      <c r="AK168" s="51" t="n">
        <f aca="false">SUM(AK169)</f>
        <v>10000</v>
      </c>
      <c r="AL168" s="51" t="n">
        <f aca="false">SUM(AL169)</f>
        <v>0</v>
      </c>
      <c r="AM168" s="51" t="n">
        <f aca="false">SUM(AM169)</f>
        <v>0</v>
      </c>
      <c r="AN168" s="51" t="n">
        <f aca="false">SUM(AN169)</f>
        <v>10000</v>
      </c>
      <c r="AO168" s="39" t="n">
        <f aca="false">SUM(AN168/$AN$4)</f>
        <v>1327.22808414626</v>
      </c>
      <c r="AP168" s="51" t="n">
        <f aca="false">SUM(AP169)</f>
        <v>10000</v>
      </c>
      <c r="AQ168" s="51"/>
      <c r="AR168" s="39" t="n">
        <f aca="false">SUM(AP168/$AN$4)</f>
        <v>1327.22808414626</v>
      </c>
      <c r="AS168" s="39"/>
      <c r="AT168" s="39" t="n">
        <f aca="false">SUM(AT169)</f>
        <v>0</v>
      </c>
      <c r="AU168" s="39" t="n">
        <f aca="false">SUM(AU169)</f>
        <v>0</v>
      </c>
      <c r="AV168" s="39" t="n">
        <f aca="false">SUM(AV169)</f>
        <v>0</v>
      </c>
      <c r="AW168" s="39" t="n">
        <f aca="false">SUM(AR168+AU168-AV168)</f>
        <v>1327.22808414626</v>
      </c>
      <c r="AX168" s="47" t="n">
        <f aca="false">SUM(AX169)</f>
        <v>1001.18</v>
      </c>
      <c r="AY168" s="47" t="n">
        <f aca="false">SUM(AY169)</f>
        <v>0</v>
      </c>
      <c r="AZ168" s="47" t="n">
        <f aca="false">SUM(AZ169)</f>
        <v>0</v>
      </c>
      <c r="BA168" s="47" t="n">
        <f aca="false">SUM(AW168+AY168-AZ168)</f>
        <v>1327.22808414626</v>
      </c>
      <c r="BB168" s="47" t="n">
        <f aca="false">SUM(BB169)</f>
        <v>1001.18</v>
      </c>
      <c r="BC168" s="48" t="n">
        <f aca="false">SUM(BB168/BA168*100)</f>
        <v>75.4339071</v>
      </c>
      <c r="BL168" s="2"/>
    </row>
    <row r="169" customFormat="false" ht="12.75" hidden="false" customHeight="false" outlineLevel="0" collapsed="false">
      <c r="A169" s="41"/>
      <c r="B169" s="36"/>
      <c r="C169" s="36"/>
      <c r="D169" s="36"/>
      <c r="E169" s="36"/>
      <c r="F169" s="36"/>
      <c r="G169" s="36"/>
      <c r="H169" s="36"/>
      <c r="I169" s="49" t="n">
        <v>38111</v>
      </c>
      <c r="J169" s="50" t="s">
        <v>200</v>
      </c>
      <c r="K169" s="51" t="n">
        <v>0</v>
      </c>
      <c r="L169" s="51" t="n">
        <v>3000</v>
      </c>
      <c r="M169" s="51" t="n">
        <v>3000</v>
      </c>
      <c r="N169" s="51" t="n">
        <v>3000</v>
      </c>
      <c r="O169" s="51" t="n">
        <v>3000</v>
      </c>
      <c r="P169" s="51" t="n">
        <v>3000</v>
      </c>
      <c r="Q169" s="51" t="n">
        <v>3000</v>
      </c>
      <c r="R169" s="51"/>
      <c r="S169" s="51" t="n">
        <v>3000</v>
      </c>
      <c r="T169" s="51"/>
      <c r="U169" s="51"/>
      <c r="V169" s="39" t="n">
        <f aca="false">S169/P169*100</f>
        <v>100</v>
      </c>
      <c r="W169" s="51" t="n">
        <v>3000</v>
      </c>
      <c r="X169" s="51" t="n">
        <v>3000</v>
      </c>
      <c r="Y169" s="51" t="n">
        <v>3000</v>
      </c>
      <c r="Z169" s="51" t="n">
        <v>3000</v>
      </c>
      <c r="AA169" s="51" t="n">
        <v>8000</v>
      </c>
      <c r="AB169" s="51"/>
      <c r="AC169" s="51" t="n">
        <v>30000</v>
      </c>
      <c r="AD169" s="51" t="n">
        <v>10000</v>
      </c>
      <c r="AE169" s="51"/>
      <c r="AF169" s="51"/>
      <c r="AG169" s="53" t="n">
        <v>10000</v>
      </c>
      <c r="AH169" s="51" t="n">
        <v>4997.09</v>
      </c>
      <c r="AI169" s="51" t="n">
        <v>10000</v>
      </c>
      <c r="AJ169" s="47" t="n">
        <v>0</v>
      </c>
      <c r="AK169" s="51" t="n">
        <v>10000</v>
      </c>
      <c r="AL169" s="51"/>
      <c r="AM169" s="51"/>
      <c r="AN169" s="47" t="n">
        <f aca="false">SUM(AK169+AL169-AM169)</f>
        <v>10000</v>
      </c>
      <c r="AO169" s="39" t="n">
        <f aca="false">SUM(AN169/$AN$4)</f>
        <v>1327.22808414626</v>
      </c>
      <c r="AP169" s="47" t="n">
        <v>10000</v>
      </c>
      <c r="AQ169" s="47"/>
      <c r="AR169" s="39" t="n">
        <f aca="false">SUM(AP169/$AN$4)</f>
        <v>1327.22808414626</v>
      </c>
      <c r="AS169" s="39"/>
      <c r="AT169" s="39"/>
      <c r="AU169" s="39"/>
      <c r="AV169" s="39"/>
      <c r="AW169" s="39" t="n">
        <f aca="false">SUM(AR169+AU169-AV169)</f>
        <v>1327.22808414626</v>
      </c>
      <c r="AX169" s="47" t="n">
        <v>1001.18</v>
      </c>
      <c r="AY169" s="47"/>
      <c r="AZ169" s="47"/>
      <c r="BA169" s="47" t="n">
        <f aca="false">SUM(AW169+AY169-AZ169)</f>
        <v>1327.22808414626</v>
      </c>
      <c r="BB169" s="47" t="n">
        <v>1001.18</v>
      </c>
      <c r="BC169" s="48" t="n">
        <f aca="false">SUM(BB169/BA169*100)</f>
        <v>75.4339071</v>
      </c>
      <c r="BJ169" s="2" t="n">
        <v>1001.18</v>
      </c>
      <c r="BL169" s="2"/>
    </row>
    <row r="170" customFormat="false" ht="12.75" hidden="false" customHeight="false" outlineLevel="0" collapsed="false">
      <c r="A170" s="46" t="s">
        <v>203</v>
      </c>
      <c r="B170" s="52"/>
      <c r="C170" s="52"/>
      <c r="D170" s="52"/>
      <c r="E170" s="52"/>
      <c r="F170" s="52"/>
      <c r="G170" s="52"/>
      <c r="H170" s="52"/>
      <c r="I170" s="37" t="s">
        <v>204</v>
      </c>
      <c r="J170" s="38" t="s">
        <v>205</v>
      </c>
      <c r="K170" s="39" t="n">
        <f aca="false">SUM(K171+K182)</f>
        <v>82578.36</v>
      </c>
      <c r="L170" s="39" t="n">
        <f aca="false">SUM(L171+L182)</f>
        <v>25000</v>
      </c>
      <c r="M170" s="39" t="n">
        <f aca="false">SUM(M171+M182)</f>
        <v>25000</v>
      </c>
      <c r="N170" s="39" t="n">
        <f aca="false">SUM(N171+N182)</f>
        <v>122000</v>
      </c>
      <c r="O170" s="39" t="n">
        <f aca="false">SUM(O171+O182)</f>
        <v>122000</v>
      </c>
      <c r="P170" s="39" t="n">
        <f aca="false">SUM(P171+P182)</f>
        <v>129000</v>
      </c>
      <c r="Q170" s="39" t="n">
        <f aca="false">SUM(Q171+Q182)</f>
        <v>129000</v>
      </c>
      <c r="R170" s="39" t="n">
        <f aca="false">SUM(R171+R182)</f>
        <v>42556.25</v>
      </c>
      <c r="S170" s="39" t="n">
        <f aca="false">SUM(S171+S182+S190)</f>
        <v>110000</v>
      </c>
      <c r="T170" s="39" t="n">
        <f aca="false">SUM(T171+T182+T190)</f>
        <v>51240.19</v>
      </c>
      <c r="U170" s="39" t="n">
        <f aca="false">SUM(U171+U182+U190)</f>
        <v>0</v>
      </c>
      <c r="V170" s="39" t="n">
        <f aca="false">SUM(V171+V182+V190)</f>
        <v>161.390762843799</v>
      </c>
      <c r="W170" s="39" t="n">
        <f aca="false">SUM(W171+W182+W190)</f>
        <v>160000</v>
      </c>
      <c r="X170" s="39" t="n">
        <f aca="false">SUM(X171+X182+X190)</f>
        <v>191000</v>
      </c>
      <c r="Y170" s="39" t="n">
        <f aca="false">SUM(Y171+Y182+Y190)</f>
        <v>199500</v>
      </c>
      <c r="Z170" s="39" t="n">
        <f aca="false">SUM(Z171+Z182+Z190)</f>
        <v>199500</v>
      </c>
      <c r="AA170" s="39" t="n">
        <f aca="false">SUM(AA171+AA182+AA190)</f>
        <v>220000</v>
      </c>
      <c r="AB170" s="39" t="n">
        <f aca="false">SUM(AB171+AB182+AB190)</f>
        <v>110744.73</v>
      </c>
      <c r="AC170" s="39" t="n">
        <f aca="false">SUM(AC171+AC182+AC190)</f>
        <v>220000</v>
      </c>
      <c r="AD170" s="39" t="n">
        <f aca="false">SUM(AD171+AD182+AD190)</f>
        <v>204000</v>
      </c>
      <c r="AE170" s="39" t="n">
        <f aca="false">SUM(AE171+AE182+AE190)</f>
        <v>0</v>
      </c>
      <c r="AF170" s="39" t="n">
        <f aca="false">SUM(AF171+AF182+AF190)</f>
        <v>0</v>
      </c>
      <c r="AG170" s="39" t="n">
        <f aca="false">SUM(AG171+AG182+AG190)</f>
        <v>220000</v>
      </c>
      <c r="AH170" s="39" t="n">
        <f aca="false">SUM(AH171+AH182+AH190)</f>
        <v>135922.87</v>
      </c>
      <c r="AI170" s="39" t="n">
        <f aca="false">SUM(AI171+AI182+AI190)</f>
        <v>219000</v>
      </c>
      <c r="AJ170" s="39" t="n">
        <f aca="false">SUM(AJ171+AJ182+AJ190)</f>
        <v>64888.98</v>
      </c>
      <c r="AK170" s="39" t="n">
        <f aca="false">SUM(AK171+AK182+AK190)</f>
        <v>267000</v>
      </c>
      <c r="AL170" s="39" t="n">
        <f aca="false">SUM(AL171+AL182+AL190)</f>
        <v>33500</v>
      </c>
      <c r="AM170" s="39" t="n">
        <f aca="false">SUM(AM171+AM182+AM190)</f>
        <v>0</v>
      </c>
      <c r="AN170" s="39" t="n">
        <f aca="false">SUM(AN171+AN182+AN190)</f>
        <v>300500</v>
      </c>
      <c r="AO170" s="39" t="n">
        <f aca="false">SUM(AN170/$AN$4)</f>
        <v>39883.2039285951</v>
      </c>
      <c r="AP170" s="39" t="n">
        <f aca="false">SUM(AP171+AP182+AP190)</f>
        <v>300500</v>
      </c>
      <c r="AQ170" s="39" t="n">
        <f aca="false">SUM(AQ171+AQ182+AQ190)</f>
        <v>0</v>
      </c>
      <c r="AR170" s="39" t="n">
        <f aca="false">SUM(AP170/$AN$4)</f>
        <v>39883.2039285951</v>
      </c>
      <c r="AS170" s="39"/>
      <c r="AT170" s="39" t="n">
        <f aca="false">SUM(AT171+AT182+AT190)</f>
        <v>21432.65</v>
      </c>
      <c r="AU170" s="39" t="n">
        <f aca="false">SUM(AU171+AU182+AU190)</f>
        <v>2000</v>
      </c>
      <c r="AV170" s="39" t="n">
        <f aca="false">SUM(AV171+AV182+AV190)</f>
        <v>0</v>
      </c>
      <c r="AW170" s="39" t="n">
        <f aca="false">SUM(AR170+AU170-AV170)</f>
        <v>41883.2039285951</v>
      </c>
      <c r="AX170" s="47" t="n">
        <f aca="false">SUM(AX171+AX182+AX190)</f>
        <v>36950.14</v>
      </c>
      <c r="AY170" s="47" t="n">
        <f aca="false">SUM(AY171+AY182+AY190)</f>
        <v>6300</v>
      </c>
      <c r="AZ170" s="47" t="n">
        <f aca="false">SUM(AZ171+AZ182+AZ190)</f>
        <v>7918.98</v>
      </c>
      <c r="BA170" s="47" t="n">
        <f aca="false">SUM(BA171+BA182+BA190)</f>
        <v>40264.2239285951</v>
      </c>
      <c r="BB170" s="47" t="n">
        <f aca="false">SUM(BB171+BB182+BB190)</f>
        <v>36950.14</v>
      </c>
      <c r="BC170" s="48" t="n">
        <f aca="false">SUM(BB170/BA170*100)</f>
        <v>91.7691598018322</v>
      </c>
      <c r="BL170" s="2"/>
    </row>
    <row r="171" customFormat="false" ht="12.75" hidden="false" customHeight="false" outlineLevel="0" collapsed="false">
      <c r="A171" s="41" t="s">
        <v>206</v>
      </c>
      <c r="B171" s="36"/>
      <c r="C171" s="36"/>
      <c r="D171" s="36"/>
      <c r="E171" s="36"/>
      <c r="F171" s="36"/>
      <c r="G171" s="36"/>
      <c r="H171" s="36"/>
      <c r="I171" s="49" t="s">
        <v>48</v>
      </c>
      <c r="J171" s="50" t="s">
        <v>207</v>
      </c>
      <c r="K171" s="51" t="n">
        <f aca="false">SUM(K172)</f>
        <v>8000</v>
      </c>
      <c r="L171" s="51" t="n">
        <f aca="false">SUM(L172)</f>
        <v>10000</v>
      </c>
      <c r="M171" s="51" t="n">
        <f aca="false">SUM(M172)</f>
        <v>10000</v>
      </c>
      <c r="N171" s="51" t="n">
        <f aca="false">SUM(N172)</f>
        <v>82000</v>
      </c>
      <c r="O171" s="51" t="n">
        <f aca="false">SUM(O172)</f>
        <v>82000</v>
      </c>
      <c r="P171" s="51" t="n">
        <f aca="false">SUM(P172)</f>
        <v>82000</v>
      </c>
      <c r="Q171" s="51" t="n">
        <f aca="false">SUM(Q172)</f>
        <v>82000</v>
      </c>
      <c r="R171" s="51" t="n">
        <f aca="false">SUM(R172)</f>
        <v>37145.75</v>
      </c>
      <c r="S171" s="51" t="n">
        <f aca="false">SUM(S172)</f>
        <v>80000</v>
      </c>
      <c r="T171" s="51" t="n">
        <f aca="false">SUM(T172)</f>
        <v>29334.9</v>
      </c>
      <c r="U171" s="51" t="n">
        <f aca="false">SUM(U172)</f>
        <v>0</v>
      </c>
      <c r="V171" s="51" t="n">
        <f aca="false">SUM(V172)</f>
        <v>97.5609756097561</v>
      </c>
      <c r="W171" s="51" t="n">
        <f aca="false">SUM(W172)</f>
        <v>100000</v>
      </c>
      <c r="X171" s="51" t="n">
        <f aca="false">SUM(X172)</f>
        <v>100000</v>
      </c>
      <c r="Y171" s="51" t="n">
        <f aca="false">SUM(Y172)</f>
        <v>100000</v>
      </c>
      <c r="Z171" s="51" t="n">
        <f aca="false">SUM(Z172)</f>
        <v>100000</v>
      </c>
      <c r="AA171" s="51" t="n">
        <f aca="false">SUM(AA172)</f>
        <v>116000</v>
      </c>
      <c r="AB171" s="51" t="n">
        <f aca="false">SUM(AB172)</f>
        <v>63895.98</v>
      </c>
      <c r="AC171" s="51" t="n">
        <f aca="false">SUM(AC172)</f>
        <v>116000</v>
      </c>
      <c r="AD171" s="51" t="n">
        <f aca="false">SUM(AD172)</f>
        <v>112000</v>
      </c>
      <c r="AE171" s="51" t="n">
        <f aca="false">SUM(AE172)</f>
        <v>0</v>
      </c>
      <c r="AF171" s="51" t="n">
        <f aca="false">SUM(AF172)</f>
        <v>0</v>
      </c>
      <c r="AG171" s="51" t="n">
        <f aca="false">SUM(AG172)</f>
        <v>112000</v>
      </c>
      <c r="AH171" s="51" t="n">
        <f aca="false">SUM(AH172)</f>
        <v>80602.94</v>
      </c>
      <c r="AI171" s="51" t="n">
        <f aca="false">SUM(AI172)</f>
        <v>112000</v>
      </c>
      <c r="AJ171" s="51" t="n">
        <f aca="false">SUM(AJ172)</f>
        <v>51267.74</v>
      </c>
      <c r="AK171" s="51" t="n">
        <f aca="false">SUM(AK172)</f>
        <v>132000</v>
      </c>
      <c r="AL171" s="51" t="n">
        <f aca="false">SUM(AL172)</f>
        <v>5000</v>
      </c>
      <c r="AM171" s="51" t="n">
        <f aca="false">SUM(AM172)</f>
        <v>0</v>
      </c>
      <c r="AN171" s="51" t="n">
        <f aca="false">SUM(AN172)</f>
        <v>137000</v>
      </c>
      <c r="AO171" s="39" t="n">
        <f aca="false">SUM(AN171/$AN$4)</f>
        <v>18183.0247528038</v>
      </c>
      <c r="AP171" s="51" t="n">
        <f aca="false">SUM(AP172)</f>
        <v>142000</v>
      </c>
      <c r="AQ171" s="51" t="n">
        <f aca="false">SUM(AQ172)</f>
        <v>0</v>
      </c>
      <c r="AR171" s="39" t="n">
        <f aca="false">SUM(AP171/$AN$4)</f>
        <v>18846.6387948769</v>
      </c>
      <c r="AS171" s="39"/>
      <c r="AT171" s="39" t="n">
        <f aca="false">SUM(AT172)</f>
        <v>10906.46</v>
      </c>
      <c r="AU171" s="39" t="n">
        <f aca="false">SUM(AU172)</f>
        <v>0</v>
      </c>
      <c r="AV171" s="39" t="n">
        <f aca="false">SUM(AV172)</f>
        <v>0</v>
      </c>
      <c r="AW171" s="39" t="n">
        <f aca="false">SUM(AR171+AU171-AV171)</f>
        <v>18846.6387948769</v>
      </c>
      <c r="AX171" s="47" t="n">
        <f aca="false">SUM(AX175)</f>
        <v>17379.63</v>
      </c>
      <c r="AY171" s="47" t="n">
        <f aca="false">SUM(AY175)</f>
        <v>1200</v>
      </c>
      <c r="AZ171" s="47" t="n">
        <f aca="false">SUM(AZ175)</f>
        <v>663.61</v>
      </c>
      <c r="BA171" s="47" t="n">
        <f aca="false">SUM(BA175)</f>
        <v>19383.0287948769</v>
      </c>
      <c r="BB171" s="47" t="n">
        <f aca="false">SUM(BB175)</f>
        <v>17379.63</v>
      </c>
      <c r="BC171" s="48" t="n">
        <f aca="false">SUM(BB171/BA171*100)</f>
        <v>89.6641602502989</v>
      </c>
      <c r="BL171" s="2"/>
    </row>
    <row r="172" customFormat="false" ht="12.75" hidden="false" customHeight="false" outlineLevel="0" collapsed="false">
      <c r="A172" s="41"/>
      <c r="B172" s="36"/>
      <c r="C172" s="36"/>
      <c r="D172" s="36"/>
      <c r="E172" s="36"/>
      <c r="F172" s="36"/>
      <c r="G172" s="36"/>
      <c r="H172" s="36"/>
      <c r="I172" s="49" t="s">
        <v>208</v>
      </c>
      <c r="J172" s="50"/>
      <c r="K172" s="51" t="n">
        <f aca="false">SUM(K175)</f>
        <v>8000</v>
      </c>
      <c r="L172" s="51" t="n">
        <f aca="false">SUM(L175)</f>
        <v>10000</v>
      </c>
      <c r="M172" s="51" t="n">
        <f aca="false">SUM(M175)</f>
        <v>10000</v>
      </c>
      <c r="N172" s="51" t="n">
        <f aca="false">SUM(N175)</f>
        <v>82000</v>
      </c>
      <c r="O172" s="51" t="n">
        <f aca="false">SUM(O175)</f>
        <v>82000</v>
      </c>
      <c r="P172" s="51" t="n">
        <f aca="false">SUM(P175)</f>
        <v>82000</v>
      </c>
      <c r="Q172" s="51" t="n">
        <f aca="false">SUM(Q175)</f>
        <v>82000</v>
      </c>
      <c r="R172" s="51" t="n">
        <f aca="false">SUM(R175)</f>
        <v>37145.75</v>
      </c>
      <c r="S172" s="51" t="n">
        <f aca="false">SUM(S175)</f>
        <v>80000</v>
      </c>
      <c r="T172" s="51" t="n">
        <f aca="false">SUM(T175)</f>
        <v>29334.9</v>
      </c>
      <c r="U172" s="51" t="n">
        <f aca="false">SUM(U175)</f>
        <v>0</v>
      </c>
      <c r="V172" s="51" t="n">
        <f aca="false">SUM(V175)</f>
        <v>97.5609756097561</v>
      </c>
      <c r="W172" s="51" t="n">
        <f aca="false">SUM(W175)</f>
        <v>100000</v>
      </c>
      <c r="X172" s="51" t="n">
        <f aca="false">SUM(X175)</f>
        <v>100000</v>
      </c>
      <c r="Y172" s="51" t="n">
        <f aca="false">SUM(Y175)</f>
        <v>100000</v>
      </c>
      <c r="Z172" s="51" t="n">
        <f aca="false">SUM(Z175)</f>
        <v>100000</v>
      </c>
      <c r="AA172" s="51" t="n">
        <f aca="false">SUM(AA175)</f>
        <v>116000</v>
      </c>
      <c r="AB172" s="51" t="n">
        <f aca="false">SUM(AB175)</f>
        <v>63895.98</v>
      </c>
      <c r="AC172" s="51" t="n">
        <f aca="false">SUM(AC175)</f>
        <v>116000</v>
      </c>
      <c r="AD172" s="51" t="n">
        <f aca="false">SUM(AD175)</f>
        <v>112000</v>
      </c>
      <c r="AE172" s="51" t="n">
        <f aca="false">SUM(AE175)</f>
        <v>0</v>
      </c>
      <c r="AF172" s="51" t="n">
        <f aca="false">SUM(AF175)</f>
        <v>0</v>
      </c>
      <c r="AG172" s="51" t="n">
        <f aca="false">SUM(AG175)</f>
        <v>112000</v>
      </c>
      <c r="AH172" s="51" t="n">
        <f aca="false">SUM(AH175)</f>
        <v>80602.94</v>
      </c>
      <c r="AI172" s="51" t="n">
        <f aca="false">SUM(AI175)</f>
        <v>112000</v>
      </c>
      <c r="AJ172" s="51" t="n">
        <f aca="false">SUM(AJ175)</f>
        <v>51267.74</v>
      </c>
      <c r="AK172" s="51" t="n">
        <f aca="false">SUM(AK175)</f>
        <v>132000</v>
      </c>
      <c r="AL172" s="51" t="n">
        <f aca="false">SUM(AL175)</f>
        <v>5000</v>
      </c>
      <c r="AM172" s="51" t="n">
        <f aca="false">SUM(AM175)</f>
        <v>0</v>
      </c>
      <c r="AN172" s="51" t="n">
        <f aca="false">SUM(AN175)</f>
        <v>137000</v>
      </c>
      <c r="AO172" s="39" t="n">
        <f aca="false">SUM(AN172/$AN$4)</f>
        <v>18183.0247528038</v>
      </c>
      <c r="AP172" s="51" t="n">
        <f aca="false">SUM(AP175)</f>
        <v>142000</v>
      </c>
      <c r="AQ172" s="51" t="n">
        <f aca="false">SUM(AQ175)</f>
        <v>0</v>
      </c>
      <c r="AR172" s="39" t="n">
        <f aca="false">SUM(AP172/$AN$4)</f>
        <v>18846.6387948769</v>
      </c>
      <c r="AS172" s="39"/>
      <c r="AT172" s="39" t="n">
        <f aca="false">SUM(AT175)</f>
        <v>10906.46</v>
      </c>
      <c r="AU172" s="39" t="n">
        <f aca="false">SUM(AU175)</f>
        <v>0</v>
      </c>
      <c r="AV172" s="39" t="n">
        <f aca="false">SUM(AV175)</f>
        <v>0</v>
      </c>
      <c r="AW172" s="39" t="n">
        <f aca="false">SUM(AR172+AU172-AV172)</f>
        <v>18846.6387948769</v>
      </c>
      <c r="AX172" s="47"/>
      <c r="AY172" s="47"/>
      <c r="AZ172" s="47"/>
      <c r="BA172" s="47" t="n">
        <v>19383.03</v>
      </c>
      <c r="BB172" s="47" t="n">
        <f aca="false">SUM(BB175)</f>
        <v>17379.63</v>
      </c>
      <c r="BC172" s="48" t="n">
        <f aca="false">SUM(BB172/BA172*100)</f>
        <v>89.6641546755074</v>
      </c>
      <c r="BL172" s="2"/>
    </row>
    <row r="173" customFormat="false" ht="12.75" hidden="true" customHeight="false" outlineLevel="0" collapsed="false">
      <c r="A173" s="41"/>
      <c r="B173" s="36" t="s">
        <v>51</v>
      </c>
      <c r="C173" s="36"/>
      <c r="D173" s="36"/>
      <c r="E173" s="36"/>
      <c r="F173" s="36"/>
      <c r="G173" s="36"/>
      <c r="H173" s="36"/>
      <c r="I173" s="49" t="s">
        <v>80</v>
      </c>
      <c r="J173" s="50" t="s">
        <v>209</v>
      </c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39"/>
      <c r="AP173" s="51"/>
      <c r="AQ173" s="51"/>
      <c r="AR173" s="39"/>
      <c r="AS173" s="39"/>
      <c r="AT173" s="39"/>
      <c r="AU173" s="39"/>
      <c r="AV173" s="39"/>
      <c r="AW173" s="39"/>
      <c r="AX173" s="47"/>
      <c r="AY173" s="47"/>
      <c r="AZ173" s="47"/>
      <c r="BA173" s="47" t="n">
        <v>235</v>
      </c>
      <c r="BB173" s="47"/>
      <c r="BC173" s="48" t="n">
        <f aca="false">SUM(BB173/BA173*100)</f>
        <v>0</v>
      </c>
      <c r="BL173" s="2"/>
    </row>
    <row r="174" customFormat="false" ht="12.75" hidden="true" customHeight="false" outlineLevel="0" collapsed="false">
      <c r="A174" s="41"/>
      <c r="B174" s="36" t="s">
        <v>73</v>
      </c>
      <c r="C174" s="36"/>
      <c r="D174" s="36"/>
      <c r="E174" s="36"/>
      <c r="F174" s="36"/>
      <c r="G174" s="36"/>
      <c r="H174" s="36"/>
      <c r="I174" s="57" t="s">
        <v>74</v>
      </c>
      <c r="J174" s="50" t="s">
        <v>75</v>
      </c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39" t="n">
        <f aca="false">SUM(AN174/$AN$4)</f>
        <v>0</v>
      </c>
      <c r="AP174" s="51" t="n">
        <v>142000</v>
      </c>
      <c r="AQ174" s="51"/>
      <c r="AR174" s="39" t="n">
        <f aca="false">SUM(AP174/$AN$4)</f>
        <v>18846.6387948769</v>
      </c>
      <c r="AS174" s="39"/>
      <c r="AT174" s="39" t="n">
        <v>142000</v>
      </c>
      <c r="AU174" s="39"/>
      <c r="AV174" s="39"/>
      <c r="AW174" s="39" t="n">
        <f aca="false">SUM(AR174+AU174-AV174)</f>
        <v>18846.6387948769</v>
      </c>
      <c r="AX174" s="47"/>
      <c r="AY174" s="47"/>
      <c r="AZ174" s="47"/>
      <c r="BA174" s="47" t="n">
        <v>19148.03</v>
      </c>
      <c r="BB174" s="47"/>
      <c r="BC174" s="48" t="n">
        <f aca="false">SUM(BB174/BA174*100)</f>
        <v>0</v>
      </c>
      <c r="BL174" s="2"/>
    </row>
    <row r="175" customFormat="false" ht="12.75" hidden="false" customHeight="false" outlineLevel="0" collapsed="false">
      <c r="A175" s="46"/>
      <c r="B175" s="52"/>
      <c r="C175" s="52"/>
      <c r="D175" s="52"/>
      <c r="E175" s="52"/>
      <c r="F175" s="52"/>
      <c r="G175" s="52"/>
      <c r="H175" s="52"/>
      <c r="I175" s="37" t="n">
        <v>3</v>
      </c>
      <c r="J175" s="38" t="s">
        <v>54</v>
      </c>
      <c r="K175" s="39" t="n">
        <f aca="false">SUM(K176)</f>
        <v>8000</v>
      </c>
      <c r="L175" s="39" t="n">
        <f aca="false">SUM(L176)</f>
        <v>10000</v>
      </c>
      <c r="M175" s="39" t="n">
        <f aca="false">SUM(M176)</f>
        <v>10000</v>
      </c>
      <c r="N175" s="39" t="n">
        <f aca="false">SUM(N176)</f>
        <v>82000</v>
      </c>
      <c r="O175" s="39" t="n">
        <f aca="false">SUM(O176)</f>
        <v>82000</v>
      </c>
      <c r="P175" s="39" t="n">
        <f aca="false">SUM(P176)</f>
        <v>82000</v>
      </c>
      <c r="Q175" s="39" t="n">
        <f aca="false">SUM(Q176)</f>
        <v>82000</v>
      </c>
      <c r="R175" s="39" t="n">
        <f aca="false">SUM(R176)</f>
        <v>37145.75</v>
      </c>
      <c r="S175" s="39" t="n">
        <f aca="false">SUM(S176)</f>
        <v>80000</v>
      </c>
      <c r="T175" s="39" t="n">
        <f aca="false">SUM(T176)</f>
        <v>29334.9</v>
      </c>
      <c r="U175" s="39" t="n">
        <f aca="false">SUM(U176)</f>
        <v>0</v>
      </c>
      <c r="V175" s="39" t="n">
        <f aca="false">SUM(V176)</f>
        <v>97.5609756097561</v>
      </c>
      <c r="W175" s="39" t="n">
        <f aca="false">SUM(W176)</f>
        <v>100000</v>
      </c>
      <c r="X175" s="39" t="n">
        <f aca="false">SUM(X176)</f>
        <v>100000</v>
      </c>
      <c r="Y175" s="39" t="n">
        <f aca="false">SUM(Y176)</f>
        <v>100000</v>
      </c>
      <c r="Z175" s="39" t="n">
        <f aca="false">SUM(Z176)</f>
        <v>100000</v>
      </c>
      <c r="AA175" s="39" t="n">
        <f aca="false">SUM(AA176)</f>
        <v>116000</v>
      </c>
      <c r="AB175" s="39" t="n">
        <f aca="false">SUM(AB176)</f>
        <v>63895.98</v>
      </c>
      <c r="AC175" s="39" t="n">
        <f aca="false">SUM(AC176)</f>
        <v>116000</v>
      </c>
      <c r="AD175" s="39" t="n">
        <f aca="false">SUM(AD176)</f>
        <v>112000</v>
      </c>
      <c r="AE175" s="39" t="n">
        <f aca="false">SUM(AE176)</f>
        <v>0</v>
      </c>
      <c r="AF175" s="39" t="n">
        <f aca="false">SUM(AF176)</f>
        <v>0</v>
      </c>
      <c r="AG175" s="39" t="n">
        <f aca="false">SUM(AG176)</f>
        <v>112000</v>
      </c>
      <c r="AH175" s="39" t="n">
        <f aca="false">SUM(AH176)</f>
        <v>80602.94</v>
      </c>
      <c r="AI175" s="39" t="n">
        <f aca="false">SUM(AI176)</f>
        <v>112000</v>
      </c>
      <c r="AJ175" s="39" t="n">
        <f aca="false">SUM(AJ176)</f>
        <v>51267.74</v>
      </c>
      <c r="AK175" s="39" t="n">
        <f aca="false">SUM(AK176)</f>
        <v>132000</v>
      </c>
      <c r="AL175" s="39" t="n">
        <f aca="false">SUM(AL176)</f>
        <v>5000</v>
      </c>
      <c r="AM175" s="39" t="n">
        <f aca="false">SUM(AM176)</f>
        <v>0</v>
      </c>
      <c r="AN175" s="39" t="n">
        <f aca="false">SUM(AN176)</f>
        <v>137000</v>
      </c>
      <c r="AO175" s="39" t="n">
        <f aca="false">SUM(AN175/$AN$4)</f>
        <v>18183.0247528038</v>
      </c>
      <c r="AP175" s="39" t="n">
        <f aca="false">SUM(AP176)</f>
        <v>142000</v>
      </c>
      <c r="AQ175" s="39" t="n">
        <f aca="false">SUM(AQ176)</f>
        <v>0</v>
      </c>
      <c r="AR175" s="39" t="n">
        <f aca="false">SUM(AP175/$AN$4)</f>
        <v>18846.6387948769</v>
      </c>
      <c r="AS175" s="39"/>
      <c r="AT175" s="39" t="n">
        <f aca="false">SUM(AT176)</f>
        <v>10906.46</v>
      </c>
      <c r="AU175" s="39" t="n">
        <f aca="false">SUM(AU176)</f>
        <v>0</v>
      </c>
      <c r="AV175" s="39" t="n">
        <f aca="false">SUM(AV176)</f>
        <v>0</v>
      </c>
      <c r="AW175" s="39" t="n">
        <f aca="false">SUM(AR175+AU175-AV175)</f>
        <v>18846.6387948769</v>
      </c>
      <c r="AX175" s="47" t="n">
        <f aca="false">SUM(AX176)</f>
        <v>17379.63</v>
      </c>
      <c r="AY175" s="47" t="n">
        <f aca="false">SUM(AY176)</f>
        <v>1200</v>
      </c>
      <c r="AZ175" s="47" t="n">
        <f aca="false">SUM(AZ176)</f>
        <v>663.61</v>
      </c>
      <c r="BA175" s="47" t="n">
        <f aca="false">SUM(BA176)</f>
        <v>19383.0287948769</v>
      </c>
      <c r="BB175" s="47" t="n">
        <f aca="false">SUM(BB176)</f>
        <v>17379.63</v>
      </c>
      <c r="BC175" s="48" t="n">
        <f aca="false">SUM(BB175/BA175*100)</f>
        <v>89.6641602502989</v>
      </c>
      <c r="BL175" s="2"/>
    </row>
    <row r="176" customFormat="false" ht="12.75" hidden="false" customHeight="false" outlineLevel="0" collapsed="false">
      <c r="A176" s="46"/>
      <c r="B176" s="52" t="s">
        <v>74</v>
      </c>
      <c r="C176" s="52"/>
      <c r="D176" s="52"/>
      <c r="E176" s="52"/>
      <c r="F176" s="52"/>
      <c r="G176" s="52"/>
      <c r="H176" s="52"/>
      <c r="I176" s="37" t="n">
        <v>36</v>
      </c>
      <c r="J176" s="38" t="s">
        <v>210</v>
      </c>
      <c r="K176" s="39" t="n">
        <f aca="false">SUM(K177)</f>
        <v>8000</v>
      </c>
      <c r="L176" s="39" t="n">
        <f aca="false">SUM(L177)</f>
        <v>10000</v>
      </c>
      <c r="M176" s="39" t="n">
        <f aca="false">SUM(M177)</f>
        <v>10000</v>
      </c>
      <c r="N176" s="39" t="n">
        <f aca="false">SUM(N177)</f>
        <v>82000</v>
      </c>
      <c r="O176" s="39" t="n">
        <f aca="false">SUM(O177)</f>
        <v>82000</v>
      </c>
      <c r="P176" s="39" t="n">
        <f aca="false">SUM(P177)</f>
        <v>82000</v>
      </c>
      <c r="Q176" s="39" t="n">
        <f aca="false">SUM(Q177)</f>
        <v>82000</v>
      </c>
      <c r="R176" s="39" t="n">
        <f aca="false">SUM(R177)</f>
        <v>37145.75</v>
      </c>
      <c r="S176" s="39" t="n">
        <f aca="false">SUM(S177)</f>
        <v>80000</v>
      </c>
      <c r="T176" s="39" t="n">
        <f aca="false">SUM(T177)</f>
        <v>29334.9</v>
      </c>
      <c r="U176" s="39" t="n">
        <f aca="false">SUM(U177)</f>
        <v>0</v>
      </c>
      <c r="V176" s="39" t="n">
        <f aca="false">SUM(V177)</f>
        <v>97.5609756097561</v>
      </c>
      <c r="W176" s="39" t="n">
        <f aca="false">SUM(W177)</f>
        <v>100000</v>
      </c>
      <c r="X176" s="39" t="n">
        <f aca="false">SUM(X177)</f>
        <v>100000</v>
      </c>
      <c r="Y176" s="39" t="n">
        <v>100000</v>
      </c>
      <c r="Z176" s="39" t="n">
        <v>100000</v>
      </c>
      <c r="AA176" s="39" t="n">
        <f aca="false">SUM(AA177)</f>
        <v>116000</v>
      </c>
      <c r="AB176" s="39" t="n">
        <f aca="false">SUM(AB177)</f>
        <v>63895.98</v>
      </c>
      <c r="AC176" s="39" t="n">
        <f aca="false">SUM(AC177)</f>
        <v>116000</v>
      </c>
      <c r="AD176" s="39" t="n">
        <f aca="false">SUM(AD177)</f>
        <v>112000</v>
      </c>
      <c r="AE176" s="39" t="n">
        <f aca="false">SUM(AE177)</f>
        <v>0</v>
      </c>
      <c r="AF176" s="39" t="n">
        <f aca="false">SUM(AF177)</f>
        <v>0</v>
      </c>
      <c r="AG176" s="39" t="n">
        <f aca="false">SUM(AG177)</f>
        <v>112000</v>
      </c>
      <c r="AH176" s="39" t="n">
        <f aca="false">SUM(AH177)</f>
        <v>80602.94</v>
      </c>
      <c r="AI176" s="39" t="n">
        <f aca="false">SUM(AI177)</f>
        <v>112000</v>
      </c>
      <c r="AJ176" s="39" t="n">
        <f aca="false">SUM(AJ177)</f>
        <v>51267.74</v>
      </c>
      <c r="AK176" s="39" t="n">
        <f aca="false">SUM(AK177)</f>
        <v>132000</v>
      </c>
      <c r="AL176" s="39" t="n">
        <f aca="false">SUM(AL177)</f>
        <v>5000</v>
      </c>
      <c r="AM176" s="39" t="n">
        <f aca="false">SUM(AM177)</f>
        <v>0</v>
      </c>
      <c r="AN176" s="39" t="n">
        <f aca="false">SUM(AN177)</f>
        <v>137000</v>
      </c>
      <c r="AO176" s="39" t="n">
        <f aca="false">SUM(AN176/$AN$4)</f>
        <v>18183.0247528038</v>
      </c>
      <c r="AP176" s="39" t="n">
        <f aca="false">SUM(AP177)</f>
        <v>142000</v>
      </c>
      <c r="AQ176" s="39"/>
      <c r="AR176" s="39" t="n">
        <f aca="false">SUM(AP176/$AN$4)</f>
        <v>18846.6387948769</v>
      </c>
      <c r="AS176" s="39"/>
      <c r="AT176" s="39" t="n">
        <f aca="false">SUM(AT177)</f>
        <v>10906.46</v>
      </c>
      <c r="AU176" s="39" t="n">
        <f aca="false">SUM(AU177)</f>
        <v>0</v>
      </c>
      <c r="AV176" s="39" t="n">
        <f aca="false">SUM(AV177)</f>
        <v>0</v>
      </c>
      <c r="AW176" s="39" t="n">
        <f aca="false">SUM(AR176+AU176-AV176)</f>
        <v>18846.6387948769</v>
      </c>
      <c r="AX176" s="47" t="n">
        <f aca="false">SUM(AX177)</f>
        <v>17379.63</v>
      </c>
      <c r="AY176" s="47" t="n">
        <f aca="false">SUM(AY177)</f>
        <v>1200</v>
      </c>
      <c r="AZ176" s="47" t="n">
        <f aca="false">SUM(AZ177)</f>
        <v>663.61</v>
      </c>
      <c r="BA176" s="47" t="n">
        <f aca="false">SUM(BA177)</f>
        <v>19383.0287948769</v>
      </c>
      <c r="BB176" s="47" t="n">
        <f aca="false">SUM(BB177)</f>
        <v>17379.63</v>
      </c>
      <c r="BC176" s="48" t="n">
        <f aca="false">SUM(BB176/BA176*100)</f>
        <v>89.6641602502989</v>
      </c>
      <c r="BL176" s="2"/>
    </row>
    <row r="177" customFormat="false" ht="12.75" hidden="false" customHeight="false" outlineLevel="0" collapsed="false">
      <c r="A177" s="41"/>
      <c r="B177" s="36"/>
      <c r="C177" s="36"/>
      <c r="D177" s="36"/>
      <c r="E177" s="36"/>
      <c r="F177" s="36"/>
      <c r="G177" s="36"/>
      <c r="H177" s="36"/>
      <c r="I177" s="49" t="n">
        <v>361</v>
      </c>
      <c r="J177" s="50" t="s">
        <v>64</v>
      </c>
      <c r="K177" s="51" t="n">
        <f aca="false">SUM(K179)</f>
        <v>8000</v>
      </c>
      <c r="L177" s="51" t="n">
        <f aca="false">SUM(L179)</f>
        <v>10000</v>
      </c>
      <c r="M177" s="51" t="n">
        <f aca="false">SUM(M179)</f>
        <v>10000</v>
      </c>
      <c r="N177" s="51" t="n">
        <f aca="false">SUM(N179)</f>
        <v>82000</v>
      </c>
      <c r="O177" s="51" t="n">
        <f aca="false">SUM(O179)</f>
        <v>82000</v>
      </c>
      <c r="P177" s="51" t="n">
        <f aca="false">SUM(P179)</f>
        <v>82000</v>
      </c>
      <c r="Q177" s="51" t="n">
        <f aca="false">SUM(Q179)</f>
        <v>82000</v>
      </c>
      <c r="R177" s="51" t="n">
        <f aca="false">SUM(R179)</f>
        <v>37145.75</v>
      </c>
      <c r="S177" s="51" t="n">
        <f aca="false">SUM(S179)</f>
        <v>80000</v>
      </c>
      <c r="T177" s="51" t="n">
        <f aca="false">SUM(T179)</f>
        <v>29334.9</v>
      </c>
      <c r="U177" s="51" t="n">
        <f aca="false">SUM(U179)</f>
        <v>0</v>
      </c>
      <c r="V177" s="51" t="n">
        <f aca="false">SUM(V179)</f>
        <v>97.5609756097561</v>
      </c>
      <c r="W177" s="51" t="n">
        <f aca="false">SUM(W179)</f>
        <v>100000</v>
      </c>
      <c r="X177" s="51" t="n">
        <f aca="false">SUM(X179)</f>
        <v>100000</v>
      </c>
      <c r="Y177" s="51" t="n">
        <v>100000</v>
      </c>
      <c r="Z177" s="51" t="n">
        <v>100000</v>
      </c>
      <c r="AA177" s="51" t="n">
        <f aca="false">SUM(AA179:AA181)</f>
        <v>116000</v>
      </c>
      <c r="AB177" s="51" t="n">
        <f aca="false">SUM(AB179:AB181)</f>
        <v>63895.98</v>
      </c>
      <c r="AC177" s="51" t="n">
        <f aca="false">SUM(AC179:AC181)</f>
        <v>116000</v>
      </c>
      <c r="AD177" s="51" t="n">
        <f aca="false">SUM(AD179:AD181)</f>
        <v>112000</v>
      </c>
      <c r="AE177" s="51" t="n">
        <f aca="false">SUM(AE179:AE181)</f>
        <v>0</v>
      </c>
      <c r="AF177" s="51" t="n">
        <f aca="false">SUM(AF179:AF181)</f>
        <v>0</v>
      </c>
      <c r="AG177" s="51" t="n">
        <f aca="false">SUM(AG179:AG181)</f>
        <v>112000</v>
      </c>
      <c r="AH177" s="51" t="n">
        <f aca="false">SUM(AH179:AH181)</f>
        <v>80602.94</v>
      </c>
      <c r="AI177" s="51" t="n">
        <f aca="false">SUM(AI179:AI181)</f>
        <v>112000</v>
      </c>
      <c r="AJ177" s="51" t="n">
        <f aca="false">SUM(AJ179:AJ181)</f>
        <v>51267.74</v>
      </c>
      <c r="AK177" s="51" t="n">
        <f aca="false">SUM(AK179:AK181)</f>
        <v>132000</v>
      </c>
      <c r="AL177" s="51" t="n">
        <f aca="false">SUM(AL179:AL181)</f>
        <v>5000</v>
      </c>
      <c r="AM177" s="51" t="n">
        <f aca="false">SUM(AM179:AM181)</f>
        <v>0</v>
      </c>
      <c r="AN177" s="51" t="n">
        <f aca="false">SUM(AN179:AN181)</f>
        <v>137000</v>
      </c>
      <c r="AO177" s="39" t="n">
        <f aca="false">SUM(AN177/$AN$4)</f>
        <v>18183.0247528038</v>
      </c>
      <c r="AP177" s="51" t="n">
        <f aca="false">SUM(AP179:AP181)</f>
        <v>142000</v>
      </c>
      <c r="AQ177" s="51"/>
      <c r="AR177" s="39" t="n">
        <f aca="false">SUM(AP177/$AN$4)</f>
        <v>18846.6387948769</v>
      </c>
      <c r="AS177" s="39"/>
      <c r="AT177" s="39" t="n">
        <f aca="false">SUM(AT179:AT181)</f>
        <v>10906.46</v>
      </c>
      <c r="AU177" s="39" t="n">
        <f aca="false">SUM(AU179:AU181)</f>
        <v>0</v>
      </c>
      <c r="AV177" s="39" t="n">
        <f aca="false">SUM(AV179:AV181)</f>
        <v>0</v>
      </c>
      <c r="AW177" s="39" t="n">
        <f aca="false">SUM(AR177+AU177-AV177)</f>
        <v>18846.6387948769</v>
      </c>
      <c r="AX177" s="47" t="n">
        <f aca="false">SUM(AX178:AX181)</f>
        <v>17379.63</v>
      </c>
      <c r="AY177" s="47" t="n">
        <f aca="false">SUM(AY178:AY181)</f>
        <v>1200</v>
      </c>
      <c r="AZ177" s="47" t="n">
        <f aca="false">SUM(AZ178:AZ181)</f>
        <v>663.61</v>
      </c>
      <c r="BA177" s="47" t="n">
        <f aca="false">SUM(AW177+AY177-AZ177)</f>
        <v>19383.0287948769</v>
      </c>
      <c r="BB177" s="47" t="n">
        <f aca="false">SUM(BB178:BB181)</f>
        <v>17379.63</v>
      </c>
      <c r="BC177" s="48" t="n">
        <f aca="false">SUM(BB177/BA177*100)</f>
        <v>89.6641602502989</v>
      </c>
      <c r="BL177" s="2"/>
    </row>
    <row r="178" customFormat="false" ht="12.75" hidden="false" customHeight="false" outlineLevel="0" collapsed="false">
      <c r="A178" s="41"/>
      <c r="B178" s="36"/>
      <c r="C178" s="36"/>
      <c r="D178" s="36"/>
      <c r="E178" s="36"/>
      <c r="F178" s="36"/>
      <c r="G178" s="36"/>
      <c r="H178" s="36"/>
      <c r="I178" s="49" t="n">
        <v>36612</v>
      </c>
      <c r="J178" s="50" t="s">
        <v>211</v>
      </c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39"/>
      <c r="AP178" s="51"/>
      <c r="AQ178" s="51"/>
      <c r="AR178" s="39"/>
      <c r="AS178" s="39"/>
      <c r="AT178" s="39"/>
      <c r="AU178" s="39"/>
      <c r="AV178" s="39"/>
      <c r="AW178" s="39"/>
      <c r="AX178" s="47" t="n">
        <v>60</v>
      </c>
      <c r="AY178" s="47" t="n">
        <v>200</v>
      </c>
      <c r="AZ178" s="47"/>
      <c r="BA178" s="47" t="n">
        <f aca="false">SUM(AW178+AY178-AZ178)</f>
        <v>200</v>
      </c>
      <c r="BB178" s="47" t="n">
        <v>60</v>
      </c>
      <c r="BC178" s="48" t="n">
        <f aca="false">SUM(BB178/BA178*100)</f>
        <v>30</v>
      </c>
      <c r="BG178" s="2" t="n">
        <v>17379.63</v>
      </c>
      <c r="BL178" s="2"/>
    </row>
    <row r="179" customFormat="false" ht="12.75" hidden="false" customHeight="false" outlineLevel="0" collapsed="false">
      <c r="A179" s="41"/>
      <c r="B179" s="36"/>
      <c r="C179" s="36"/>
      <c r="D179" s="36"/>
      <c r="E179" s="36"/>
      <c r="F179" s="36"/>
      <c r="G179" s="36"/>
      <c r="H179" s="36"/>
      <c r="I179" s="49" t="n">
        <v>36612</v>
      </c>
      <c r="J179" s="50" t="s">
        <v>212</v>
      </c>
      <c r="K179" s="51" t="n">
        <v>8000</v>
      </c>
      <c r="L179" s="51" t="n">
        <v>10000</v>
      </c>
      <c r="M179" s="51" t="n">
        <v>10000</v>
      </c>
      <c r="N179" s="51" t="n">
        <v>82000</v>
      </c>
      <c r="O179" s="51" t="n">
        <v>82000</v>
      </c>
      <c r="P179" s="51" t="n">
        <v>82000</v>
      </c>
      <c r="Q179" s="51" t="n">
        <v>82000</v>
      </c>
      <c r="R179" s="51" t="n">
        <v>37145.75</v>
      </c>
      <c r="S179" s="51" t="n">
        <v>80000</v>
      </c>
      <c r="T179" s="51" t="n">
        <v>29334.9</v>
      </c>
      <c r="U179" s="51"/>
      <c r="V179" s="39" t="n">
        <f aca="false">S179/P179*100</f>
        <v>97.5609756097561</v>
      </c>
      <c r="W179" s="51" t="n">
        <v>100000</v>
      </c>
      <c r="X179" s="51" t="n">
        <v>100000</v>
      </c>
      <c r="Y179" s="51" t="n">
        <v>100000</v>
      </c>
      <c r="Z179" s="51" t="n">
        <v>100000</v>
      </c>
      <c r="AA179" s="51" t="n">
        <v>96000</v>
      </c>
      <c r="AB179" s="51" t="n">
        <v>31947.99</v>
      </c>
      <c r="AC179" s="51" t="n">
        <v>96000</v>
      </c>
      <c r="AD179" s="51" t="n">
        <v>92000</v>
      </c>
      <c r="AE179" s="51"/>
      <c r="AF179" s="51"/>
      <c r="AG179" s="53" t="n">
        <f aca="false">SUM(AD179+AE179-AF179)</f>
        <v>92000</v>
      </c>
      <c r="AH179" s="51" t="n">
        <v>80602.94</v>
      </c>
      <c r="AI179" s="51" t="n">
        <v>97000</v>
      </c>
      <c r="AJ179" s="47" t="n">
        <v>45465.24</v>
      </c>
      <c r="AK179" s="51" t="n">
        <v>117000</v>
      </c>
      <c r="AL179" s="51"/>
      <c r="AM179" s="51"/>
      <c r="AN179" s="47" t="n">
        <f aca="false">SUM(AK179+AL179-AM179)</f>
        <v>117000</v>
      </c>
      <c r="AO179" s="39" t="n">
        <f aca="false">SUM(AN179/$AN$4)</f>
        <v>15528.5685845112</v>
      </c>
      <c r="AP179" s="47" t="n">
        <v>117000</v>
      </c>
      <c r="AQ179" s="47"/>
      <c r="AR179" s="39" t="n">
        <f aca="false">SUM(AP179/$AN$4)</f>
        <v>15528.5685845112</v>
      </c>
      <c r="AS179" s="39" t="n">
        <v>9118.94</v>
      </c>
      <c r="AT179" s="39" t="n">
        <v>9118.94</v>
      </c>
      <c r="AU179" s="39"/>
      <c r="AV179" s="39"/>
      <c r="AW179" s="39" t="n">
        <f aca="false">SUM(AR179+AU179-AV179)</f>
        <v>15528.5685845112</v>
      </c>
      <c r="AX179" s="47" t="n">
        <v>13893.55</v>
      </c>
      <c r="AY179" s="47"/>
      <c r="AZ179" s="47"/>
      <c r="BA179" s="47" t="n">
        <f aca="false">SUM(AW179+AY179-AZ179)</f>
        <v>15528.5685845112</v>
      </c>
      <c r="BB179" s="47" t="n">
        <v>13893.55</v>
      </c>
      <c r="BC179" s="48" t="n">
        <f aca="false">SUM(BB179/BA179*100)</f>
        <v>89.4708995512821</v>
      </c>
      <c r="BL179" s="2"/>
    </row>
    <row r="180" customFormat="false" ht="12.75" hidden="false" customHeight="false" outlineLevel="0" collapsed="false">
      <c r="A180" s="41"/>
      <c r="B180" s="36"/>
      <c r="C180" s="36"/>
      <c r="D180" s="36"/>
      <c r="E180" s="36"/>
      <c r="F180" s="36"/>
      <c r="G180" s="36"/>
      <c r="H180" s="36"/>
      <c r="I180" s="49" t="n">
        <v>36612</v>
      </c>
      <c r="J180" s="50" t="s">
        <v>213</v>
      </c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39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3"/>
      <c r="AH180" s="51"/>
      <c r="AI180" s="51"/>
      <c r="AJ180" s="47"/>
      <c r="AK180" s="51"/>
      <c r="AL180" s="51"/>
      <c r="AM180" s="51"/>
      <c r="AN180" s="47"/>
      <c r="AO180" s="39" t="n">
        <f aca="false">SUM(AN180/$AN$4)</f>
        <v>0</v>
      </c>
      <c r="AP180" s="47" t="n">
        <v>5000</v>
      </c>
      <c r="AQ180" s="47"/>
      <c r="AR180" s="39" t="n">
        <f aca="false">SUM(AP180/$AN$4)</f>
        <v>663.61404207313</v>
      </c>
      <c r="AS180" s="39"/>
      <c r="AT180" s="39"/>
      <c r="AU180" s="39"/>
      <c r="AV180" s="39"/>
      <c r="AW180" s="39" t="n">
        <f aca="false">SUM(AR180+AU180-AV180)</f>
        <v>663.61404207313</v>
      </c>
      <c r="AX180" s="47"/>
      <c r="AY180" s="47"/>
      <c r="AZ180" s="47" t="n">
        <v>663.61</v>
      </c>
      <c r="BA180" s="47" t="n">
        <f aca="false">SUM(AW180+AY180-AZ180)</f>
        <v>0.00404207313022198</v>
      </c>
      <c r="BB180" s="47"/>
      <c r="BC180" s="48" t="n">
        <f aca="false">SUM(BB180/BA180*100)</f>
        <v>0</v>
      </c>
      <c r="BL180" s="2"/>
    </row>
    <row r="181" customFormat="false" ht="12.75" hidden="false" customHeight="false" outlineLevel="0" collapsed="false">
      <c r="A181" s="41"/>
      <c r="B181" s="36"/>
      <c r="C181" s="36"/>
      <c r="D181" s="36"/>
      <c r="E181" s="36"/>
      <c r="F181" s="36"/>
      <c r="G181" s="36"/>
      <c r="H181" s="36"/>
      <c r="I181" s="49" t="n">
        <v>36612</v>
      </c>
      <c r="J181" s="50" t="s">
        <v>214</v>
      </c>
      <c r="K181" s="51" t="n">
        <v>8000</v>
      </c>
      <c r="L181" s="51" t="n">
        <v>10000</v>
      </c>
      <c r="M181" s="51" t="n">
        <v>10000</v>
      </c>
      <c r="N181" s="51" t="n">
        <v>82000</v>
      </c>
      <c r="O181" s="51" t="n">
        <v>82000</v>
      </c>
      <c r="P181" s="51" t="n">
        <v>82000</v>
      </c>
      <c r="Q181" s="51" t="n">
        <v>82000</v>
      </c>
      <c r="R181" s="51" t="n">
        <v>37145.75</v>
      </c>
      <c r="S181" s="51" t="n">
        <v>80000</v>
      </c>
      <c r="T181" s="51" t="n">
        <v>29334.9</v>
      </c>
      <c r="U181" s="51"/>
      <c r="V181" s="39" t="n">
        <f aca="false">S181/P181*100</f>
        <v>97.5609756097561</v>
      </c>
      <c r="W181" s="51" t="n">
        <v>100000</v>
      </c>
      <c r="X181" s="51" t="n">
        <v>100000</v>
      </c>
      <c r="Y181" s="51"/>
      <c r="Z181" s="51"/>
      <c r="AA181" s="51" t="n">
        <v>20000</v>
      </c>
      <c r="AB181" s="51" t="n">
        <v>31947.99</v>
      </c>
      <c r="AC181" s="51" t="n">
        <v>20000</v>
      </c>
      <c r="AD181" s="51" t="n">
        <v>20000</v>
      </c>
      <c r="AE181" s="51"/>
      <c r="AF181" s="51"/>
      <c r="AG181" s="53" t="n">
        <f aca="false">SUM(AD181+AE181-AF181)</f>
        <v>20000</v>
      </c>
      <c r="AH181" s="51"/>
      <c r="AI181" s="51" t="n">
        <v>15000</v>
      </c>
      <c r="AJ181" s="47" t="n">
        <v>5802.5</v>
      </c>
      <c r="AK181" s="51" t="n">
        <v>15000</v>
      </c>
      <c r="AL181" s="51" t="n">
        <v>5000</v>
      </c>
      <c r="AM181" s="51"/>
      <c r="AN181" s="47" t="n">
        <f aca="false">SUM(AK181+AL181-AM181)</f>
        <v>20000</v>
      </c>
      <c r="AO181" s="39" t="n">
        <f aca="false">SUM(AN181/$AN$4)</f>
        <v>2654.45616829252</v>
      </c>
      <c r="AP181" s="47" t="n">
        <v>20000</v>
      </c>
      <c r="AQ181" s="47"/>
      <c r="AR181" s="39" t="n">
        <f aca="false">SUM(AP181/$AN$4)</f>
        <v>2654.45616829252</v>
      </c>
      <c r="AS181" s="39" t="n">
        <v>1787.52</v>
      </c>
      <c r="AT181" s="39" t="n">
        <v>1787.52</v>
      </c>
      <c r="AU181" s="39"/>
      <c r="AV181" s="39"/>
      <c r="AW181" s="39" t="n">
        <f aca="false">SUM(AR181+AU181-AV181)</f>
        <v>2654.45616829252</v>
      </c>
      <c r="AX181" s="47" t="n">
        <v>3426.08</v>
      </c>
      <c r="AY181" s="47" t="n">
        <v>1000</v>
      </c>
      <c r="AZ181" s="47"/>
      <c r="BA181" s="47" t="n">
        <f aca="false">SUM(AW181+AY181-AZ181)</f>
        <v>3654.45616829252</v>
      </c>
      <c r="BB181" s="47" t="n">
        <v>3426.08</v>
      </c>
      <c r="BC181" s="48" t="n">
        <f aca="false">SUM(BB181/BA181*100)</f>
        <v>93.7507481886361</v>
      </c>
      <c r="BL181" s="2"/>
    </row>
    <row r="182" customFormat="false" ht="12.75" hidden="false" customHeight="false" outlineLevel="0" collapsed="false">
      <c r="A182" s="41" t="s">
        <v>215</v>
      </c>
      <c r="B182" s="36"/>
      <c r="C182" s="36"/>
      <c r="D182" s="36"/>
      <c r="E182" s="36"/>
      <c r="F182" s="36"/>
      <c r="G182" s="36"/>
      <c r="H182" s="36"/>
      <c r="I182" s="49" t="s">
        <v>48</v>
      </c>
      <c r="J182" s="50" t="s">
        <v>216</v>
      </c>
      <c r="K182" s="51" t="n">
        <f aca="false">SUM(K183)</f>
        <v>74578.36</v>
      </c>
      <c r="L182" s="51" t="n">
        <f aca="false">SUM(L183)</f>
        <v>15000</v>
      </c>
      <c r="M182" s="51" t="n">
        <f aca="false">SUM(M183)</f>
        <v>15000</v>
      </c>
      <c r="N182" s="51" t="n">
        <f aca="false">SUM(N183)</f>
        <v>40000</v>
      </c>
      <c r="O182" s="51" t="n">
        <f aca="false">SUM(O183)</f>
        <v>40000</v>
      </c>
      <c r="P182" s="51" t="n">
        <f aca="false">SUM(P183)</f>
        <v>47000</v>
      </c>
      <c r="Q182" s="51" t="n">
        <f aca="false">SUM(Q183)</f>
        <v>47000</v>
      </c>
      <c r="R182" s="51" t="n">
        <f aca="false">SUM(R183)</f>
        <v>5410.5</v>
      </c>
      <c r="S182" s="51" t="n">
        <f aca="false">SUM(S183)</f>
        <v>30000</v>
      </c>
      <c r="T182" s="51" t="n">
        <f aca="false">SUM(T183)</f>
        <v>8352</v>
      </c>
      <c r="U182" s="51" t="n">
        <f aca="false">SUM(U183)</f>
        <v>0</v>
      </c>
      <c r="V182" s="51" t="n">
        <f aca="false">SUM(V183)</f>
        <v>63.8297872340426</v>
      </c>
      <c r="W182" s="51" t="n">
        <f aca="false">SUM(W183)</f>
        <v>30000</v>
      </c>
      <c r="X182" s="51" t="n">
        <f aca="false">SUM(X183)</f>
        <v>15000</v>
      </c>
      <c r="Y182" s="51" t="n">
        <f aca="false">SUM(Y183)</f>
        <v>30000</v>
      </c>
      <c r="Z182" s="51" t="n">
        <f aca="false">SUM(Z183)</f>
        <v>30000</v>
      </c>
      <c r="AA182" s="51" t="n">
        <f aca="false">SUM(AA183)</f>
        <v>35000</v>
      </c>
      <c r="AB182" s="51" t="n">
        <f aca="false">SUM(AB183)</f>
        <v>6735.11</v>
      </c>
      <c r="AC182" s="51" t="n">
        <f aca="false">SUM(AC183)</f>
        <v>35000</v>
      </c>
      <c r="AD182" s="51" t="n">
        <f aca="false">SUM(AD183)</f>
        <v>35000</v>
      </c>
      <c r="AE182" s="51" t="n">
        <f aca="false">SUM(AE183)</f>
        <v>0</v>
      </c>
      <c r="AF182" s="51" t="n">
        <f aca="false">SUM(AF183)</f>
        <v>0</v>
      </c>
      <c r="AG182" s="51" t="n">
        <f aca="false">SUM(AG183)</f>
        <v>35000</v>
      </c>
      <c r="AH182" s="51" t="n">
        <f aca="false">SUM(AH183)</f>
        <v>6097.03</v>
      </c>
      <c r="AI182" s="51" t="n">
        <f aca="false">SUM(AI183)</f>
        <v>35000</v>
      </c>
      <c r="AJ182" s="51" t="n">
        <f aca="false">SUM(AJ183)</f>
        <v>5570.24</v>
      </c>
      <c r="AK182" s="51" t="n">
        <f aca="false">SUM(AK183)</f>
        <v>35000</v>
      </c>
      <c r="AL182" s="51" t="n">
        <f aca="false">SUM(AL183)</f>
        <v>0</v>
      </c>
      <c r="AM182" s="51" t="n">
        <f aca="false">SUM(AM183)</f>
        <v>0</v>
      </c>
      <c r="AN182" s="51" t="n">
        <f aca="false">SUM(AN183)</f>
        <v>35000</v>
      </c>
      <c r="AO182" s="39" t="n">
        <f aca="false">SUM(AN182/$AN$4)</f>
        <v>4645.29829451191</v>
      </c>
      <c r="AP182" s="51" t="n">
        <f aca="false">SUM(AP183)</f>
        <v>25000</v>
      </c>
      <c r="AQ182" s="51" t="n">
        <f aca="false">SUM(AQ183)</f>
        <v>0</v>
      </c>
      <c r="AR182" s="39" t="n">
        <f aca="false">SUM(AP182/$AN$4)</f>
        <v>3318.07021036565</v>
      </c>
      <c r="AS182" s="39"/>
      <c r="AT182" s="39" t="n">
        <f aca="false">SUM(AT183)</f>
        <v>1668.75</v>
      </c>
      <c r="AU182" s="39" t="n">
        <f aca="false">SUM(AU183)</f>
        <v>0</v>
      </c>
      <c r="AV182" s="39" t="n">
        <f aca="false">SUM(AV183)</f>
        <v>0</v>
      </c>
      <c r="AW182" s="39" t="n">
        <f aca="false">SUM(AR182+AU182-AV182)</f>
        <v>3318.07021036565</v>
      </c>
      <c r="AX182" s="47" t="n">
        <f aca="false">SUM(AX186)</f>
        <v>3246.71</v>
      </c>
      <c r="AY182" s="47" t="n">
        <f aca="false">SUM(AY186)</f>
        <v>0</v>
      </c>
      <c r="AZ182" s="47" t="n">
        <f aca="false">SUM(AZ186)</f>
        <v>0</v>
      </c>
      <c r="BA182" s="47" t="n">
        <f aca="false">SUM(BA186)</f>
        <v>3318.07021036565</v>
      </c>
      <c r="BB182" s="47" t="n">
        <f aca="false">SUM(BB186)</f>
        <v>3246.71</v>
      </c>
      <c r="BC182" s="48" t="n">
        <f aca="false">SUM(BB182/BA182*100)</f>
        <v>97.84934598</v>
      </c>
      <c r="BL182" s="2"/>
    </row>
    <row r="183" customFormat="false" ht="12.75" hidden="false" customHeight="false" outlineLevel="0" collapsed="false">
      <c r="A183" s="41"/>
      <c r="B183" s="36"/>
      <c r="C183" s="36"/>
      <c r="D183" s="36"/>
      <c r="E183" s="36"/>
      <c r="F183" s="36"/>
      <c r="G183" s="36"/>
      <c r="H183" s="36"/>
      <c r="I183" s="49" t="s">
        <v>217</v>
      </c>
      <c r="J183" s="50"/>
      <c r="K183" s="51" t="n">
        <f aca="false">SUM(K186)</f>
        <v>74578.36</v>
      </c>
      <c r="L183" s="51" t="n">
        <f aca="false">SUM(L186)</f>
        <v>15000</v>
      </c>
      <c r="M183" s="51" t="n">
        <f aca="false">SUM(M186)</f>
        <v>15000</v>
      </c>
      <c r="N183" s="51" t="n">
        <f aca="false">SUM(N186)</f>
        <v>40000</v>
      </c>
      <c r="O183" s="51" t="n">
        <f aca="false">SUM(O186)</f>
        <v>40000</v>
      </c>
      <c r="P183" s="51" t="n">
        <f aca="false">SUM(P186)</f>
        <v>47000</v>
      </c>
      <c r="Q183" s="51" t="n">
        <f aca="false">SUM(Q186)</f>
        <v>47000</v>
      </c>
      <c r="R183" s="51" t="n">
        <f aca="false">SUM(R186)</f>
        <v>5410.5</v>
      </c>
      <c r="S183" s="51" t="n">
        <f aca="false">SUM(S186)</f>
        <v>30000</v>
      </c>
      <c r="T183" s="51" t="n">
        <f aca="false">SUM(T186)</f>
        <v>8352</v>
      </c>
      <c r="U183" s="51" t="n">
        <f aca="false">SUM(U186)</f>
        <v>0</v>
      </c>
      <c r="V183" s="51" t="n">
        <f aca="false">SUM(V186)</f>
        <v>63.8297872340426</v>
      </c>
      <c r="W183" s="51" t="n">
        <f aca="false">SUM(W186)</f>
        <v>30000</v>
      </c>
      <c r="X183" s="51" t="n">
        <f aca="false">SUM(X186)</f>
        <v>15000</v>
      </c>
      <c r="Y183" s="51" t="n">
        <f aca="false">SUM(Y186)</f>
        <v>30000</v>
      </c>
      <c r="Z183" s="51" t="n">
        <f aca="false">SUM(Z186)</f>
        <v>30000</v>
      </c>
      <c r="AA183" s="51" t="n">
        <f aca="false">SUM(AA186)</f>
        <v>35000</v>
      </c>
      <c r="AB183" s="51" t="n">
        <f aca="false">SUM(AB186)</f>
        <v>6735.11</v>
      </c>
      <c r="AC183" s="51" t="n">
        <f aca="false">SUM(AC186)</f>
        <v>35000</v>
      </c>
      <c r="AD183" s="51" t="n">
        <f aca="false">SUM(AD186)</f>
        <v>35000</v>
      </c>
      <c r="AE183" s="51" t="n">
        <f aca="false">SUM(AE186)</f>
        <v>0</v>
      </c>
      <c r="AF183" s="51" t="n">
        <f aca="false">SUM(AF186)</f>
        <v>0</v>
      </c>
      <c r="AG183" s="51" t="n">
        <f aca="false">SUM(AG186)</f>
        <v>35000</v>
      </c>
      <c r="AH183" s="51" t="n">
        <f aca="false">SUM(AH186)</f>
        <v>6097.03</v>
      </c>
      <c r="AI183" s="51" t="n">
        <f aca="false">SUM(AI186)</f>
        <v>35000</v>
      </c>
      <c r="AJ183" s="51" t="n">
        <f aca="false">SUM(AJ186)</f>
        <v>5570.24</v>
      </c>
      <c r="AK183" s="51" t="n">
        <f aca="false">SUM(AK186)</f>
        <v>35000</v>
      </c>
      <c r="AL183" s="51" t="n">
        <f aca="false">SUM(AL186)</f>
        <v>0</v>
      </c>
      <c r="AM183" s="51" t="n">
        <f aca="false">SUM(AM186)</f>
        <v>0</v>
      </c>
      <c r="AN183" s="51" t="n">
        <f aca="false">SUM(AN186)</f>
        <v>35000</v>
      </c>
      <c r="AO183" s="39" t="n">
        <f aca="false">SUM(AN183/$AN$4)</f>
        <v>4645.29829451191</v>
      </c>
      <c r="AP183" s="51" t="n">
        <f aca="false">SUM(AP186)</f>
        <v>25000</v>
      </c>
      <c r="AQ183" s="51" t="n">
        <f aca="false">SUM(AQ186)</f>
        <v>0</v>
      </c>
      <c r="AR183" s="39" t="n">
        <f aca="false">SUM(AP183/$AN$4)</f>
        <v>3318.07021036565</v>
      </c>
      <c r="AS183" s="39"/>
      <c r="AT183" s="39" t="n">
        <f aca="false">SUM(AT186)</f>
        <v>1668.75</v>
      </c>
      <c r="AU183" s="39" t="n">
        <f aca="false">SUM(AU186)</f>
        <v>0</v>
      </c>
      <c r="AV183" s="39" t="n">
        <f aca="false">SUM(AV186)</f>
        <v>0</v>
      </c>
      <c r="AW183" s="39" t="n">
        <f aca="false">SUM(AR183+AU183-AV183)</f>
        <v>3318.07021036565</v>
      </c>
      <c r="AX183" s="47"/>
      <c r="AY183" s="47" t="n">
        <f aca="false">SUM(AY184)</f>
        <v>0</v>
      </c>
      <c r="AZ183" s="47" t="n">
        <f aca="false">SUM(AZ184)</f>
        <v>0</v>
      </c>
      <c r="BA183" s="47" t="n">
        <f aca="false">SUM(AW183+AY183-AZ183)</f>
        <v>3318.07021036565</v>
      </c>
      <c r="BB183" s="47" t="n">
        <f aca="false">SUM(BB186)</f>
        <v>3246.71</v>
      </c>
      <c r="BC183" s="48" t="n">
        <f aca="false">SUM(BB183/BA183*100)</f>
        <v>97.84934598</v>
      </c>
      <c r="BL183" s="2"/>
    </row>
    <row r="184" customFormat="false" ht="15" hidden="true" customHeight="true" outlineLevel="0" collapsed="false">
      <c r="A184" s="41"/>
      <c r="B184" s="36" t="s">
        <v>51</v>
      </c>
      <c r="C184" s="36"/>
      <c r="D184" s="36"/>
      <c r="E184" s="36"/>
      <c r="F184" s="36"/>
      <c r="G184" s="36"/>
      <c r="H184" s="36"/>
      <c r="I184" s="49" t="s">
        <v>52</v>
      </c>
      <c r="J184" s="50" t="s">
        <v>53</v>
      </c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39"/>
      <c r="AP184" s="51"/>
      <c r="AQ184" s="51"/>
      <c r="AR184" s="39"/>
      <c r="AS184" s="39"/>
      <c r="AT184" s="39"/>
      <c r="AU184" s="39"/>
      <c r="AV184" s="39"/>
      <c r="AW184" s="39"/>
      <c r="AX184" s="47"/>
      <c r="AY184" s="47"/>
      <c r="AZ184" s="47" t="n">
        <f aca="false">SUM(AZ186)</f>
        <v>0</v>
      </c>
      <c r="BA184" s="47" t="n">
        <v>3318.07</v>
      </c>
      <c r="BB184" s="47"/>
      <c r="BC184" s="48" t="n">
        <f aca="false">SUM(BB184/BA184*100)</f>
        <v>0</v>
      </c>
      <c r="BL184" s="2"/>
    </row>
    <row r="185" customFormat="false" ht="12.75" hidden="true" customHeight="false" outlineLevel="0" collapsed="false">
      <c r="A185" s="41"/>
      <c r="B185" s="36" t="s">
        <v>73</v>
      </c>
      <c r="C185" s="36"/>
      <c r="D185" s="36"/>
      <c r="E185" s="36"/>
      <c r="F185" s="36"/>
      <c r="G185" s="36"/>
      <c r="H185" s="36"/>
      <c r="I185" s="57" t="s">
        <v>74</v>
      </c>
      <c r="J185" s="50" t="s">
        <v>75</v>
      </c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39" t="n">
        <f aca="false">SUM(AN185/$AN$4)</f>
        <v>0</v>
      </c>
      <c r="AP185" s="51" t="n">
        <v>25000</v>
      </c>
      <c r="AQ185" s="51"/>
      <c r="AR185" s="39" t="n">
        <f aca="false">SUM(AP185/$AN$4)</f>
        <v>3318.07021036565</v>
      </c>
      <c r="AS185" s="39"/>
      <c r="AT185" s="39" t="n">
        <v>25000</v>
      </c>
      <c r="AU185" s="39"/>
      <c r="AV185" s="39"/>
      <c r="AW185" s="39" t="n">
        <f aca="false">SUM(AR185+AU185-AV185)</f>
        <v>3318.07021036565</v>
      </c>
      <c r="AX185" s="47"/>
      <c r="AY185" s="47" t="n">
        <v>0</v>
      </c>
      <c r="AZ185" s="47"/>
      <c r="BA185" s="47" t="n">
        <v>0</v>
      </c>
      <c r="BB185" s="47"/>
      <c r="BC185" s="48" t="e">
        <f aca="false">SUM(BB185/BA185*100)</f>
        <v>#DIV/0!</v>
      </c>
      <c r="BL185" s="2"/>
    </row>
    <row r="186" customFormat="false" ht="12.75" hidden="false" customHeight="false" outlineLevel="0" collapsed="false">
      <c r="A186" s="46"/>
      <c r="B186" s="52"/>
      <c r="C186" s="52"/>
      <c r="D186" s="52"/>
      <c r="E186" s="52"/>
      <c r="F186" s="52"/>
      <c r="G186" s="52"/>
      <c r="H186" s="52"/>
      <c r="I186" s="37" t="n">
        <v>3</v>
      </c>
      <c r="J186" s="38" t="s">
        <v>54</v>
      </c>
      <c r="K186" s="39" t="n">
        <f aca="false">SUM(K187)</f>
        <v>74578.36</v>
      </c>
      <c r="L186" s="39" t="n">
        <f aca="false">SUM(L187)</f>
        <v>15000</v>
      </c>
      <c r="M186" s="39" t="n">
        <f aca="false">SUM(M187)</f>
        <v>15000</v>
      </c>
      <c r="N186" s="39" t="n">
        <f aca="false">SUM(N187)</f>
        <v>40000</v>
      </c>
      <c r="O186" s="39" t="n">
        <f aca="false">SUM(O187)</f>
        <v>40000</v>
      </c>
      <c r="P186" s="39" t="n">
        <f aca="false">SUM(P187)</f>
        <v>47000</v>
      </c>
      <c r="Q186" s="39" t="n">
        <f aca="false">SUM(Q187)</f>
        <v>47000</v>
      </c>
      <c r="R186" s="39" t="n">
        <f aca="false">SUM(R187)</f>
        <v>5410.5</v>
      </c>
      <c r="S186" s="39" t="n">
        <f aca="false">SUM(S187)</f>
        <v>30000</v>
      </c>
      <c r="T186" s="39" t="n">
        <f aca="false">SUM(T187)</f>
        <v>8352</v>
      </c>
      <c r="U186" s="39" t="n">
        <f aca="false">SUM(U187)</f>
        <v>0</v>
      </c>
      <c r="V186" s="39" t="n">
        <f aca="false">SUM(V187)</f>
        <v>63.8297872340426</v>
      </c>
      <c r="W186" s="39" t="n">
        <f aca="false">SUM(W187)</f>
        <v>30000</v>
      </c>
      <c r="X186" s="39" t="n">
        <f aca="false">SUM(X187)</f>
        <v>15000</v>
      </c>
      <c r="Y186" s="39" t="n">
        <f aca="false">SUM(Y187)</f>
        <v>30000</v>
      </c>
      <c r="Z186" s="39" t="n">
        <f aca="false">SUM(Z187)</f>
        <v>30000</v>
      </c>
      <c r="AA186" s="39" t="n">
        <f aca="false">SUM(AA187)</f>
        <v>35000</v>
      </c>
      <c r="AB186" s="39" t="n">
        <f aca="false">SUM(AB187)</f>
        <v>6735.11</v>
      </c>
      <c r="AC186" s="39" t="n">
        <f aca="false">SUM(AC187)</f>
        <v>35000</v>
      </c>
      <c r="AD186" s="39" t="n">
        <f aca="false">SUM(AD187)</f>
        <v>35000</v>
      </c>
      <c r="AE186" s="39" t="n">
        <f aca="false">SUM(AE187)</f>
        <v>0</v>
      </c>
      <c r="AF186" s="39" t="n">
        <f aca="false">SUM(AF187)</f>
        <v>0</v>
      </c>
      <c r="AG186" s="39" t="n">
        <f aca="false">SUM(AG187)</f>
        <v>35000</v>
      </c>
      <c r="AH186" s="39" t="n">
        <f aca="false">SUM(AH187)</f>
        <v>6097.03</v>
      </c>
      <c r="AI186" s="39" t="n">
        <f aca="false">SUM(AI187)</f>
        <v>35000</v>
      </c>
      <c r="AJ186" s="39" t="n">
        <f aca="false">SUM(AJ187)</f>
        <v>5570.24</v>
      </c>
      <c r="AK186" s="39" t="n">
        <f aca="false">SUM(AK187)</f>
        <v>35000</v>
      </c>
      <c r="AL186" s="39" t="n">
        <f aca="false">SUM(AL187)</f>
        <v>0</v>
      </c>
      <c r="AM186" s="39" t="n">
        <f aca="false">SUM(AM187)</f>
        <v>0</v>
      </c>
      <c r="AN186" s="39" t="n">
        <f aca="false">SUM(AN187)</f>
        <v>35000</v>
      </c>
      <c r="AO186" s="39" t="n">
        <f aca="false">SUM(AN186/$AN$4)</f>
        <v>4645.29829451191</v>
      </c>
      <c r="AP186" s="39" t="n">
        <f aca="false">SUM(AP187)</f>
        <v>25000</v>
      </c>
      <c r="AQ186" s="39" t="n">
        <f aca="false">SUM(AQ187)</f>
        <v>0</v>
      </c>
      <c r="AR186" s="39" t="n">
        <f aca="false">SUM(AP186/$AN$4)</f>
        <v>3318.07021036565</v>
      </c>
      <c r="AS186" s="39"/>
      <c r="AT186" s="39" t="n">
        <f aca="false">SUM(AT187)</f>
        <v>1668.75</v>
      </c>
      <c r="AU186" s="39" t="n">
        <f aca="false">SUM(AU187)</f>
        <v>0</v>
      </c>
      <c r="AV186" s="39" t="n">
        <f aca="false">SUM(AV187)</f>
        <v>0</v>
      </c>
      <c r="AW186" s="39" t="n">
        <f aca="false">SUM(AR186+AU186-AV186)</f>
        <v>3318.07021036565</v>
      </c>
      <c r="AX186" s="47" t="n">
        <f aca="false">SUM(AX187)</f>
        <v>3246.71</v>
      </c>
      <c r="AY186" s="47" t="n">
        <f aca="false">SUM(AY187)</f>
        <v>0</v>
      </c>
      <c r="AZ186" s="47" t="n">
        <f aca="false">SUM(AZ187)</f>
        <v>0</v>
      </c>
      <c r="BA186" s="47" t="n">
        <f aca="false">SUM(BA187)</f>
        <v>3318.07021036565</v>
      </c>
      <c r="BB186" s="47" t="n">
        <f aca="false">SUM(BB187)</f>
        <v>3246.71</v>
      </c>
      <c r="BC186" s="48" t="n">
        <f aca="false">SUM(BB186/BA186*100)</f>
        <v>97.84934598</v>
      </c>
      <c r="BL186" s="2"/>
    </row>
    <row r="187" customFormat="false" ht="12.75" hidden="false" customHeight="false" outlineLevel="0" collapsed="false">
      <c r="A187" s="46"/>
      <c r="B187" s="52" t="s">
        <v>74</v>
      </c>
      <c r="C187" s="52"/>
      <c r="D187" s="52"/>
      <c r="E187" s="52"/>
      <c r="F187" s="52"/>
      <c r="G187" s="52"/>
      <c r="H187" s="52"/>
      <c r="I187" s="37" t="n">
        <v>37</v>
      </c>
      <c r="J187" s="38" t="s">
        <v>218</v>
      </c>
      <c r="K187" s="39" t="n">
        <f aca="false">SUM(K188)</f>
        <v>74578.36</v>
      </c>
      <c r="L187" s="39" t="n">
        <f aca="false">SUM(L188)</f>
        <v>15000</v>
      </c>
      <c r="M187" s="39" t="n">
        <f aca="false">SUM(M188)</f>
        <v>15000</v>
      </c>
      <c r="N187" s="39" t="n">
        <f aca="false">SUM(N188)</f>
        <v>40000</v>
      </c>
      <c r="O187" s="39" t="n">
        <f aca="false">SUM(O188)</f>
        <v>40000</v>
      </c>
      <c r="P187" s="39" t="n">
        <f aca="false">SUM(P188)</f>
        <v>47000</v>
      </c>
      <c r="Q187" s="39" t="n">
        <f aca="false">SUM(Q188)</f>
        <v>47000</v>
      </c>
      <c r="R187" s="39" t="n">
        <f aca="false">SUM(R188)</f>
        <v>5410.5</v>
      </c>
      <c r="S187" s="39" t="n">
        <f aca="false">SUM(S188)</f>
        <v>30000</v>
      </c>
      <c r="T187" s="39" t="n">
        <f aca="false">SUM(T188)</f>
        <v>8352</v>
      </c>
      <c r="U187" s="39" t="n">
        <f aca="false">SUM(U188)</f>
        <v>0</v>
      </c>
      <c r="V187" s="39" t="n">
        <f aca="false">SUM(V188)</f>
        <v>63.8297872340426</v>
      </c>
      <c r="W187" s="39" t="n">
        <f aca="false">SUM(W188)</f>
        <v>30000</v>
      </c>
      <c r="X187" s="39" t="n">
        <f aca="false">SUM(X188)</f>
        <v>15000</v>
      </c>
      <c r="Y187" s="39" t="n">
        <f aca="false">SUM(Y188)</f>
        <v>30000</v>
      </c>
      <c r="Z187" s="39" t="n">
        <f aca="false">SUM(Z188)</f>
        <v>30000</v>
      </c>
      <c r="AA187" s="39" t="n">
        <f aca="false">SUM(AA188)</f>
        <v>35000</v>
      </c>
      <c r="AB187" s="39" t="n">
        <f aca="false">SUM(AB188)</f>
        <v>6735.11</v>
      </c>
      <c r="AC187" s="39" t="n">
        <f aca="false">SUM(AC188)</f>
        <v>35000</v>
      </c>
      <c r="AD187" s="39" t="n">
        <f aca="false">SUM(AD188)</f>
        <v>35000</v>
      </c>
      <c r="AE187" s="39" t="n">
        <f aca="false">SUM(AE188)</f>
        <v>0</v>
      </c>
      <c r="AF187" s="39" t="n">
        <f aca="false">SUM(AF188)</f>
        <v>0</v>
      </c>
      <c r="AG187" s="39" t="n">
        <f aca="false">SUM(AG188)</f>
        <v>35000</v>
      </c>
      <c r="AH187" s="39" t="n">
        <f aca="false">SUM(AH188)</f>
        <v>6097.03</v>
      </c>
      <c r="AI187" s="39" t="n">
        <f aca="false">SUM(AI188)</f>
        <v>35000</v>
      </c>
      <c r="AJ187" s="39" t="n">
        <f aca="false">SUM(AJ188)</f>
        <v>5570.24</v>
      </c>
      <c r="AK187" s="39" t="n">
        <f aca="false">SUM(AK188)</f>
        <v>35000</v>
      </c>
      <c r="AL187" s="39" t="n">
        <f aca="false">SUM(AL188)</f>
        <v>0</v>
      </c>
      <c r="AM187" s="39" t="n">
        <f aca="false">SUM(AM188)</f>
        <v>0</v>
      </c>
      <c r="AN187" s="39" t="n">
        <f aca="false">SUM(AN188)</f>
        <v>35000</v>
      </c>
      <c r="AO187" s="39" t="n">
        <f aca="false">SUM(AN187/$AN$4)</f>
        <v>4645.29829451191</v>
      </c>
      <c r="AP187" s="39" t="n">
        <f aca="false">SUM(AP188)</f>
        <v>25000</v>
      </c>
      <c r="AQ187" s="39"/>
      <c r="AR187" s="39" t="n">
        <f aca="false">SUM(AP187/$AN$4)</f>
        <v>3318.07021036565</v>
      </c>
      <c r="AS187" s="39"/>
      <c r="AT187" s="39" t="n">
        <f aca="false">SUM(AT188)</f>
        <v>1668.75</v>
      </c>
      <c r="AU187" s="39" t="n">
        <f aca="false">SUM(AU188)</f>
        <v>0</v>
      </c>
      <c r="AV187" s="39" t="n">
        <f aca="false">SUM(AV188)</f>
        <v>0</v>
      </c>
      <c r="AW187" s="39" t="n">
        <f aca="false">SUM(AR187+AU187-AV187)</f>
        <v>3318.07021036565</v>
      </c>
      <c r="AX187" s="47" t="n">
        <f aca="false">SUM(AX188)</f>
        <v>3246.71</v>
      </c>
      <c r="AY187" s="47" t="n">
        <f aca="false">SUM(AY188)</f>
        <v>0</v>
      </c>
      <c r="AZ187" s="47" t="n">
        <f aca="false">SUM(AZ188)</f>
        <v>0</v>
      </c>
      <c r="BA187" s="47" t="n">
        <f aca="false">SUM(BA188)</f>
        <v>3318.07021036565</v>
      </c>
      <c r="BB187" s="47" t="n">
        <f aca="false">SUM(BB188)</f>
        <v>3246.71</v>
      </c>
      <c r="BC187" s="48" t="n">
        <f aca="false">SUM(BB187/BA187*100)</f>
        <v>97.84934598</v>
      </c>
      <c r="BL187" s="2"/>
    </row>
    <row r="188" customFormat="false" ht="12.75" hidden="false" customHeight="false" outlineLevel="0" collapsed="false">
      <c r="A188" s="41"/>
      <c r="B188" s="36"/>
      <c r="C188" s="36"/>
      <c r="D188" s="36"/>
      <c r="E188" s="36"/>
      <c r="F188" s="36"/>
      <c r="G188" s="36"/>
      <c r="H188" s="36"/>
      <c r="I188" s="49" t="n">
        <v>372</v>
      </c>
      <c r="J188" s="50" t="s">
        <v>219</v>
      </c>
      <c r="K188" s="51" t="n">
        <f aca="false">SUM(K189)</f>
        <v>74578.36</v>
      </c>
      <c r="L188" s="51" t="n">
        <f aca="false">SUM(L189)</f>
        <v>15000</v>
      </c>
      <c r="M188" s="51" t="n">
        <f aca="false">SUM(M189)</f>
        <v>15000</v>
      </c>
      <c r="N188" s="51" t="n">
        <f aca="false">SUM(N189)</f>
        <v>40000</v>
      </c>
      <c r="O188" s="51" t="n">
        <f aca="false">SUM(O189)</f>
        <v>40000</v>
      </c>
      <c r="P188" s="51" t="n">
        <f aca="false">SUM(P189)</f>
        <v>47000</v>
      </c>
      <c r="Q188" s="51" t="n">
        <f aca="false">SUM(Q189)</f>
        <v>47000</v>
      </c>
      <c r="R188" s="51" t="n">
        <f aca="false">SUM(R189)</f>
        <v>5410.5</v>
      </c>
      <c r="S188" s="51" t="n">
        <f aca="false">SUM(S189)</f>
        <v>30000</v>
      </c>
      <c r="T188" s="51" t="n">
        <f aca="false">SUM(T189)</f>
        <v>8352</v>
      </c>
      <c r="U188" s="51" t="n">
        <f aca="false">SUM(U189)</f>
        <v>0</v>
      </c>
      <c r="V188" s="51" t="n">
        <f aca="false">SUM(V189)</f>
        <v>63.8297872340426</v>
      </c>
      <c r="W188" s="51" t="n">
        <f aca="false">SUM(W189)</f>
        <v>30000</v>
      </c>
      <c r="X188" s="51" t="n">
        <f aca="false">SUM(X189)</f>
        <v>15000</v>
      </c>
      <c r="Y188" s="51" t="n">
        <f aca="false">SUM(Y189)</f>
        <v>30000</v>
      </c>
      <c r="Z188" s="51" t="n">
        <f aca="false">SUM(Z189)</f>
        <v>30000</v>
      </c>
      <c r="AA188" s="51" t="n">
        <f aca="false">SUM(AA189)</f>
        <v>35000</v>
      </c>
      <c r="AB188" s="51" t="n">
        <f aca="false">SUM(AB189)</f>
        <v>6735.11</v>
      </c>
      <c r="AC188" s="51" t="n">
        <f aca="false">SUM(AC189)</f>
        <v>35000</v>
      </c>
      <c r="AD188" s="51" t="n">
        <f aca="false">SUM(AD189)</f>
        <v>35000</v>
      </c>
      <c r="AE188" s="51" t="n">
        <f aca="false">SUM(AE189)</f>
        <v>0</v>
      </c>
      <c r="AF188" s="51" t="n">
        <f aca="false">SUM(AF189)</f>
        <v>0</v>
      </c>
      <c r="AG188" s="51" t="n">
        <f aca="false">SUM(AG189)</f>
        <v>35000</v>
      </c>
      <c r="AH188" s="51" t="n">
        <f aca="false">SUM(AH189)</f>
        <v>6097.03</v>
      </c>
      <c r="AI188" s="51" t="n">
        <f aca="false">SUM(AI189)</f>
        <v>35000</v>
      </c>
      <c r="AJ188" s="51" t="n">
        <f aca="false">SUM(AJ189)</f>
        <v>5570.24</v>
      </c>
      <c r="AK188" s="51" t="n">
        <f aca="false">SUM(AK189)</f>
        <v>35000</v>
      </c>
      <c r="AL188" s="51" t="n">
        <f aca="false">SUM(AL189)</f>
        <v>0</v>
      </c>
      <c r="AM188" s="51" t="n">
        <f aca="false">SUM(AM189)</f>
        <v>0</v>
      </c>
      <c r="AN188" s="51" t="n">
        <f aca="false">SUM(AN189)</f>
        <v>35000</v>
      </c>
      <c r="AO188" s="39" t="n">
        <f aca="false">SUM(AN188/$AN$4)</f>
        <v>4645.29829451191</v>
      </c>
      <c r="AP188" s="51" t="n">
        <f aca="false">SUM(AP189)</f>
        <v>25000</v>
      </c>
      <c r="AQ188" s="51"/>
      <c r="AR188" s="39" t="n">
        <f aca="false">SUM(AP188/$AN$4)</f>
        <v>3318.07021036565</v>
      </c>
      <c r="AS188" s="39"/>
      <c r="AT188" s="39" t="n">
        <f aca="false">SUM(AT189)</f>
        <v>1668.75</v>
      </c>
      <c r="AU188" s="39" t="n">
        <f aca="false">SUM(AU189)</f>
        <v>0</v>
      </c>
      <c r="AV188" s="39" t="n">
        <f aca="false">SUM(AV189)</f>
        <v>0</v>
      </c>
      <c r="AW188" s="39" t="n">
        <f aca="false">SUM(AR188+AU188-AV188)</f>
        <v>3318.07021036565</v>
      </c>
      <c r="AX188" s="47" t="n">
        <f aca="false">SUM(AX189)</f>
        <v>3246.71</v>
      </c>
      <c r="AY188" s="47" t="n">
        <f aca="false">SUM(AY189)</f>
        <v>0</v>
      </c>
      <c r="AZ188" s="47" t="n">
        <f aca="false">SUM(AZ189)</f>
        <v>0</v>
      </c>
      <c r="BA188" s="47" t="n">
        <f aca="false">SUM(BA189)</f>
        <v>3318.07021036565</v>
      </c>
      <c r="BB188" s="47" t="n">
        <f aca="false">SUM(BB189)</f>
        <v>3246.71</v>
      </c>
      <c r="BC188" s="48" t="n">
        <f aca="false">SUM(BB188/BA188*100)</f>
        <v>97.84934598</v>
      </c>
      <c r="BL188" s="2"/>
    </row>
    <row r="189" customFormat="false" ht="12.75" hidden="false" customHeight="false" outlineLevel="0" collapsed="false">
      <c r="A189" s="41"/>
      <c r="B189" s="36"/>
      <c r="C189" s="36"/>
      <c r="D189" s="36"/>
      <c r="E189" s="36"/>
      <c r="F189" s="36"/>
      <c r="G189" s="36"/>
      <c r="H189" s="36"/>
      <c r="I189" s="49" t="n">
        <v>37221</v>
      </c>
      <c r="J189" s="50" t="s">
        <v>220</v>
      </c>
      <c r="K189" s="51" t="n">
        <v>74578.36</v>
      </c>
      <c r="L189" s="51" t="n">
        <v>15000</v>
      </c>
      <c r="M189" s="51" t="n">
        <v>15000</v>
      </c>
      <c r="N189" s="51" t="n">
        <v>40000</v>
      </c>
      <c r="O189" s="51" t="n">
        <v>40000</v>
      </c>
      <c r="P189" s="51" t="n">
        <v>47000</v>
      </c>
      <c r="Q189" s="51" t="n">
        <v>47000</v>
      </c>
      <c r="R189" s="51" t="n">
        <v>5410.5</v>
      </c>
      <c r="S189" s="51" t="n">
        <v>30000</v>
      </c>
      <c r="T189" s="51" t="n">
        <v>8352</v>
      </c>
      <c r="U189" s="51"/>
      <c r="V189" s="39" t="n">
        <f aca="false">S189/P189*100</f>
        <v>63.8297872340426</v>
      </c>
      <c r="W189" s="51" t="n">
        <v>30000</v>
      </c>
      <c r="X189" s="51" t="n">
        <v>15000</v>
      </c>
      <c r="Y189" s="51" t="n">
        <v>30000</v>
      </c>
      <c r="Z189" s="51" t="n">
        <v>30000</v>
      </c>
      <c r="AA189" s="51" t="n">
        <v>35000</v>
      </c>
      <c r="AB189" s="51" t="n">
        <v>6735.11</v>
      </c>
      <c r="AC189" s="51" t="n">
        <v>35000</v>
      </c>
      <c r="AD189" s="51" t="n">
        <v>35000</v>
      </c>
      <c r="AE189" s="51"/>
      <c r="AF189" s="51"/>
      <c r="AG189" s="53" t="n">
        <f aca="false">SUM(AC189+AE189-AF189)</f>
        <v>35000</v>
      </c>
      <c r="AH189" s="51" t="n">
        <v>6097.03</v>
      </c>
      <c r="AI189" s="51" t="n">
        <v>35000</v>
      </c>
      <c r="AJ189" s="47" t="n">
        <v>5570.24</v>
      </c>
      <c r="AK189" s="51" t="n">
        <v>35000</v>
      </c>
      <c r="AL189" s="51"/>
      <c r="AM189" s="51"/>
      <c r="AN189" s="47" t="n">
        <f aca="false">SUM(AK189+AL189-AM189)</f>
        <v>35000</v>
      </c>
      <c r="AO189" s="39" t="n">
        <f aca="false">SUM(AN189/$AN$4)</f>
        <v>4645.29829451191</v>
      </c>
      <c r="AP189" s="47" t="n">
        <v>25000</v>
      </c>
      <c r="AQ189" s="47"/>
      <c r="AR189" s="39" t="n">
        <f aca="false">SUM(AP189/$AN$4)</f>
        <v>3318.07021036565</v>
      </c>
      <c r="AS189" s="39" t="n">
        <v>1668.75</v>
      </c>
      <c r="AT189" s="39" t="n">
        <v>1668.75</v>
      </c>
      <c r="AU189" s="39"/>
      <c r="AV189" s="39"/>
      <c r="AW189" s="39" t="n">
        <f aca="false">SUM(AR189+AU189-AV189)</f>
        <v>3318.07021036565</v>
      </c>
      <c r="AX189" s="47" t="n">
        <v>3246.71</v>
      </c>
      <c r="AY189" s="47"/>
      <c r="AZ189" s="47"/>
      <c r="BA189" s="47" t="n">
        <f aca="false">SUM(AW189+AY189-AZ189)</f>
        <v>3318.07021036565</v>
      </c>
      <c r="BB189" s="47" t="n">
        <v>3246.71</v>
      </c>
      <c r="BC189" s="48" t="n">
        <f aca="false">SUM(BB189/BA189*100)</f>
        <v>97.84934598</v>
      </c>
      <c r="BE189" s="2" t="n">
        <v>3246.71</v>
      </c>
      <c r="BL189" s="2"/>
    </row>
    <row r="190" customFormat="false" ht="12.75" hidden="false" customHeight="false" outlineLevel="0" collapsed="false">
      <c r="A190" s="41" t="s">
        <v>221</v>
      </c>
      <c r="B190" s="36"/>
      <c r="C190" s="36"/>
      <c r="D190" s="36"/>
      <c r="E190" s="36"/>
      <c r="F190" s="36"/>
      <c r="G190" s="36"/>
      <c r="H190" s="36"/>
      <c r="I190" s="49" t="s">
        <v>48</v>
      </c>
      <c r="J190" s="50" t="s">
        <v>222</v>
      </c>
      <c r="K190" s="51" t="n">
        <f aca="false">SUM(K191)</f>
        <v>8000</v>
      </c>
      <c r="L190" s="51" t="n">
        <f aca="false">SUM(L191)</f>
        <v>10000</v>
      </c>
      <c r="M190" s="51" t="n">
        <f aca="false">SUM(M191)</f>
        <v>10000</v>
      </c>
      <c r="N190" s="51" t="n">
        <f aca="false">SUM(N191)</f>
        <v>82000</v>
      </c>
      <c r="O190" s="51" t="n">
        <f aca="false">SUM(O191)</f>
        <v>82000</v>
      </c>
      <c r="P190" s="51" t="n">
        <f aca="false">SUM(P191)</f>
        <v>82000</v>
      </c>
      <c r="Q190" s="51" t="n">
        <f aca="false">SUM(Q191)</f>
        <v>82000</v>
      </c>
      <c r="R190" s="51" t="n">
        <f aca="false">SUM(R191)</f>
        <v>37145.75</v>
      </c>
      <c r="S190" s="51" t="n">
        <f aca="false">SUM(S191)</f>
        <v>0</v>
      </c>
      <c r="T190" s="51" t="n">
        <f aca="false">SUM(T191)</f>
        <v>13553.29</v>
      </c>
      <c r="U190" s="51" t="n">
        <f aca="false">SUM(U191)</f>
        <v>0</v>
      </c>
      <c r="V190" s="51" t="n">
        <f aca="false">SUM(V191)</f>
        <v>0</v>
      </c>
      <c r="W190" s="51" t="n">
        <f aca="false">SUM(W191)</f>
        <v>30000</v>
      </c>
      <c r="X190" s="51" t="n">
        <f aca="false">SUM(X191)</f>
        <v>76000</v>
      </c>
      <c r="Y190" s="51" t="n">
        <f aca="false">SUM(Y191)</f>
        <v>69500</v>
      </c>
      <c r="Z190" s="51" t="n">
        <f aca="false">SUM(Z191)</f>
        <v>69500</v>
      </c>
      <c r="AA190" s="51" t="n">
        <f aca="false">SUM(AA191)</f>
        <v>69000</v>
      </c>
      <c r="AB190" s="51" t="n">
        <f aca="false">SUM(AB191)</f>
        <v>40113.64</v>
      </c>
      <c r="AC190" s="51" t="n">
        <f aca="false">SUM(AC191)</f>
        <v>69000</v>
      </c>
      <c r="AD190" s="51" t="n">
        <f aca="false">SUM(AD191)</f>
        <v>57000</v>
      </c>
      <c r="AE190" s="51" t="n">
        <f aca="false">SUM(AE191)</f>
        <v>0</v>
      </c>
      <c r="AF190" s="51" t="n">
        <f aca="false">SUM(AF191)</f>
        <v>0</v>
      </c>
      <c r="AG190" s="51" t="n">
        <f aca="false">SUM(AG191)</f>
        <v>73000</v>
      </c>
      <c r="AH190" s="51" t="n">
        <f aca="false">SUM(AH191)</f>
        <v>49222.9</v>
      </c>
      <c r="AI190" s="51" t="n">
        <f aca="false">SUM(AI191)</f>
        <v>72000</v>
      </c>
      <c r="AJ190" s="51" t="n">
        <f aca="false">SUM(AJ191)</f>
        <v>8051</v>
      </c>
      <c r="AK190" s="51" t="n">
        <f aca="false">SUM(AK191)</f>
        <v>100000</v>
      </c>
      <c r="AL190" s="51" t="n">
        <f aca="false">SUM(AL191)</f>
        <v>28500</v>
      </c>
      <c r="AM190" s="51" t="n">
        <f aca="false">SUM(AM191)</f>
        <v>0</v>
      </c>
      <c r="AN190" s="51" t="n">
        <f aca="false">SUM(AN191)</f>
        <v>128500</v>
      </c>
      <c r="AO190" s="39" t="n">
        <f aca="false">SUM(AN190/$AN$4)</f>
        <v>17054.8808812795</v>
      </c>
      <c r="AP190" s="51" t="n">
        <f aca="false">SUM(AP191)</f>
        <v>133500</v>
      </c>
      <c r="AQ190" s="51" t="n">
        <f aca="false">SUM(AQ191)</f>
        <v>0</v>
      </c>
      <c r="AR190" s="39" t="n">
        <f aca="false">SUM(AP190/$AN$4)</f>
        <v>17718.4949233526</v>
      </c>
      <c r="AS190" s="39"/>
      <c r="AT190" s="39" t="n">
        <f aca="false">SUM(AT191)</f>
        <v>8857.44</v>
      </c>
      <c r="AU190" s="39" t="n">
        <f aca="false">SUM(AU191)</f>
        <v>2000</v>
      </c>
      <c r="AV190" s="39" t="n">
        <f aca="false">SUM(AV191)</f>
        <v>0</v>
      </c>
      <c r="AW190" s="39" t="n">
        <f aca="false">SUM(AR190+AU190-AV190)</f>
        <v>19718.4949233526</v>
      </c>
      <c r="AX190" s="47" t="n">
        <f aca="false">SUM(AX196)</f>
        <v>16323.8</v>
      </c>
      <c r="AY190" s="47" t="n">
        <f aca="false">SUM(AY196)</f>
        <v>5100</v>
      </c>
      <c r="AZ190" s="47" t="n">
        <f aca="false">SUM(AZ196)</f>
        <v>7255.37</v>
      </c>
      <c r="BA190" s="47" t="n">
        <f aca="false">SUM(BA196)</f>
        <v>17563.1249233526</v>
      </c>
      <c r="BB190" s="47" t="n">
        <f aca="false">SUM(BB196)</f>
        <v>16323.8</v>
      </c>
      <c r="BC190" s="48" t="n">
        <f aca="false">SUM(BB190/BA190*100)</f>
        <v>92.9435967189146</v>
      </c>
      <c r="BL190" s="2"/>
    </row>
    <row r="191" customFormat="false" ht="12.75" hidden="false" customHeight="false" outlineLevel="0" collapsed="false">
      <c r="A191" s="41"/>
      <c r="B191" s="36"/>
      <c r="C191" s="36"/>
      <c r="D191" s="36"/>
      <c r="E191" s="36"/>
      <c r="F191" s="36"/>
      <c r="G191" s="36"/>
      <c r="H191" s="36"/>
      <c r="I191" s="49" t="s">
        <v>223</v>
      </c>
      <c r="J191" s="50"/>
      <c r="K191" s="51" t="n">
        <f aca="false">SUM(K196)</f>
        <v>8000</v>
      </c>
      <c r="L191" s="51" t="n">
        <f aca="false">SUM(L196)</f>
        <v>10000</v>
      </c>
      <c r="M191" s="51" t="n">
        <f aca="false">SUM(M196)</f>
        <v>10000</v>
      </c>
      <c r="N191" s="51" t="n">
        <f aca="false">SUM(N196)</f>
        <v>82000</v>
      </c>
      <c r="O191" s="51" t="n">
        <f aca="false">SUM(O196)</f>
        <v>82000</v>
      </c>
      <c r="P191" s="51" t="n">
        <f aca="false">SUM(P196)</f>
        <v>82000</v>
      </c>
      <c r="Q191" s="51" t="n">
        <f aca="false">SUM(Q196)</f>
        <v>82000</v>
      </c>
      <c r="R191" s="51" t="n">
        <f aca="false">SUM(R196)</f>
        <v>37145.75</v>
      </c>
      <c r="S191" s="51" t="n">
        <f aca="false">SUM(S196)</f>
        <v>0</v>
      </c>
      <c r="T191" s="51" t="n">
        <f aca="false">SUM(T196)</f>
        <v>13553.29</v>
      </c>
      <c r="U191" s="51" t="n">
        <f aca="false">SUM(U196)</f>
        <v>0</v>
      </c>
      <c r="V191" s="51" t="n">
        <f aca="false">SUM(V196)</f>
        <v>0</v>
      </c>
      <c r="W191" s="51" t="n">
        <f aca="false">SUM(W196)</f>
        <v>30000</v>
      </c>
      <c r="X191" s="51" t="n">
        <f aca="false">SUM(X196)</f>
        <v>76000</v>
      </c>
      <c r="Y191" s="51" t="n">
        <f aca="false">SUM(Y196)</f>
        <v>69500</v>
      </c>
      <c r="Z191" s="51" t="n">
        <f aca="false">SUM(Z196)</f>
        <v>69500</v>
      </c>
      <c r="AA191" s="51" t="n">
        <f aca="false">SUM(AA196)</f>
        <v>69000</v>
      </c>
      <c r="AB191" s="51" t="n">
        <f aca="false">SUM(AB196)</f>
        <v>40113.64</v>
      </c>
      <c r="AC191" s="51" t="n">
        <f aca="false">SUM(AC196)</f>
        <v>69000</v>
      </c>
      <c r="AD191" s="51" t="n">
        <f aca="false">SUM(AD196)</f>
        <v>57000</v>
      </c>
      <c r="AE191" s="51" t="n">
        <f aca="false">SUM(AE196)</f>
        <v>0</v>
      </c>
      <c r="AF191" s="51" t="n">
        <f aca="false">SUM(AF196)</f>
        <v>0</v>
      </c>
      <c r="AG191" s="51" t="n">
        <f aca="false">SUM(AG196)</f>
        <v>73000</v>
      </c>
      <c r="AH191" s="51" t="n">
        <f aca="false">SUM(AH196)</f>
        <v>49222.9</v>
      </c>
      <c r="AI191" s="51" t="n">
        <f aca="false">SUM(AI196)</f>
        <v>72000</v>
      </c>
      <c r="AJ191" s="51" t="n">
        <f aca="false">SUM(AJ196)</f>
        <v>8051</v>
      </c>
      <c r="AK191" s="51" t="n">
        <f aca="false">SUM(AK196)</f>
        <v>100000</v>
      </c>
      <c r="AL191" s="51" t="n">
        <f aca="false">SUM(AL196)</f>
        <v>28500</v>
      </c>
      <c r="AM191" s="51" t="n">
        <f aca="false">SUM(AM196)</f>
        <v>0</v>
      </c>
      <c r="AN191" s="51" t="n">
        <f aca="false">SUM(AN196)</f>
        <v>128500</v>
      </c>
      <c r="AO191" s="39" t="n">
        <f aca="false">SUM(AN191/$AN$4)</f>
        <v>17054.8808812795</v>
      </c>
      <c r="AP191" s="51" t="n">
        <f aca="false">SUM(AP196)</f>
        <v>133500</v>
      </c>
      <c r="AQ191" s="51" t="n">
        <f aca="false">SUM(AQ196)</f>
        <v>0</v>
      </c>
      <c r="AR191" s="39" t="n">
        <f aca="false">SUM(AP191/$AN$4)</f>
        <v>17718.4949233526</v>
      </c>
      <c r="AS191" s="39"/>
      <c r="AT191" s="39" t="n">
        <f aca="false">SUM(AT196)</f>
        <v>8857.44</v>
      </c>
      <c r="AU191" s="39" t="n">
        <f aca="false">SUM(AU196)</f>
        <v>2000</v>
      </c>
      <c r="AV191" s="39" t="n">
        <f aca="false">SUM(AV196)</f>
        <v>0</v>
      </c>
      <c r="AW191" s="39" t="n">
        <f aca="false">SUM(AR191+AU191-AV191)</f>
        <v>19718.4949233526</v>
      </c>
      <c r="AX191" s="47"/>
      <c r="AY191" s="47" t="n">
        <f aca="false">SUM(AY192)</f>
        <v>0</v>
      </c>
      <c r="AZ191" s="47"/>
      <c r="BA191" s="47" t="n">
        <v>17563.12</v>
      </c>
      <c r="BB191" s="47" t="n">
        <f aca="false">SUM(BB196)</f>
        <v>16323.8</v>
      </c>
      <c r="BC191" s="48" t="n">
        <f aca="false">SUM(BB191/BA191*100)</f>
        <v>92.9436227731747</v>
      </c>
      <c r="BL191" s="2"/>
    </row>
    <row r="192" customFormat="false" ht="21.75" hidden="true" customHeight="true" outlineLevel="0" collapsed="false">
      <c r="A192" s="41"/>
      <c r="B192" s="36" t="s">
        <v>51</v>
      </c>
      <c r="C192" s="36"/>
      <c r="D192" s="36"/>
      <c r="E192" s="36"/>
      <c r="F192" s="36"/>
      <c r="G192" s="36"/>
      <c r="H192" s="36"/>
      <c r="I192" s="49" t="s">
        <v>52</v>
      </c>
      <c r="J192" s="50" t="s">
        <v>53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39" t="n">
        <f aca="false">SUM(AN192/$AN$4)</f>
        <v>0</v>
      </c>
      <c r="AP192" s="51" t="n">
        <v>8500</v>
      </c>
      <c r="AQ192" s="51"/>
      <c r="AR192" s="39" t="n">
        <f aca="false">SUM(AP192/$AN$4)</f>
        <v>1128.14387152432</v>
      </c>
      <c r="AS192" s="39"/>
      <c r="AT192" s="39" t="n">
        <v>8500</v>
      </c>
      <c r="AU192" s="39"/>
      <c r="AV192" s="39"/>
      <c r="AW192" s="39" t="n">
        <f aca="false">SUM(AR192+AU192-AV192)</f>
        <v>1128.14387152432</v>
      </c>
      <c r="AX192" s="47"/>
      <c r="AY192" s="47"/>
      <c r="AZ192" s="47"/>
      <c r="BA192" s="47" t="n">
        <v>4945.3</v>
      </c>
      <c r="BB192" s="47"/>
      <c r="BC192" s="48" t="n">
        <f aca="false">SUM(BB192/BA192*100)</f>
        <v>0</v>
      </c>
      <c r="BL192" s="2"/>
    </row>
    <row r="193" customFormat="false" ht="21.75" hidden="true" customHeight="true" outlineLevel="0" collapsed="false">
      <c r="A193" s="41"/>
      <c r="B193" s="36" t="s">
        <v>51</v>
      </c>
      <c r="C193" s="36"/>
      <c r="D193" s="36"/>
      <c r="E193" s="36"/>
      <c r="F193" s="36"/>
      <c r="G193" s="36"/>
      <c r="H193" s="36"/>
      <c r="I193" s="49" t="s">
        <v>78</v>
      </c>
      <c r="J193" s="50" t="s">
        <v>79</v>
      </c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39"/>
      <c r="AP193" s="51"/>
      <c r="AQ193" s="51"/>
      <c r="AR193" s="39"/>
      <c r="AS193" s="39"/>
      <c r="AT193" s="39"/>
      <c r="AU193" s="39"/>
      <c r="AV193" s="39"/>
      <c r="AW193" s="39" t="n">
        <v>4645.3</v>
      </c>
      <c r="AX193" s="47"/>
      <c r="AY193" s="47" t="n">
        <v>0</v>
      </c>
      <c r="AZ193" s="47"/>
      <c r="BA193" s="47" t="n">
        <v>0</v>
      </c>
      <c r="BB193" s="47"/>
      <c r="BC193" s="48" t="e">
        <f aca="false">SUM(BB193/BA193*100)</f>
        <v>#DIV/0!</v>
      </c>
      <c r="BL193" s="2"/>
    </row>
    <row r="194" customFormat="false" ht="21.75" hidden="true" customHeight="true" outlineLevel="0" collapsed="false">
      <c r="A194" s="41"/>
      <c r="B194" s="36" t="s">
        <v>51</v>
      </c>
      <c r="C194" s="36"/>
      <c r="D194" s="36"/>
      <c r="E194" s="36"/>
      <c r="F194" s="36"/>
      <c r="G194" s="36"/>
      <c r="H194" s="36"/>
      <c r="I194" s="49" t="s">
        <v>170</v>
      </c>
      <c r="J194" s="50" t="s">
        <v>82</v>
      </c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39"/>
      <c r="AP194" s="51"/>
      <c r="AQ194" s="51"/>
      <c r="AR194" s="39"/>
      <c r="AS194" s="39"/>
      <c r="AT194" s="39"/>
      <c r="AU194" s="39"/>
      <c r="AV194" s="39"/>
      <c r="AW194" s="39" t="n">
        <v>500</v>
      </c>
      <c r="AX194" s="47"/>
      <c r="AY194" s="47" t="n">
        <v>0</v>
      </c>
      <c r="AZ194" s="47"/>
      <c r="BA194" s="47" t="n">
        <v>0</v>
      </c>
      <c r="BB194" s="47"/>
      <c r="BC194" s="48" t="e">
        <f aca="false">SUM(BB194/BA194*100)</f>
        <v>#DIV/0!</v>
      </c>
      <c r="BL194" s="2"/>
    </row>
    <row r="195" customFormat="false" ht="12.75" hidden="true" customHeight="false" outlineLevel="0" collapsed="false">
      <c r="A195" s="41"/>
      <c r="B195" s="36" t="s">
        <v>73</v>
      </c>
      <c r="C195" s="36"/>
      <c r="D195" s="36"/>
      <c r="E195" s="36"/>
      <c r="F195" s="36"/>
      <c r="G195" s="36"/>
      <c r="H195" s="36"/>
      <c r="I195" s="57" t="s">
        <v>74</v>
      </c>
      <c r="J195" s="50" t="s">
        <v>75</v>
      </c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39" t="n">
        <f aca="false">SUM(AN195/$AN$4)</f>
        <v>0</v>
      </c>
      <c r="AP195" s="51" t="n">
        <v>125000</v>
      </c>
      <c r="AQ195" s="51"/>
      <c r="AR195" s="39" t="n">
        <f aca="false">SUM(AP195/$AN$4)</f>
        <v>16590.3510518283</v>
      </c>
      <c r="AS195" s="39"/>
      <c r="AT195" s="39" t="n">
        <v>125000</v>
      </c>
      <c r="AU195" s="39"/>
      <c r="AV195" s="39"/>
      <c r="AW195" s="39" t="n">
        <v>13445.05</v>
      </c>
      <c r="AX195" s="47"/>
      <c r="AY195" s="47" t="n">
        <v>0</v>
      </c>
      <c r="AZ195" s="47"/>
      <c r="BA195" s="47" t="n">
        <v>12617.82</v>
      </c>
      <c r="BB195" s="47"/>
      <c r="BC195" s="48" t="n">
        <f aca="false">SUM(BB195/BA195*100)</f>
        <v>0</v>
      </c>
      <c r="BL195" s="2"/>
    </row>
    <row r="196" customFormat="false" ht="12.75" hidden="false" customHeight="false" outlineLevel="0" collapsed="false">
      <c r="A196" s="46"/>
      <c r="B196" s="52"/>
      <c r="C196" s="52"/>
      <c r="D196" s="52"/>
      <c r="E196" s="52"/>
      <c r="F196" s="52"/>
      <c r="G196" s="52"/>
      <c r="H196" s="52"/>
      <c r="I196" s="37" t="n">
        <v>3</v>
      </c>
      <c r="J196" s="38" t="s">
        <v>54</v>
      </c>
      <c r="K196" s="39" t="n">
        <f aca="false">SUM(K197)</f>
        <v>8000</v>
      </c>
      <c r="L196" s="39" t="n">
        <f aca="false">SUM(L197)</f>
        <v>10000</v>
      </c>
      <c r="M196" s="39" t="n">
        <f aca="false">SUM(M197)</f>
        <v>10000</v>
      </c>
      <c r="N196" s="39" t="n">
        <f aca="false">SUM(N197)</f>
        <v>82000</v>
      </c>
      <c r="O196" s="39" t="n">
        <f aca="false">SUM(O197)</f>
        <v>82000</v>
      </c>
      <c r="P196" s="39" t="n">
        <f aca="false">SUM(P197)</f>
        <v>82000</v>
      </c>
      <c r="Q196" s="39" t="n">
        <f aca="false">SUM(Q197)</f>
        <v>82000</v>
      </c>
      <c r="R196" s="39" t="n">
        <f aca="false">SUM(R197)</f>
        <v>37145.75</v>
      </c>
      <c r="S196" s="39" t="n">
        <f aca="false">SUM(S197)</f>
        <v>0</v>
      </c>
      <c r="T196" s="39" t="n">
        <f aca="false">SUM(T197)</f>
        <v>13553.29</v>
      </c>
      <c r="U196" s="39" t="n">
        <f aca="false">SUM(U197)</f>
        <v>0</v>
      </c>
      <c r="V196" s="39" t="n">
        <f aca="false">SUM(V197)</f>
        <v>0</v>
      </c>
      <c r="W196" s="39" t="n">
        <f aca="false">SUM(W197)</f>
        <v>30000</v>
      </c>
      <c r="X196" s="39" t="n">
        <f aca="false">SUM(X197+X203)</f>
        <v>76000</v>
      </c>
      <c r="Y196" s="39" t="n">
        <f aca="false">SUM(Y197+Y203)</f>
        <v>69500</v>
      </c>
      <c r="Z196" s="39" t="n">
        <f aca="false">SUM(Z197+Z203)</f>
        <v>69500</v>
      </c>
      <c r="AA196" s="39" t="n">
        <f aca="false">SUM(AA197+AA203)</f>
        <v>69000</v>
      </c>
      <c r="AB196" s="39" t="n">
        <f aca="false">SUM(AB197+AB203)</f>
        <v>40113.64</v>
      </c>
      <c r="AC196" s="39" t="n">
        <f aca="false">SUM(AC197+AC203)</f>
        <v>69000</v>
      </c>
      <c r="AD196" s="39" t="n">
        <f aca="false">SUM(AD197+AD203)</f>
        <v>57000</v>
      </c>
      <c r="AE196" s="39" t="n">
        <f aca="false">SUM(AE197+AE203)</f>
        <v>0</v>
      </c>
      <c r="AF196" s="39" t="n">
        <f aca="false">SUM(AF197+AF203)</f>
        <v>0</v>
      </c>
      <c r="AG196" s="39" t="n">
        <f aca="false">SUM(AG197+AG203)</f>
        <v>73000</v>
      </c>
      <c r="AH196" s="39" t="n">
        <f aca="false">SUM(AH197+AH203)</f>
        <v>49222.9</v>
      </c>
      <c r="AI196" s="39" t="n">
        <f aca="false">SUM(AI197+AI203)</f>
        <v>72000</v>
      </c>
      <c r="AJ196" s="39" t="n">
        <f aca="false">SUM(AJ197+AJ203)</f>
        <v>8051</v>
      </c>
      <c r="AK196" s="39" t="n">
        <f aca="false">SUM(AK197+AK203)</f>
        <v>100000</v>
      </c>
      <c r="AL196" s="39" t="n">
        <f aca="false">SUM(AL197+AL203)</f>
        <v>28500</v>
      </c>
      <c r="AM196" s="39" t="n">
        <f aca="false">SUM(AM197+AM203)</f>
        <v>0</v>
      </c>
      <c r="AN196" s="39" t="n">
        <f aca="false">SUM(AN197+AN203)</f>
        <v>128500</v>
      </c>
      <c r="AO196" s="39" t="n">
        <f aca="false">SUM(AN196/$AN$4)</f>
        <v>17054.8808812795</v>
      </c>
      <c r="AP196" s="39" t="n">
        <f aca="false">SUM(AP197+AP203)</f>
        <v>133500</v>
      </c>
      <c r="AQ196" s="39" t="n">
        <f aca="false">SUM(AQ197+AQ203)</f>
        <v>0</v>
      </c>
      <c r="AR196" s="39" t="n">
        <f aca="false">SUM(AP196/$AN$4)</f>
        <v>17718.4949233526</v>
      </c>
      <c r="AS196" s="39"/>
      <c r="AT196" s="39" t="n">
        <f aca="false">SUM(AT197+AT203)</f>
        <v>8857.44</v>
      </c>
      <c r="AU196" s="39" t="n">
        <f aca="false">SUM(AU197+AU203)</f>
        <v>2000</v>
      </c>
      <c r="AV196" s="39" t="n">
        <f aca="false">SUM(AV197+AV203)</f>
        <v>0</v>
      </c>
      <c r="AW196" s="39" t="n">
        <f aca="false">SUM(AR196+AU196-AV196)</f>
        <v>19718.4949233526</v>
      </c>
      <c r="AX196" s="47" t="n">
        <f aca="false">SUM(AX197+AX203)</f>
        <v>16323.8</v>
      </c>
      <c r="AY196" s="47" t="n">
        <f aca="false">SUM(AY197+AY203)</f>
        <v>5100</v>
      </c>
      <c r="AZ196" s="47" t="n">
        <f aca="false">SUM(AZ197+AZ203)</f>
        <v>7255.37</v>
      </c>
      <c r="BA196" s="47" t="n">
        <f aca="false">SUM(BA197+BA203)</f>
        <v>17563.1249233526</v>
      </c>
      <c r="BB196" s="47" t="n">
        <f aca="false">SUM(BB197+BB203)</f>
        <v>16323.8</v>
      </c>
      <c r="BC196" s="48" t="n">
        <f aca="false">SUM(BB196/BA196*100)</f>
        <v>92.9435967189146</v>
      </c>
      <c r="BL196" s="2"/>
    </row>
    <row r="197" customFormat="false" ht="12.75" hidden="false" customHeight="false" outlineLevel="0" collapsed="false">
      <c r="A197" s="46"/>
      <c r="B197" s="52" t="s">
        <v>74</v>
      </c>
      <c r="C197" s="52"/>
      <c r="D197" s="52"/>
      <c r="E197" s="52"/>
      <c r="F197" s="52"/>
      <c r="G197" s="52"/>
      <c r="H197" s="52"/>
      <c r="I197" s="37" t="n">
        <v>36</v>
      </c>
      <c r="J197" s="38" t="s">
        <v>210</v>
      </c>
      <c r="K197" s="39" t="n">
        <f aca="false">SUM(K198)</f>
        <v>8000</v>
      </c>
      <c r="L197" s="39" t="n">
        <f aca="false">SUM(L198)</f>
        <v>10000</v>
      </c>
      <c r="M197" s="39" t="n">
        <f aca="false">SUM(M198)</f>
        <v>10000</v>
      </c>
      <c r="N197" s="39" t="n">
        <f aca="false">SUM(N198)</f>
        <v>82000</v>
      </c>
      <c r="O197" s="39" t="n">
        <f aca="false">SUM(O198)</f>
        <v>82000</v>
      </c>
      <c r="P197" s="39" t="n">
        <f aca="false">SUM(P198)</f>
        <v>82000</v>
      </c>
      <c r="Q197" s="39" t="n">
        <f aca="false">SUM(Q198)</f>
        <v>82000</v>
      </c>
      <c r="R197" s="39" t="n">
        <f aca="false">SUM(R198)</f>
        <v>37145.75</v>
      </c>
      <c r="S197" s="39" t="n">
        <f aca="false">SUM(S198)</f>
        <v>0</v>
      </c>
      <c r="T197" s="39" t="n">
        <f aca="false">SUM(T198)</f>
        <v>13553.29</v>
      </c>
      <c r="U197" s="39" t="n">
        <f aca="false">SUM(U198)</f>
        <v>0</v>
      </c>
      <c r="V197" s="39" t="n">
        <f aca="false">SUM(V198)</f>
        <v>0</v>
      </c>
      <c r="W197" s="39" t="n">
        <f aca="false">SUM(W198)</f>
        <v>30000</v>
      </c>
      <c r="X197" s="39" t="n">
        <f aca="false">SUM(X198)</f>
        <v>46000</v>
      </c>
      <c r="Y197" s="39" t="n">
        <f aca="false">SUM(Y198)</f>
        <v>34000</v>
      </c>
      <c r="Z197" s="39" t="n">
        <f aca="false">SUM(Z198)</f>
        <v>49000</v>
      </c>
      <c r="AA197" s="39" t="n">
        <f aca="false">SUM(AA198)</f>
        <v>48000</v>
      </c>
      <c r="AB197" s="39" t="n">
        <f aca="false">SUM(AB198)</f>
        <v>40113.64</v>
      </c>
      <c r="AC197" s="39" t="n">
        <f aca="false">SUM(AC198)</f>
        <v>48000</v>
      </c>
      <c r="AD197" s="39" t="n">
        <f aca="false">SUM(AD198)</f>
        <v>36000</v>
      </c>
      <c r="AE197" s="39" t="n">
        <f aca="false">SUM(AE198)</f>
        <v>0</v>
      </c>
      <c r="AF197" s="39" t="n">
        <f aca="false">SUM(AF198)</f>
        <v>0</v>
      </c>
      <c r="AG197" s="39" t="n">
        <f aca="false">SUM(AG198)</f>
        <v>36000</v>
      </c>
      <c r="AH197" s="39" t="n">
        <f aca="false">SUM(AH198)</f>
        <v>16754.79</v>
      </c>
      <c r="AI197" s="39" t="n">
        <f aca="false">SUM(AI198)</f>
        <v>36000</v>
      </c>
      <c r="AJ197" s="39" t="n">
        <f aca="false">SUM(AJ198)</f>
        <v>8051</v>
      </c>
      <c r="AK197" s="39" t="n">
        <f aca="false">SUM(AK198)</f>
        <v>70000</v>
      </c>
      <c r="AL197" s="39" t="n">
        <f aca="false">SUM(AL198)</f>
        <v>20000</v>
      </c>
      <c r="AM197" s="39" t="n">
        <f aca="false">SUM(AM198)</f>
        <v>0</v>
      </c>
      <c r="AN197" s="39" t="n">
        <f aca="false">SUM(AN198)</f>
        <v>90000</v>
      </c>
      <c r="AO197" s="39" t="n">
        <f aca="false">SUM(AN197/$AN$4)</f>
        <v>11945.0527573163</v>
      </c>
      <c r="AP197" s="39" t="n">
        <f aca="false">SUM(AP198)</f>
        <v>90000</v>
      </c>
      <c r="AQ197" s="39"/>
      <c r="AR197" s="39" t="n">
        <f aca="false">SUM(AP197/$AN$4)</f>
        <v>11945.0527573163</v>
      </c>
      <c r="AS197" s="39"/>
      <c r="AT197" s="39" t="n">
        <f aca="false">SUM(AT198)</f>
        <v>8575.47</v>
      </c>
      <c r="AU197" s="39" t="n">
        <f aca="false">SUM(AU198)</f>
        <v>1500</v>
      </c>
      <c r="AV197" s="39" t="n">
        <f aca="false">SUM(AV198)</f>
        <v>0</v>
      </c>
      <c r="AW197" s="39" t="n">
        <f aca="false">SUM(AR197+AU197-AV197)</f>
        <v>13445.0527573163</v>
      </c>
      <c r="AX197" s="47" t="n">
        <f aca="false">SUM(AX198)</f>
        <v>11721.83</v>
      </c>
      <c r="AY197" s="47" t="n">
        <f aca="false">SUM(AY198)</f>
        <v>3500</v>
      </c>
      <c r="AZ197" s="47" t="n">
        <f aca="false">SUM(AZ198)</f>
        <v>4327.23</v>
      </c>
      <c r="BA197" s="47" t="n">
        <f aca="false">SUM(BA198)</f>
        <v>12617.8227573163</v>
      </c>
      <c r="BB197" s="47" t="n">
        <f aca="false">SUM(BB198)</f>
        <v>11721.83</v>
      </c>
      <c r="BC197" s="48" t="n">
        <f aca="false">SUM(BB197/BA197*100)</f>
        <v>92.8989907803483</v>
      </c>
      <c r="BL197" s="2"/>
    </row>
    <row r="198" customFormat="false" ht="12.75" hidden="false" customHeight="false" outlineLevel="0" collapsed="false">
      <c r="A198" s="41"/>
      <c r="B198" s="36"/>
      <c r="C198" s="36"/>
      <c r="D198" s="36"/>
      <c r="E198" s="36"/>
      <c r="F198" s="36"/>
      <c r="G198" s="36"/>
      <c r="H198" s="36"/>
      <c r="I198" s="49" t="n">
        <v>366</v>
      </c>
      <c r="J198" s="50" t="s">
        <v>64</v>
      </c>
      <c r="K198" s="51" t="n">
        <f aca="false">SUM(K206)</f>
        <v>8000</v>
      </c>
      <c r="L198" s="51" t="n">
        <f aca="false">SUM(L206)</f>
        <v>10000</v>
      </c>
      <c r="M198" s="51" t="n">
        <f aca="false">SUM(M206)</f>
        <v>10000</v>
      </c>
      <c r="N198" s="51" t="n">
        <f aca="false">SUM(N206)</f>
        <v>82000</v>
      </c>
      <c r="O198" s="51" t="n">
        <f aca="false">SUM(O206)</f>
        <v>82000</v>
      </c>
      <c r="P198" s="51" t="n">
        <f aca="false">SUM(P206)</f>
        <v>82000</v>
      </c>
      <c r="Q198" s="51" t="n">
        <f aca="false">SUM(Q206)</f>
        <v>82000</v>
      </c>
      <c r="R198" s="51" t="n">
        <f aca="false">SUM(R206)</f>
        <v>37145.75</v>
      </c>
      <c r="S198" s="51" t="n">
        <f aca="false">SUM(S206)</f>
        <v>0</v>
      </c>
      <c r="T198" s="51" t="n">
        <f aca="false">SUM(T199:T206)</f>
        <v>13553.29</v>
      </c>
      <c r="U198" s="51" t="n">
        <f aca="false">SUM(U199:U206)</f>
        <v>0</v>
      </c>
      <c r="V198" s="51" t="n">
        <f aca="false">SUM(V199:V206)</f>
        <v>0</v>
      </c>
      <c r="W198" s="51" t="n">
        <f aca="false">SUM(W199:W206)</f>
        <v>30000</v>
      </c>
      <c r="X198" s="51" t="n">
        <f aca="false">SUM(X199:X202)</f>
        <v>46000</v>
      </c>
      <c r="Y198" s="51" t="n">
        <f aca="false">SUM(Y199:Y202)</f>
        <v>34000</v>
      </c>
      <c r="Z198" s="51" t="n">
        <f aca="false">SUM(Z199:Z202)</f>
        <v>49000</v>
      </c>
      <c r="AA198" s="51" t="n">
        <f aca="false">SUM(AA199:AA202)</f>
        <v>48000</v>
      </c>
      <c r="AB198" s="51" t="n">
        <f aca="false">SUM(AB199:AB202)</f>
        <v>40113.64</v>
      </c>
      <c r="AC198" s="51" t="n">
        <f aca="false">SUM(AC199:AC202)</f>
        <v>48000</v>
      </c>
      <c r="AD198" s="51" t="n">
        <f aca="false">SUM(AD199:AD202)</f>
        <v>36000</v>
      </c>
      <c r="AE198" s="51" t="n">
        <f aca="false">SUM(AE199:AE202)</f>
        <v>0</v>
      </c>
      <c r="AF198" s="51" t="n">
        <f aca="false">SUM(AF199:AF202)</f>
        <v>0</v>
      </c>
      <c r="AG198" s="51" t="n">
        <f aca="false">SUM(AG199:AG202)</f>
        <v>36000</v>
      </c>
      <c r="AH198" s="51" t="n">
        <f aca="false">SUM(AH199:AH202)</f>
        <v>16754.79</v>
      </c>
      <c r="AI198" s="51" t="n">
        <f aca="false">SUM(AI199:AI202)</f>
        <v>36000</v>
      </c>
      <c r="AJ198" s="51" t="n">
        <f aca="false">SUM(AJ199:AJ202)</f>
        <v>8051</v>
      </c>
      <c r="AK198" s="51" t="n">
        <f aca="false">SUM(AK199:AK202)</f>
        <v>70000</v>
      </c>
      <c r="AL198" s="51" t="n">
        <f aca="false">SUM(AL199:AL202)</f>
        <v>20000</v>
      </c>
      <c r="AM198" s="51" t="n">
        <f aca="false">SUM(AM199:AM202)</f>
        <v>0</v>
      </c>
      <c r="AN198" s="51" t="n">
        <f aca="false">SUM(AN199:AN202)</f>
        <v>90000</v>
      </c>
      <c r="AO198" s="39" t="n">
        <f aca="false">SUM(AN198/$AN$4)</f>
        <v>11945.0527573163</v>
      </c>
      <c r="AP198" s="51" t="n">
        <f aca="false">SUM(AP199:AP202)</f>
        <v>90000</v>
      </c>
      <c r="AQ198" s="51"/>
      <c r="AR198" s="39" t="n">
        <f aca="false">SUM(AP198/$AN$4)</f>
        <v>11945.0527573163</v>
      </c>
      <c r="AS198" s="39"/>
      <c r="AT198" s="39" t="n">
        <f aca="false">SUM(AT199:AT202)</f>
        <v>8575.47</v>
      </c>
      <c r="AU198" s="39" t="n">
        <f aca="false">SUM(AU199:AU202)</f>
        <v>1500</v>
      </c>
      <c r="AV198" s="39" t="n">
        <f aca="false">SUM(AV199:AV202)</f>
        <v>0</v>
      </c>
      <c r="AW198" s="39" t="n">
        <f aca="false">SUM(AR198+AU198-AV198)</f>
        <v>13445.0527573163</v>
      </c>
      <c r="AX198" s="47" t="n">
        <f aca="false">SUM(AX199:AX202)</f>
        <v>11721.83</v>
      </c>
      <c r="AY198" s="47" t="n">
        <f aca="false">SUM(AY199:AY202)</f>
        <v>3500</v>
      </c>
      <c r="AZ198" s="47" t="n">
        <f aca="false">SUM(AZ199:AZ202)</f>
        <v>4327.23</v>
      </c>
      <c r="BA198" s="47" t="n">
        <f aca="false">SUM(BA199:BA202)</f>
        <v>12617.8227573163</v>
      </c>
      <c r="BB198" s="47" t="n">
        <f aca="false">SUM(BB199:BB202)</f>
        <v>11721.83</v>
      </c>
      <c r="BC198" s="48" t="n">
        <f aca="false">SUM(BB198/BA198*100)</f>
        <v>92.8989907803483</v>
      </c>
      <c r="BH198" s="2" t="n">
        <v>11721.83</v>
      </c>
      <c r="BL198" s="2"/>
    </row>
    <row r="199" customFormat="false" ht="12.75" hidden="false" customHeight="false" outlineLevel="0" collapsed="false">
      <c r="A199" s="41"/>
      <c r="B199" s="36"/>
      <c r="C199" s="36"/>
      <c r="D199" s="36"/>
      <c r="E199" s="36"/>
      <c r="F199" s="36"/>
      <c r="G199" s="36"/>
      <c r="H199" s="36"/>
      <c r="I199" s="49" t="n">
        <v>36611</v>
      </c>
      <c r="J199" s="50" t="s">
        <v>224</v>
      </c>
      <c r="K199" s="51" t="n">
        <v>8000</v>
      </c>
      <c r="L199" s="51" t="n">
        <v>10000</v>
      </c>
      <c r="M199" s="51" t="n">
        <v>10000</v>
      </c>
      <c r="N199" s="51" t="n">
        <v>82000</v>
      </c>
      <c r="O199" s="51" t="n">
        <v>82000</v>
      </c>
      <c r="P199" s="51" t="n">
        <v>82000</v>
      </c>
      <c r="Q199" s="51" t="n">
        <v>82000</v>
      </c>
      <c r="R199" s="51" t="n">
        <v>37145.75</v>
      </c>
      <c r="S199" s="51"/>
      <c r="T199" s="51" t="n">
        <v>13553.29</v>
      </c>
      <c r="U199" s="51"/>
      <c r="V199" s="39" t="n">
        <f aca="false">S199/P199*100</f>
        <v>0</v>
      </c>
      <c r="W199" s="51" t="n">
        <v>15000</v>
      </c>
      <c r="X199" s="51" t="n">
        <v>16000</v>
      </c>
      <c r="Y199" s="51" t="n">
        <v>20000</v>
      </c>
      <c r="Z199" s="51" t="n">
        <v>20000</v>
      </c>
      <c r="AA199" s="51" t="n">
        <v>20000</v>
      </c>
      <c r="AB199" s="51" t="n">
        <v>18888.64</v>
      </c>
      <c r="AC199" s="51" t="n">
        <v>20000</v>
      </c>
      <c r="AD199" s="51" t="n">
        <v>20000</v>
      </c>
      <c r="AE199" s="51"/>
      <c r="AF199" s="51"/>
      <c r="AG199" s="53" t="n">
        <v>20000</v>
      </c>
      <c r="AH199" s="51" t="n">
        <v>16754.79</v>
      </c>
      <c r="AI199" s="51" t="n">
        <v>20000</v>
      </c>
      <c r="AJ199" s="47" t="n">
        <v>7051</v>
      </c>
      <c r="AK199" s="51" t="n">
        <v>10000</v>
      </c>
      <c r="AL199" s="51"/>
      <c r="AM199" s="51"/>
      <c r="AN199" s="47" t="n">
        <f aca="false">SUM(AK199+AL199-AM199)</f>
        <v>10000</v>
      </c>
      <c r="AO199" s="39" t="n">
        <f aca="false">SUM(AN199/$AN$4)</f>
        <v>1327.22808414626</v>
      </c>
      <c r="AP199" s="47" t="n">
        <v>10000</v>
      </c>
      <c r="AQ199" s="47"/>
      <c r="AR199" s="39" t="n">
        <f aca="false">SUM(AP199/$AN$4)</f>
        <v>1327.22808414626</v>
      </c>
      <c r="AS199" s="39" t="n">
        <v>1363.61</v>
      </c>
      <c r="AT199" s="39" t="n">
        <v>1363.61</v>
      </c>
      <c r="AU199" s="39"/>
      <c r="AV199" s="39"/>
      <c r="AW199" s="39" t="n">
        <f aca="false">SUM(AR199+AU199-AV199)</f>
        <v>1327.22808414626</v>
      </c>
      <c r="AX199" s="47" t="n">
        <v>4509.97</v>
      </c>
      <c r="AY199" s="47" t="n">
        <v>3500</v>
      </c>
      <c r="AZ199" s="47"/>
      <c r="BA199" s="47" t="n">
        <f aca="false">SUM(AW199+AY199-AZ199)</f>
        <v>4827.22808414626</v>
      </c>
      <c r="BB199" s="47" t="n">
        <v>4509.97</v>
      </c>
      <c r="BC199" s="48" t="n">
        <f aca="false">SUM(BB199/BA199*100)</f>
        <v>93.4277378525326</v>
      </c>
      <c r="BL199" s="2"/>
    </row>
    <row r="200" customFormat="false" ht="12.75" hidden="false" customHeight="false" outlineLevel="0" collapsed="false">
      <c r="A200" s="41"/>
      <c r="B200" s="36"/>
      <c r="C200" s="36"/>
      <c r="D200" s="36"/>
      <c r="E200" s="36"/>
      <c r="F200" s="36"/>
      <c r="G200" s="36"/>
      <c r="H200" s="36"/>
      <c r="I200" s="49" t="n">
        <v>36611</v>
      </c>
      <c r="J200" s="50" t="s">
        <v>225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39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3"/>
      <c r="AH200" s="51"/>
      <c r="AI200" s="51"/>
      <c r="AJ200" s="47"/>
      <c r="AK200" s="51" t="n">
        <v>28000</v>
      </c>
      <c r="AL200" s="51" t="n">
        <v>7000</v>
      </c>
      <c r="AM200" s="51"/>
      <c r="AN200" s="47" t="n">
        <f aca="false">SUM(AK200+AL200-AM200)</f>
        <v>35000</v>
      </c>
      <c r="AO200" s="39" t="n">
        <f aca="false">SUM(AN200/$AN$4)</f>
        <v>4645.29829451191</v>
      </c>
      <c r="AP200" s="47" t="n">
        <v>30000</v>
      </c>
      <c r="AQ200" s="47"/>
      <c r="AR200" s="39" t="n">
        <f aca="false">SUM(AP200/$AN$4)</f>
        <v>3981.68425243878</v>
      </c>
      <c r="AS200" s="39" t="n">
        <v>536.86</v>
      </c>
      <c r="AT200" s="39" t="n">
        <v>536.86</v>
      </c>
      <c r="AU200" s="39"/>
      <c r="AV200" s="39"/>
      <c r="AW200" s="39" t="n">
        <f aca="false">SUM(AR200+AU200-AV200)</f>
        <v>3981.68425243878</v>
      </c>
      <c r="AX200" s="47" t="n">
        <v>536.86</v>
      </c>
      <c r="AY200" s="47" t="n">
        <v>0</v>
      </c>
      <c r="AZ200" s="47" t="n">
        <v>3000</v>
      </c>
      <c r="BA200" s="47" t="n">
        <f aca="false">SUM(AW200+AY200-AZ200)</f>
        <v>981.684252438781</v>
      </c>
      <c r="BB200" s="47" t="n">
        <v>536.86</v>
      </c>
      <c r="BC200" s="48" t="n">
        <f aca="false">SUM(BB200/BA200*100)</f>
        <v>54.6876451024133</v>
      </c>
      <c r="BL200" s="2"/>
    </row>
    <row r="201" customFormat="false" ht="12.75" hidden="false" customHeight="false" outlineLevel="0" collapsed="false">
      <c r="A201" s="41"/>
      <c r="B201" s="36"/>
      <c r="C201" s="36"/>
      <c r="D201" s="36"/>
      <c r="E201" s="36"/>
      <c r="F201" s="36"/>
      <c r="G201" s="36"/>
      <c r="H201" s="36"/>
      <c r="I201" s="49" t="n">
        <v>36611</v>
      </c>
      <c r="J201" s="50" t="s">
        <v>226</v>
      </c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39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3"/>
      <c r="AH201" s="51"/>
      <c r="AI201" s="51"/>
      <c r="AJ201" s="47"/>
      <c r="AK201" s="51"/>
      <c r="AL201" s="51"/>
      <c r="AM201" s="51"/>
      <c r="AN201" s="47"/>
      <c r="AO201" s="39" t="n">
        <f aca="false">SUM(AN201/$AN$4)</f>
        <v>0</v>
      </c>
      <c r="AP201" s="47" t="n">
        <v>10000</v>
      </c>
      <c r="AQ201" s="47"/>
      <c r="AR201" s="39" t="n">
        <f aca="false">SUM(AP201/$AN$4)</f>
        <v>1327.22808414626</v>
      </c>
      <c r="AS201" s="39"/>
      <c r="AT201" s="39"/>
      <c r="AU201" s="39"/>
      <c r="AV201" s="39"/>
      <c r="AW201" s="39" t="n">
        <f aca="false">SUM(AR201+AU201-AV201)</f>
        <v>1327.22808414626</v>
      </c>
      <c r="AX201" s="47"/>
      <c r="AY201" s="47" t="n">
        <v>0</v>
      </c>
      <c r="AZ201" s="47" t="n">
        <v>1327.23</v>
      </c>
      <c r="BA201" s="47" t="n">
        <f aca="false">SUM(AW201+AY201-AZ201)</f>
        <v>-0.00191585373954695</v>
      </c>
      <c r="BB201" s="47"/>
      <c r="BC201" s="48" t="n">
        <f aca="false">SUM(BB201/BA201*100)</f>
        <v>0</v>
      </c>
      <c r="BL201" s="2"/>
    </row>
    <row r="202" customFormat="false" ht="12.75" hidden="false" customHeight="false" outlineLevel="0" collapsed="false">
      <c r="A202" s="41"/>
      <c r="B202" s="36"/>
      <c r="C202" s="36"/>
      <c r="D202" s="36"/>
      <c r="E202" s="36"/>
      <c r="F202" s="36"/>
      <c r="G202" s="36"/>
      <c r="H202" s="36"/>
      <c r="I202" s="49" t="n">
        <v>36611</v>
      </c>
      <c r="J202" s="50" t="s">
        <v>227</v>
      </c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39"/>
      <c r="W202" s="51"/>
      <c r="X202" s="51" t="n">
        <v>30000</v>
      </c>
      <c r="Y202" s="51" t="n">
        <v>14000</v>
      </c>
      <c r="Z202" s="51" t="n">
        <v>29000</v>
      </c>
      <c r="AA202" s="51" t="n">
        <v>28000</v>
      </c>
      <c r="AB202" s="51" t="n">
        <v>21225</v>
      </c>
      <c r="AC202" s="51" t="n">
        <v>28000</v>
      </c>
      <c r="AD202" s="51" t="n">
        <v>16000</v>
      </c>
      <c r="AE202" s="51"/>
      <c r="AF202" s="51"/>
      <c r="AG202" s="53" t="n">
        <f aca="false">SUM(AD202+AE202-AF202)</f>
        <v>16000</v>
      </c>
      <c r="AH202" s="51"/>
      <c r="AI202" s="51" t="n">
        <v>16000</v>
      </c>
      <c r="AJ202" s="47" t="n">
        <v>1000</v>
      </c>
      <c r="AK202" s="51" t="n">
        <v>32000</v>
      </c>
      <c r="AL202" s="51" t="n">
        <v>13000</v>
      </c>
      <c r="AM202" s="51"/>
      <c r="AN202" s="47" t="n">
        <f aca="false">SUM(AK202+AL202-AM202)</f>
        <v>45000</v>
      </c>
      <c r="AO202" s="39" t="n">
        <f aca="false">SUM(AN202/$AN$4)</f>
        <v>5972.52637865817</v>
      </c>
      <c r="AP202" s="47" t="n">
        <v>40000</v>
      </c>
      <c r="AQ202" s="47"/>
      <c r="AR202" s="39" t="n">
        <f aca="false">SUM(AP202/$AN$4)</f>
        <v>5308.91233658504</v>
      </c>
      <c r="AS202" s="39" t="n">
        <v>6675</v>
      </c>
      <c r="AT202" s="39" t="n">
        <v>6675</v>
      </c>
      <c r="AU202" s="39" t="n">
        <v>1500</v>
      </c>
      <c r="AV202" s="39"/>
      <c r="AW202" s="39" t="n">
        <f aca="false">SUM(AR202+AU202-AV202)</f>
        <v>6808.91233658504</v>
      </c>
      <c r="AX202" s="47" t="n">
        <v>6675</v>
      </c>
      <c r="AY202" s="47"/>
      <c r="AZ202" s="47"/>
      <c r="BA202" s="47" t="n">
        <f aca="false">SUM(AW202+AY202-AZ202)</f>
        <v>6808.91233658504</v>
      </c>
      <c r="BB202" s="47" t="n">
        <v>6675</v>
      </c>
      <c r="BC202" s="48" t="n">
        <f aca="false">SUM(BB202/BA202*100)</f>
        <v>98.0332785918609</v>
      </c>
      <c r="BL202" s="2"/>
    </row>
    <row r="203" customFormat="false" ht="12.75" hidden="false" customHeight="false" outlineLevel="0" collapsed="false">
      <c r="A203" s="46"/>
      <c r="B203" s="52" t="s">
        <v>228</v>
      </c>
      <c r="C203" s="52"/>
      <c r="D203" s="52"/>
      <c r="E203" s="52"/>
      <c r="F203" s="52"/>
      <c r="G203" s="52"/>
      <c r="H203" s="52"/>
      <c r="I203" s="37" t="n">
        <v>37</v>
      </c>
      <c r="J203" s="38" t="s">
        <v>218</v>
      </c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 t="n">
        <f aca="false">SUM(X204)</f>
        <v>30000</v>
      </c>
      <c r="Y203" s="39" t="n">
        <f aca="false">SUM(Y204)</f>
        <v>35500</v>
      </c>
      <c r="Z203" s="39" t="n">
        <f aca="false">SUM(Z204)</f>
        <v>20500</v>
      </c>
      <c r="AA203" s="39" t="n">
        <f aca="false">SUM(AA204)</f>
        <v>21000</v>
      </c>
      <c r="AB203" s="39" t="n">
        <f aca="false">SUM(AB204)</f>
        <v>0</v>
      </c>
      <c r="AC203" s="39" t="n">
        <f aca="false">SUM(AC204)</f>
        <v>21000</v>
      </c>
      <c r="AD203" s="39" t="n">
        <f aca="false">SUM(AD204)</f>
        <v>21000</v>
      </c>
      <c r="AE203" s="39" t="n">
        <f aca="false">SUM(AE204)</f>
        <v>0</v>
      </c>
      <c r="AF203" s="39" t="n">
        <f aca="false">SUM(AF204)</f>
        <v>0</v>
      </c>
      <c r="AG203" s="39" t="n">
        <f aca="false">SUM(AG204)</f>
        <v>37000</v>
      </c>
      <c r="AH203" s="39" t="n">
        <f aca="false">SUM(AH204)</f>
        <v>32468.11</v>
      </c>
      <c r="AI203" s="39" t="n">
        <f aca="false">SUM(AI204)</f>
        <v>36000</v>
      </c>
      <c r="AJ203" s="39" t="n">
        <f aca="false">SUM(AJ204)</f>
        <v>0</v>
      </c>
      <c r="AK203" s="39" t="n">
        <f aca="false">SUM(AK204)</f>
        <v>30000</v>
      </c>
      <c r="AL203" s="39" t="n">
        <f aca="false">SUM(AL204)</f>
        <v>8500</v>
      </c>
      <c r="AM203" s="39" t="n">
        <f aca="false">SUM(AM204)</f>
        <v>0</v>
      </c>
      <c r="AN203" s="39" t="n">
        <f aca="false">SUM(AN204)</f>
        <v>38500</v>
      </c>
      <c r="AO203" s="39" t="n">
        <f aca="false">SUM(AN203/$AN$4)</f>
        <v>5109.8281239631</v>
      </c>
      <c r="AP203" s="39" t="n">
        <f aca="false">SUM(AP204)</f>
        <v>43500</v>
      </c>
      <c r="AQ203" s="39"/>
      <c r="AR203" s="39" t="n">
        <f aca="false">SUM(AP203/$AN$4)</f>
        <v>5773.44216603623</v>
      </c>
      <c r="AS203" s="39"/>
      <c r="AT203" s="39" t="n">
        <f aca="false">SUM(AT204)</f>
        <v>281.97</v>
      </c>
      <c r="AU203" s="39" t="n">
        <f aca="false">SUM(AU204)</f>
        <v>500</v>
      </c>
      <c r="AV203" s="39" t="n">
        <f aca="false">SUM(AV204)</f>
        <v>0</v>
      </c>
      <c r="AW203" s="39" t="n">
        <f aca="false">SUM(AR203+AU203-AV203)</f>
        <v>6273.44216603623</v>
      </c>
      <c r="AX203" s="47" t="n">
        <f aca="false">SUM(AX204)</f>
        <v>4601.97</v>
      </c>
      <c r="AY203" s="47" t="n">
        <f aca="false">SUM(AY204)</f>
        <v>1600</v>
      </c>
      <c r="AZ203" s="47" t="n">
        <f aca="false">SUM(AZ204)</f>
        <v>2928.14</v>
      </c>
      <c r="BA203" s="47" t="n">
        <f aca="false">SUM(BA204)</f>
        <v>4945.30216603623</v>
      </c>
      <c r="BB203" s="47" t="n">
        <f aca="false">SUM(BB204)</f>
        <v>4601.97</v>
      </c>
      <c r="BC203" s="48" t="n">
        <f aca="false">SUM(BB203/BA203*100)</f>
        <v>93.0574077273943</v>
      </c>
      <c r="BE203" s="2" t="n">
        <v>4601.97</v>
      </c>
      <c r="BL203" s="2"/>
    </row>
    <row r="204" customFormat="false" ht="12.75" hidden="false" customHeight="false" outlineLevel="0" collapsed="false">
      <c r="A204" s="41"/>
      <c r="B204" s="36"/>
      <c r="C204" s="36"/>
      <c r="D204" s="36"/>
      <c r="E204" s="36"/>
      <c r="F204" s="36"/>
      <c r="G204" s="36"/>
      <c r="H204" s="36"/>
      <c r="I204" s="49" t="n">
        <v>372</v>
      </c>
      <c r="J204" s="50" t="s">
        <v>219</v>
      </c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39"/>
      <c r="W204" s="51"/>
      <c r="X204" s="51" t="n">
        <f aca="false">SUM(X205:X206)</f>
        <v>30000</v>
      </c>
      <c r="Y204" s="51" t="n">
        <f aca="false">SUM(Y205:Y206)</f>
        <v>35500</v>
      </c>
      <c r="Z204" s="51" t="n">
        <f aca="false">SUM(Z205:Z206)</f>
        <v>20500</v>
      </c>
      <c r="AA204" s="51" t="n">
        <f aca="false">SUM(AA205:AA206)</f>
        <v>21000</v>
      </c>
      <c r="AB204" s="51" t="n">
        <f aca="false">SUM(AB205:AB206)</f>
        <v>0</v>
      </c>
      <c r="AC204" s="51" t="n">
        <f aca="false">SUM(AC205:AC206)</f>
        <v>21000</v>
      </c>
      <c r="AD204" s="51" t="n">
        <f aca="false">SUM(AD205:AD206)</f>
        <v>21000</v>
      </c>
      <c r="AE204" s="51"/>
      <c r="AF204" s="51"/>
      <c r="AG204" s="53" t="n">
        <f aca="false">SUM(AG205:AG208)</f>
        <v>37000</v>
      </c>
      <c r="AH204" s="53" t="n">
        <f aca="false">SUM(AH205:AH208)</f>
        <v>32468.11</v>
      </c>
      <c r="AI204" s="53" t="n">
        <f aca="false">SUM(AI205:AI208)</f>
        <v>36000</v>
      </c>
      <c r="AJ204" s="53" t="n">
        <f aca="false">SUM(AJ205:AJ208)</f>
        <v>0</v>
      </c>
      <c r="AK204" s="53" t="n">
        <v>30000</v>
      </c>
      <c r="AL204" s="53" t="n">
        <f aca="false">SUM(AL205:AL208)</f>
        <v>8500</v>
      </c>
      <c r="AM204" s="53" t="n">
        <f aca="false">SUM(AM205:AM208)</f>
        <v>0</v>
      </c>
      <c r="AN204" s="53" t="n">
        <f aca="false">SUM(AN205:AN208)</f>
        <v>38500</v>
      </c>
      <c r="AO204" s="39" t="n">
        <f aca="false">SUM(AN204/$AN$4)</f>
        <v>5109.8281239631</v>
      </c>
      <c r="AP204" s="53" t="n">
        <f aca="false">SUM(AP205:AP208)</f>
        <v>43500</v>
      </c>
      <c r="AQ204" s="53"/>
      <c r="AR204" s="39" t="n">
        <f aca="false">SUM(AP204/$AN$4)</f>
        <v>5773.44216603623</v>
      </c>
      <c r="AS204" s="39"/>
      <c r="AT204" s="39" t="n">
        <f aca="false">SUM(AT205:AT208)</f>
        <v>281.97</v>
      </c>
      <c r="AU204" s="39" t="n">
        <f aca="false">SUM(AU205:AU208)</f>
        <v>500</v>
      </c>
      <c r="AV204" s="39" t="n">
        <f aca="false">SUM(AV205:AV208)</f>
        <v>0</v>
      </c>
      <c r="AW204" s="39" t="n">
        <f aca="false">SUM(AR204+AU204-AV204)</f>
        <v>6273.44216603623</v>
      </c>
      <c r="AX204" s="47" t="n">
        <f aca="false">SUM(AX205:AX208)</f>
        <v>4601.97</v>
      </c>
      <c r="AY204" s="47" t="n">
        <f aca="false">SUM(AY205:AY208)</f>
        <v>1600</v>
      </c>
      <c r="AZ204" s="47" t="n">
        <f aca="false">SUM(AZ205:AZ208)</f>
        <v>2928.14</v>
      </c>
      <c r="BA204" s="47" t="n">
        <f aca="false">SUM(BA205:BA208)</f>
        <v>4945.30216603623</v>
      </c>
      <c r="BB204" s="47" t="n">
        <f aca="false">SUM(BB205:BB208)</f>
        <v>4601.97</v>
      </c>
      <c r="BC204" s="48" t="n">
        <f aca="false">SUM(BB204/BA204*100)</f>
        <v>93.0574077273943</v>
      </c>
      <c r="BL204" s="2"/>
    </row>
    <row r="205" customFormat="false" ht="12.75" hidden="false" customHeight="false" outlineLevel="0" collapsed="false">
      <c r="A205" s="41"/>
      <c r="B205" s="36"/>
      <c r="C205" s="36"/>
      <c r="D205" s="36"/>
      <c r="E205" s="36"/>
      <c r="F205" s="36"/>
      <c r="G205" s="36"/>
      <c r="H205" s="36"/>
      <c r="I205" s="49" t="n">
        <v>37221</v>
      </c>
      <c r="J205" s="50" t="s">
        <v>229</v>
      </c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 t="n">
        <v>10000</v>
      </c>
      <c r="X205" s="51" t="n">
        <v>25000</v>
      </c>
      <c r="Y205" s="51" t="n">
        <v>30000</v>
      </c>
      <c r="Z205" s="51" t="n">
        <v>15000</v>
      </c>
      <c r="AA205" s="51" t="n">
        <v>15000</v>
      </c>
      <c r="AB205" s="51"/>
      <c r="AC205" s="51" t="n">
        <v>15000</v>
      </c>
      <c r="AD205" s="51" t="n">
        <v>15000</v>
      </c>
      <c r="AE205" s="51"/>
      <c r="AF205" s="51"/>
      <c r="AG205" s="53" t="n">
        <f aca="false">SUM(AD205+AE205-AF205)</f>
        <v>15000</v>
      </c>
      <c r="AH205" s="51" t="n">
        <v>16468.11</v>
      </c>
      <c r="AI205" s="51" t="n">
        <v>14000</v>
      </c>
      <c r="AJ205" s="47" t="n">
        <v>0</v>
      </c>
      <c r="AK205" s="51" t="n">
        <v>14000</v>
      </c>
      <c r="AL205" s="51"/>
      <c r="AM205" s="51"/>
      <c r="AN205" s="47" t="n">
        <f aca="false">SUM(AK205+AL205-AM205)</f>
        <v>14000</v>
      </c>
      <c r="AO205" s="39" t="n">
        <f aca="false">SUM(AN205/$AN$4)</f>
        <v>1858.11931780476</v>
      </c>
      <c r="AP205" s="47" t="n">
        <v>15000</v>
      </c>
      <c r="AQ205" s="47"/>
      <c r="AR205" s="39" t="n">
        <f aca="false">SUM(AP205/$AN$4)</f>
        <v>1990.84212621939</v>
      </c>
      <c r="AS205" s="39" t="n">
        <v>50.97</v>
      </c>
      <c r="AT205" s="39" t="n">
        <v>50.97</v>
      </c>
      <c r="AU205" s="39"/>
      <c r="AV205" s="39"/>
      <c r="AW205" s="39" t="n">
        <f aca="false">SUM(AR205+AU205-AV205)</f>
        <v>1990.84212621939</v>
      </c>
      <c r="AX205" s="47" t="n">
        <v>50.97</v>
      </c>
      <c r="AY205" s="47" t="n">
        <v>0</v>
      </c>
      <c r="AZ205" s="47" t="n">
        <v>1800</v>
      </c>
      <c r="BA205" s="47" t="n">
        <f aca="false">SUM(AW205+AY205-AZ205)</f>
        <v>190.842126219391</v>
      </c>
      <c r="BB205" s="47" t="n">
        <v>50.97</v>
      </c>
      <c r="BC205" s="48" t="n">
        <f aca="false">SUM(BB205/BA205*100)</f>
        <v>26.7079397037346</v>
      </c>
      <c r="BL205" s="2"/>
    </row>
    <row r="206" customFormat="false" ht="12.75" hidden="false" customHeight="false" outlineLevel="0" collapsed="false">
      <c r="A206" s="41"/>
      <c r="B206" s="36"/>
      <c r="C206" s="36"/>
      <c r="D206" s="36"/>
      <c r="E206" s="36"/>
      <c r="F206" s="36"/>
      <c r="G206" s="36"/>
      <c r="H206" s="36"/>
      <c r="I206" s="49" t="n">
        <v>37221</v>
      </c>
      <c r="J206" s="50" t="s">
        <v>230</v>
      </c>
      <c r="K206" s="51" t="n">
        <v>8000</v>
      </c>
      <c r="L206" s="51" t="n">
        <v>10000</v>
      </c>
      <c r="M206" s="51" t="n">
        <v>10000</v>
      </c>
      <c r="N206" s="51" t="n">
        <v>82000</v>
      </c>
      <c r="O206" s="51" t="n">
        <v>82000</v>
      </c>
      <c r="P206" s="51" t="n">
        <v>82000</v>
      </c>
      <c r="Q206" s="51" t="n">
        <v>82000</v>
      </c>
      <c r="R206" s="51" t="n">
        <v>37145.75</v>
      </c>
      <c r="S206" s="51"/>
      <c r="T206" s="51"/>
      <c r="U206" s="51"/>
      <c r="V206" s="39" t="n">
        <f aca="false">S206/P206*100</f>
        <v>0</v>
      </c>
      <c r="W206" s="51" t="n">
        <v>5000</v>
      </c>
      <c r="X206" s="51" t="n">
        <v>5000</v>
      </c>
      <c r="Y206" s="51" t="n">
        <v>5500</v>
      </c>
      <c r="Z206" s="51" t="n">
        <v>5500</v>
      </c>
      <c r="AA206" s="51" t="n">
        <v>6000</v>
      </c>
      <c r="AB206" s="51"/>
      <c r="AC206" s="51" t="n">
        <v>6000</v>
      </c>
      <c r="AD206" s="51" t="n">
        <v>6000</v>
      </c>
      <c r="AE206" s="51"/>
      <c r="AF206" s="51"/>
      <c r="AG206" s="53" t="n">
        <f aca="false">SUM(AD206+AE206-AF206)</f>
        <v>6000</v>
      </c>
      <c r="AH206" s="51" t="n">
        <v>0</v>
      </c>
      <c r="AI206" s="51" t="n">
        <v>6000</v>
      </c>
      <c r="AJ206" s="47" t="n">
        <v>0</v>
      </c>
      <c r="AK206" s="51" t="n">
        <v>0</v>
      </c>
      <c r="AL206" s="51" t="n">
        <v>8500</v>
      </c>
      <c r="AM206" s="51"/>
      <c r="AN206" s="47" t="n">
        <f aca="false">SUM(AK206+AL206-AM206)</f>
        <v>8500</v>
      </c>
      <c r="AO206" s="39" t="n">
        <f aca="false">SUM(AN206/$AN$4)</f>
        <v>1128.14387152432</v>
      </c>
      <c r="AP206" s="47" t="n">
        <v>8500</v>
      </c>
      <c r="AQ206" s="47"/>
      <c r="AR206" s="39" t="n">
        <f aca="false">SUM(AP206/$AN$4)</f>
        <v>1128.14387152432</v>
      </c>
      <c r="AS206" s="39"/>
      <c r="AT206" s="39"/>
      <c r="AU206" s="39"/>
      <c r="AV206" s="39"/>
      <c r="AW206" s="39" t="n">
        <f aca="false">SUM(AR206+AU206-AV206)</f>
        <v>1128.14387152432</v>
      </c>
      <c r="AX206" s="47"/>
      <c r="AY206" s="47"/>
      <c r="AZ206" s="47" t="n">
        <v>1128.14</v>
      </c>
      <c r="BA206" s="47" t="n">
        <f aca="false">SUM(AW206+AY206-AZ206)</f>
        <v>0.00387152432131188</v>
      </c>
      <c r="BB206" s="47"/>
      <c r="BC206" s="48" t="n">
        <f aca="false">SUM(BB206/BA206*100)</f>
        <v>0</v>
      </c>
      <c r="BL206" s="2"/>
    </row>
    <row r="207" customFormat="false" ht="12.75" hidden="false" customHeight="false" outlineLevel="0" collapsed="false">
      <c r="A207" s="41"/>
      <c r="B207" s="36"/>
      <c r="C207" s="36"/>
      <c r="D207" s="36"/>
      <c r="E207" s="36"/>
      <c r="F207" s="36"/>
      <c r="G207" s="36"/>
      <c r="H207" s="36"/>
      <c r="I207" s="49" t="n">
        <v>37229</v>
      </c>
      <c r="J207" s="50" t="s">
        <v>231</v>
      </c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39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3"/>
      <c r="AH207" s="51"/>
      <c r="AI207" s="51"/>
      <c r="AJ207" s="47"/>
      <c r="AK207" s="51"/>
      <c r="AL207" s="51"/>
      <c r="AM207" s="51"/>
      <c r="AN207" s="47"/>
      <c r="AO207" s="39"/>
      <c r="AP207" s="47"/>
      <c r="AQ207" s="47"/>
      <c r="AR207" s="39"/>
      <c r="AS207" s="39" t="n">
        <v>231</v>
      </c>
      <c r="AT207" s="39" t="n">
        <v>231</v>
      </c>
      <c r="AU207" s="39" t="n">
        <v>500</v>
      </c>
      <c r="AV207" s="39"/>
      <c r="AW207" s="39" t="n">
        <f aca="false">SUM(AR207+AU207-AV207)</f>
        <v>500</v>
      </c>
      <c r="AX207" s="47" t="n">
        <v>1821</v>
      </c>
      <c r="AY207" s="47" t="n">
        <v>1500</v>
      </c>
      <c r="AZ207" s="47"/>
      <c r="BA207" s="47" t="n">
        <f aca="false">SUM(AW207+AY207-AZ207)</f>
        <v>2000</v>
      </c>
      <c r="BB207" s="47" t="n">
        <v>1821</v>
      </c>
      <c r="BC207" s="48" t="n">
        <f aca="false">SUM(BB207/BA207*100)</f>
        <v>91.05</v>
      </c>
      <c r="BL207" s="2"/>
    </row>
    <row r="208" customFormat="false" ht="12.75" hidden="false" customHeight="false" outlineLevel="0" collapsed="false">
      <c r="A208" s="41"/>
      <c r="B208" s="36"/>
      <c r="C208" s="36"/>
      <c r="D208" s="36"/>
      <c r="E208" s="36"/>
      <c r="F208" s="36"/>
      <c r="G208" s="36"/>
      <c r="H208" s="36"/>
      <c r="I208" s="49" t="n">
        <v>37229</v>
      </c>
      <c r="J208" s="50" t="s">
        <v>232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39"/>
      <c r="W208" s="51"/>
      <c r="X208" s="51"/>
      <c r="Y208" s="51"/>
      <c r="Z208" s="51"/>
      <c r="AA208" s="51"/>
      <c r="AB208" s="51"/>
      <c r="AC208" s="51"/>
      <c r="AD208" s="51" t="n">
        <v>16000</v>
      </c>
      <c r="AE208" s="51"/>
      <c r="AF208" s="51"/>
      <c r="AG208" s="53" t="n">
        <f aca="false">SUM(AD208+AE208-AF208)</f>
        <v>16000</v>
      </c>
      <c r="AH208" s="51" t="n">
        <v>16000</v>
      </c>
      <c r="AI208" s="51" t="n">
        <v>16000</v>
      </c>
      <c r="AJ208" s="47" t="n">
        <v>0</v>
      </c>
      <c r="AK208" s="51" t="n">
        <v>16000</v>
      </c>
      <c r="AL208" s="51"/>
      <c r="AM208" s="51"/>
      <c r="AN208" s="47" t="n">
        <f aca="false">SUM(AK208+AL208-AM208)</f>
        <v>16000</v>
      </c>
      <c r="AO208" s="39" t="n">
        <f aca="false">SUM(AN208/$AN$4)</f>
        <v>2123.56493463402</v>
      </c>
      <c r="AP208" s="47" t="n">
        <v>20000</v>
      </c>
      <c r="AQ208" s="47"/>
      <c r="AR208" s="39" t="n">
        <f aca="false">SUM(AP208/$AN$4)</f>
        <v>2654.45616829252</v>
      </c>
      <c r="AS208" s="39"/>
      <c r="AT208" s="39"/>
      <c r="AU208" s="39"/>
      <c r="AV208" s="39"/>
      <c r="AW208" s="39" t="n">
        <f aca="false">SUM(AR208+AU208-AV208)</f>
        <v>2654.45616829252</v>
      </c>
      <c r="AX208" s="47" t="n">
        <v>2730</v>
      </c>
      <c r="AY208" s="47" t="n">
        <v>100</v>
      </c>
      <c r="AZ208" s="47"/>
      <c r="BA208" s="47" t="n">
        <f aca="false">SUM(AW208+AY208-AZ208)</f>
        <v>2754.45616829252</v>
      </c>
      <c r="BB208" s="47" t="n">
        <v>2730</v>
      </c>
      <c r="BC208" s="48" t="n">
        <f aca="false">SUM(BB208/BA208*100)</f>
        <v>99.1121235264498</v>
      </c>
      <c r="BL208" s="2"/>
    </row>
    <row r="209" customFormat="false" ht="12.75" hidden="false" customHeight="false" outlineLevel="0" collapsed="false">
      <c r="A209" s="46" t="s">
        <v>233</v>
      </c>
      <c r="B209" s="52"/>
      <c r="C209" s="52"/>
      <c r="D209" s="52"/>
      <c r="E209" s="52"/>
      <c r="F209" s="52"/>
      <c r="G209" s="52"/>
      <c r="H209" s="52"/>
      <c r="I209" s="37" t="s">
        <v>234</v>
      </c>
      <c r="J209" s="38" t="s">
        <v>235</v>
      </c>
      <c r="K209" s="39" t="e">
        <f aca="false">SUM(K210+K239+#REF!)</f>
        <v>#REF!</v>
      </c>
      <c r="L209" s="39" t="e">
        <f aca="false">SUM(L210+L239+#REF!)</f>
        <v>#REF!</v>
      </c>
      <c r="M209" s="39" t="e">
        <f aca="false">SUM(M210+M239+#REF!)</f>
        <v>#REF!</v>
      </c>
      <c r="N209" s="39" t="e">
        <f aca="false">SUM(N210+N239+N229)</f>
        <v>#REF!</v>
      </c>
      <c r="O209" s="39" t="e">
        <f aca="false">SUM(O210+O239+O229)</f>
        <v>#REF!</v>
      </c>
      <c r="P209" s="39" t="e">
        <f aca="false">SUM(P210+P239+P229)</f>
        <v>#REF!</v>
      </c>
      <c r="Q209" s="39" t="e">
        <f aca="false">SUM(Q210+Q239+Q229)</f>
        <v>#REF!</v>
      </c>
      <c r="R209" s="39" t="e">
        <f aca="false">SUM(R210+R239+R229)</f>
        <v>#REF!</v>
      </c>
      <c r="S209" s="39" t="e">
        <f aca="false">SUM(S210+S239+S229)</f>
        <v>#REF!</v>
      </c>
      <c r="T209" s="39" t="e">
        <f aca="false">SUM(T210+T239+T229)</f>
        <v>#REF!</v>
      </c>
      <c r="U209" s="39" t="e">
        <f aca="false">SUM(U210+U239+U229)</f>
        <v>#REF!</v>
      </c>
      <c r="V209" s="39" t="e">
        <f aca="false">SUM(V210+V239+V229)</f>
        <v>#REF!</v>
      </c>
      <c r="W209" s="39" t="n">
        <f aca="false">SUM(W210+W239+W229)</f>
        <v>115000</v>
      </c>
      <c r="X209" s="39" t="n">
        <f aca="false">SUM(X210+X239+X229)</f>
        <v>150000</v>
      </c>
      <c r="Y209" s="39" t="e">
        <f aca="false">SUM(Y210+Y239+Y229)</f>
        <v>#REF!</v>
      </c>
      <c r="Z209" s="39" t="e">
        <f aca="false">SUM(Z210+Z239+Z229)</f>
        <v>#REF!</v>
      </c>
      <c r="AA209" s="39" t="n">
        <f aca="false">SUM(AA210+AA239+AA229)</f>
        <v>950000</v>
      </c>
      <c r="AB209" s="39" t="e">
        <f aca="false">SUM(AB210+AB239+AB229)</f>
        <v>#REF!</v>
      </c>
      <c r="AC209" s="39" t="n">
        <f aca="false">SUM(AC210+AC239+AC229)</f>
        <v>1788000</v>
      </c>
      <c r="AD209" s="39" t="n">
        <f aca="false">SUM(AD210+AD239+AD229)</f>
        <v>1998000</v>
      </c>
      <c r="AE209" s="39" t="n">
        <f aca="false">SUM(AE210+AE239+AE229)</f>
        <v>0</v>
      </c>
      <c r="AF209" s="39" t="n">
        <f aca="false">SUM(AF210+AF239+AF229)</f>
        <v>0</v>
      </c>
      <c r="AG209" s="39" t="n">
        <f aca="false">SUM(AG210+AG239+AG229)</f>
        <v>1998000</v>
      </c>
      <c r="AH209" s="39" t="n">
        <f aca="false">SUM(AH210+AH239+AH229)</f>
        <v>610261.41</v>
      </c>
      <c r="AI209" s="39" t="n">
        <f aca="false">SUM(AI210+AI239+AI229)</f>
        <v>1850000</v>
      </c>
      <c r="AJ209" s="39" t="n">
        <f aca="false">SUM(AJ210+AJ239+AJ229)</f>
        <v>281229.98</v>
      </c>
      <c r="AK209" s="39" t="n">
        <f aca="false">SUM(AK210+AK239+AK229)</f>
        <v>2030000</v>
      </c>
      <c r="AL209" s="39" t="n">
        <f aca="false">SUM(AL210+AL239+AL229)</f>
        <v>320000</v>
      </c>
      <c r="AM209" s="39" t="n">
        <f aca="false">SUM(AM210+AM239+AM229)</f>
        <v>200000</v>
      </c>
      <c r="AN209" s="39" t="n">
        <f aca="false">SUM(AN210+AN239+AN229)</f>
        <v>2150000</v>
      </c>
      <c r="AO209" s="39" t="n">
        <f aca="false">SUM(AN209/$AN$4)</f>
        <v>285354.038091446</v>
      </c>
      <c r="AP209" s="39" t="n">
        <f aca="false">SUM(AP210+AP239+AP229)</f>
        <v>1600000</v>
      </c>
      <c r="AQ209" s="39" t="n">
        <f aca="false">SUM(AQ210+AQ239+AQ229)</f>
        <v>0</v>
      </c>
      <c r="AR209" s="39" t="n">
        <f aca="false">SUM(AP209/$AN$4)</f>
        <v>212356.493463402</v>
      </c>
      <c r="AS209" s="39"/>
      <c r="AT209" s="39" t="n">
        <f aca="false">SUM(AT210+AT239+AT229)</f>
        <v>58314.48</v>
      </c>
      <c r="AU209" s="39" t="n">
        <f aca="false">SUM(AU210+AU239+AU229)</f>
        <v>134463.16</v>
      </c>
      <c r="AV209" s="39" t="n">
        <f aca="false">SUM(AV210+AV239+AV229)</f>
        <v>30466.48</v>
      </c>
      <c r="AW209" s="39" t="n">
        <f aca="false">SUM(AR209+AU209-AV209)</f>
        <v>316353.173463402</v>
      </c>
      <c r="AX209" s="47" t="n">
        <f aca="false">SUM(AX210+AX229+AX239)</f>
        <v>98139.52</v>
      </c>
      <c r="AY209" s="47" t="n">
        <f aca="false">SUM(AY210+AY229+AY239)</f>
        <v>20000</v>
      </c>
      <c r="AZ209" s="47" t="n">
        <f aca="false">SUM(AZ210+AZ229+AZ239)</f>
        <v>125201.86</v>
      </c>
      <c r="BA209" s="47" t="n">
        <f aca="false">SUM(BA210+BA229+BA239)</f>
        <v>211151.313463402</v>
      </c>
      <c r="BB209" s="47" t="n">
        <f aca="false">SUM(BB210+BB229+BB239)</f>
        <v>97729.52</v>
      </c>
      <c r="BC209" s="48" t="n">
        <f aca="false">SUM(BB209/BA209*100)</f>
        <v>46.2841165404066</v>
      </c>
      <c r="BL209" s="2"/>
    </row>
    <row r="210" customFormat="false" ht="12.75" hidden="false" customHeight="false" outlineLevel="0" collapsed="false">
      <c r="A210" s="41" t="s">
        <v>236</v>
      </c>
      <c r="B210" s="36"/>
      <c r="C210" s="36"/>
      <c r="D210" s="36"/>
      <c r="E210" s="36"/>
      <c r="F210" s="36"/>
      <c r="G210" s="36"/>
      <c r="H210" s="36"/>
      <c r="I210" s="49" t="s">
        <v>48</v>
      </c>
      <c r="J210" s="50" t="s">
        <v>237</v>
      </c>
      <c r="K210" s="51" t="e">
        <f aca="false">SUM(K211)</f>
        <v>#REF!</v>
      </c>
      <c r="L210" s="51" t="e">
        <f aca="false">SUM(L211)</f>
        <v>#REF!</v>
      </c>
      <c r="M210" s="51" t="e">
        <f aca="false">SUM(M211)</f>
        <v>#REF!</v>
      </c>
      <c r="N210" s="51" t="e">
        <f aca="false">SUM(N211)</f>
        <v>#REF!</v>
      </c>
      <c r="O210" s="51" t="e">
        <f aca="false">SUM(O211)</f>
        <v>#REF!</v>
      </c>
      <c r="P210" s="51" t="e">
        <f aca="false">SUM(P211)</f>
        <v>#REF!</v>
      </c>
      <c r="Q210" s="51" t="e">
        <f aca="false">SUM(Q211)</f>
        <v>#REF!</v>
      </c>
      <c r="R210" s="51" t="e">
        <f aca="false">SUM(R211)</f>
        <v>#REF!</v>
      </c>
      <c r="S210" s="51" t="e">
        <f aca="false">SUM(S211)</f>
        <v>#REF!</v>
      </c>
      <c r="T210" s="51" t="e">
        <f aca="false">SUM(T211)</f>
        <v>#REF!</v>
      </c>
      <c r="U210" s="51" t="e">
        <f aca="false">SUM(U211)</f>
        <v>#REF!</v>
      </c>
      <c r="V210" s="51" t="e">
        <f aca="false">SUM(V211)</f>
        <v>#REF!</v>
      </c>
      <c r="W210" s="51" t="n">
        <f aca="false">SUM(W211)</f>
        <v>0</v>
      </c>
      <c r="X210" s="51" t="n">
        <f aca="false">SUM(X211)</f>
        <v>0</v>
      </c>
      <c r="Y210" s="51" t="n">
        <f aca="false">SUM(Y211)</f>
        <v>400000</v>
      </c>
      <c r="Z210" s="51" t="n">
        <f aca="false">SUM(Z211)</f>
        <v>650000</v>
      </c>
      <c r="AA210" s="51" t="n">
        <f aca="false">SUM(AA211)</f>
        <v>400000</v>
      </c>
      <c r="AB210" s="51" t="n">
        <f aca="false">SUM(AB211)</f>
        <v>75137.46</v>
      </c>
      <c r="AC210" s="51" t="n">
        <f aca="false">SUM(AC211)</f>
        <v>1238000</v>
      </c>
      <c r="AD210" s="51" t="n">
        <f aca="false">SUM(AD211)</f>
        <v>1498000</v>
      </c>
      <c r="AE210" s="51" t="n">
        <f aca="false">SUM(AE211)</f>
        <v>0</v>
      </c>
      <c r="AF210" s="51" t="n">
        <f aca="false">SUM(AF211)</f>
        <v>0</v>
      </c>
      <c r="AG210" s="51" t="n">
        <f aca="false">SUM(AG211)</f>
        <v>1498000</v>
      </c>
      <c r="AH210" s="51" t="n">
        <f aca="false">SUM(AH211)</f>
        <v>601936.41</v>
      </c>
      <c r="AI210" s="51" t="n">
        <f aca="false">SUM(AI211)</f>
        <v>1250000</v>
      </c>
      <c r="AJ210" s="51" t="n">
        <f aca="false">SUM(AJ211)</f>
        <v>278452.08</v>
      </c>
      <c r="AK210" s="51" t="n">
        <f aca="false">SUM(AK211)</f>
        <v>1650000</v>
      </c>
      <c r="AL210" s="51" t="n">
        <f aca="false">SUM(AL211)</f>
        <v>320000</v>
      </c>
      <c r="AM210" s="51" t="n">
        <f aca="false">SUM(AM211)</f>
        <v>200000</v>
      </c>
      <c r="AN210" s="51" t="n">
        <f aca="false">SUM(AN211)</f>
        <v>1770000</v>
      </c>
      <c r="AO210" s="39" t="n">
        <f aca="false">SUM(AN210/$AN$4)</f>
        <v>234919.370893888</v>
      </c>
      <c r="AP210" s="51" t="n">
        <f aca="false">SUM(AP211)</f>
        <v>1170000</v>
      </c>
      <c r="AQ210" s="51" t="n">
        <f aca="false">SUM(AQ211)</f>
        <v>0</v>
      </c>
      <c r="AR210" s="39" t="n">
        <f aca="false">SUM(AP210/$AN$4)</f>
        <v>155285.685845113</v>
      </c>
      <c r="AS210" s="39"/>
      <c r="AT210" s="39" t="n">
        <f aca="false">SUM(AT211)</f>
        <v>41557.96</v>
      </c>
      <c r="AU210" s="39" t="n">
        <f aca="false">SUM(AU211)</f>
        <v>100000</v>
      </c>
      <c r="AV210" s="39" t="n">
        <f aca="false">SUM(AV211)</f>
        <v>30466.48</v>
      </c>
      <c r="AW210" s="39" t="n">
        <f aca="false">SUM(AR210+AU210-AV210)</f>
        <v>224819.205845112</v>
      </c>
      <c r="AX210" s="47" t="n">
        <f aca="false">SUM(AX220+AX216)</f>
        <v>53914.22</v>
      </c>
      <c r="AY210" s="47" t="n">
        <f aca="false">SUM(AY220+AY216)</f>
        <v>20000</v>
      </c>
      <c r="AZ210" s="47" t="n">
        <f aca="false">SUM(AZ220+AZ216)</f>
        <v>79347.9</v>
      </c>
      <c r="BA210" s="47" t="n">
        <f aca="false">SUM(BA220+BA216)</f>
        <v>165471.305845112</v>
      </c>
      <c r="BB210" s="47" t="n">
        <f aca="false">SUM(BB220+BB216)</f>
        <v>53914.22</v>
      </c>
      <c r="BC210" s="48" t="n">
        <f aca="false">SUM(BB210/BA210*100)</f>
        <v>32.5822170343333</v>
      </c>
      <c r="BL210" s="2"/>
    </row>
    <row r="211" customFormat="false" ht="12.75" hidden="false" customHeight="false" outlineLevel="0" collapsed="false">
      <c r="A211" s="41"/>
      <c r="B211" s="36"/>
      <c r="C211" s="36"/>
      <c r="D211" s="36"/>
      <c r="E211" s="36"/>
      <c r="F211" s="36"/>
      <c r="G211" s="36"/>
      <c r="H211" s="36"/>
      <c r="I211" s="49" t="s">
        <v>238</v>
      </c>
      <c r="J211" s="50"/>
      <c r="K211" s="51" t="e">
        <f aca="false">SUM(K220)</f>
        <v>#REF!</v>
      </c>
      <c r="L211" s="51" t="e">
        <f aca="false">SUM(L220)</f>
        <v>#REF!</v>
      </c>
      <c r="M211" s="51" t="e">
        <f aca="false">SUM(M220)</f>
        <v>#REF!</v>
      </c>
      <c r="N211" s="51" t="e">
        <f aca="false">SUM(N220)</f>
        <v>#REF!</v>
      </c>
      <c r="O211" s="51" t="e">
        <f aca="false">SUM(O220)</f>
        <v>#REF!</v>
      </c>
      <c r="P211" s="51" t="e">
        <f aca="false">SUM(P220)</f>
        <v>#REF!</v>
      </c>
      <c r="Q211" s="51" t="e">
        <f aca="false">SUM(Q220)</f>
        <v>#REF!</v>
      </c>
      <c r="R211" s="51" t="e">
        <f aca="false">SUM(R220)</f>
        <v>#REF!</v>
      </c>
      <c r="S211" s="51" t="e">
        <f aca="false">SUM(S220)</f>
        <v>#REF!</v>
      </c>
      <c r="T211" s="51" t="e">
        <f aca="false">SUM(T220)</f>
        <v>#REF!</v>
      </c>
      <c r="U211" s="51" t="e">
        <f aca="false">SUM(U220)</f>
        <v>#REF!</v>
      </c>
      <c r="V211" s="51" t="e">
        <f aca="false">SUM(V220)</f>
        <v>#REF!</v>
      </c>
      <c r="W211" s="51" t="n">
        <f aca="false">SUM(W220)</f>
        <v>0</v>
      </c>
      <c r="X211" s="51" t="n">
        <f aca="false">SUM(X220)</f>
        <v>0</v>
      </c>
      <c r="Y211" s="51" t="n">
        <f aca="false">SUM(Y220)</f>
        <v>400000</v>
      </c>
      <c r="Z211" s="51" t="n">
        <f aca="false">SUM(Z220)</f>
        <v>650000</v>
      </c>
      <c r="AA211" s="51" t="n">
        <f aca="false">SUM(AA220)</f>
        <v>400000</v>
      </c>
      <c r="AB211" s="51" t="n">
        <f aca="false">SUM(AB220)</f>
        <v>75137.46</v>
      </c>
      <c r="AC211" s="51" t="n">
        <f aca="false">SUM(AC220)</f>
        <v>1238000</v>
      </c>
      <c r="AD211" s="51" t="n">
        <f aca="false">SUM(AD220)</f>
        <v>1498000</v>
      </c>
      <c r="AE211" s="51" t="n">
        <f aca="false">SUM(AE220)</f>
        <v>0</v>
      </c>
      <c r="AF211" s="51" t="n">
        <f aca="false">SUM(AF220)</f>
        <v>0</v>
      </c>
      <c r="AG211" s="51" t="n">
        <f aca="false">SUM(AG220)</f>
        <v>1498000</v>
      </c>
      <c r="AH211" s="51" t="n">
        <f aca="false">SUM(AH220)</f>
        <v>601936.41</v>
      </c>
      <c r="AI211" s="51" t="n">
        <f aca="false">SUM(AI220)</f>
        <v>1250000</v>
      </c>
      <c r="AJ211" s="51" t="n">
        <f aca="false">SUM(AJ220)</f>
        <v>278452.08</v>
      </c>
      <c r="AK211" s="51" t="n">
        <f aca="false">SUM(AK220)</f>
        <v>1650000</v>
      </c>
      <c r="AL211" s="51" t="n">
        <f aca="false">SUM(AL220)</f>
        <v>320000</v>
      </c>
      <c r="AM211" s="51" t="n">
        <f aca="false">SUM(AM220)</f>
        <v>200000</v>
      </c>
      <c r="AN211" s="51" t="n">
        <f aca="false">SUM(AN220)</f>
        <v>1770000</v>
      </c>
      <c r="AO211" s="39" t="n">
        <f aca="false">SUM(AN211/$AN$4)</f>
        <v>234919.370893888</v>
      </c>
      <c r="AP211" s="51" t="n">
        <f aca="false">SUM(AP220)</f>
        <v>1170000</v>
      </c>
      <c r="AQ211" s="51" t="n">
        <f aca="false">SUM(AQ220)</f>
        <v>0</v>
      </c>
      <c r="AR211" s="39" t="n">
        <f aca="false">SUM(AP211/$AN$4)</f>
        <v>155285.685845113</v>
      </c>
      <c r="AS211" s="39"/>
      <c r="AT211" s="39" t="n">
        <f aca="false">SUM(AT220)</f>
        <v>41557.96</v>
      </c>
      <c r="AU211" s="39" t="n">
        <f aca="false">SUM(AU220)</f>
        <v>100000</v>
      </c>
      <c r="AV211" s="39" t="n">
        <f aca="false">SUM(AV220)</f>
        <v>30466.48</v>
      </c>
      <c r="AW211" s="39" t="n">
        <f aca="false">SUM(AR211+AU211-AV211)</f>
        <v>224819.205845112</v>
      </c>
      <c r="AX211" s="47"/>
      <c r="AY211" s="47"/>
      <c r="AZ211" s="47"/>
      <c r="BA211" s="47" t="n">
        <v>165471.31</v>
      </c>
      <c r="BB211" s="47" t="n">
        <f aca="false">SUM(BB210)</f>
        <v>53914.22</v>
      </c>
      <c r="BC211" s="48" t="n">
        <f aca="false">SUM(BB211/BA211*100)</f>
        <v>32.582216216213</v>
      </c>
      <c r="BL211" s="2"/>
    </row>
    <row r="212" customFormat="false" ht="12.75" hidden="true" customHeight="false" outlineLevel="0" collapsed="false">
      <c r="A212" s="41"/>
      <c r="B212" s="36" t="s">
        <v>73</v>
      </c>
      <c r="C212" s="36"/>
      <c r="D212" s="36"/>
      <c r="E212" s="36"/>
      <c r="F212" s="36"/>
      <c r="G212" s="36"/>
      <c r="H212" s="36"/>
      <c r="I212" s="49" t="s">
        <v>52</v>
      </c>
      <c r="J212" s="50" t="s">
        <v>53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39" t="n">
        <f aca="false">SUM(AN212/$AN$4)</f>
        <v>0</v>
      </c>
      <c r="AP212" s="51" t="n">
        <v>500000</v>
      </c>
      <c r="AQ212" s="51"/>
      <c r="AR212" s="39" t="n">
        <f aca="false">SUM(AP212/$AN$4)</f>
        <v>66361.404207313</v>
      </c>
      <c r="AS212" s="39"/>
      <c r="AT212" s="39" t="n">
        <v>500000</v>
      </c>
      <c r="AU212" s="39"/>
      <c r="AV212" s="39"/>
      <c r="AW212" s="39" t="n">
        <v>33180.7</v>
      </c>
      <c r="AX212" s="47"/>
      <c r="AY212" s="47"/>
      <c r="AZ212" s="47"/>
      <c r="BA212" s="47" t="n">
        <v>165471.31</v>
      </c>
      <c r="BB212" s="47"/>
      <c r="BC212" s="48" t="n">
        <f aca="false">SUM(BB212/BA212*100)</f>
        <v>0</v>
      </c>
      <c r="BL212" s="2"/>
    </row>
    <row r="213" customFormat="false" ht="12.75" hidden="true" customHeight="false" outlineLevel="0" collapsed="false">
      <c r="A213" s="41"/>
      <c r="B213" s="36" t="s">
        <v>73</v>
      </c>
      <c r="C213" s="36"/>
      <c r="D213" s="36"/>
      <c r="E213" s="36"/>
      <c r="F213" s="36"/>
      <c r="G213" s="36"/>
      <c r="H213" s="36"/>
      <c r="I213" s="49" t="s">
        <v>78</v>
      </c>
      <c r="J213" s="50" t="s">
        <v>79</v>
      </c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39"/>
      <c r="AP213" s="51"/>
      <c r="AQ213" s="51"/>
      <c r="AR213" s="39"/>
      <c r="AS213" s="39"/>
      <c r="AT213" s="39"/>
      <c r="AU213" s="39"/>
      <c r="AV213" s="39"/>
      <c r="AW213" s="39" t="n">
        <v>9350.36</v>
      </c>
      <c r="AX213" s="47"/>
      <c r="AY213" s="47"/>
      <c r="AZ213" s="47"/>
      <c r="BA213" s="47" t="n">
        <v>165471.31</v>
      </c>
      <c r="BB213" s="47"/>
      <c r="BC213" s="48" t="n">
        <f aca="false">SUM(BB213/BA213*100)</f>
        <v>0</v>
      </c>
      <c r="BL213" s="2"/>
    </row>
    <row r="214" customFormat="false" ht="12.75" hidden="true" customHeight="false" outlineLevel="0" collapsed="false">
      <c r="A214" s="41"/>
      <c r="B214" s="36" t="s">
        <v>73</v>
      </c>
      <c r="C214" s="36"/>
      <c r="D214" s="36"/>
      <c r="E214" s="36"/>
      <c r="F214" s="36"/>
      <c r="G214" s="36"/>
      <c r="H214" s="36"/>
      <c r="I214" s="57" t="s">
        <v>74</v>
      </c>
      <c r="J214" s="50" t="s">
        <v>75</v>
      </c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39"/>
      <c r="AP214" s="51"/>
      <c r="AQ214" s="51"/>
      <c r="AR214" s="39"/>
      <c r="AS214" s="39"/>
      <c r="AT214" s="39"/>
      <c r="AU214" s="39"/>
      <c r="AV214" s="39"/>
      <c r="AW214" s="39" t="n">
        <v>67471.3</v>
      </c>
      <c r="AX214" s="47"/>
      <c r="AY214" s="47"/>
      <c r="AZ214" s="47"/>
      <c r="BA214" s="47" t="n">
        <v>165471.31</v>
      </c>
      <c r="BB214" s="47"/>
      <c r="BC214" s="48" t="n">
        <f aca="false">SUM(BB214/BA214*100)</f>
        <v>0</v>
      </c>
      <c r="BL214" s="2"/>
    </row>
    <row r="215" customFormat="false" ht="12.75" hidden="true" customHeight="false" outlineLevel="0" collapsed="false">
      <c r="A215" s="41"/>
      <c r="B215" s="36" t="s">
        <v>73</v>
      </c>
      <c r="C215" s="36"/>
      <c r="D215" s="36"/>
      <c r="E215" s="36"/>
      <c r="F215" s="36"/>
      <c r="G215" s="36"/>
      <c r="H215" s="36"/>
      <c r="I215" s="49" t="s">
        <v>80</v>
      </c>
      <c r="J215" s="50" t="s">
        <v>81</v>
      </c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39" t="n">
        <f aca="false">SUM(AN215/$AN$4)</f>
        <v>0</v>
      </c>
      <c r="AP215" s="51" t="n">
        <v>670000</v>
      </c>
      <c r="AQ215" s="51"/>
      <c r="AR215" s="39" t="n">
        <f aca="false">SUM(AP215/$AN$4)</f>
        <v>88924.2816377995</v>
      </c>
      <c r="AS215" s="39"/>
      <c r="AT215" s="39" t="n">
        <v>670000</v>
      </c>
      <c r="AU215" s="39" t="n">
        <v>670000</v>
      </c>
      <c r="AV215" s="39" t="n">
        <v>670000</v>
      </c>
      <c r="AW215" s="39" t="n">
        <v>96816.97</v>
      </c>
      <c r="AX215" s="47"/>
      <c r="AY215" s="47"/>
      <c r="AZ215" s="47"/>
      <c r="BA215" s="47" t="n">
        <v>165471.31</v>
      </c>
      <c r="BB215" s="47"/>
      <c r="BC215" s="48" t="n">
        <f aca="false">SUM(BB215/BA215*100)</f>
        <v>0</v>
      </c>
      <c r="BL215" s="2"/>
    </row>
    <row r="216" customFormat="false" ht="12.75" hidden="false" customHeight="false" outlineLevel="0" collapsed="false">
      <c r="A216" s="41"/>
      <c r="B216" s="36"/>
      <c r="C216" s="36"/>
      <c r="D216" s="36"/>
      <c r="E216" s="36"/>
      <c r="F216" s="36"/>
      <c r="G216" s="36"/>
      <c r="H216" s="36"/>
      <c r="I216" s="37" t="n">
        <v>3</v>
      </c>
      <c r="J216" s="38" t="s">
        <v>54</v>
      </c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39"/>
      <c r="AP216" s="51"/>
      <c r="AQ216" s="51"/>
      <c r="AR216" s="39"/>
      <c r="AS216" s="39"/>
      <c r="AT216" s="39"/>
      <c r="AU216" s="39"/>
      <c r="AV216" s="39"/>
      <c r="AW216" s="39"/>
      <c r="AX216" s="47" t="n">
        <f aca="false">SUM(AX217)</f>
        <v>19969.11</v>
      </c>
      <c r="AY216" s="47" t="n">
        <f aca="false">SUM(AY217)</f>
        <v>20000</v>
      </c>
      <c r="AZ216" s="47" t="n">
        <f aca="false">SUM(AZ217)</f>
        <v>0</v>
      </c>
      <c r="BA216" s="47" t="n">
        <f aca="false">SUM(BA217)</f>
        <v>20000</v>
      </c>
      <c r="BB216" s="47" t="n">
        <f aca="false">SUM(BB217)</f>
        <v>19969.11</v>
      </c>
      <c r="BC216" s="48" t="n">
        <f aca="false">SUM(BB216/BA216*100)</f>
        <v>99.84555</v>
      </c>
      <c r="BL216" s="2"/>
    </row>
    <row r="217" customFormat="false" ht="12.75" hidden="false" customHeight="false" outlineLevel="0" collapsed="false">
      <c r="A217" s="41"/>
      <c r="B217" s="36"/>
      <c r="C217" s="36"/>
      <c r="D217" s="36"/>
      <c r="E217" s="36"/>
      <c r="F217" s="36"/>
      <c r="G217" s="36"/>
      <c r="H217" s="36"/>
      <c r="I217" s="37" t="n">
        <v>32</v>
      </c>
      <c r="J217" s="38" t="s">
        <v>55</v>
      </c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39"/>
      <c r="AP217" s="51"/>
      <c r="AQ217" s="51"/>
      <c r="AR217" s="39"/>
      <c r="AS217" s="39"/>
      <c r="AT217" s="39"/>
      <c r="AU217" s="39"/>
      <c r="AV217" s="39"/>
      <c r="AW217" s="39"/>
      <c r="AX217" s="47" t="n">
        <f aca="false">SUM(AX218)</f>
        <v>19969.11</v>
      </c>
      <c r="AY217" s="47" t="n">
        <f aca="false">SUM(AY218)</f>
        <v>20000</v>
      </c>
      <c r="AZ217" s="47" t="n">
        <f aca="false">SUM(AZ218)</f>
        <v>0</v>
      </c>
      <c r="BA217" s="47" t="n">
        <f aca="false">SUM(BA218)</f>
        <v>20000</v>
      </c>
      <c r="BB217" s="47" t="n">
        <f aca="false">SUM(BB218)</f>
        <v>19969.11</v>
      </c>
      <c r="BC217" s="48" t="n">
        <f aca="false">SUM(BB217/BA217*100)</f>
        <v>99.84555</v>
      </c>
      <c r="BL217" s="2"/>
    </row>
    <row r="218" customFormat="false" ht="12.75" hidden="false" customHeight="false" outlineLevel="0" collapsed="false">
      <c r="A218" s="41"/>
      <c r="B218" s="36"/>
      <c r="C218" s="36"/>
      <c r="D218" s="36"/>
      <c r="E218" s="36"/>
      <c r="F218" s="36"/>
      <c r="G218" s="36"/>
      <c r="H218" s="36"/>
      <c r="I218" s="49" t="n">
        <v>323</v>
      </c>
      <c r="J218" s="50" t="s">
        <v>114</v>
      </c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39"/>
      <c r="AP218" s="51"/>
      <c r="AQ218" s="51"/>
      <c r="AR218" s="39"/>
      <c r="AS218" s="39"/>
      <c r="AT218" s="39"/>
      <c r="AU218" s="39"/>
      <c r="AV218" s="39"/>
      <c r="AW218" s="39"/>
      <c r="AX218" s="47" t="n">
        <f aca="false">SUM(AX219)</f>
        <v>19969.11</v>
      </c>
      <c r="AY218" s="47" t="n">
        <f aca="false">SUM(AY219)</f>
        <v>20000</v>
      </c>
      <c r="AZ218" s="47" t="n">
        <f aca="false">SUM(AZ219)</f>
        <v>0</v>
      </c>
      <c r="BA218" s="47" t="n">
        <f aca="false">SUM(BA219)</f>
        <v>20000</v>
      </c>
      <c r="BB218" s="47" t="n">
        <f aca="false">SUM(BB219)</f>
        <v>19969.11</v>
      </c>
      <c r="BC218" s="48" t="n">
        <f aca="false">SUM(BB218/BA218*100)</f>
        <v>99.84555</v>
      </c>
      <c r="BL218" s="2"/>
    </row>
    <row r="219" customFormat="false" ht="12.75" hidden="false" customHeight="false" outlineLevel="0" collapsed="false">
      <c r="A219" s="41"/>
      <c r="B219" s="36"/>
      <c r="C219" s="36"/>
      <c r="D219" s="36"/>
      <c r="E219" s="36"/>
      <c r="F219" s="36"/>
      <c r="G219" s="36"/>
      <c r="H219" s="36"/>
      <c r="I219" s="49" t="n">
        <v>32323</v>
      </c>
      <c r="J219" s="50" t="s">
        <v>239</v>
      </c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39"/>
      <c r="AP219" s="51"/>
      <c r="AQ219" s="51"/>
      <c r="AR219" s="39"/>
      <c r="AS219" s="39"/>
      <c r="AT219" s="39"/>
      <c r="AU219" s="39"/>
      <c r="AV219" s="39"/>
      <c r="AW219" s="39"/>
      <c r="AX219" s="47" t="n">
        <v>19969.11</v>
      </c>
      <c r="AY219" s="47" t="n">
        <v>20000</v>
      </c>
      <c r="AZ219" s="47"/>
      <c r="BA219" s="47" t="n">
        <f aca="false">SUM(AW219+AY219-AZ219)</f>
        <v>20000</v>
      </c>
      <c r="BB219" s="47" t="n">
        <v>19969.11</v>
      </c>
      <c r="BC219" s="48" t="n">
        <f aca="false">SUM(BB219/BA219*100)</f>
        <v>99.84555</v>
      </c>
      <c r="BE219" s="2" t="n">
        <v>15000</v>
      </c>
      <c r="BF219" s="2" t="n">
        <v>4969.11</v>
      </c>
      <c r="BL219" s="2"/>
    </row>
    <row r="220" customFormat="false" ht="12.75" hidden="false" customHeight="false" outlineLevel="0" collapsed="false">
      <c r="A220" s="46"/>
      <c r="B220" s="52"/>
      <c r="C220" s="52"/>
      <c r="D220" s="52"/>
      <c r="E220" s="52"/>
      <c r="F220" s="52"/>
      <c r="G220" s="52"/>
      <c r="H220" s="52"/>
      <c r="I220" s="37" t="n">
        <v>4</v>
      </c>
      <c r="J220" s="38" t="s">
        <v>171</v>
      </c>
      <c r="K220" s="39" t="e">
        <f aca="false">SUM(K221)</f>
        <v>#REF!</v>
      </c>
      <c r="L220" s="39" t="e">
        <f aca="false">SUM(L221)</f>
        <v>#REF!</v>
      </c>
      <c r="M220" s="39" t="e">
        <f aca="false">SUM(M221)</f>
        <v>#REF!</v>
      </c>
      <c r="N220" s="39" t="e">
        <f aca="false">SUM(N221)</f>
        <v>#REF!</v>
      </c>
      <c r="O220" s="39" t="e">
        <f aca="false">SUM(O221)</f>
        <v>#REF!</v>
      </c>
      <c r="P220" s="39" t="e">
        <f aca="false">SUM(P221)</f>
        <v>#REF!</v>
      </c>
      <c r="Q220" s="39" t="e">
        <f aca="false">SUM(Q221)</f>
        <v>#REF!</v>
      </c>
      <c r="R220" s="39" t="e">
        <f aca="false">SUM(R221)</f>
        <v>#REF!</v>
      </c>
      <c r="S220" s="39" t="e">
        <f aca="false">SUM(S221)</f>
        <v>#REF!</v>
      </c>
      <c r="T220" s="39" t="e">
        <f aca="false">SUM(T221)</f>
        <v>#REF!</v>
      </c>
      <c r="U220" s="39" t="e">
        <f aca="false">SUM(U221)</f>
        <v>#REF!</v>
      </c>
      <c r="V220" s="39" t="e">
        <f aca="false">SUM(V221)</f>
        <v>#REF!</v>
      </c>
      <c r="W220" s="39" t="n">
        <f aca="false">SUM(W221)</f>
        <v>0</v>
      </c>
      <c r="X220" s="39" t="n">
        <f aca="false">SUM(X221)</f>
        <v>0</v>
      </c>
      <c r="Y220" s="39" t="n">
        <f aca="false">SUM(Y221)</f>
        <v>400000</v>
      </c>
      <c r="Z220" s="39" t="n">
        <f aca="false">SUM(Z221)</f>
        <v>650000</v>
      </c>
      <c r="AA220" s="39" t="n">
        <f aca="false">SUM(AA221)</f>
        <v>400000</v>
      </c>
      <c r="AB220" s="39" t="n">
        <f aca="false">SUM(AB221)</f>
        <v>75137.46</v>
      </c>
      <c r="AC220" s="39" t="n">
        <f aca="false">SUM(AC221)</f>
        <v>1238000</v>
      </c>
      <c r="AD220" s="39" t="n">
        <f aca="false">SUM(AD221)</f>
        <v>1498000</v>
      </c>
      <c r="AE220" s="39" t="n">
        <f aca="false">SUM(AE221)</f>
        <v>0</v>
      </c>
      <c r="AF220" s="39" t="n">
        <f aca="false">SUM(AF221)</f>
        <v>0</v>
      </c>
      <c r="AG220" s="39" t="n">
        <f aca="false">SUM(AG221)</f>
        <v>1498000</v>
      </c>
      <c r="AH220" s="39" t="n">
        <f aca="false">SUM(AH221)</f>
        <v>601936.41</v>
      </c>
      <c r="AI220" s="39" t="n">
        <f aca="false">SUM(AI221)</f>
        <v>1250000</v>
      </c>
      <c r="AJ220" s="39" t="n">
        <f aca="false">SUM(AJ221)</f>
        <v>278452.08</v>
      </c>
      <c r="AK220" s="39" t="n">
        <f aca="false">SUM(AK221)</f>
        <v>1650000</v>
      </c>
      <c r="AL220" s="39" t="n">
        <f aca="false">SUM(AL221)</f>
        <v>320000</v>
      </c>
      <c r="AM220" s="39" t="n">
        <f aca="false">SUM(AM221)</f>
        <v>200000</v>
      </c>
      <c r="AN220" s="39" t="n">
        <f aca="false">SUM(AN221)</f>
        <v>1770000</v>
      </c>
      <c r="AO220" s="39" t="n">
        <f aca="false">SUM(AN220/$AN$4)</f>
        <v>234919.370893888</v>
      </c>
      <c r="AP220" s="39" t="n">
        <f aca="false">SUM(AP221)</f>
        <v>1170000</v>
      </c>
      <c r="AQ220" s="39" t="n">
        <f aca="false">SUM(AQ221)</f>
        <v>0</v>
      </c>
      <c r="AR220" s="39" t="n">
        <f aca="false">SUM(AP220/$AN$4)</f>
        <v>155285.685845113</v>
      </c>
      <c r="AS220" s="39"/>
      <c r="AT220" s="39" t="n">
        <f aca="false">SUM(AT221)</f>
        <v>41557.96</v>
      </c>
      <c r="AU220" s="39" t="n">
        <f aca="false">SUM(AU221)</f>
        <v>100000</v>
      </c>
      <c r="AV220" s="39" t="n">
        <f aca="false">SUM(AV221)</f>
        <v>30466.48</v>
      </c>
      <c r="AW220" s="39" t="n">
        <f aca="false">SUM(AR220+AU220-AV220)</f>
        <v>224819.205845112</v>
      </c>
      <c r="AX220" s="47" t="n">
        <f aca="false">SUM(AX221)</f>
        <v>33945.11</v>
      </c>
      <c r="AY220" s="47" t="n">
        <f aca="false">SUM(AY221)</f>
        <v>0</v>
      </c>
      <c r="AZ220" s="47" t="n">
        <f aca="false">SUM(AZ221)</f>
        <v>79347.9</v>
      </c>
      <c r="BA220" s="47" t="n">
        <f aca="false">SUM(BA221)</f>
        <v>145471.305845112</v>
      </c>
      <c r="BB220" s="47" t="n">
        <f aca="false">SUM(BB221)</f>
        <v>33945.11</v>
      </c>
      <c r="BC220" s="48" t="n">
        <f aca="false">SUM(BB220/BA220*100)</f>
        <v>23.3345743360153</v>
      </c>
      <c r="BL220" s="2"/>
    </row>
    <row r="221" customFormat="false" ht="12.75" hidden="false" customHeight="false" outlineLevel="0" collapsed="false">
      <c r="A221" s="46"/>
      <c r="B221" s="52" t="s">
        <v>240</v>
      </c>
      <c r="C221" s="52"/>
      <c r="D221" s="52"/>
      <c r="E221" s="52"/>
      <c r="F221" s="52"/>
      <c r="G221" s="52"/>
      <c r="H221" s="52"/>
      <c r="I221" s="37" t="n">
        <v>45</v>
      </c>
      <c r="J221" s="38" t="s">
        <v>241</v>
      </c>
      <c r="K221" s="39" t="e">
        <f aca="false">SUM(K222)</f>
        <v>#REF!</v>
      </c>
      <c r="L221" s="39" t="e">
        <f aca="false">SUM(L222)</f>
        <v>#REF!</v>
      </c>
      <c r="M221" s="39" t="e">
        <f aca="false">SUM(M222)</f>
        <v>#REF!</v>
      </c>
      <c r="N221" s="39" t="e">
        <f aca="false">SUM(N222)</f>
        <v>#REF!</v>
      </c>
      <c r="O221" s="39" t="e">
        <f aca="false">SUM(O222)</f>
        <v>#REF!</v>
      </c>
      <c r="P221" s="39" t="e">
        <f aca="false">SUM(P222)</f>
        <v>#REF!</v>
      </c>
      <c r="Q221" s="39" t="e">
        <f aca="false">SUM(Q222)</f>
        <v>#REF!</v>
      </c>
      <c r="R221" s="39" t="e">
        <f aca="false">SUM(R222)</f>
        <v>#REF!</v>
      </c>
      <c r="S221" s="39" t="e">
        <f aca="false">SUM(S222)</f>
        <v>#REF!</v>
      </c>
      <c r="T221" s="39" t="e">
        <f aca="false">SUM(T222)</f>
        <v>#REF!</v>
      </c>
      <c r="U221" s="39" t="e">
        <f aca="false">SUM(U222)</f>
        <v>#REF!</v>
      </c>
      <c r="V221" s="39" t="e">
        <f aca="false">SUM(V222)</f>
        <v>#REF!</v>
      </c>
      <c r="W221" s="39" t="n">
        <f aca="false">SUM(W222)</f>
        <v>0</v>
      </c>
      <c r="X221" s="39" t="n">
        <f aca="false">SUM(X222)</f>
        <v>0</v>
      </c>
      <c r="Y221" s="39" t="n">
        <f aca="false">SUM(Y222)</f>
        <v>400000</v>
      </c>
      <c r="Z221" s="39" t="n">
        <f aca="false">SUM(Z222)</f>
        <v>650000</v>
      </c>
      <c r="AA221" s="39" t="n">
        <f aca="false">SUM(AA222)</f>
        <v>400000</v>
      </c>
      <c r="AB221" s="39" t="n">
        <f aca="false">SUM(AB222)</f>
        <v>75137.46</v>
      </c>
      <c r="AC221" s="39" t="n">
        <f aca="false">SUM(AC222)</f>
        <v>1238000</v>
      </c>
      <c r="AD221" s="39" t="n">
        <f aca="false">SUM(AD222)</f>
        <v>1498000</v>
      </c>
      <c r="AE221" s="39" t="n">
        <f aca="false">SUM(AE222)</f>
        <v>0</v>
      </c>
      <c r="AF221" s="39" t="n">
        <f aca="false">SUM(AF222)</f>
        <v>0</v>
      </c>
      <c r="AG221" s="39" t="n">
        <f aca="false">SUM(AG222)</f>
        <v>1498000</v>
      </c>
      <c r="AH221" s="39" t="n">
        <f aca="false">SUM(AH222)</f>
        <v>601936.41</v>
      </c>
      <c r="AI221" s="39" t="n">
        <f aca="false">SUM(AI222)</f>
        <v>1250000</v>
      </c>
      <c r="AJ221" s="39" t="n">
        <f aca="false">SUM(AJ222)</f>
        <v>278452.08</v>
      </c>
      <c r="AK221" s="39" t="n">
        <f aca="false">SUM(AK222)</f>
        <v>1650000</v>
      </c>
      <c r="AL221" s="39" t="n">
        <f aca="false">SUM(AL222)</f>
        <v>320000</v>
      </c>
      <c r="AM221" s="39" t="n">
        <f aca="false">SUM(AM222)</f>
        <v>200000</v>
      </c>
      <c r="AN221" s="39" t="n">
        <f aca="false">SUM(AN222)</f>
        <v>1770000</v>
      </c>
      <c r="AO221" s="39" t="n">
        <f aca="false">SUM(AN221/$AN$4)</f>
        <v>234919.370893888</v>
      </c>
      <c r="AP221" s="39" t="n">
        <f aca="false">SUM(AP222)</f>
        <v>1170000</v>
      </c>
      <c r="AQ221" s="39"/>
      <c r="AR221" s="39" t="n">
        <f aca="false">SUM(AP221/$AN$4)</f>
        <v>155285.685845113</v>
      </c>
      <c r="AS221" s="39"/>
      <c r="AT221" s="39" t="n">
        <f aca="false">SUM(AT222)</f>
        <v>41557.96</v>
      </c>
      <c r="AU221" s="39" t="n">
        <f aca="false">SUM(AU222)</f>
        <v>100000</v>
      </c>
      <c r="AV221" s="39" t="n">
        <f aca="false">SUM(AV222)</f>
        <v>30466.48</v>
      </c>
      <c r="AW221" s="39" t="n">
        <f aca="false">SUM(AR221+AU221-AV221)</f>
        <v>224819.205845112</v>
      </c>
      <c r="AX221" s="47" t="n">
        <f aca="false">SUM(AX222)</f>
        <v>33945.11</v>
      </c>
      <c r="AY221" s="47" t="n">
        <f aca="false">SUM(AY222)</f>
        <v>0</v>
      </c>
      <c r="AZ221" s="47" t="n">
        <f aca="false">SUM(AZ222)</f>
        <v>79347.9</v>
      </c>
      <c r="BA221" s="47" t="n">
        <f aca="false">SUM(BA222)</f>
        <v>145471.305845112</v>
      </c>
      <c r="BB221" s="47" t="n">
        <f aca="false">SUM(BB222)</f>
        <v>33945.11</v>
      </c>
      <c r="BC221" s="48" t="n">
        <f aca="false">SUM(BB221/BA221*100)</f>
        <v>23.3345743360153</v>
      </c>
      <c r="BL221" s="2"/>
    </row>
    <row r="222" customFormat="false" ht="12.75" hidden="false" customHeight="false" outlineLevel="0" collapsed="false">
      <c r="A222" s="41"/>
      <c r="B222" s="36"/>
      <c r="C222" s="36"/>
      <c r="D222" s="36"/>
      <c r="E222" s="36"/>
      <c r="F222" s="36"/>
      <c r="G222" s="36"/>
      <c r="H222" s="36"/>
      <c r="I222" s="49" t="n">
        <v>451</v>
      </c>
      <c r="J222" s="50" t="s">
        <v>242</v>
      </c>
      <c r="K222" s="51" t="e">
        <f aca="false">SUM(#REF!)</f>
        <v>#REF!</v>
      </c>
      <c r="L222" s="51" t="e">
        <f aca="false">SUM(#REF!)</f>
        <v>#REF!</v>
      </c>
      <c r="M222" s="51" t="e">
        <f aca="false">SUM(#REF!)</f>
        <v>#REF!</v>
      </c>
      <c r="N222" s="51" t="e">
        <f aca="false">SUM(#REF!)</f>
        <v>#REF!</v>
      </c>
      <c r="O222" s="51" t="e">
        <f aca="false">SUM(#REF!)</f>
        <v>#REF!</v>
      </c>
      <c r="P222" s="51" t="e">
        <f aca="false">SUM(#REF!)</f>
        <v>#REF!</v>
      </c>
      <c r="Q222" s="51" t="e">
        <f aca="false">SUM(#REF!)</f>
        <v>#REF!</v>
      </c>
      <c r="R222" s="51" t="e">
        <f aca="false">SUM(#REF!)</f>
        <v>#REF!</v>
      </c>
      <c r="S222" s="51" t="e">
        <f aca="false">SUM(#REF!)</f>
        <v>#REF!</v>
      </c>
      <c r="T222" s="51" t="e">
        <f aca="false">SUM(#REF!)</f>
        <v>#REF!</v>
      </c>
      <c r="U222" s="51" t="e">
        <f aca="false">SUM(#REF!)</f>
        <v>#REF!</v>
      </c>
      <c r="V222" s="51" t="e">
        <f aca="false">SUM(#REF!)</f>
        <v>#REF!</v>
      </c>
      <c r="W222" s="51" t="n">
        <f aca="false">SUM(W224:W224)</f>
        <v>0</v>
      </c>
      <c r="X222" s="51" t="n">
        <f aca="false">SUM(X224:X224)</f>
        <v>0</v>
      </c>
      <c r="Y222" s="51" t="n">
        <f aca="false">SUM(Y224:Y228)</f>
        <v>400000</v>
      </c>
      <c r="Z222" s="51" t="n">
        <f aca="false">SUM(Z224:Z228)</f>
        <v>650000</v>
      </c>
      <c r="AA222" s="51" t="n">
        <f aca="false">SUM(AA224:AA228)</f>
        <v>400000</v>
      </c>
      <c r="AB222" s="51" t="n">
        <f aca="false">SUM(AB224:AB228)</f>
        <v>75137.46</v>
      </c>
      <c r="AC222" s="51" t="n">
        <f aca="false">SUM(AC224:AC228)</f>
        <v>1238000</v>
      </c>
      <c r="AD222" s="51" t="n">
        <f aca="false">SUM(AD224:AD228)</f>
        <v>1498000</v>
      </c>
      <c r="AE222" s="51" t="n">
        <f aca="false">SUM(AE224:AE228)</f>
        <v>0</v>
      </c>
      <c r="AF222" s="51" t="n">
        <f aca="false">SUM(AF224:AF228)</f>
        <v>0</v>
      </c>
      <c r="AG222" s="51" t="n">
        <f aca="false">SUM(AG224:AG228)</f>
        <v>1498000</v>
      </c>
      <c r="AH222" s="51" t="n">
        <f aca="false">SUM(AH224:AH228)</f>
        <v>601936.41</v>
      </c>
      <c r="AI222" s="51" t="n">
        <f aca="false">SUM(AI224:AI228)</f>
        <v>1250000</v>
      </c>
      <c r="AJ222" s="51" t="n">
        <f aca="false">SUM(AJ224:AJ228)</f>
        <v>278452.08</v>
      </c>
      <c r="AK222" s="51" t="n">
        <f aca="false">SUM(AK224:AK228)</f>
        <v>1650000</v>
      </c>
      <c r="AL222" s="51" t="n">
        <f aca="false">SUM(AL224:AL228)</f>
        <v>320000</v>
      </c>
      <c r="AM222" s="51" t="n">
        <f aca="false">SUM(AM224:AM228)</f>
        <v>200000</v>
      </c>
      <c r="AN222" s="51" t="n">
        <f aca="false">SUM(AN224:AN228)</f>
        <v>1770000</v>
      </c>
      <c r="AO222" s="39" t="n">
        <f aca="false">SUM(AN222/$AN$4)</f>
        <v>234919.370893888</v>
      </c>
      <c r="AP222" s="51" t="n">
        <f aca="false">SUM(AP224:AP228)</f>
        <v>1170000</v>
      </c>
      <c r="AQ222" s="51"/>
      <c r="AR222" s="39" t="n">
        <f aca="false">SUM(AP222/$AN$4)</f>
        <v>155285.685845113</v>
      </c>
      <c r="AS222" s="39"/>
      <c r="AT222" s="39" t="n">
        <f aca="false">SUM(AT223:AT228)</f>
        <v>41557.96</v>
      </c>
      <c r="AU222" s="39" t="n">
        <f aca="false">SUM(AU223:AU228)</f>
        <v>100000</v>
      </c>
      <c r="AV222" s="39" t="n">
        <f aca="false">SUM(AV223:AV228)</f>
        <v>30466.48</v>
      </c>
      <c r="AW222" s="39" t="n">
        <f aca="false">SUM(AR222+AU222-AV222)</f>
        <v>224819.205845112</v>
      </c>
      <c r="AX222" s="47" t="n">
        <f aca="false">SUM(AX223:AX228)</f>
        <v>33945.11</v>
      </c>
      <c r="AY222" s="47" t="n">
        <f aca="false">SUM(AY223:AY228)</f>
        <v>0</v>
      </c>
      <c r="AZ222" s="47" t="n">
        <f aca="false">SUM(AZ223:AZ228)</f>
        <v>79347.9</v>
      </c>
      <c r="BA222" s="47" t="n">
        <f aca="false">SUM(BA223:BA228)</f>
        <v>145471.305845112</v>
      </c>
      <c r="BB222" s="47" t="n">
        <f aca="false">SUM(BB223:BB228)</f>
        <v>33945.11</v>
      </c>
      <c r="BC222" s="48" t="n">
        <f aca="false">SUM(BB222/BA222*100)</f>
        <v>23.3345743360153</v>
      </c>
      <c r="BL222" s="2"/>
    </row>
    <row r="223" customFormat="false" ht="12.75" hidden="false" customHeight="false" outlineLevel="0" collapsed="false">
      <c r="A223" s="41"/>
      <c r="B223" s="36"/>
      <c r="C223" s="36"/>
      <c r="D223" s="36"/>
      <c r="E223" s="36"/>
      <c r="F223" s="36"/>
      <c r="G223" s="36"/>
      <c r="H223" s="36"/>
      <c r="I223" s="49" t="n">
        <v>45111</v>
      </c>
      <c r="J223" s="50" t="s">
        <v>243</v>
      </c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39"/>
      <c r="AP223" s="51"/>
      <c r="AQ223" s="51"/>
      <c r="AR223" s="39"/>
      <c r="AS223" s="39"/>
      <c r="AT223" s="39"/>
      <c r="AU223" s="39" t="n">
        <v>25000</v>
      </c>
      <c r="AV223" s="39"/>
      <c r="AW223" s="39" t="n">
        <f aca="false">SUM(AR223+AU223-AV223)</f>
        <v>25000</v>
      </c>
      <c r="AX223" s="47" t="n">
        <v>25000</v>
      </c>
      <c r="AY223" s="47"/>
      <c r="AZ223" s="47"/>
      <c r="BA223" s="47" t="n">
        <f aca="false">SUM(AW223+AY223-AZ223)</f>
        <v>25000</v>
      </c>
      <c r="BB223" s="47" t="n">
        <v>25000</v>
      </c>
      <c r="BC223" s="48" t="n">
        <f aca="false">SUM(BB223/BA223*100)</f>
        <v>100</v>
      </c>
      <c r="BI223" s="2" t="n">
        <v>25000</v>
      </c>
      <c r="BL223" s="2"/>
    </row>
    <row r="224" customFormat="false" ht="12.75" hidden="false" customHeight="false" outlineLevel="0" collapsed="false">
      <c r="A224" s="41"/>
      <c r="B224" s="36"/>
      <c r="C224" s="36"/>
      <c r="D224" s="36"/>
      <c r="E224" s="36"/>
      <c r="F224" s="36"/>
      <c r="G224" s="36"/>
      <c r="H224" s="36"/>
      <c r="I224" s="49" t="n">
        <v>45111</v>
      </c>
      <c r="J224" s="50" t="s">
        <v>244</v>
      </c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39"/>
      <c r="W224" s="51"/>
      <c r="X224" s="51"/>
      <c r="Y224" s="51" t="n">
        <v>400000</v>
      </c>
      <c r="Z224" s="51" t="n">
        <v>500000</v>
      </c>
      <c r="AA224" s="51" t="n">
        <v>400000</v>
      </c>
      <c r="AB224" s="51"/>
      <c r="AC224" s="51" t="n">
        <v>200000</v>
      </c>
      <c r="AD224" s="51" t="n">
        <v>550000</v>
      </c>
      <c r="AE224" s="51"/>
      <c r="AF224" s="51"/>
      <c r="AG224" s="53" t="n">
        <f aca="false">SUM(AD224+AE224-AF224)</f>
        <v>550000</v>
      </c>
      <c r="AH224" s="51"/>
      <c r="AI224" s="51" t="n">
        <v>600000</v>
      </c>
      <c r="AJ224" s="47" t="n">
        <v>278452.08</v>
      </c>
      <c r="AK224" s="51" t="n">
        <v>600000</v>
      </c>
      <c r="AL224" s="51"/>
      <c r="AM224" s="51" t="n">
        <v>200000</v>
      </c>
      <c r="AN224" s="47" t="n">
        <f aca="false">SUM(AK224+AL224-AM224)</f>
        <v>400000</v>
      </c>
      <c r="AO224" s="39" t="n">
        <f aca="false">SUM(AN224/$AN$4)</f>
        <v>53089.1233658504</v>
      </c>
      <c r="AP224" s="47" t="n">
        <v>300000</v>
      </c>
      <c r="AQ224" s="47"/>
      <c r="AR224" s="39" t="n">
        <f aca="false">SUM(AP224/$AN$4)</f>
        <v>39816.8425243878</v>
      </c>
      <c r="AS224" s="39"/>
      <c r="AT224" s="39"/>
      <c r="AU224" s="39"/>
      <c r="AV224" s="39" t="n">
        <v>30466.48</v>
      </c>
      <c r="AW224" s="39" t="n">
        <f aca="false">SUM(AR224+AU224-AV224)</f>
        <v>9350.36252438782</v>
      </c>
      <c r="AX224" s="47"/>
      <c r="AY224" s="47"/>
      <c r="AZ224" s="47" t="n">
        <v>9350.36</v>
      </c>
      <c r="BA224" s="47" t="n">
        <f aca="false">SUM(AW224+AY224-AZ224)</f>
        <v>0.00252438781535602</v>
      </c>
      <c r="BB224" s="47"/>
      <c r="BC224" s="48" t="n">
        <f aca="false">SUM(BB224/BA224*100)</f>
        <v>0</v>
      </c>
      <c r="BL224" s="2"/>
    </row>
    <row r="225" customFormat="false" ht="12.75" hidden="false" customHeight="false" outlineLevel="0" collapsed="false">
      <c r="A225" s="41"/>
      <c r="B225" s="36"/>
      <c r="C225" s="36"/>
      <c r="D225" s="36"/>
      <c r="E225" s="36"/>
      <c r="F225" s="36"/>
      <c r="G225" s="36"/>
      <c r="H225" s="36"/>
      <c r="I225" s="49" t="n">
        <v>45111</v>
      </c>
      <c r="J225" s="50" t="s">
        <v>245</v>
      </c>
      <c r="K225" s="51"/>
      <c r="L225" s="51"/>
      <c r="M225" s="51"/>
      <c r="N225" s="51"/>
      <c r="O225" s="51"/>
      <c r="P225" s="51"/>
      <c r="Q225" s="51"/>
      <c r="R225" s="51"/>
      <c r="S225" s="51" t="n">
        <v>50000</v>
      </c>
      <c r="T225" s="51"/>
      <c r="U225" s="51"/>
      <c r="V225" s="39" t="e">
        <f aca="false">S225/P225*100</f>
        <v>#DIV/0!</v>
      </c>
      <c r="W225" s="51" t="n">
        <v>50000</v>
      </c>
      <c r="X225" s="51" t="n">
        <v>50000</v>
      </c>
      <c r="Y225" s="51"/>
      <c r="Z225" s="51" t="n">
        <v>50000</v>
      </c>
      <c r="AA225" s="51" t="n">
        <v>0</v>
      </c>
      <c r="AB225" s="51" t="n">
        <v>75137.46</v>
      </c>
      <c r="AC225" s="51" t="n">
        <v>200000</v>
      </c>
      <c r="AD225" s="51" t="n">
        <v>200000</v>
      </c>
      <c r="AE225" s="51"/>
      <c r="AF225" s="51"/>
      <c r="AG225" s="53" t="n">
        <f aca="false">SUM(AD225+AE225-AF225)</f>
        <v>200000</v>
      </c>
      <c r="AH225" s="51"/>
      <c r="AI225" s="51" t="n">
        <v>0</v>
      </c>
      <c r="AJ225" s="47" t="n">
        <v>0</v>
      </c>
      <c r="AK225" s="51" t="n">
        <v>0</v>
      </c>
      <c r="AL225" s="51"/>
      <c r="AM225" s="51"/>
      <c r="AN225" s="47" t="n">
        <f aca="false">SUM(AK225+AL225-AM225)</f>
        <v>0</v>
      </c>
      <c r="AO225" s="39" t="n">
        <f aca="false">SUM(AN225/$AN$4)</f>
        <v>0</v>
      </c>
      <c r="AP225" s="47"/>
      <c r="AQ225" s="47"/>
      <c r="AR225" s="39" t="n">
        <f aca="false">SUM(AP225/$AN$4)</f>
        <v>0</v>
      </c>
      <c r="AS225" s="39"/>
      <c r="AT225" s="39"/>
      <c r="AU225" s="39" t="n">
        <v>75000</v>
      </c>
      <c r="AV225" s="39"/>
      <c r="AW225" s="39" t="n">
        <f aca="false">SUM(AR225+AU225-AV225)</f>
        <v>75000</v>
      </c>
      <c r="AX225" s="47"/>
      <c r="AY225" s="47"/>
      <c r="AZ225" s="47"/>
      <c r="BA225" s="47" t="n">
        <f aca="false">SUM(AW225+AY225-AZ225)</f>
        <v>75000</v>
      </c>
      <c r="BB225" s="47"/>
      <c r="BC225" s="48" t="n">
        <f aca="false">SUM(BB225/BA225*100)</f>
        <v>0</v>
      </c>
      <c r="BL225" s="2"/>
    </row>
    <row r="226" customFormat="false" ht="12.75" hidden="false" customHeight="false" outlineLevel="0" collapsed="false">
      <c r="A226" s="41"/>
      <c r="B226" s="36"/>
      <c r="C226" s="36"/>
      <c r="D226" s="36"/>
      <c r="E226" s="36"/>
      <c r="F226" s="36"/>
      <c r="G226" s="36"/>
      <c r="H226" s="36"/>
      <c r="I226" s="49" t="n">
        <v>45111</v>
      </c>
      <c r="J226" s="50" t="s">
        <v>246</v>
      </c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39"/>
      <c r="W226" s="51"/>
      <c r="X226" s="51"/>
      <c r="Y226" s="51"/>
      <c r="Z226" s="51" t="n">
        <v>100000</v>
      </c>
      <c r="AA226" s="51" t="n">
        <v>0</v>
      </c>
      <c r="AB226" s="51"/>
      <c r="AC226" s="51" t="n">
        <v>238000</v>
      </c>
      <c r="AD226" s="51" t="n">
        <v>238000</v>
      </c>
      <c r="AE226" s="51"/>
      <c r="AF226" s="51"/>
      <c r="AG226" s="53" t="n">
        <f aca="false">SUM(AD226+AE226-AF226)</f>
        <v>238000</v>
      </c>
      <c r="AH226" s="51" t="n">
        <v>100883.76</v>
      </c>
      <c r="AI226" s="51" t="n">
        <v>200000</v>
      </c>
      <c r="AJ226" s="47" t="n">
        <v>0</v>
      </c>
      <c r="AK226" s="51" t="n">
        <v>600000</v>
      </c>
      <c r="AL226" s="51"/>
      <c r="AM226" s="51"/>
      <c r="AN226" s="47" t="n">
        <f aca="false">SUM(AK226+AL226-AM226)</f>
        <v>600000</v>
      </c>
      <c r="AO226" s="39" t="n">
        <f aca="false">SUM(AN226/$AN$4)</f>
        <v>79633.6850487756</v>
      </c>
      <c r="AP226" s="47" t="n">
        <v>300000</v>
      </c>
      <c r="AQ226" s="47"/>
      <c r="AR226" s="39" t="n">
        <f aca="false">SUM(AP226/$AN$4)</f>
        <v>39816.8425243878</v>
      </c>
      <c r="AS226" s="39"/>
      <c r="AT226" s="39" t="n">
        <v>8594.48</v>
      </c>
      <c r="AU226" s="39"/>
      <c r="AV226" s="39"/>
      <c r="AW226" s="39" t="n">
        <f aca="false">SUM(AR226+AU226-AV226)</f>
        <v>39816.8425243878</v>
      </c>
      <c r="AX226" s="47"/>
      <c r="AY226" s="47"/>
      <c r="AZ226" s="47" t="n">
        <v>39816.84</v>
      </c>
      <c r="BA226" s="47" t="n">
        <f aca="false">SUM(AW226+AY226-AZ226)</f>
        <v>0.002524387818994</v>
      </c>
      <c r="BB226" s="47"/>
      <c r="BC226" s="48" t="n">
        <f aca="false">SUM(BB226/BA226*100)</f>
        <v>0</v>
      </c>
      <c r="BL226" s="2"/>
    </row>
    <row r="227" customFormat="false" ht="12.75" hidden="false" customHeight="false" outlineLevel="0" collapsed="false">
      <c r="A227" s="41"/>
      <c r="B227" s="36"/>
      <c r="C227" s="36"/>
      <c r="D227" s="36"/>
      <c r="E227" s="36"/>
      <c r="F227" s="36"/>
      <c r="G227" s="36"/>
      <c r="H227" s="36"/>
      <c r="I227" s="49" t="n">
        <v>45111</v>
      </c>
      <c r="J227" s="50" t="s">
        <v>247</v>
      </c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39"/>
      <c r="W227" s="51"/>
      <c r="X227" s="51"/>
      <c r="Y227" s="51"/>
      <c r="Z227" s="51"/>
      <c r="AA227" s="51"/>
      <c r="AB227" s="51"/>
      <c r="AC227" s="51" t="n">
        <v>450000</v>
      </c>
      <c r="AD227" s="51" t="n">
        <v>390000</v>
      </c>
      <c r="AE227" s="51"/>
      <c r="AF227" s="51"/>
      <c r="AG227" s="53" t="n">
        <f aca="false">SUM(AD227+AE227-AF227)</f>
        <v>390000</v>
      </c>
      <c r="AH227" s="51" t="n">
        <v>382437.65</v>
      </c>
      <c r="AI227" s="51" t="n">
        <v>0</v>
      </c>
      <c r="AJ227" s="47" t="n">
        <v>0</v>
      </c>
      <c r="AK227" s="51" t="n">
        <v>0</v>
      </c>
      <c r="AL227" s="51" t="n">
        <v>320000</v>
      </c>
      <c r="AM227" s="51"/>
      <c r="AN227" s="47" t="n">
        <f aca="false">SUM(AK227+AL227-AM227)</f>
        <v>320000</v>
      </c>
      <c r="AO227" s="39" t="n">
        <f aca="false">SUM(AN227/$AN$4)</f>
        <v>42471.2986926803</v>
      </c>
      <c r="AP227" s="47" t="n">
        <v>320000</v>
      </c>
      <c r="AQ227" s="47"/>
      <c r="AR227" s="39" t="n">
        <f aca="false">SUM(AP227/$AN$4)</f>
        <v>42471.2986926803</v>
      </c>
      <c r="AS227" s="39"/>
      <c r="AT227" s="39" t="n">
        <v>32963.48</v>
      </c>
      <c r="AU227" s="39"/>
      <c r="AV227" s="39"/>
      <c r="AW227" s="39" t="n">
        <f aca="false">SUM(AR227+AU227-AV227)</f>
        <v>42471.2986926803</v>
      </c>
      <c r="AX227" s="47" t="n">
        <v>8266.56</v>
      </c>
      <c r="AY227" s="47"/>
      <c r="AZ227" s="47"/>
      <c r="BA227" s="47" t="n">
        <f aca="false">SUM(AW227+AY227-AZ227)</f>
        <v>42471.2986926803</v>
      </c>
      <c r="BB227" s="47" t="n">
        <v>8266.56</v>
      </c>
      <c r="BC227" s="48" t="n">
        <f aca="false">SUM(BB227/BA227*100)</f>
        <v>19.46387385</v>
      </c>
      <c r="BI227" s="2" t="n">
        <v>8266.56</v>
      </c>
      <c r="BL227" s="2"/>
    </row>
    <row r="228" customFormat="false" ht="12.75" hidden="false" customHeight="false" outlineLevel="0" collapsed="false">
      <c r="A228" s="41"/>
      <c r="B228" s="36"/>
      <c r="C228" s="36"/>
      <c r="D228" s="36"/>
      <c r="E228" s="36"/>
      <c r="F228" s="36"/>
      <c r="G228" s="36"/>
      <c r="H228" s="36"/>
      <c r="I228" s="49" t="n">
        <v>45111</v>
      </c>
      <c r="J228" s="50" t="s">
        <v>248</v>
      </c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39"/>
      <c r="W228" s="51"/>
      <c r="X228" s="51"/>
      <c r="Y228" s="51"/>
      <c r="Z228" s="51"/>
      <c r="AA228" s="51"/>
      <c r="AB228" s="51"/>
      <c r="AC228" s="51" t="n">
        <v>150000</v>
      </c>
      <c r="AD228" s="51" t="n">
        <v>120000</v>
      </c>
      <c r="AE228" s="51"/>
      <c r="AF228" s="51"/>
      <c r="AG228" s="53" t="n">
        <f aca="false">SUM(AD228+AE228-AF228)</f>
        <v>120000</v>
      </c>
      <c r="AH228" s="51" t="n">
        <v>118615</v>
      </c>
      <c r="AI228" s="51" t="n">
        <v>450000</v>
      </c>
      <c r="AJ228" s="47" t="n">
        <v>0</v>
      </c>
      <c r="AK228" s="51" t="n">
        <v>450000</v>
      </c>
      <c r="AL228" s="51"/>
      <c r="AM228" s="51"/>
      <c r="AN228" s="47" t="n">
        <f aca="false">SUM(AK228+AL228-AM228)</f>
        <v>450000</v>
      </c>
      <c r="AO228" s="39" t="n">
        <f aca="false">SUM(AN228/$AN$4)</f>
        <v>59725.2637865817</v>
      </c>
      <c r="AP228" s="47" t="n">
        <v>250000</v>
      </c>
      <c r="AQ228" s="47"/>
      <c r="AR228" s="39" t="n">
        <f aca="false">SUM(AP228/$AN$4)</f>
        <v>33180.7021036565</v>
      </c>
      <c r="AS228" s="39"/>
      <c r="AT228" s="39"/>
      <c r="AU228" s="39"/>
      <c r="AV228" s="39"/>
      <c r="AW228" s="39" t="n">
        <f aca="false">SUM(AR228+AU228-AV228)</f>
        <v>33180.7021036565</v>
      </c>
      <c r="AX228" s="47" t="n">
        <v>678.55</v>
      </c>
      <c r="AY228" s="47"/>
      <c r="AZ228" s="47" t="n">
        <v>30180.7</v>
      </c>
      <c r="BA228" s="47" t="n">
        <f aca="false">SUM(AW228+AY228-AZ228)</f>
        <v>3000.00210365651</v>
      </c>
      <c r="BB228" s="47" t="n">
        <v>678.55</v>
      </c>
      <c r="BC228" s="48" t="n">
        <f aca="false">SUM(BB228/BA228*100)</f>
        <v>22.6183174729431</v>
      </c>
      <c r="BG228" s="2" t="n">
        <v>678.55</v>
      </c>
      <c r="BL228" s="2"/>
    </row>
    <row r="229" customFormat="false" ht="12.75" hidden="false" customHeight="false" outlineLevel="0" collapsed="false">
      <c r="A229" s="41" t="s">
        <v>249</v>
      </c>
      <c r="B229" s="36"/>
      <c r="C229" s="36"/>
      <c r="D229" s="36"/>
      <c r="E229" s="36"/>
      <c r="F229" s="36"/>
      <c r="G229" s="36"/>
      <c r="H229" s="36"/>
      <c r="I229" s="49" t="s">
        <v>250</v>
      </c>
      <c r="J229" s="50"/>
      <c r="K229" s="51"/>
      <c r="L229" s="51"/>
      <c r="M229" s="51"/>
      <c r="N229" s="51" t="n">
        <f aca="false">SUM(N230)</f>
        <v>50000</v>
      </c>
      <c r="O229" s="51" t="n">
        <f aca="false">SUM(O230)</f>
        <v>50000</v>
      </c>
      <c r="P229" s="51" t="n">
        <f aca="false">SUM(P230)</f>
        <v>50000</v>
      </c>
      <c r="Q229" s="51" t="n">
        <f aca="false">SUM(Q230)</f>
        <v>50000</v>
      </c>
      <c r="R229" s="51" t="n">
        <f aca="false">SUM(R230)</f>
        <v>0</v>
      </c>
      <c r="S229" s="51" t="n">
        <f aca="false">SUM(S230)</f>
        <v>100000</v>
      </c>
      <c r="T229" s="51" t="n">
        <f aca="false">SUM(T230)</f>
        <v>0</v>
      </c>
      <c r="U229" s="51" t="n">
        <f aca="false">SUM(U230)</f>
        <v>0</v>
      </c>
      <c r="V229" s="51" t="e">
        <f aca="false">SUM(V230)</f>
        <v>#DIV/0!</v>
      </c>
      <c r="W229" s="51" t="n">
        <f aca="false">SUM(W230)</f>
        <v>100000</v>
      </c>
      <c r="X229" s="51" t="n">
        <f aca="false">SUM(X230)</f>
        <v>100000</v>
      </c>
      <c r="Y229" s="51" t="n">
        <f aca="false">SUM(Y230)</f>
        <v>500000</v>
      </c>
      <c r="Z229" s="51" t="n">
        <f aca="false">SUM(Z230)</f>
        <v>500000</v>
      </c>
      <c r="AA229" s="51" t="n">
        <f aca="false">SUM(AA230)</f>
        <v>500000</v>
      </c>
      <c r="AB229" s="51" t="n">
        <f aca="false">SUM(AB230)</f>
        <v>0</v>
      </c>
      <c r="AC229" s="51" t="n">
        <f aca="false">SUM(AC230)</f>
        <v>500000</v>
      </c>
      <c r="AD229" s="51" t="n">
        <f aca="false">SUM(AD230)</f>
        <v>450000</v>
      </c>
      <c r="AE229" s="51" t="n">
        <f aca="false">SUM(AE230)</f>
        <v>0</v>
      </c>
      <c r="AF229" s="51" t="n">
        <f aca="false">SUM(AF230)</f>
        <v>0</v>
      </c>
      <c r="AG229" s="51" t="n">
        <f aca="false">SUM(AG230)</f>
        <v>450000</v>
      </c>
      <c r="AH229" s="51" t="n">
        <f aca="false">SUM(AH230)</f>
        <v>0</v>
      </c>
      <c r="AI229" s="51" t="n">
        <f aca="false">SUM(AI230)</f>
        <v>550000</v>
      </c>
      <c r="AJ229" s="51" t="n">
        <f aca="false">SUM(AJ230)</f>
        <v>2777.9</v>
      </c>
      <c r="AK229" s="51" t="n">
        <f aca="false">SUM(AK230)</f>
        <v>330000</v>
      </c>
      <c r="AL229" s="51" t="n">
        <f aca="false">SUM(AL230)</f>
        <v>0</v>
      </c>
      <c r="AM229" s="51" t="n">
        <f aca="false">SUM(AM230)</f>
        <v>0</v>
      </c>
      <c r="AN229" s="51" t="n">
        <f aca="false">SUM(AN230)</f>
        <v>330000</v>
      </c>
      <c r="AO229" s="39" t="n">
        <f aca="false">SUM(AN229/$AN$4)</f>
        <v>43798.5267768266</v>
      </c>
      <c r="AP229" s="51" t="n">
        <f aca="false">SUM(AP230)</f>
        <v>330000</v>
      </c>
      <c r="AQ229" s="51" t="n">
        <f aca="false">SUM(AQ230)</f>
        <v>0</v>
      </c>
      <c r="AR229" s="39" t="n">
        <f aca="false">SUM(AP229/$AN$4)</f>
        <v>43798.5267768266</v>
      </c>
      <c r="AS229" s="39"/>
      <c r="AT229" s="39" t="n">
        <f aca="false">SUM(AT230)</f>
        <v>16603.34</v>
      </c>
      <c r="AU229" s="39" t="n">
        <f aca="false">SUM(AU230)</f>
        <v>34463.16</v>
      </c>
      <c r="AV229" s="39" t="n">
        <f aca="false">SUM(AV230)</f>
        <v>0</v>
      </c>
      <c r="AW229" s="39" t="n">
        <f aca="false">SUM(AR229+AU229-AV229)</f>
        <v>78261.6867768266</v>
      </c>
      <c r="AX229" s="47" t="n">
        <f aca="false">SUM(AX233)</f>
        <v>40665.87</v>
      </c>
      <c r="AY229" s="47" t="n">
        <f aca="false">SUM(AY233)</f>
        <v>0</v>
      </c>
      <c r="AZ229" s="47" t="n">
        <f aca="false">SUM(AZ233)</f>
        <v>37581.68</v>
      </c>
      <c r="BA229" s="47" t="n">
        <f aca="false">SUM(BA233)</f>
        <v>40680.0067768266</v>
      </c>
      <c r="BB229" s="47" t="n">
        <f aca="false">SUM(BB233)</f>
        <v>40255.87</v>
      </c>
      <c r="BC229" s="48" t="n">
        <f aca="false">SUM(BB229/BA229*100)</f>
        <v>98.9573827281951</v>
      </c>
      <c r="BL229" s="2"/>
    </row>
    <row r="230" customFormat="false" ht="12.75" hidden="false" customHeight="false" outlineLevel="0" collapsed="false">
      <c r="A230" s="41"/>
      <c r="B230" s="36"/>
      <c r="C230" s="36"/>
      <c r="D230" s="36"/>
      <c r="E230" s="36"/>
      <c r="F230" s="36"/>
      <c r="G230" s="36"/>
      <c r="H230" s="36"/>
      <c r="I230" s="49" t="s">
        <v>251</v>
      </c>
      <c r="J230" s="50"/>
      <c r="K230" s="51"/>
      <c r="L230" s="51"/>
      <c r="M230" s="51"/>
      <c r="N230" s="51" t="n">
        <f aca="false">SUM(N233)</f>
        <v>50000</v>
      </c>
      <c r="O230" s="51" t="n">
        <f aca="false">SUM(O233)</f>
        <v>50000</v>
      </c>
      <c r="P230" s="51" t="n">
        <f aca="false">SUM(P233)</f>
        <v>50000</v>
      </c>
      <c r="Q230" s="51" t="n">
        <f aca="false">SUM(Q233)</f>
        <v>50000</v>
      </c>
      <c r="R230" s="51" t="n">
        <f aca="false">SUM(R233)</f>
        <v>0</v>
      </c>
      <c r="S230" s="51" t="n">
        <f aca="false">SUM(S233)</f>
        <v>100000</v>
      </c>
      <c r="T230" s="51" t="n">
        <f aca="false">SUM(T233)</f>
        <v>0</v>
      </c>
      <c r="U230" s="51" t="n">
        <f aca="false">SUM(U233)</f>
        <v>0</v>
      </c>
      <c r="V230" s="51" t="e">
        <f aca="false">SUM(V233)</f>
        <v>#DIV/0!</v>
      </c>
      <c r="W230" s="51" t="n">
        <f aca="false">SUM(W233)</f>
        <v>100000</v>
      </c>
      <c r="X230" s="51" t="n">
        <f aca="false">SUM(X233)</f>
        <v>100000</v>
      </c>
      <c r="Y230" s="51" t="n">
        <f aca="false">SUM(Y233)</f>
        <v>500000</v>
      </c>
      <c r="Z230" s="51" t="n">
        <f aca="false">SUM(Z233)</f>
        <v>500000</v>
      </c>
      <c r="AA230" s="51" t="n">
        <f aca="false">SUM(AA233)</f>
        <v>500000</v>
      </c>
      <c r="AB230" s="51" t="n">
        <f aca="false">SUM(AB233)</f>
        <v>0</v>
      </c>
      <c r="AC230" s="51" t="n">
        <f aca="false">SUM(AC233)</f>
        <v>500000</v>
      </c>
      <c r="AD230" s="51" t="n">
        <f aca="false">SUM(AD233)</f>
        <v>450000</v>
      </c>
      <c r="AE230" s="51" t="n">
        <f aca="false">SUM(AE233)</f>
        <v>0</v>
      </c>
      <c r="AF230" s="51" t="n">
        <f aca="false">SUM(AF233)</f>
        <v>0</v>
      </c>
      <c r="AG230" s="51" t="n">
        <f aca="false">SUM(AG233)</f>
        <v>450000</v>
      </c>
      <c r="AH230" s="51" t="n">
        <f aca="false">SUM(AH233)</f>
        <v>0</v>
      </c>
      <c r="AI230" s="51" t="n">
        <f aca="false">SUM(AI233)</f>
        <v>550000</v>
      </c>
      <c r="AJ230" s="51" t="n">
        <f aca="false">SUM(AJ233)</f>
        <v>2777.9</v>
      </c>
      <c r="AK230" s="51" t="n">
        <f aca="false">SUM(AK233)</f>
        <v>330000</v>
      </c>
      <c r="AL230" s="51" t="n">
        <f aca="false">SUM(AL233)</f>
        <v>0</v>
      </c>
      <c r="AM230" s="51" t="n">
        <f aca="false">SUM(AM233)</f>
        <v>0</v>
      </c>
      <c r="AN230" s="51" t="n">
        <f aca="false">SUM(AN233)</f>
        <v>330000</v>
      </c>
      <c r="AO230" s="39" t="n">
        <f aca="false">SUM(AN230/$AN$4)</f>
        <v>43798.5267768266</v>
      </c>
      <c r="AP230" s="51" t="n">
        <f aca="false">SUM(AP233)</f>
        <v>330000</v>
      </c>
      <c r="AQ230" s="51" t="n">
        <f aca="false">SUM(AQ233)</f>
        <v>0</v>
      </c>
      <c r="AR230" s="39" t="n">
        <f aca="false">SUM(AP230/$AN$4)</f>
        <v>43798.5267768266</v>
      </c>
      <c r="AS230" s="39"/>
      <c r="AT230" s="39" t="n">
        <f aca="false">SUM(AT233)</f>
        <v>16603.34</v>
      </c>
      <c r="AU230" s="39" t="n">
        <f aca="false">SUM(AU233)</f>
        <v>34463.16</v>
      </c>
      <c r="AV230" s="39" t="n">
        <f aca="false">SUM(AV233)</f>
        <v>0</v>
      </c>
      <c r="AW230" s="39" t="n">
        <f aca="false">SUM(AR230+AU230-AV230)</f>
        <v>78261.6867768266</v>
      </c>
      <c r="AX230" s="47"/>
      <c r="AY230" s="47" t="n">
        <f aca="false">SUM(AY231)</f>
        <v>0</v>
      </c>
      <c r="AZ230" s="47" t="n">
        <f aca="false">SUM(AZ231)</f>
        <v>0</v>
      </c>
      <c r="BA230" s="47" t="n">
        <f aca="false">SUM(BA229)</f>
        <v>40680.0067768266</v>
      </c>
      <c r="BB230" s="47" t="n">
        <f aca="false">SUM(BB233)</f>
        <v>40255.87</v>
      </c>
      <c r="BC230" s="48" t="n">
        <f aca="false">SUM(BB230/BA230*100)</f>
        <v>98.9573827281951</v>
      </c>
      <c r="BL230" s="2"/>
    </row>
    <row r="231" customFormat="false" ht="18" hidden="true" customHeight="true" outlineLevel="0" collapsed="false">
      <c r="A231" s="41"/>
      <c r="B231" s="36" t="s">
        <v>73</v>
      </c>
      <c r="C231" s="36"/>
      <c r="D231" s="36"/>
      <c r="E231" s="36"/>
      <c r="F231" s="36"/>
      <c r="G231" s="36"/>
      <c r="H231" s="36"/>
      <c r="I231" s="57" t="s">
        <v>74</v>
      </c>
      <c r="J231" s="50" t="s">
        <v>75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39" t="n">
        <f aca="false">SUM(AN231/$AN$4)</f>
        <v>0</v>
      </c>
      <c r="AP231" s="51" t="n">
        <v>300000</v>
      </c>
      <c r="AQ231" s="51"/>
      <c r="AR231" s="39" t="n">
        <f aca="false">SUM(AP231/$AN$4)</f>
        <v>39816.8425243878</v>
      </c>
      <c r="AS231" s="39"/>
      <c r="AT231" s="39" t="n">
        <v>300000</v>
      </c>
      <c r="AU231" s="39"/>
      <c r="AV231" s="39"/>
      <c r="AW231" s="39" t="n">
        <v>44280</v>
      </c>
      <c r="AX231" s="47"/>
      <c r="AY231" s="47"/>
      <c r="AZ231" s="47"/>
      <c r="BA231" s="47" t="n">
        <v>40680</v>
      </c>
      <c r="BB231" s="47"/>
      <c r="BC231" s="48" t="n">
        <f aca="false">SUM(BB231/BA231*100)</f>
        <v>0</v>
      </c>
      <c r="BL231" s="2"/>
    </row>
    <row r="232" customFormat="false" ht="12.75" hidden="true" customHeight="false" outlineLevel="0" collapsed="false">
      <c r="A232" s="41"/>
      <c r="B232" s="36" t="s">
        <v>73</v>
      </c>
      <c r="C232" s="36"/>
      <c r="D232" s="36"/>
      <c r="E232" s="36"/>
      <c r="F232" s="36"/>
      <c r="G232" s="36"/>
      <c r="H232" s="36"/>
      <c r="I232" s="49" t="s">
        <v>80</v>
      </c>
      <c r="J232" s="50" t="s">
        <v>81</v>
      </c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39" t="n">
        <f aca="false">SUM(AN232/$AN$4)</f>
        <v>0</v>
      </c>
      <c r="AP232" s="51" t="n">
        <v>30000</v>
      </c>
      <c r="AQ232" s="51"/>
      <c r="AR232" s="39" t="n">
        <f aca="false">SUM(AP232/$AN$4)</f>
        <v>3981.68425243878</v>
      </c>
      <c r="AS232" s="39"/>
      <c r="AT232" s="39" t="n">
        <v>30000</v>
      </c>
      <c r="AU232" s="39"/>
      <c r="AV232" s="39"/>
      <c r="AW232" s="39" t="n">
        <v>33981.68</v>
      </c>
      <c r="AX232" s="47"/>
      <c r="AY232" s="47" t="n">
        <v>0</v>
      </c>
      <c r="AZ232" s="47"/>
      <c r="BA232" s="47" t="n">
        <v>0</v>
      </c>
      <c r="BB232" s="47"/>
      <c r="BC232" s="48" t="e">
        <f aca="false">SUM(BB232/BA232*100)</f>
        <v>#DIV/0!</v>
      </c>
      <c r="BL232" s="2"/>
    </row>
    <row r="233" customFormat="false" ht="12.75" hidden="false" customHeight="false" outlineLevel="0" collapsed="false">
      <c r="A233" s="46"/>
      <c r="B233" s="52"/>
      <c r="C233" s="52"/>
      <c r="D233" s="52"/>
      <c r="E233" s="52"/>
      <c r="F233" s="52"/>
      <c r="G233" s="52"/>
      <c r="H233" s="52"/>
      <c r="I233" s="37" t="n">
        <v>4</v>
      </c>
      <c r="J233" s="38" t="s">
        <v>171</v>
      </c>
      <c r="K233" s="39"/>
      <c r="L233" s="39"/>
      <c r="M233" s="39"/>
      <c r="N233" s="39" t="n">
        <f aca="false">SUM(N234)</f>
        <v>50000</v>
      </c>
      <c r="O233" s="39" t="n">
        <f aca="false">SUM(O234)</f>
        <v>50000</v>
      </c>
      <c r="P233" s="39" t="n">
        <f aca="false">SUM(P234)</f>
        <v>50000</v>
      </c>
      <c r="Q233" s="39" t="n">
        <f aca="false">SUM(Q234)</f>
        <v>50000</v>
      </c>
      <c r="R233" s="39" t="n">
        <f aca="false">SUM(R234)</f>
        <v>0</v>
      </c>
      <c r="S233" s="39" t="n">
        <f aca="false">SUM(S234)</f>
        <v>100000</v>
      </c>
      <c r="T233" s="39" t="n">
        <f aca="false">SUM(T234)</f>
        <v>0</v>
      </c>
      <c r="U233" s="39" t="n">
        <f aca="false">SUM(U234)</f>
        <v>0</v>
      </c>
      <c r="V233" s="39" t="e">
        <f aca="false">SUM(V234)</f>
        <v>#DIV/0!</v>
      </c>
      <c r="W233" s="39" t="n">
        <f aca="false">SUM(W234)</f>
        <v>100000</v>
      </c>
      <c r="X233" s="39" t="n">
        <f aca="false">SUM(X234)</f>
        <v>100000</v>
      </c>
      <c r="Y233" s="39" t="n">
        <f aca="false">SUM(Y234)</f>
        <v>500000</v>
      </c>
      <c r="Z233" s="39" t="n">
        <f aca="false">SUM(Z234)</f>
        <v>500000</v>
      </c>
      <c r="AA233" s="39" t="n">
        <f aca="false">SUM(AA234)</f>
        <v>500000</v>
      </c>
      <c r="AB233" s="39" t="n">
        <f aca="false">SUM(AB234)</f>
        <v>0</v>
      </c>
      <c r="AC233" s="39" t="n">
        <f aca="false">SUM(AC234)</f>
        <v>500000</v>
      </c>
      <c r="AD233" s="39" t="n">
        <f aca="false">SUM(AD234)</f>
        <v>450000</v>
      </c>
      <c r="AE233" s="39" t="n">
        <f aca="false">SUM(AE234)</f>
        <v>0</v>
      </c>
      <c r="AF233" s="39" t="n">
        <f aca="false">SUM(AF234)</f>
        <v>0</v>
      </c>
      <c r="AG233" s="39" t="n">
        <f aca="false">SUM(AG234)</f>
        <v>450000</v>
      </c>
      <c r="AH233" s="39" t="n">
        <f aca="false">SUM(AH234)</f>
        <v>0</v>
      </c>
      <c r="AI233" s="39" t="n">
        <f aca="false">SUM(AI234)</f>
        <v>550000</v>
      </c>
      <c r="AJ233" s="39" t="n">
        <f aca="false">SUM(AJ234)</f>
        <v>2777.9</v>
      </c>
      <c r="AK233" s="39" t="n">
        <f aca="false">SUM(AK234)</f>
        <v>330000</v>
      </c>
      <c r="AL233" s="39" t="n">
        <f aca="false">SUM(AL234)</f>
        <v>0</v>
      </c>
      <c r="AM233" s="39" t="n">
        <f aca="false">SUM(AM234)</f>
        <v>0</v>
      </c>
      <c r="AN233" s="39" t="n">
        <f aca="false">SUM(AN234)</f>
        <v>330000</v>
      </c>
      <c r="AO233" s="39" t="n">
        <f aca="false">SUM(AN233/$AN$4)</f>
        <v>43798.5267768266</v>
      </c>
      <c r="AP233" s="39" t="n">
        <f aca="false">SUM(AP234)</f>
        <v>330000</v>
      </c>
      <c r="AQ233" s="39" t="n">
        <f aca="false">SUM(AQ234)</f>
        <v>0</v>
      </c>
      <c r="AR233" s="39" t="n">
        <f aca="false">SUM(AP233/$AN$4)</f>
        <v>43798.5267768266</v>
      </c>
      <c r="AS233" s="39"/>
      <c r="AT233" s="39" t="n">
        <f aca="false">SUM(AT234)</f>
        <v>16603.34</v>
      </c>
      <c r="AU233" s="39" t="n">
        <f aca="false">SUM(AU234)</f>
        <v>34463.16</v>
      </c>
      <c r="AV233" s="39" t="n">
        <f aca="false">SUM(AV234)</f>
        <v>0</v>
      </c>
      <c r="AW233" s="39" t="n">
        <f aca="false">SUM(AR233+AU233-AV233)</f>
        <v>78261.6867768266</v>
      </c>
      <c r="AX233" s="47" t="n">
        <f aca="false">SUM(AX234)</f>
        <v>40665.87</v>
      </c>
      <c r="AY233" s="47" t="n">
        <f aca="false">SUM(AY234)</f>
        <v>0</v>
      </c>
      <c r="AZ233" s="47" t="n">
        <f aca="false">SUM(AZ234)</f>
        <v>37581.68</v>
      </c>
      <c r="BA233" s="47" t="n">
        <f aca="false">SUM(BA234)</f>
        <v>40680.0067768266</v>
      </c>
      <c r="BB233" s="47" t="n">
        <f aca="false">SUM(BB234)</f>
        <v>40255.87</v>
      </c>
      <c r="BC233" s="48" t="n">
        <f aca="false">SUM(BB233/BA233*100)</f>
        <v>98.9573827281951</v>
      </c>
      <c r="BL233" s="2"/>
    </row>
    <row r="234" customFormat="false" ht="12.75" hidden="false" customHeight="false" outlineLevel="0" collapsed="false">
      <c r="A234" s="46"/>
      <c r="B234" s="52" t="s">
        <v>252</v>
      </c>
      <c r="C234" s="52"/>
      <c r="D234" s="52"/>
      <c r="E234" s="52"/>
      <c r="F234" s="52"/>
      <c r="G234" s="52"/>
      <c r="H234" s="52"/>
      <c r="I234" s="37" t="n">
        <v>42</v>
      </c>
      <c r="J234" s="38" t="s">
        <v>253</v>
      </c>
      <c r="K234" s="39"/>
      <c r="L234" s="39"/>
      <c r="M234" s="39"/>
      <c r="N234" s="39" t="n">
        <f aca="false">SUM(N235)</f>
        <v>50000</v>
      </c>
      <c r="O234" s="39" t="n">
        <f aca="false">SUM(O235)</f>
        <v>50000</v>
      </c>
      <c r="P234" s="39" t="n">
        <f aca="false">SUM(P235)</f>
        <v>50000</v>
      </c>
      <c r="Q234" s="39" t="n">
        <f aca="false">SUM(Q235)</f>
        <v>50000</v>
      </c>
      <c r="R234" s="39" t="n">
        <f aca="false">SUM(R235)</f>
        <v>0</v>
      </c>
      <c r="S234" s="39" t="n">
        <f aca="false">SUM(S235)</f>
        <v>100000</v>
      </c>
      <c r="T234" s="39" t="n">
        <f aca="false">SUM(T235)</f>
        <v>0</v>
      </c>
      <c r="U234" s="39" t="n">
        <f aca="false">SUM(U235)</f>
        <v>0</v>
      </c>
      <c r="V234" s="39" t="e">
        <f aca="false">SUM(V235)</f>
        <v>#DIV/0!</v>
      </c>
      <c r="W234" s="39" t="n">
        <f aca="false">SUM(W235)</f>
        <v>100000</v>
      </c>
      <c r="X234" s="39" t="n">
        <f aca="false">SUM(X235)</f>
        <v>100000</v>
      </c>
      <c r="Y234" s="39" t="n">
        <f aca="false">SUM(Y235)</f>
        <v>500000</v>
      </c>
      <c r="Z234" s="39" t="n">
        <f aca="false">SUM(Z235)</f>
        <v>500000</v>
      </c>
      <c r="AA234" s="39" t="n">
        <f aca="false">SUM(AA235)</f>
        <v>500000</v>
      </c>
      <c r="AB234" s="39" t="n">
        <f aca="false">SUM(AB235)</f>
        <v>0</v>
      </c>
      <c r="AC234" s="39" t="n">
        <f aca="false">SUM(AC235)</f>
        <v>500000</v>
      </c>
      <c r="AD234" s="39" t="n">
        <f aca="false">SUM(AD235)</f>
        <v>450000</v>
      </c>
      <c r="AE234" s="39" t="n">
        <f aca="false">SUM(AE235)</f>
        <v>0</v>
      </c>
      <c r="AF234" s="39" t="n">
        <f aca="false">SUM(AF235)</f>
        <v>0</v>
      </c>
      <c r="AG234" s="39" t="n">
        <f aca="false">SUM(AG235)</f>
        <v>450000</v>
      </c>
      <c r="AH234" s="39" t="n">
        <f aca="false">SUM(AH235)</f>
        <v>0</v>
      </c>
      <c r="AI234" s="39" t="n">
        <f aca="false">SUM(AI235)</f>
        <v>550000</v>
      </c>
      <c r="AJ234" s="39" t="n">
        <f aca="false">SUM(AJ235)</f>
        <v>2777.9</v>
      </c>
      <c r="AK234" s="39" t="n">
        <f aca="false">SUM(AK235)</f>
        <v>330000</v>
      </c>
      <c r="AL234" s="39" t="n">
        <f aca="false">SUM(AL235)</f>
        <v>0</v>
      </c>
      <c r="AM234" s="39" t="n">
        <f aca="false">SUM(AM235)</f>
        <v>0</v>
      </c>
      <c r="AN234" s="39" t="n">
        <f aca="false">SUM(AN235)</f>
        <v>330000</v>
      </c>
      <c r="AO234" s="39" t="n">
        <f aca="false">SUM(AN234/$AN$4)</f>
        <v>43798.5267768266</v>
      </c>
      <c r="AP234" s="39" t="n">
        <f aca="false">SUM(AP235)</f>
        <v>330000</v>
      </c>
      <c r="AQ234" s="39"/>
      <c r="AR234" s="39" t="n">
        <f aca="false">SUM(AP234/$AN$4)</f>
        <v>43798.5267768266</v>
      </c>
      <c r="AS234" s="39"/>
      <c r="AT234" s="39" t="n">
        <f aca="false">SUM(AT235)</f>
        <v>16603.34</v>
      </c>
      <c r="AU234" s="39" t="n">
        <f aca="false">SUM(AU235)</f>
        <v>34463.16</v>
      </c>
      <c r="AV234" s="39" t="n">
        <f aca="false">SUM(AV235)</f>
        <v>0</v>
      </c>
      <c r="AW234" s="39" t="n">
        <f aca="false">SUM(AR234+AU234-AV234)</f>
        <v>78261.6867768266</v>
      </c>
      <c r="AX234" s="47" t="n">
        <f aca="false">SUM(AX235)</f>
        <v>40665.87</v>
      </c>
      <c r="AY234" s="47" t="n">
        <f aca="false">SUM(AY235)</f>
        <v>0</v>
      </c>
      <c r="AZ234" s="47" t="n">
        <f aca="false">SUM(AZ235)</f>
        <v>37581.68</v>
      </c>
      <c r="BA234" s="47" t="n">
        <f aca="false">SUM(BA235)</f>
        <v>40680.0067768266</v>
      </c>
      <c r="BB234" s="47" t="n">
        <f aca="false">SUM(BB235)</f>
        <v>40255.87</v>
      </c>
      <c r="BC234" s="48" t="n">
        <f aca="false">SUM(BB234/BA234*100)</f>
        <v>98.9573827281951</v>
      </c>
      <c r="BL234" s="2"/>
    </row>
    <row r="235" customFormat="false" ht="12.75" hidden="false" customHeight="false" outlineLevel="0" collapsed="false">
      <c r="A235" s="41"/>
      <c r="B235" s="36"/>
      <c r="C235" s="36"/>
      <c r="D235" s="36"/>
      <c r="E235" s="36"/>
      <c r="F235" s="36"/>
      <c r="G235" s="36"/>
      <c r="H235" s="36"/>
      <c r="I235" s="49" t="n">
        <v>421</v>
      </c>
      <c r="J235" s="50" t="s">
        <v>254</v>
      </c>
      <c r="K235" s="51"/>
      <c r="L235" s="51"/>
      <c r="M235" s="51"/>
      <c r="N235" s="51" t="n">
        <f aca="false">SUM(N236:N238)</f>
        <v>50000</v>
      </c>
      <c r="O235" s="51" t="n">
        <f aca="false">SUM(O236:O238)</f>
        <v>50000</v>
      </c>
      <c r="P235" s="51" t="n">
        <f aca="false">SUM(P236:P238)</f>
        <v>50000</v>
      </c>
      <c r="Q235" s="51" t="n">
        <f aca="false">SUM(Q236:Q238)</f>
        <v>50000</v>
      </c>
      <c r="R235" s="51" t="n">
        <f aca="false">SUM(R236:R238)</f>
        <v>0</v>
      </c>
      <c r="S235" s="51" t="n">
        <f aca="false">SUM(S236:S238)</f>
        <v>100000</v>
      </c>
      <c r="T235" s="51" t="n">
        <f aca="false">SUM(T236:T238)</f>
        <v>0</v>
      </c>
      <c r="U235" s="51" t="n">
        <f aca="false">SUM(U236:U238)</f>
        <v>0</v>
      </c>
      <c r="V235" s="51" t="e">
        <f aca="false">SUM(V236:V238)</f>
        <v>#DIV/0!</v>
      </c>
      <c r="W235" s="51" t="n">
        <f aca="false">SUM(W236:W238)</f>
        <v>100000</v>
      </c>
      <c r="X235" s="51" t="n">
        <f aca="false">SUM(X236:X238)</f>
        <v>100000</v>
      </c>
      <c r="Y235" s="51" t="n">
        <f aca="false">SUM(Y236:Y238)</f>
        <v>500000</v>
      </c>
      <c r="Z235" s="51" t="n">
        <f aca="false">SUM(Z236:Z238)</f>
        <v>500000</v>
      </c>
      <c r="AA235" s="51" t="n">
        <f aca="false">SUM(AA236:AA238)</f>
        <v>500000</v>
      </c>
      <c r="AB235" s="51" t="n">
        <f aca="false">SUM(AB236:AB238)</f>
        <v>0</v>
      </c>
      <c r="AC235" s="51" t="n">
        <f aca="false">SUM(AC236:AC238)</f>
        <v>500000</v>
      </c>
      <c r="AD235" s="51" t="n">
        <f aca="false">SUM(AD236:AD238)</f>
        <v>450000</v>
      </c>
      <c r="AE235" s="51" t="n">
        <f aca="false">SUM(AE236:AE238)</f>
        <v>0</v>
      </c>
      <c r="AF235" s="51" t="n">
        <f aca="false">SUM(AF236:AF238)</f>
        <v>0</v>
      </c>
      <c r="AG235" s="51" t="n">
        <f aca="false">SUM(AG236:AG238)</f>
        <v>450000</v>
      </c>
      <c r="AH235" s="51" t="n">
        <f aca="false">SUM(AH236:AH238)</f>
        <v>0</v>
      </c>
      <c r="AI235" s="51" t="n">
        <f aca="false">SUM(AI236:AI238)</f>
        <v>550000</v>
      </c>
      <c r="AJ235" s="51" t="n">
        <f aca="false">SUM(AJ236:AJ238)</f>
        <v>2777.9</v>
      </c>
      <c r="AK235" s="51" t="n">
        <f aca="false">SUM(AK236:AK238)</f>
        <v>330000</v>
      </c>
      <c r="AL235" s="51" t="n">
        <f aca="false">SUM(AL236:AL238)</f>
        <v>0</v>
      </c>
      <c r="AM235" s="51" t="n">
        <f aca="false">SUM(AM236:AM238)</f>
        <v>0</v>
      </c>
      <c r="AN235" s="51" t="n">
        <f aca="false">SUM(AN236:AN238)</f>
        <v>330000</v>
      </c>
      <c r="AO235" s="39" t="n">
        <f aca="false">SUM(AN235/$AN$4)</f>
        <v>43798.5267768266</v>
      </c>
      <c r="AP235" s="51" t="n">
        <f aca="false">SUM(AP236:AP238)</f>
        <v>330000</v>
      </c>
      <c r="AQ235" s="51"/>
      <c r="AR235" s="39" t="n">
        <f aca="false">SUM(AP235/$AN$4)</f>
        <v>43798.5267768266</v>
      </c>
      <c r="AS235" s="39"/>
      <c r="AT235" s="39" t="n">
        <f aca="false">SUM(AT236:AT238)</f>
        <v>16603.34</v>
      </c>
      <c r="AU235" s="39" t="n">
        <f aca="false">SUM(AU236:AU238)</f>
        <v>34463.16</v>
      </c>
      <c r="AV235" s="39" t="n">
        <f aca="false">SUM(AV236:AV238)</f>
        <v>0</v>
      </c>
      <c r="AW235" s="39" t="n">
        <f aca="false">SUM(AR235+AU235-AV235)</f>
        <v>78261.6867768266</v>
      </c>
      <c r="AX235" s="47" t="n">
        <f aca="false">SUM(AX236:AX238)</f>
        <v>40665.87</v>
      </c>
      <c r="AY235" s="47" t="n">
        <f aca="false">SUM(AY236:AY238)</f>
        <v>0</v>
      </c>
      <c r="AZ235" s="47" t="n">
        <f aca="false">SUM(AZ236:AZ238)</f>
        <v>37581.68</v>
      </c>
      <c r="BA235" s="47" t="n">
        <f aca="false">SUM(BA236:BA238)</f>
        <v>40680.0067768266</v>
      </c>
      <c r="BB235" s="47" t="n">
        <f aca="false">SUM(BB236:BB238)</f>
        <v>40255.87</v>
      </c>
      <c r="BC235" s="48" t="n">
        <f aca="false">SUM(BB235/BA235*100)</f>
        <v>98.9573827281951</v>
      </c>
      <c r="BL235" s="2"/>
    </row>
    <row r="236" customFormat="false" ht="12.75" hidden="false" customHeight="false" outlineLevel="0" collapsed="false">
      <c r="A236" s="41"/>
      <c r="B236" s="36"/>
      <c r="C236" s="36"/>
      <c r="D236" s="36"/>
      <c r="E236" s="36"/>
      <c r="F236" s="36"/>
      <c r="G236" s="36"/>
      <c r="H236" s="36"/>
      <c r="I236" s="49" t="n">
        <v>42149</v>
      </c>
      <c r="J236" s="50" t="s">
        <v>255</v>
      </c>
      <c r="K236" s="51"/>
      <c r="L236" s="51"/>
      <c r="M236" s="51"/>
      <c r="N236" s="51" t="n">
        <v>50000</v>
      </c>
      <c r="O236" s="51" t="n">
        <v>50000</v>
      </c>
      <c r="P236" s="51" t="n">
        <v>50000</v>
      </c>
      <c r="Q236" s="51" t="n">
        <v>50000</v>
      </c>
      <c r="R236" s="51"/>
      <c r="S236" s="51" t="n">
        <v>50000</v>
      </c>
      <c r="T236" s="51"/>
      <c r="U236" s="51"/>
      <c r="V236" s="39" t="n">
        <f aca="false">S236/P236*100</f>
        <v>100</v>
      </c>
      <c r="W236" s="51" t="n">
        <v>50000</v>
      </c>
      <c r="X236" s="51" t="n">
        <v>50000</v>
      </c>
      <c r="Y236" s="51" t="n">
        <v>450000</v>
      </c>
      <c r="Z236" s="51" t="n">
        <v>450000</v>
      </c>
      <c r="AA236" s="51" t="n">
        <v>500000</v>
      </c>
      <c r="AB236" s="51"/>
      <c r="AC236" s="51" t="n">
        <v>500000</v>
      </c>
      <c r="AD236" s="51" t="n">
        <v>450000</v>
      </c>
      <c r="AE236" s="51"/>
      <c r="AF236" s="51"/>
      <c r="AG236" s="53" t="n">
        <f aca="false">SUM(AD236+AE236-AF236)</f>
        <v>450000</v>
      </c>
      <c r="AH236" s="51"/>
      <c r="AI236" s="51" t="n">
        <v>550000</v>
      </c>
      <c r="AJ236" s="47" t="n">
        <v>2777.9</v>
      </c>
      <c r="AK236" s="51" t="n">
        <v>300000</v>
      </c>
      <c r="AL236" s="51"/>
      <c r="AM236" s="51"/>
      <c r="AN236" s="47" t="n">
        <f aca="false">SUM(AK236+AL236-AM236)</f>
        <v>300000</v>
      </c>
      <c r="AO236" s="39" t="n">
        <f aca="false">SUM(AN236/$AN$4)</f>
        <v>39816.8425243878</v>
      </c>
      <c r="AP236" s="47" t="n">
        <v>300000</v>
      </c>
      <c r="AQ236" s="47"/>
      <c r="AR236" s="39" t="n">
        <f aca="false">SUM(AP236/$AN$4)</f>
        <v>39816.8425243878</v>
      </c>
      <c r="AS236" s="39" t="n">
        <v>16603.34</v>
      </c>
      <c r="AT236" s="39" t="n">
        <v>16603.34</v>
      </c>
      <c r="AU236" s="39" t="n">
        <v>4463.16</v>
      </c>
      <c r="AV236" s="39"/>
      <c r="AW236" s="39" t="n">
        <f aca="false">SUM(AR236+AU236-AV236)</f>
        <v>44280.0025243878</v>
      </c>
      <c r="AX236" s="47" t="n">
        <v>40665.87</v>
      </c>
      <c r="AY236" s="47"/>
      <c r="AZ236" s="47" t="n">
        <v>3600</v>
      </c>
      <c r="BA236" s="47" t="n">
        <f aca="false">SUM(AW236+AY236-AZ236)</f>
        <v>40680.0025243878</v>
      </c>
      <c r="BB236" s="47" t="n">
        <v>40255.87</v>
      </c>
      <c r="BC236" s="48" t="n">
        <f aca="false">SUM(BB236/BA236*100)</f>
        <v>98.9573930725949</v>
      </c>
      <c r="BG236" s="2" t="n">
        <v>40255.87</v>
      </c>
      <c r="BL236" s="2"/>
    </row>
    <row r="237" customFormat="false" ht="12.75" hidden="false" customHeight="false" outlineLevel="0" collapsed="false">
      <c r="A237" s="41"/>
      <c r="B237" s="36"/>
      <c r="C237" s="36"/>
      <c r="D237" s="36"/>
      <c r="E237" s="36"/>
      <c r="F237" s="36"/>
      <c r="G237" s="36"/>
      <c r="H237" s="36"/>
      <c r="I237" s="49" t="n">
        <v>42149</v>
      </c>
      <c r="J237" s="50" t="s">
        <v>256</v>
      </c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39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3"/>
      <c r="AH237" s="51"/>
      <c r="AI237" s="51"/>
      <c r="AJ237" s="47"/>
      <c r="AK237" s="51"/>
      <c r="AL237" s="51"/>
      <c r="AM237" s="51"/>
      <c r="AN237" s="47"/>
      <c r="AO237" s="39"/>
      <c r="AP237" s="47"/>
      <c r="AQ237" s="47"/>
      <c r="AR237" s="39"/>
      <c r="AS237" s="39"/>
      <c r="AT237" s="39"/>
      <c r="AU237" s="39" t="n">
        <v>30000</v>
      </c>
      <c r="AV237" s="39"/>
      <c r="AW237" s="39" t="n">
        <f aca="false">SUM(AR237+AU237-AV237)</f>
        <v>30000</v>
      </c>
      <c r="AX237" s="47"/>
      <c r="AY237" s="47"/>
      <c r="AZ237" s="47" t="n">
        <v>30000</v>
      </c>
      <c r="BA237" s="47" t="n">
        <f aca="false">SUM(AW237+AY237-AZ237)</f>
        <v>0</v>
      </c>
      <c r="BB237" s="47"/>
      <c r="BC237" s="48" t="e">
        <f aca="false">SUM(BB237/BA237*100)</f>
        <v>#DIV/0!</v>
      </c>
      <c r="BL237" s="2"/>
    </row>
    <row r="238" customFormat="false" ht="12.75" hidden="false" customHeight="false" outlineLevel="0" collapsed="false">
      <c r="A238" s="41"/>
      <c r="B238" s="36"/>
      <c r="C238" s="36"/>
      <c r="D238" s="36"/>
      <c r="E238" s="36"/>
      <c r="F238" s="36"/>
      <c r="G238" s="36"/>
      <c r="H238" s="36"/>
      <c r="I238" s="49" t="n">
        <v>42141</v>
      </c>
      <c r="J238" s="50" t="s">
        <v>257</v>
      </c>
      <c r="K238" s="51"/>
      <c r="L238" s="51"/>
      <c r="M238" s="51"/>
      <c r="N238" s="51"/>
      <c r="O238" s="51"/>
      <c r="P238" s="51"/>
      <c r="Q238" s="51"/>
      <c r="R238" s="51"/>
      <c r="S238" s="51" t="n">
        <v>50000</v>
      </c>
      <c r="T238" s="51"/>
      <c r="U238" s="51"/>
      <c r="V238" s="39" t="e">
        <f aca="false">S238/P238*100</f>
        <v>#DIV/0!</v>
      </c>
      <c r="W238" s="51" t="n">
        <v>50000</v>
      </c>
      <c r="X238" s="51" t="n">
        <v>50000</v>
      </c>
      <c r="Y238" s="51" t="n">
        <v>50000</v>
      </c>
      <c r="Z238" s="51" t="n">
        <v>50000</v>
      </c>
      <c r="AA238" s="51" t="n">
        <v>0</v>
      </c>
      <c r="AB238" s="51"/>
      <c r="AC238" s="51" t="n">
        <v>0</v>
      </c>
      <c r="AD238" s="51"/>
      <c r="AE238" s="51"/>
      <c r="AF238" s="51"/>
      <c r="AG238" s="53" t="n">
        <f aca="false">SUM(AC238+AE238-AF238)</f>
        <v>0</v>
      </c>
      <c r="AH238" s="51"/>
      <c r="AI238" s="51" t="n">
        <v>0</v>
      </c>
      <c r="AJ238" s="47" t="n">
        <v>0</v>
      </c>
      <c r="AK238" s="51" t="n">
        <v>30000</v>
      </c>
      <c r="AL238" s="51"/>
      <c r="AM238" s="51"/>
      <c r="AN238" s="47" t="n">
        <f aca="false">SUM(AK238+AL238-AM238)</f>
        <v>30000</v>
      </c>
      <c r="AO238" s="39" t="n">
        <f aca="false">SUM(AN238/$AN$4)</f>
        <v>3981.68425243878</v>
      </c>
      <c r="AP238" s="47" t="n">
        <v>30000</v>
      </c>
      <c r="AQ238" s="47"/>
      <c r="AR238" s="39" t="n">
        <f aca="false">SUM(AP238/$AN$4)</f>
        <v>3981.68425243878</v>
      </c>
      <c r="AS238" s="39"/>
      <c r="AT238" s="39"/>
      <c r="AU238" s="39"/>
      <c r="AV238" s="39"/>
      <c r="AW238" s="39" t="n">
        <f aca="false">SUM(AR238+AU238-AV238)</f>
        <v>3981.68425243878</v>
      </c>
      <c r="AX238" s="47"/>
      <c r="AY238" s="47" t="n">
        <v>0</v>
      </c>
      <c r="AZ238" s="47" t="n">
        <v>3981.68</v>
      </c>
      <c r="BA238" s="47" t="n">
        <f aca="false">SUM(AW238+AY238-AZ238)</f>
        <v>0.00425243878135007</v>
      </c>
      <c r="BB238" s="47"/>
      <c r="BC238" s="48" t="n">
        <f aca="false">SUM(BB238/BA238*100)</f>
        <v>0</v>
      </c>
      <c r="BL238" s="2"/>
    </row>
    <row r="239" customFormat="false" ht="12.75" hidden="false" customHeight="false" outlineLevel="0" collapsed="false">
      <c r="A239" s="41" t="s">
        <v>258</v>
      </c>
      <c r="B239" s="36"/>
      <c r="C239" s="36"/>
      <c r="D239" s="36"/>
      <c r="E239" s="36"/>
      <c r="F239" s="36"/>
      <c r="G239" s="36"/>
      <c r="H239" s="36"/>
      <c r="I239" s="49" t="s">
        <v>48</v>
      </c>
      <c r="J239" s="50" t="s">
        <v>259</v>
      </c>
      <c r="K239" s="51" t="n">
        <f aca="false">SUM(K240)</f>
        <v>170587.68</v>
      </c>
      <c r="L239" s="51" t="n">
        <f aca="false">SUM(L240)</f>
        <v>30000</v>
      </c>
      <c r="M239" s="51" t="n">
        <f aca="false">SUM(M240)</f>
        <v>30000</v>
      </c>
      <c r="N239" s="51" t="n">
        <f aca="false">SUM(N240)</f>
        <v>15000</v>
      </c>
      <c r="O239" s="51" t="n">
        <f aca="false">SUM(O240)</f>
        <v>15000</v>
      </c>
      <c r="P239" s="51" t="n">
        <f aca="false">SUM(P240)</f>
        <v>13000</v>
      </c>
      <c r="Q239" s="51" t="n">
        <f aca="false">SUM(Q240)</f>
        <v>13000</v>
      </c>
      <c r="R239" s="51" t="n">
        <f aca="false">SUM(R240)</f>
        <v>0</v>
      </c>
      <c r="S239" s="51" t="n">
        <f aca="false">SUM(S240)</f>
        <v>13000</v>
      </c>
      <c r="T239" s="51" t="n">
        <f aca="false">SUM(T240)</f>
        <v>0</v>
      </c>
      <c r="U239" s="51" t="n">
        <f aca="false">SUM(U240)</f>
        <v>0</v>
      </c>
      <c r="V239" s="51" t="n">
        <f aca="false">SUM(V240)</f>
        <v>100</v>
      </c>
      <c r="W239" s="51" t="n">
        <f aca="false">SUM(W240)</f>
        <v>15000</v>
      </c>
      <c r="X239" s="51" t="n">
        <f aca="false">SUM(X240)</f>
        <v>50000</v>
      </c>
      <c r="Y239" s="51" t="e">
        <f aca="false">SUM(Y240)</f>
        <v>#REF!</v>
      </c>
      <c r="Z239" s="51" t="e">
        <f aca="false">SUM(Z240)</f>
        <v>#REF!</v>
      </c>
      <c r="AA239" s="51" t="n">
        <f aca="false">SUM(AA240)</f>
        <v>50000</v>
      </c>
      <c r="AB239" s="51" t="e">
        <f aca="false">SUM(AB240)</f>
        <v>#REF!</v>
      </c>
      <c r="AC239" s="51" t="n">
        <f aca="false">SUM(AC240)</f>
        <v>50000</v>
      </c>
      <c r="AD239" s="51" t="n">
        <f aca="false">SUM(AD240)</f>
        <v>50000</v>
      </c>
      <c r="AE239" s="51" t="n">
        <f aca="false">SUM(AE240)</f>
        <v>0</v>
      </c>
      <c r="AF239" s="51" t="n">
        <f aca="false">SUM(AF240)</f>
        <v>0</v>
      </c>
      <c r="AG239" s="51" t="n">
        <f aca="false">SUM(AG240)</f>
        <v>50000</v>
      </c>
      <c r="AH239" s="51" t="n">
        <f aca="false">SUM(AH240)</f>
        <v>8325</v>
      </c>
      <c r="AI239" s="51" t="n">
        <f aca="false">SUM(AI240)</f>
        <v>50000</v>
      </c>
      <c r="AJ239" s="51" t="n">
        <f aca="false">SUM(AJ240)</f>
        <v>0</v>
      </c>
      <c r="AK239" s="51" t="n">
        <f aca="false">SUM(AK240)</f>
        <v>50000</v>
      </c>
      <c r="AL239" s="51" t="n">
        <f aca="false">SUM(AL240)</f>
        <v>0</v>
      </c>
      <c r="AM239" s="51" t="n">
        <f aca="false">SUM(AM240)</f>
        <v>0</v>
      </c>
      <c r="AN239" s="51" t="n">
        <f aca="false">SUM(AN240)</f>
        <v>50000</v>
      </c>
      <c r="AO239" s="39" t="n">
        <f aca="false">SUM(AN239/$AN$4)</f>
        <v>6636.1404207313</v>
      </c>
      <c r="AP239" s="51" t="n">
        <f aca="false">SUM(AP240)</f>
        <v>100000</v>
      </c>
      <c r="AQ239" s="51" t="n">
        <f aca="false">SUM(AQ240)</f>
        <v>0</v>
      </c>
      <c r="AR239" s="39" t="n">
        <f aca="false">SUM(AP239/$AN$4)</f>
        <v>13272.2808414626</v>
      </c>
      <c r="AS239" s="39"/>
      <c r="AT239" s="39" t="n">
        <f aca="false">SUM(AT240)</f>
        <v>153.18</v>
      </c>
      <c r="AU239" s="39" t="n">
        <f aca="false">SUM(AU240)</f>
        <v>0</v>
      </c>
      <c r="AV239" s="39" t="n">
        <f aca="false">SUM(AV240)</f>
        <v>0</v>
      </c>
      <c r="AW239" s="39" t="n">
        <f aca="false">SUM(AR239+AU239-AV239)</f>
        <v>13272.2808414626</v>
      </c>
      <c r="AX239" s="47" t="n">
        <f aca="false">SUM(AX244)</f>
        <v>3559.43</v>
      </c>
      <c r="AY239" s="47" t="n">
        <f aca="false">SUM(AY244)</f>
        <v>0</v>
      </c>
      <c r="AZ239" s="47" t="n">
        <f aca="false">SUM(AZ244)</f>
        <v>8272.28</v>
      </c>
      <c r="BA239" s="47" t="n">
        <f aca="false">SUM(BA244)</f>
        <v>5000.0008414626</v>
      </c>
      <c r="BB239" s="47" t="n">
        <f aca="false">SUM(BB244)</f>
        <v>3559.43</v>
      </c>
      <c r="BC239" s="48" t="n">
        <f aca="false">SUM(BB239/BA239*100)</f>
        <v>71.1885880194931</v>
      </c>
      <c r="BL239" s="2"/>
    </row>
    <row r="240" customFormat="false" ht="12.75" hidden="false" customHeight="false" outlineLevel="0" collapsed="false">
      <c r="A240" s="41"/>
      <c r="B240" s="36"/>
      <c r="C240" s="36"/>
      <c r="D240" s="36"/>
      <c r="E240" s="36"/>
      <c r="F240" s="36"/>
      <c r="G240" s="36"/>
      <c r="H240" s="36"/>
      <c r="I240" s="49" t="s">
        <v>260</v>
      </c>
      <c r="J240" s="50"/>
      <c r="K240" s="51" t="n">
        <f aca="false">SUM(K244)</f>
        <v>170587.68</v>
      </c>
      <c r="L240" s="51" t="n">
        <f aca="false">SUM(L244)</f>
        <v>30000</v>
      </c>
      <c r="M240" s="51" t="n">
        <f aca="false">SUM(M244)</f>
        <v>30000</v>
      </c>
      <c r="N240" s="51" t="n">
        <f aca="false">SUM(N244)</f>
        <v>15000</v>
      </c>
      <c r="O240" s="51" t="n">
        <f aca="false">SUM(O244)</f>
        <v>15000</v>
      </c>
      <c r="P240" s="51" t="n">
        <f aca="false">SUM(P244)</f>
        <v>13000</v>
      </c>
      <c r="Q240" s="51" t="n">
        <f aca="false">SUM(Q244)</f>
        <v>13000</v>
      </c>
      <c r="R240" s="51" t="n">
        <f aca="false">SUM(R244)</f>
        <v>0</v>
      </c>
      <c r="S240" s="51" t="n">
        <f aca="false">SUM(S244)</f>
        <v>13000</v>
      </c>
      <c r="T240" s="51" t="n">
        <f aca="false">SUM(T244)</f>
        <v>0</v>
      </c>
      <c r="U240" s="51" t="n">
        <f aca="false">SUM(U244)</f>
        <v>0</v>
      </c>
      <c r="V240" s="51" t="n">
        <f aca="false">SUM(V244)</f>
        <v>100</v>
      </c>
      <c r="W240" s="51" t="n">
        <f aca="false">SUM(W244)</f>
        <v>15000</v>
      </c>
      <c r="X240" s="51" t="n">
        <f aca="false">SUM(X244)</f>
        <v>50000</v>
      </c>
      <c r="Y240" s="51" t="e">
        <f aca="false">SUM(Y244)</f>
        <v>#REF!</v>
      </c>
      <c r="Z240" s="51" t="e">
        <f aca="false">SUM(Z244)</f>
        <v>#REF!</v>
      </c>
      <c r="AA240" s="51" t="n">
        <f aca="false">SUM(AA244)</f>
        <v>50000</v>
      </c>
      <c r="AB240" s="51" t="e">
        <f aca="false">SUM(AB244)</f>
        <v>#REF!</v>
      </c>
      <c r="AC240" s="51" t="n">
        <f aca="false">SUM(AC244)</f>
        <v>50000</v>
      </c>
      <c r="AD240" s="51" t="n">
        <f aca="false">SUM(AD244)</f>
        <v>50000</v>
      </c>
      <c r="AE240" s="51" t="n">
        <f aca="false">SUM(AE244)</f>
        <v>0</v>
      </c>
      <c r="AF240" s="51" t="n">
        <f aca="false">SUM(AF244)</f>
        <v>0</v>
      </c>
      <c r="AG240" s="51" t="n">
        <f aca="false">SUM(AG244)</f>
        <v>50000</v>
      </c>
      <c r="AH240" s="51" t="n">
        <f aca="false">SUM(AH244)</f>
        <v>8325</v>
      </c>
      <c r="AI240" s="51" t="n">
        <f aca="false">SUM(AI244)</f>
        <v>50000</v>
      </c>
      <c r="AJ240" s="51" t="n">
        <f aca="false">SUM(AJ244)</f>
        <v>0</v>
      </c>
      <c r="AK240" s="51" t="n">
        <f aca="false">SUM(AK244)</f>
        <v>50000</v>
      </c>
      <c r="AL240" s="51" t="n">
        <f aca="false">SUM(AL244)</f>
        <v>0</v>
      </c>
      <c r="AM240" s="51" t="n">
        <f aca="false">SUM(AM244)</f>
        <v>0</v>
      </c>
      <c r="AN240" s="51" t="n">
        <f aca="false">SUM(AN244)</f>
        <v>50000</v>
      </c>
      <c r="AO240" s="39" t="n">
        <f aca="false">SUM(AN240/$AN$4)</f>
        <v>6636.1404207313</v>
      </c>
      <c r="AP240" s="51" t="n">
        <f aca="false">SUM(AP244)</f>
        <v>100000</v>
      </c>
      <c r="AQ240" s="51" t="n">
        <f aca="false">SUM(AQ244)</f>
        <v>0</v>
      </c>
      <c r="AR240" s="39" t="n">
        <f aca="false">SUM(AP240/$AN$4)</f>
        <v>13272.2808414626</v>
      </c>
      <c r="AS240" s="39"/>
      <c r="AT240" s="39" t="n">
        <f aca="false">SUM(AT244)</f>
        <v>153.18</v>
      </c>
      <c r="AU240" s="39" t="n">
        <f aca="false">SUM(AU244)</f>
        <v>0</v>
      </c>
      <c r="AV240" s="39" t="n">
        <f aca="false">SUM(AV244)</f>
        <v>0</v>
      </c>
      <c r="AW240" s="39" t="n">
        <f aca="false">SUM(AR240+AU240-AV240)</f>
        <v>13272.2808414626</v>
      </c>
      <c r="AX240" s="47"/>
      <c r="AY240" s="47"/>
      <c r="AZ240" s="47"/>
      <c r="BA240" s="47" t="n">
        <v>5000</v>
      </c>
      <c r="BB240" s="47" t="n">
        <f aca="false">SUM(BB244)</f>
        <v>3559.43</v>
      </c>
      <c r="BC240" s="48" t="n">
        <f aca="false">SUM(BB240/BA240*100)</f>
        <v>71.1886</v>
      </c>
      <c r="BL240" s="2"/>
    </row>
    <row r="241" customFormat="false" ht="12.75" hidden="true" customHeight="false" outlineLevel="0" collapsed="false">
      <c r="A241" s="41"/>
      <c r="B241" s="36" t="s">
        <v>73</v>
      </c>
      <c r="C241" s="36"/>
      <c r="D241" s="36"/>
      <c r="E241" s="36"/>
      <c r="F241" s="36"/>
      <c r="G241" s="36"/>
      <c r="H241" s="36"/>
      <c r="I241" s="57" t="s">
        <v>52</v>
      </c>
      <c r="J241" s="50" t="s">
        <v>53</v>
      </c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39"/>
      <c r="AP241" s="51"/>
      <c r="AQ241" s="51"/>
      <c r="AR241" s="39"/>
      <c r="AS241" s="39"/>
      <c r="AT241" s="39"/>
      <c r="AU241" s="39"/>
      <c r="AV241" s="39"/>
      <c r="AW241" s="39" t="n">
        <v>985.66</v>
      </c>
      <c r="AX241" s="47"/>
      <c r="AY241" s="47" t="n">
        <v>0</v>
      </c>
      <c r="AZ241" s="47"/>
      <c r="BA241" s="47" t="n">
        <v>3828.38</v>
      </c>
      <c r="BB241" s="47"/>
      <c r="BC241" s="48" t="n">
        <f aca="false">SUM(BB241/BA241*100)</f>
        <v>0</v>
      </c>
      <c r="BL241" s="2"/>
    </row>
    <row r="242" customFormat="false" ht="12.75" hidden="true" customHeight="false" outlineLevel="0" collapsed="false">
      <c r="A242" s="41"/>
      <c r="B242" s="36" t="s">
        <v>73</v>
      </c>
      <c r="C242" s="36"/>
      <c r="D242" s="36"/>
      <c r="E242" s="36"/>
      <c r="F242" s="36"/>
      <c r="G242" s="36"/>
      <c r="H242" s="36"/>
      <c r="I242" s="57" t="s">
        <v>170</v>
      </c>
      <c r="J242" s="50" t="s">
        <v>82</v>
      </c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39"/>
      <c r="AP242" s="51"/>
      <c r="AQ242" s="51"/>
      <c r="AR242" s="39"/>
      <c r="AS242" s="39"/>
      <c r="AT242" s="39"/>
      <c r="AU242" s="39"/>
      <c r="AV242" s="39"/>
      <c r="AW242" s="39" t="n">
        <v>12286.62</v>
      </c>
      <c r="AX242" s="47"/>
      <c r="AY242" s="47" t="n">
        <v>0</v>
      </c>
      <c r="AZ242" s="47"/>
      <c r="BA242" s="47" t="n">
        <v>0</v>
      </c>
      <c r="BB242" s="47"/>
      <c r="BC242" s="48" t="e">
        <f aca="false">SUM(BB242/BA242*100)</f>
        <v>#DIV/0!</v>
      </c>
      <c r="BL242" s="2"/>
    </row>
    <row r="243" customFormat="false" ht="12.75" hidden="true" customHeight="false" outlineLevel="0" collapsed="false">
      <c r="A243" s="41"/>
      <c r="B243" s="36" t="s">
        <v>73</v>
      </c>
      <c r="C243" s="36"/>
      <c r="D243" s="36"/>
      <c r="E243" s="36"/>
      <c r="F243" s="36"/>
      <c r="G243" s="36"/>
      <c r="H243" s="36"/>
      <c r="I243" s="57" t="s">
        <v>74</v>
      </c>
      <c r="J243" s="50" t="s">
        <v>75</v>
      </c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39" t="n">
        <f aca="false">SUM(AN243/$AN$4)</f>
        <v>0</v>
      </c>
      <c r="AP243" s="51" t="n">
        <v>100000</v>
      </c>
      <c r="AQ243" s="51"/>
      <c r="AR243" s="39" t="n">
        <f aca="false">SUM(AP243/$AN$4)</f>
        <v>13272.2808414626</v>
      </c>
      <c r="AS243" s="39"/>
      <c r="AT243" s="39" t="n">
        <v>100000</v>
      </c>
      <c r="AU243" s="39" t="n">
        <v>100000</v>
      </c>
      <c r="AV243" s="39" t="n">
        <v>100000</v>
      </c>
      <c r="AW243" s="39" t="n">
        <f aca="false">SUM(AR243+AU243-AV243)</f>
        <v>13272.2808414626</v>
      </c>
      <c r="AX243" s="47"/>
      <c r="AY243" s="47"/>
      <c r="AZ243" s="47"/>
      <c r="BA243" s="47" t="n">
        <v>1171.62</v>
      </c>
      <c r="BB243" s="47"/>
      <c r="BC243" s="48" t="n">
        <f aca="false">SUM(BB243/BA243*100)</f>
        <v>0</v>
      </c>
      <c r="BL243" s="2"/>
    </row>
    <row r="244" customFormat="false" ht="12.75" hidden="false" customHeight="false" outlineLevel="0" collapsed="false">
      <c r="A244" s="46"/>
      <c r="B244" s="52"/>
      <c r="C244" s="52"/>
      <c r="D244" s="52"/>
      <c r="E244" s="52"/>
      <c r="F244" s="52"/>
      <c r="G244" s="52"/>
      <c r="H244" s="52"/>
      <c r="I244" s="37" t="n">
        <v>3</v>
      </c>
      <c r="J244" s="38" t="s">
        <v>54</v>
      </c>
      <c r="K244" s="39" t="n">
        <f aca="false">SUM(K245)</f>
        <v>170587.68</v>
      </c>
      <c r="L244" s="39" t="n">
        <f aca="false">SUM(L245)</f>
        <v>30000</v>
      </c>
      <c r="M244" s="39" t="n">
        <f aca="false">SUM(M245)</f>
        <v>30000</v>
      </c>
      <c r="N244" s="39" t="n">
        <f aca="false">SUM(N245)</f>
        <v>15000</v>
      </c>
      <c r="O244" s="39" t="n">
        <f aca="false">SUM(O245)</f>
        <v>15000</v>
      </c>
      <c r="P244" s="39" t="n">
        <f aca="false">SUM(P245)</f>
        <v>13000</v>
      </c>
      <c r="Q244" s="39" t="n">
        <f aca="false">SUM(Q245)</f>
        <v>13000</v>
      </c>
      <c r="R244" s="39" t="n">
        <f aca="false">SUM(R245)</f>
        <v>0</v>
      </c>
      <c r="S244" s="39" t="n">
        <f aca="false">SUM(S245)</f>
        <v>13000</v>
      </c>
      <c r="T244" s="39" t="n">
        <f aca="false">SUM(T245)</f>
        <v>0</v>
      </c>
      <c r="U244" s="39" t="n">
        <f aca="false">SUM(U245)</f>
        <v>0</v>
      </c>
      <c r="V244" s="39" t="n">
        <f aca="false">SUM(V245)</f>
        <v>100</v>
      </c>
      <c r="W244" s="39" t="n">
        <f aca="false">SUM(W245)</f>
        <v>15000</v>
      </c>
      <c r="X244" s="39" t="n">
        <f aca="false">SUM(X245)</f>
        <v>50000</v>
      </c>
      <c r="Y244" s="39" t="e">
        <f aca="false">SUM(Y245)</f>
        <v>#REF!</v>
      </c>
      <c r="Z244" s="39" t="e">
        <f aca="false">SUM(Z245)</f>
        <v>#REF!</v>
      </c>
      <c r="AA244" s="39" t="n">
        <f aca="false">SUM(AA245)</f>
        <v>50000</v>
      </c>
      <c r="AB244" s="39" t="e">
        <f aca="false">SUM(AB245)</f>
        <v>#REF!</v>
      </c>
      <c r="AC244" s="39" t="n">
        <f aca="false">SUM(AC245)</f>
        <v>50000</v>
      </c>
      <c r="AD244" s="39" t="n">
        <f aca="false">SUM(AD245)</f>
        <v>50000</v>
      </c>
      <c r="AE244" s="39" t="n">
        <f aca="false">SUM(AE245)</f>
        <v>0</v>
      </c>
      <c r="AF244" s="39" t="n">
        <f aca="false">SUM(AF245)</f>
        <v>0</v>
      </c>
      <c r="AG244" s="39" t="n">
        <f aca="false">SUM(AG245)</f>
        <v>50000</v>
      </c>
      <c r="AH244" s="39" t="n">
        <f aca="false">SUM(AH245)</f>
        <v>8325</v>
      </c>
      <c r="AI244" s="39" t="n">
        <f aca="false">SUM(AI245)</f>
        <v>50000</v>
      </c>
      <c r="AJ244" s="39" t="n">
        <f aca="false">SUM(AJ245)</f>
        <v>0</v>
      </c>
      <c r="AK244" s="39" t="n">
        <f aca="false">SUM(AK245)</f>
        <v>50000</v>
      </c>
      <c r="AL244" s="39" t="n">
        <f aca="false">SUM(AL245)</f>
        <v>0</v>
      </c>
      <c r="AM244" s="39" t="n">
        <f aca="false">SUM(AM245)</f>
        <v>0</v>
      </c>
      <c r="AN244" s="39" t="n">
        <f aca="false">SUM(AN245)</f>
        <v>50000</v>
      </c>
      <c r="AO244" s="39" t="n">
        <f aca="false">SUM(AN244/$AN$4)</f>
        <v>6636.1404207313</v>
      </c>
      <c r="AP244" s="39" t="n">
        <f aca="false">SUM(AP245)</f>
        <v>100000</v>
      </c>
      <c r="AQ244" s="39" t="n">
        <f aca="false">SUM(AQ245)</f>
        <v>0</v>
      </c>
      <c r="AR244" s="39" t="n">
        <f aca="false">SUM(AP244/$AN$4)</f>
        <v>13272.2808414626</v>
      </c>
      <c r="AS244" s="39"/>
      <c r="AT244" s="39" t="n">
        <f aca="false">SUM(AT245)</f>
        <v>153.18</v>
      </c>
      <c r="AU244" s="39" t="n">
        <f aca="false">SUM(AU245)</f>
        <v>0</v>
      </c>
      <c r="AV244" s="39" t="n">
        <f aca="false">SUM(AV245)</f>
        <v>0</v>
      </c>
      <c r="AW244" s="39" t="n">
        <f aca="false">SUM(AR244+AU244-AV244)</f>
        <v>13272.2808414626</v>
      </c>
      <c r="AX244" s="47" t="n">
        <f aca="false">SUM(AX245)</f>
        <v>3559.43</v>
      </c>
      <c r="AY244" s="47" t="n">
        <f aca="false">SUM(AY245)</f>
        <v>0</v>
      </c>
      <c r="AZ244" s="47" t="n">
        <f aca="false">SUM(AZ245)</f>
        <v>8272.28</v>
      </c>
      <c r="BA244" s="47" t="n">
        <f aca="false">SUM(BA245)</f>
        <v>5000.0008414626</v>
      </c>
      <c r="BB244" s="47" t="n">
        <f aca="false">SUM(BB245)</f>
        <v>3559.43</v>
      </c>
      <c r="BC244" s="48" t="n">
        <f aca="false">SUM(BB244/BA244*100)</f>
        <v>71.1885880194931</v>
      </c>
      <c r="BL244" s="2"/>
    </row>
    <row r="245" customFormat="false" ht="12.75" hidden="false" customHeight="false" outlineLevel="0" collapsed="false">
      <c r="A245" s="46"/>
      <c r="B245" s="52" t="s">
        <v>261</v>
      </c>
      <c r="C245" s="52"/>
      <c r="D245" s="52"/>
      <c r="E245" s="52"/>
      <c r="F245" s="52"/>
      <c r="G245" s="52"/>
      <c r="H245" s="52"/>
      <c r="I245" s="37" t="n">
        <v>32</v>
      </c>
      <c r="J245" s="38" t="s">
        <v>55</v>
      </c>
      <c r="K245" s="39" t="n">
        <f aca="false">SUM(K246)</f>
        <v>170587.68</v>
      </c>
      <c r="L245" s="39" t="n">
        <f aca="false">SUM(L246)</f>
        <v>30000</v>
      </c>
      <c r="M245" s="39" t="n">
        <f aca="false">SUM(M246)</f>
        <v>30000</v>
      </c>
      <c r="N245" s="39" t="n">
        <f aca="false">SUM(N246)</f>
        <v>15000</v>
      </c>
      <c r="O245" s="39" t="n">
        <f aca="false">SUM(O246)</f>
        <v>15000</v>
      </c>
      <c r="P245" s="39" t="n">
        <f aca="false">SUM(P246)</f>
        <v>13000</v>
      </c>
      <c r="Q245" s="39" t="n">
        <f aca="false">SUM(Q246)</f>
        <v>13000</v>
      </c>
      <c r="R245" s="39" t="n">
        <f aca="false">SUM(R246)</f>
        <v>0</v>
      </c>
      <c r="S245" s="39" t="n">
        <f aca="false">SUM(S246)</f>
        <v>13000</v>
      </c>
      <c r="T245" s="39" t="n">
        <f aca="false">SUM(T246)</f>
        <v>0</v>
      </c>
      <c r="U245" s="39" t="n">
        <f aca="false">SUM(U246)</f>
        <v>0</v>
      </c>
      <c r="V245" s="39" t="n">
        <f aca="false">SUM(V246)</f>
        <v>100</v>
      </c>
      <c r="W245" s="39" t="n">
        <f aca="false">SUM(W246)</f>
        <v>15000</v>
      </c>
      <c r="X245" s="39" t="n">
        <f aca="false">SUM(X246)</f>
        <v>50000</v>
      </c>
      <c r="Y245" s="39" t="e">
        <f aca="false">SUM(Y246+Y247)</f>
        <v>#REF!</v>
      </c>
      <c r="Z245" s="39" t="e">
        <f aca="false">SUM(Z246+Z247)</f>
        <v>#REF!</v>
      </c>
      <c r="AA245" s="39" t="n">
        <f aca="false">SUM(AA246+AA247)</f>
        <v>50000</v>
      </c>
      <c r="AB245" s="39" t="e">
        <f aca="false">SUM(AB246+AB247)</f>
        <v>#REF!</v>
      </c>
      <c r="AC245" s="39" t="n">
        <f aca="false">SUM(AC246+AC247)</f>
        <v>50000</v>
      </c>
      <c r="AD245" s="39" t="n">
        <f aca="false">SUM(AD246+AD247)</f>
        <v>50000</v>
      </c>
      <c r="AE245" s="39" t="n">
        <f aca="false">SUM(AE246+AE247)</f>
        <v>0</v>
      </c>
      <c r="AF245" s="39" t="n">
        <f aca="false">SUM(AF246+AF247)</f>
        <v>0</v>
      </c>
      <c r="AG245" s="39" t="n">
        <f aca="false">SUM(AG246+AG247)</f>
        <v>50000</v>
      </c>
      <c r="AH245" s="39" t="n">
        <f aca="false">SUM(AH246+AH247)</f>
        <v>8325</v>
      </c>
      <c r="AI245" s="39" t="n">
        <f aca="false">SUM(AI246+AI247)</f>
        <v>50000</v>
      </c>
      <c r="AJ245" s="39" t="n">
        <f aca="false">SUM(AJ246+AJ247)</f>
        <v>0</v>
      </c>
      <c r="AK245" s="39" t="n">
        <f aca="false">SUM(AK246+AK247)</f>
        <v>50000</v>
      </c>
      <c r="AL245" s="39" t="n">
        <f aca="false">SUM(AL246+AL247)</f>
        <v>0</v>
      </c>
      <c r="AM245" s="39" t="n">
        <f aca="false">SUM(AM246+AM247)</f>
        <v>0</v>
      </c>
      <c r="AN245" s="39" t="n">
        <f aca="false">SUM(AN246+AN247)</f>
        <v>50000</v>
      </c>
      <c r="AO245" s="39" t="n">
        <f aca="false">SUM(AN245/$AN$4)</f>
        <v>6636.1404207313</v>
      </c>
      <c r="AP245" s="39" t="n">
        <f aca="false">SUM(AP246+AP247)</f>
        <v>100000</v>
      </c>
      <c r="AQ245" s="39"/>
      <c r="AR245" s="39" t="n">
        <f aca="false">SUM(AP245/$AN$4)</f>
        <v>13272.2808414626</v>
      </c>
      <c r="AS245" s="39"/>
      <c r="AT245" s="39" t="n">
        <f aca="false">SUM(AT246+AT247)</f>
        <v>153.18</v>
      </c>
      <c r="AU245" s="39" t="n">
        <f aca="false">SUM(AU246+AU247)</f>
        <v>0</v>
      </c>
      <c r="AV245" s="39" t="n">
        <f aca="false">SUM(AV246+AV247)</f>
        <v>0</v>
      </c>
      <c r="AW245" s="39" t="n">
        <f aca="false">SUM(AR245+AU245-AV245)</f>
        <v>13272.2808414626</v>
      </c>
      <c r="AX245" s="47" t="n">
        <f aca="false">SUM(AX247)</f>
        <v>3559.43</v>
      </c>
      <c r="AY245" s="47" t="n">
        <f aca="false">SUM(AY247)</f>
        <v>0</v>
      </c>
      <c r="AZ245" s="47" t="n">
        <f aca="false">SUM(AZ247)</f>
        <v>8272.28</v>
      </c>
      <c r="BA245" s="47" t="n">
        <f aca="false">SUM(BA247)</f>
        <v>5000.0008414626</v>
      </c>
      <c r="BB245" s="47" t="n">
        <f aca="false">SUM(BB247)</f>
        <v>3559.43</v>
      </c>
      <c r="BC245" s="48" t="n">
        <f aca="false">SUM(BB245/BA245*100)</f>
        <v>71.1885880194931</v>
      </c>
      <c r="BL245" s="2"/>
    </row>
    <row r="246" customFormat="false" ht="12.75" hidden="false" customHeight="false" outlineLevel="0" collapsed="false">
      <c r="A246" s="41"/>
      <c r="B246" s="36"/>
      <c r="C246" s="36"/>
      <c r="D246" s="36"/>
      <c r="E246" s="36"/>
      <c r="F246" s="36"/>
      <c r="G246" s="36"/>
      <c r="H246" s="36"/>
      <c r="I246" s="49" t="n">
        <v>322</v>
      </c>
      <c r="J246" s="50" t="s">
        <v>262</v>
      </c>
      <c r="K246" s="51" t="n">
        <f aca="false">SUM(K248)</f>
        <v>170587.68</v>
      </c>
      <c r="L246" s="51" t="n">
        <f aca="false">SUM(L248)</f>
        <v>30000</v>
      </c>
      <c r="M246" s="51" t="n">
        <f aca="false">SUM(M248)</f>
        <v>30000</v>
      </c>
      <c r="N246" s="51" t="n">
        <f aca="false">SUM(N248)</f>
        <v>15000</v>
      </c>
      <c r="O246" s="51" t="n">
        <f aca="false">SUM(O248)</f>
        <v>15000</v>
      </c>
      <c r="P246" s="51" t="n">
        <f aca="false">SUM(P248)</f>
        <v>13000</v>
      </c>
      <c r="Q246" s="51" t="n">
        <f aca="false">SUM(Q248)</f>
        <v>13000</v>
      </c>
      <c r="R246" s="51" t="n">
        <f aca="false">SUM(R248)</f>
        <v>0</v>
      </c>
      <c r="S246" s="51" t="n">
        <f aca="false">SUM(S248)</f>
        <v>13000</v>
      </c>
      <c r="T246" s="51" t="n">
        <f aca="false">SUM(T248)</f>
        <v>0</v>
      </c>
      <c r="U246" s="51" t="n">
        <f aca="false">SUM(U248)</f>
        <v>0</v>
      </c>
      <c r="V246" s="51" t="n">
        <f aca="false">SUM(V248)</f>
        <v>100</v>
      </c>
      <c r="W246" s="51" t="n">
        <f aca="false">SUM(W248)</f>
        <v>15000</v>
      </c>
      <c r="X246" s="51" t="n">
        <f aca="false">SUM(X248)</f>
        <v>50000</v>
      </c>
      <c r="Y246" s="51" t="e">
        <f aca="false">SUM(#REF!)</f>
        <v>#REF!</v>
      </c>
      <c r="Z246" s="51" t="e">
        <f aca="false">SUM(#REF!)</f>
        <v>#REF!</v>
      </c>
      <c r="AA246" s="51" t="n">
        <v>0</v>
      </c>
      <c r="AB246" s="51" t="e">
        <f aca="false">SUM(#REF!)</f>
        <v>#REF!</v>
      </c>
      <c r="AC246" s="51" t="n">
        <v>0</v>
      </c>
      <c r="AD246" s="51"/>
      <c r="AE246" s="51"/>
      <c r="AF246" s="51"/>
      <c r="AG246" s="53" t="n">
        <f aca="false">SUM(AC246+AE246-AF246)</f>
        <v>0</v>
      </c>
      <c r="AH246" s="51"/>
      <c r="AI246" s="51"/>
      <c r="AJ246" s="47"/>
      <c r="AK246" s="51"/>
      <c r="AL246" s="51"/>
      <c r="AM246" s="51"/>
      <c r="AN246" s="47" t="n">
        <f aca="false">SUM(AK246+AL246-AM246)</f>
        <v>0</v>
      </c>
      <c r="AO246" s="39" t="n">
        <f aca="false">SUM(AN246/$AN$4)</f>
        <v>0</v>
      </c>
      <c r="AP246" s="47"/>
      <c r="AQ246" s="47"/>
      <c r="AR246" s="39" t="n">
        <f aca="false">SUM(AP246/$AN$4)</f>
        <v>0</v>
      </c>
      <c r="AS246" s="39"/>
      <c r="AT246" s="39"/>
      <c r="AU246" s="39"/>
      <c r="AV246" s="39"/>
      <c r="AW246" s="39" t="n">
        <f aca="false">SUM(AR246+AU246-AV246)</f>
        <v>0</v>
      </c>
      <c r="AX246" s="47" t="n">
        <f aca="false">SUM(AX248)</f>
        <v>3559.43</v>
      </c>
      <c r="AY246" s="47" t="n">
        <v>0</v>
      </c>
      <c r="AZ246" s="47"/>
      <c r="BA246" s="47" t="n">
        <f aca="false">SUM(AW246+AY246-AZ246)</f>
        <v>0</v>
      </c>
      <c r="BB246" s="47" t="n">
        <f aca="false">SUM(BB248)</f>
        <v>3559.43</v>
      </c>
      <c r="BC246" s="48" t="e">
        <f aca="false">SUM(BB246/BA246*100)</f>
        <v>#DIV/0!</v>
      </c>
      <c r="BL246" s="2"/>
    </row>
    <row r="247" customFormat="false" ht="12.75" hidden="false" customHeight="false" outlineLevel="0" collapsed="false">
      <c r="A247" s="41"/>
      <c r="B247" s="36"/>
      <c r="C247" s="36"/>
      <c r="D247" s="36"/>
      <c r="E247" s="36"/>
      <c r="F247" s="36"/>
      <c r="G247" s="36"/>
      <c r="H247" s="36"/>
      <c r="I247" s="49" t="n">
        <v>323</v>
      </c>
      <c r="J247" s="50" t="s">
        <v>114</v>
      </c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39"/>
      <c r="W247" s="51"/>
      <c r="X247" s="51"/>
      <c r="Y247" s="51" t="n">
        <f aca="false">SUM(Y248)</f>
        <v>50000</v>
      </c>
      <c r="Z247" s="51" t="n">
        <f aca="false">SUM(Z248)</f>
        <v>50000</v>
      </c>
      <c r="AA247" s="51" t="n">
        <f aca="false">SUM(AA248)</f>
        <v>50000</v>
      </c>
      <c r="AB247" s="51" t="n">
        <f aca="false">SUM(AB248)</f>
        <v>3412.5</v>
      </c>
      <c r="AC247" s="51" t="n">
        <f aca="false">SUM(AC248)</f>
        <v>50000</v>
      </c>
      <c r="AD247" s="51" t="n">
        <f aca="false">SUM(AD248)</f>
        <v>50000</v>
      </c>
      <c r="AE247" s="51" t="n">
        <f aca="false">SUM(AE248)</f>
        <v>0</v>
      </c>
      <c r="AF247" s="51" t="n">
        <f aca="false">SUM(AF248)</f>
        <v>0</v>
      </c>
      <c r="AG247" s="51" t="n">
        <f aca="false">SUM(AG248)</f>
        <v>50000</v>
      </c>
      <c r="AH247" s="51" t="n">
        <f aca="false">SUM(AH248)</f>
        <v>8325</v>
      </c>
      <c r="AI247" s="51" t="n">
        <f aca="false">SUM(AI248)</f>
        <v>50000</v>
      </c>
      <c r="AJ247" s="51" t="n">
        <f aca="false">SUM(AJ248)</f>
        <v>0</v>
      </c>
      <c r="AK247" s="51" t="n">
        <f aca="false">SUM(AK248)</f>
        <v>50000</v>
      </c>
      <c r="AL247" s="51" t="n">
        <f aca="false">SUM(AL248)</f>
        <v>0</v>
      </c>
      <c r="AM247" s="51" t="n">
        <f aca="false">SUM(AM248)</f>
        <v>0</v>
      </c>
      <c r="AN247" s="51" t="n">
        <f aca="false">SUM(AN248)</f>
        <v>50000</v>
      </c>
      <c r="AO247" s="39" t="n">
        <f aca="false">SUM(AN247/$AN$4)</f>
        <v>6636.1404207313</v>
      </c>
      <c r="AP247" s="51" t="n">
        <f aca="false">SUM(AP248)</f>
        <v>100000</v>
      </c>
      <c r="AQ247" s="51"/>
      <c r="AR247" s="39" t="n">
        <f aca="false">SUM(AP247/$AN$4)</f>
        <v>13272.2808414626</v>
      </c>
      <c r="AS247" s="39"/>
      <c r="AT247" s="39" t="n">
        <f aca="false">SUM(AT248)</f>
        <v>153.18</v>
      </c>
      <c r="AU247" s="39" t="n">
        <f aca="false">SUM(AU248)</f>
        <v>0</v>
      </c>
      <c r="AV247" s="39" t="n">
        <f aca="false">SUM(AV248)</f>
        <v>0</v>
      </c>
      <c r="AW247" s="39" t="n">
        <f aca="false">SUM(AR247+AU247-AV247)</f>
        <v>13272.2808414626</v>
      </c>
      <c r="AX247" s="47" t="n">
        <f aca="false">SUM(AX248)</f>
        <v>3559.43</v>
      </c>
      <c r="AY247" s="47" t="n">
        <f aca="false">SUM(AY248)</f>
        <v>0</v>
      </c>
      <c r="AZ247" s="47" t="n">
        <f aca="false">SUM(AZ248)</f>
        <v>8272.28</v>
      </c>
      <c r="BA247" s="47" t="n">
        <f aca="false">SUM(BA248)</f>
        <v>5000.0008414626</v>
      </c>
      <c r="BB247" s="47" t="n">
        <f aca="false">SUM(BB248)</f>
        <v>3559.43</v>
      </c>
      <c r="BC247" s="48" t="n">
        <f aca="false">SUM(BB247/BA247*100)</f>
        <v>71.1885880194931</v>
      </c>
      <c r="BL247" s="2"/>
    </row>
    <row r="248" customFormat="false" ht="12.75" hidden="false" customHeight="false" outlineLevel="0" collapsed="false">
      <c r="A248" s="41"/>
      <c r="B248" s="36"/>
      <c r="C248" s="36"/>
      <c r="D248" s="36"/>
      <c r="E248" s="36"/>
      <c r="F248" s="36"/>
      <c r="G248" s="36"/>
      <c r="H248" s="36"/>
      <c r="I248" s="49" t="n">
        <v>32329</v>
      </c>
      <c r="J248" s="50" t="s">
        <v>263</v>
      </c>
      <c r="K248" s="51" t="n">
        <v>170587.68</v>
      </c>
      <c r="L248" s="51" t="n">
        <v>30000</v>
      </c>
      <c r="M248" s="51" t="n">
        <v>30000</v>
      </c>
      <c r="N248" s="51" t="n">
        <v>15000</v>
      </c>
      <c r="O248" s="51" t="n">
        <v>15000</v>
      </c>
      <c r="P248" s="51" t="n">
        <v>13000</v>
      </c>
      <c r="Q248" s="51" t="n">
        <v>13000</v>
      </c>
      <c r="R248" s="51"/>
      <c r="S248" s="51" t="n">
        <v>13000</v>
      </c>
      <c r="T248" s="51"/>
      <c r="U248" s="51"/>
      <c r="V248" s="39" t="n">
        <f aca="false">S248/P248*100</f>
        <v>100</v>
      </c>
      <c r="W248" s="51" t="n">
        <v>15000</v>
      </c>
      <c r="X248" s="51" t="n">
        <v>50000</v>
      </c>
      <c r="Y248" s="51" t="n">
        <v>50000</v>
      </c>
      <c r="Z248" s="51" t="n">
        <v>50000</v>
      </c>
      <c r="AA248" s="51" t="n">
        <v>50000</v>
      </c>
      <c r="AB248" s="51" t="n">
        <v>3412.5</v>
      </c>
      <c r="AC248" s="51" t="n">
        <v>50000</v>
      </c>
      <c r="AD248" s="51" t="n">
        <v>50000</v>
      </c>
      <c r="AE248" s="51"/>
      <c r="AF248" s="51"/>
      <c r="AG248" s="53" t="n">
        <f aca="false">SUM(AD248+AE248-AF248)</f>
        <v>50000</v>
      </c>
      <c r="AH248" s="51" t="n">
        <v>8325</v>
      </c>
      <c r="AI248" s="51" t="n">
        <v>50000</v>
      </c>
      <c r="AJ248" s="47" t="n">
        <v>0</v>
      </c>
      <c r="AK248" s="51" t="n">
        <v>50000</v>
      </c>
      <c r="AL248" s="51"/>
      <c r="AM248" s="51"/>
      <c r="AN248" s="47" t="n">
        <f aca="false">SUM(AK248+AL248-AM248)</f>
        <v>50000</v>
      </c>
      <c r="AO248" s="39" t="n">
        <f aca="false">SUM(AN248/$AN$4)</f>
        <v>6636.1404207313</v>
      </c>
      <c r="AP248" s="47" t="n">
        <v>100000</v>
      </c>
      <c r="AQ248" s="47"/>
      <c r="AR248" s="39" t="n">
        <f aca="false">SUM(AP248/$AN$4)</f>
        <v>13272.2808414626</v>
      </c>
      <c r="AS248" s="39" t="n">
        <v>153.18</v>
      </c>
      <c r="AT248" s="39" t="n">
        <v>153.18</v>
      </c>
      <c r="AU248" s="39"/>
      <c r="AV248" s="39"/>
      <c r="AW248" s="39" t="n">
        <f aca="false">SUM(AR248+AU248-AV248)</f>
        <v>13272.2808414626</v>
      </c>
      <c r="AX248" s="47" t="n">
        <v>3559.43</v>
      </c>
      <c r="AY248" s="47"/>
      <c r="AZ248" s="47" t="n">
        <v>8272.28</v>
      </c>
      <c r="BA248" s="47" t="n">
        <f aca="false">SUM(AW248+AY248-AZ248)</f>
        <v>5000.0008414626</v>
      </c>
      <c r="BB248" s="47" t="n">
        <v>3559.43</v>
      </c>
      <c r="BC248" s="48" t="n">
        <f aca="false">SUM(BB248/BA248*100)</f>
        <v>71.1885880194931</v>
      </c>
      <c r="BE248" s="2" t="n">
        <v>3559.43</v>
      </c>
      <c r="BL248" s="2"/>
    </row>
    <row r="249" customFormat="false" ht="12.75" hidden="false" customHeight="false" outlineLevel="0" collapsed="false">
      <c r="A249" s="46" t="s">
        <v>264</v>
      </c>
      <c r="B249" s="52"/>
      <c r="C249" s="52"/>
      <c r="D249" s="52"/>
      <c r="E249" s="52"/>
      <c r="F249" s="52"/>
      <c r="G249" s="52"/>
      <c r="H249" s="52"/>
      <c r="I249" s="37" t="s">
        <v>265</v>
      </c>
      <c r="J249" s="38" t="s">
        <v>266</v>
      </c>
      <c r="K249" s="39" t="e">
        <f aca="false">SUM(K250+#REF!+#REF!+#REF!+#REF!)</f>
        <v>#REF!</v>
      </c>
      <c r="L249" s="39" t="e">
        <f aca="false">SUM(L250+#REF!+#REF!+#REF!+#REF!)</f>
        <v>#REF!</v>
      </c>
      <c r="M249" s="39" t="e">
        <f aca="false">SUM(M250+#REF!+#REF!+#REF!+#REF!)</f>
        <v>#REF!</v>
      </c>
      <c r="N249" s="39" t="n">
        <f aca="false">SUM(N250)</f>
        <v>400000</v>
      </c>
      <c r="O249" s="39" t="n">
        <f aca="false">SUM(O250)</f>
        <v>400000</v>
      </c>
      <c r="P249" s="39" t="n">
        <f aca="false">SUM(P250)</f>
        <v>500000</v>
      </c>
      <c r="Q249" s="39" t="n">
        <f aca="false">SUM(Q250)</f>
        <v>500000</v>
      </c>
      <c r="R249" s="39" t="n">
        <f aca="false">SUM(R250)</f>
        <v>0</v>
      </c>
      <c r="S249" s="39" t="n">
        <f aca="false">SUM(S250)</f>
        <v>500000</v>
      </c>
      <c r="T249" s="39" t="n">
        <f aca="false">SUM(T250)</f>
        <v>0</v>
      </c>
      <c r="U249" s="39" t="n">
        <f aca="false">SUM(U250)</f>
        <v>0</v>
      </c>
      <c r="V249" s="39" t="n">
        <f aca="false">SUM(V250)</f>
        <v>100</v>
      </c>
      <c r="W249" s="39" t="n">
        <f aca="false">SUM(W250)</f>
        <v>625000</v>
      </c>
      <c r="X249" s="39" t="n">
        <f aca="false">SUM(X250)</f>
        <v>200000</v>
      </c>
      <c r="Y249" s="39" t="n">
        <f aca="false">SUM(Y250+Y262)</f>
        <v>100000</v>
      </c>
      <c r="Z249" s="39" t="n">
        <f aca="false">SUM(Z250+Z262)</f>
        <v>500000</v>
      </c>
      <c r="AA249" s="39" t="n">
        <f aca="false">SUM(AA250+AA262)</f>
        <v>150000</v>
      </c>
      <c r="AB249" s="39" t="n">
        <f aca="false">SUM(AB250+AB262)</f>
        <v>0</v>
      </c>
      <c r="AC249" s="39" t="n">
        <f aca="false">SUM(AC250+AC262)</f>
        <v>250000</v>
      </c>
      <c r="AD249" s="39" t="n">
        <f aca="false">SUM(AD250+AD262)</f>
        <v>250000</v>
      </c>
      <c r="AE249" s="39" t="n">
        <f aca="false">SUM(AE250+AE262)</f>
        <v>0</v>
      </c>
      <c r="AF249" s="39" t="n">
        <f aca="false">SUM(AF250+AF262)</f>
        <v>0</v>
      </c>
      <c r="AG249" s="39" t="e">
        <f aca="false">SUM(AG250+AG262)</f>
        <v>#REF!</v>
      </c>
      <c r="AH249" s="39" t="e">
        <f aca="false">SUM(AH250+AH262)</f>
        <v>#REF!</v>
      </c>
      <c r="AI249" s="39" t="e">
        <f aca="false">SUM(AI250+AI262)</f>
        <v>#REF!</v>
      </c>
      <c r="AJ249" s="39" t="n">
        <f aca="false">SUM(AJ250+AJ262)</f>
        <v>0</v>
      </c>
      <c r="AK249" s="39" t="n">
        <f aca="false">SUM(AK250+AK262)</f>
        <v>3170000</v>
      </c>
      <c r="AL249" s="39" t="n">
        <f aca="false">SUM(AL250+AL262)</f>
        <v>450000</v>
      </c>
      <c r="AM249" s="39" t="n">
        <f aca="false">SUM(AM250+AM262)</f>
        <v>0</v>
      </c>
      <c r="AN249" s="39" t="n">
        <f aca="false">SUM(AN250+AN262)</f>
        <v>3620000</v>
      </c>
      <c r="AO249" s="39" t="n">
        <f aca="false">SUM(AN249/$AN$4)</f>
        <v>480456.566460946</v>
      </c>
      <c r="AP249" s="39" t="n">
        <f aca="false">SUM(AP250+AP262)</f>
        <v>6470000</v>
      </c>
      <c r="AQ249" s="39" t="n">
        <f aca="false">SUM(AQ250+AQ262)</f>
        <v>0</v>
      </c>
      <c r="AR249" s="39" t="n">
        <f aca="false">SUM(AP249/$AN$4)</f>
        <v>858716.570442631</v>
      </c>
      <c r="AS249" s="39"/>
      <c r="AT249" s="39" t="n">
        <f aca="false">SUM(AT250+AT262)</f>
        <v>5900.5</v>
      </c>
      <c r="AU249" s="39" t="n">
        <f aca="false">SUM(AU250+AU262)</f>
        <v>66900.3</v>
      </c>
      <c r="AV249" s="39" t="n">
        <f aca="false">SUM(AV250+AV262)</f>
        <v>0</v>
      </c>
      <c r="AW249" s="39" t="n">
        <f aca="false">SUM(AR249+AU249-AV249)</f>
        <v>925616.870442631</v>
      </c>
      <c r="AX249" s="47" t="n">
        <f aca="false">SUM(AX250+AX262)</f>
        <v>76370.61</v>
      </c>
      <c r="AY249" s="47" t="n">
        <f aca="false">SUM(AY250+AY262)</f>
        <v>0</v>
      </c>
      <c r="AZ249" s="47" t="n">
        <f aca="false">SUM(AZ250+AZ262)</f>
        <v>846671.31</v>
      </c>
      <c r="BA249" s="47" t="n">
        <f aca="false">SUM(BA250+BA262)</f>
        <v>78945.5604426306</v>
      </c>
      <c r="BB249" s="47" t="n">
        <f aca="false">SUM(BB250+BB262)</f>
        <v>76780.61</v>
      </c>
      <c r="BC249" s="48" t="n">
        <f aca="false">SUM(BB249/BA249*100)</f>
        <v>97.2576666369937</v>
      </c>
      <c r="BL249" s="2"/>
    </row>
    <row r="250" customFormat="false" ht="12.75" hidden="false" customHeight="false" outlineLevel="0" collapsed="false">
      <c r="A250" s="41" t="s">
        <v>267</v>
      </c>
      <c r="B250" s="36"/>
      <c r="C250" s="36"/>
      <c r="D250" s="36"/>
      <c r="E250" s="36"/>
      <c r="F250" s="36"/>
      <c r="G250" s="36"/>
      <c r="H250" s="36"/>
      <c r="I250" s="49" t="s">
        <v>167</v>
      </c>
      <c r="J250" s="50" t="s">
        <v>268</v>
      </c>
      <c r="K250" s="51" t="e">
        <f aca="false">SUM(K255)</f>
        <v>#REF!</v>
      </c>
      <c r="L250" s="51" t="e">
        <f aca="false">SUM(L255)</f>
        <v>#REF!</v>
      </c>
      <c r="M250" s="51" t="e">
        <f aca="false">SUM(M255)</f>
        <v>#REF!</v>
      </c>
      <c r="N250" s="51" t="n">
        <f aca="false">SUM(N255)</f>
        <v>400000</v>
      </c>
      <c r="O250" s="51" t="n">
        <f aca="false">SUM(O255)</f>
        <v>400000</v>
      </c>
      <c r="P250" s="51" t="n">
        <f aca="false">SUM(P255)</f>
        <v>500000</v>
      </c>
      <c r="Q250" s="51" t="n">
        <f aca="false">SUM(Q255)</f>
        <v>500000</v>
      </c>
      <c r="R250" s="51" t="n">
        <f aca="false">SUM(R255)</f>
        <v>0</v>
      </c>
      <c r="S250" s="51" t="n">
        <f aca="false">SUM(S255)</f>
        <v>500000</v>
      </c>
      <c r="T250" s="51" t="n">
        <f aca="false">SUM(T255)</f>
        <v>0</v>
      </c>
      <c r="U250" s="51" t="n">
        <f aca="false">SUM(U255)</f>
        <v>0</v>
      </c>
      <c r="V250" s="51" t="n">
        <f aca="false">SUM(V255)</f>
        <v>100</v>
      </c>
      <c r="W250" s="51" t="n">
        <f aca="false">SUM(W255)</f>
        <v>625000</v>
      </c>
      <c r="X250" s="51" t="n">
        <f aca="false">SUM(X255)</f>
        <v>200000</v>
      </c>
      <c r="Y250" s="51" t="n">
        <f aca="false">SUM(Y255)</f>
        <v>50000</v>
      </c>
      <c r="Z250" s="51" t="n">
        <f aca="false">SUM(Z255)</f>
        <v>50000</v>
      </c>
      <c r="AA250" s="51" t="n">
        <f aca="false">SUM(AA255)</f>
        <v>50000</v>
      </c>
      <c r="AB250" s="51" t="n">
        <f aca="false">SUM(AB255)</f>
        <v>0</v>
      </c>
      <c r="AC250" s="51" t="n">
        <f aca="false">SUM(AC255)</f>
        <v>50000</v>
      </c>
      <c r="AD250" s="51" t="n">
        <f aca="false">SUM(AD255)</f>
        <v>50000</v>
      </c>
      <c r="AE250" s="51" t="n">
        <f aca="false">SUM(AE255)</f>
        <v>0</v>
      </c>
      <c r="AF250" s="51" t="n">
        <f aca="false">SUM(AF255)</f>
        <v>0</v>
      </c>
      <c r="AG250" s="51" t="e">
        <f aca="false">SUM(AG255)</f>
        <v>#REF!</v>
      </c>
      <c r="AH250" s="51" t="e">
        <f aca="false">SUM(AH255)</f>
        <v>#REF!</v>
      </c>
      <c r="AI250" s="51" t="e">
        <f aca="false">SUM(AI255)</f>
        <v>#REF!</v>
      </c>
      <c r="AJ250" s="51" t="n">
        <f aca="false">SUM(AJ255)</f>
        <v>0</v>
      </c>
      <c r="AK250" s="51" t="n">
        <f aca="false">SUM(AK255)</f>
        <v>3020000</v>
      </c>
      <c r="AL250" s="51" t="n">
        <f aca="false">SUM(AL255)</f>
        <v>400000</v>
      </c>
      <c r="AM250" s="51" t="n">
        <f aca="false">SUM(AM255)</f>
        <v>0</v>
      </c>
      <c r="AN250" s="51" t="n">
        <f aca="false">SUM(AN255)</f>
        <v>3420000</v>
      </c>
      <c r="AO250" s="39" t="n">
        <f aca="false">SUM(AN250/$AN$4)</f>
        <v>453912.004778021</v>
      </c>
      <c r="AP250" s="51" t="n">
        <f aca="false">SUM(AP255)</f>
        <v>6270000</v>
      </c>
      <c r="AQ250" s="51" t="n">
        <f aca="false">SUM(AQ255)</f>
        <v>0</v>
      </c>
      <c r="AR250" s="39" t="n">
        <f aca="false">SUM(AP250/$AN$4)</f>
        <v>832172.008759705</v>
      </c>
      <c r="AS250" s="39"/>
      <c r="AT250" s="39" t="n">
        <f aca="false">SUM(AT255)</f>
        <v>0</v>
      </c>
      <c r="AU250" s="39" t="n">
        <f aca="false">SUM(AU255)</f>
        <v>60999.3</v>
      </c>
      <c r="AV250" s="39" t="n">
        <f aca="false">SUM(AV255)</f>
        <v>0</v>
      </c>
      <c r="AW250" s="39" t="n">
        <f aca="false">SUM(AR250+AU250-AV250)</f>
        <v>893171.308759705</v>
      </c>
      <c r="AX250" s="47" t="n">
        <f aca="false">SUM(AX255)</f>
        <v>46413.66</v>
      </c>
      <c r="AY250" s="47" t="n">
        <f aca="false">SUM(AY255)</f>
        <v>0</v>
      </c>
      <c r="AZ250" s="47" t="n">
        <f aca="false">SUM(AZ255)</f>
        <v>846671.31</v>
      </c>
      <c r="BA250" s="47" t="n">
        <f aca="false">SUM(BA255)</f>
        <v>46499.9987597054</v>
      </c>
      <c r="BB250" s="47" t="n">
        <f aca="false">SUM(BB255)</f>
        <v>46823.66</v>
      </c>
      <c r="BC250" s="48" t="n">
        <f aca="false">SUM(BB250/BA250*100)</f>
        <v>100.696045696619</v>
      </c>
      <c r="BL250" s="2"/>
    </row>
    <row r="251" customFormat="false" ht="12.75" hidden="false" customHeight="false" outlineLevel="0" collapsed="false">
      <c r="A251" s="41"/>
      <c r="B251" s="36"/>
      <c r="C251" s="36"/>
      <c r="D251" s="36"/>
      <c r="E251" s="36"/>
      <c r="F251" s="36"/>
      <c r="G251" s="36"/>
      <c r="H251" s="36"/>
      <c r="I251" s="49" t="s">
        <v>238</v>
      </c>
      <c r="J251" s="50"/>
      <c r="K251" s="51" t="e">
        <f aca="false">SUM(K255)</f>
        <v>#REF!</v>
      </c>
      <c r="L251" s="51" t="e">
        <f aca="false">SUM(L255)</f>
        <v>#REF!</v>
      </c>
      <c r="M251" s="51" t="e">
        <f aca="false">SUM(M255)</f>
        <v>#REF!</v>
      </c>
      <c r="N251" s="51" t="n">
        <f aca="false">SUM(N255)</f>
        <v>400000</v>
      </c>
      <c r="O251" s="51" t="n">
        <f aca="false">SUM(O255)</f>
        <v>400000</v>
      </c>
      <c r="P251" s="51" t="n">
        <f aca="false">SUM(P255)</f>
        <v>500000</v>
      </c>
      <c r="Q251" s="51" t="n">
        <f aca="false">SUM(Q255)</f>
        <v>500000</v>
      </c>
      <c r="R251" s="51" t="n">
        <f aca="false">SUM(R255)</f>
        <v>0</v>
      </c>
      <c r="S251" s="51" t="n">
        <f aca="false">SUM(S255)</f>
        <v>500000</v>
      </c>
      <c r="T251" s="51" t="n">
        <f aca="false">SUM(T255)</f>
        <v>0</v>
      </c>
      <c r="U251" s="51" t="n">
        <f aca="false">SUM(U255)</f>
        <v>0</v>
      </c>
      <c r="V251" s="51" t="n">
        <f aca="false">SUM(V255)</f>
        <v>100</v>
      </c>
      <c r="W251" s="51" t="n">
        <f aca="false">SUM(W255)</f>
        <v>625000</v>
      </c>
      <c r="X251" s="51" t="n">
        <f aca="false">SUM(X255)</f>
        <v>200000</v>
      </c>
      <c r="Y251" s="51" t="n">
        <f aca="false">SUM(Y255)</f>
        <v>50000</v>
      </c>
      <c r="Z251" s="51" t="n">
        <f aca="false">SUM(Z255)</f>
        <v>50000</v>
      </c>
      <c r="AA251" s="51" t="n">
        <f aca="false">SUM(AA255)</f>
        <v>50000</v>
      </c>
      <c r="AB251" s="51" t="n">
        <f aca="false">SUM(AB255)</f>
        <v>0</v>
      </c>
      <c r="AC251" s="51" t="n">
        <f aca="false">SUM(AC255)</f>
        <v>50000</v>
      </c>
      <c r="AD251" s="51" t="n">
        <f aca="false">SUM(AD255)</f>
        <v>50000</v>
      </c>
      <c r="AE251" s="51" t="n">
        <f aca="false">SUM(AE255)</f>
        <v>0</v>
      </c>
      <c r="AF251" s="51" t="n">
        <f aca="false">SUM(AF255)</f>
        <v>0</v>
      </c>
      <c r="AG251" s="51" t="e">
        <f aca="false">SUM(AG255)</f>
        <v>#REF!</v>
      </c>
      <c r="AH251" s="51" t="e">
        <f aca="false">SUM(AH255)</f>
        <v>#REF!</v>
      </c>
      <c r="AI251" s="51" t="e">
        <f aca="false">SUM(AI255)</f>
        <v>#REF!</v>
      </c>
      <c r="AJ251" s="51" t="n">
        <f aca="false">SUM(AJ255)</f>
        <v>0</v>
      </c>
      <c r="AK251" s="51" t="n">
        <f aca="false">SUM(AK255)</f>
        <v>3020000</v>
      </c>
      <c r="AL251" s="51" t="n">
        <f aca="false">SUM(AL255)</f>
        <v>400000</v>
      </c>
      <c r="AM251" s="51" t="n">
        <f aca="false">SUM(AM255)</f>
        <v>0</v>
      </c>
      <c r="AN251" s="51" t="n">
        <f aca="false">SUM(AN255)</f>
        <v>3420000</v>
      </c>
      <c r="AO251" s="39" t="n">
        <f aca="false">SUM(AN251/$AN$4)</f>
        <v>453912.004778021</v>
      </c>
      <c r="AP251" s="51" t="n">
        <f aca="false">SUM(AP255)</f>
        <v>6270000</v>
      </c>
      <c r="AQ251" s="51" t="n">
        <f aca="false">SUM(AQ255)</f>
        <v>0</v>
      </c>
      <c r="AR251" s="39" t="n">
        <f aca="false">SUM(AP251/$AN$4)</f>
        <v>832172.008759705</v>
      </c>
      <c r="AS251" s="39"/>
      <c r="AT251" s="39" t="n">
        <f aca="false">SUM(AT255)</f>
        <v>0</v>
      </c>
      <c r="AU251" s="39" t="n">
        <f aca="false">SUM(AU255)</f>
        <v>60999.3</v>
      </c>
      <c r="AV251" s="39" t="n">
        <f aca="false">SUM(AV255)</f>
        <v>0</v>
      </c>
      <c r="AW251" s="39" t="n">
        <f aca="false">SUM(AR251+AU251-AV251)</f>
        <v>893171.308759705</v>
      </c>
      <c r="AX251" s="47"/>
      <c r="AY251" s="47"/>
      <c r="AZ251" s="47"/>
      <c r="BA251" s="47" t="n">
        <v>46500</v>
      </c>
      <c r="BB251" s="47" t="n">
        <f aca="false">SUM(BB255)</f>
        <v>46823.66</v>
      </c>
      <c r="BC251" s="48" t="n">
        <f aca="false">SUM(BB251/BA251*100)</f>
        <v>100.696043010753</v>
      </c>
      <c r="BL251" s="2"/>
    </row>
    <row r="252" customFormat="false" ht="21" hidden="true" customHeight="true" outlineLevel="0" collapsed="false">
      <c r="A252" s="41"/>
      <c r="B252" s="36" t="s">
        <v>73</v>
      </c>
      <c r="C252" s="36"/>
      <c r="D252" s="36"/>
      <c r="E252" s="36"/>
      <c r="F252" s="36"/>
      <c r="G252" s="36"/>
      <c r="H252" s="36"/>
      <c r="I252" s="57" t="s">
        <v>74</v>
      </c>
      <c r="J252" s="50" t="s">
        <v>75</v>
      </c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39" t="n">
        <f aca="false">SUM(AN252/$AN$4)</f>
        <v>0</v>
      </c>
      <c r="AP252" s="51" t="n">
        <v>250000</v>
      </c>
      <c r="AQ252" s="51"/>
      <c r="AR252" s="39" t="n">
        <f aca="false">SUM(AP252/$AN$4)</f>
        <v>33180.7021036565</v>
      </c>
      <c r="AS252" s="39"/>
      <c r="AT252" s="39" t="n">
        <v>250000</v>
      </c>
      <c r="AU252" s="39"/>
      <c r="AV252" s="39"/>
      <c r="AW252" s="39" t="n">
        <v>0</v>
      </c>
      <c r="AX252" s="47"/>
      <c r="AY252" s="47"/>
      <c r="AZ252" s="47"/>
      <c r="BA252" s="47" t="n">
        <v>45500</v>
      </c>
      <c r="BB252" s="47"/>
      <c r="BC252" s="48" t="n">
        <f aca="false">SUM(BB252/BA252*100)</f>
        <v>0</v>
      </c>
      <c r="BL252" s="2"/>
    </row>
    <row r="253" customFormat="false" ht="21" hidden="true" customHeight="true" outlineLevel="0" collapsed="false">
      <c r="A253" s="41"/>
      <c r="B253" s="36" t="s">
        <v>73</v>
      </c>
      <c r="C253" s="36"/>
      <c r="D253" s="36"/>
      <c r="E253" s="36"/>
      <c r="F253" s="36"/>
      <c r="G253" s="36"/>
      <c r="H253" s="36"/>
      <c r="I253" s="57" t="s">
        <v>76</v>
      </c>
      <c r="J253" s="50" t="s">
        <v>77</v>
      </c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39" t="n">
        <f aca="false">SUM(AN253/$AN$4)</f>
        <v>0</v>
      </c>
      <c r="AP253" s="51" t="n">
        <v>6200000</v>
      </c>
      <c r="AQ253" s="51"/>
      <c r="AR253" s="39" t="n">
        <f aca="false">SUM(AP253/$AN$4)</f>
        <v>822881.412170682</v>
      </c>
      <c r="AS253" s="39"/>
      <c r="AT253" s="39" t="n">
        <v>6200000</v>
      </c>
      <c r="AU253" s="39"/>
      <c r="AV253" s="39"/>
      <c r="AW253" s="39" t="n">
        <v>892939.91</v>
      </c>
      <c r="AX253" s="47"/>
      <c r="AY253" s="47"/>
      <c r="AZ253" s="47"/>
      <c r="BA253" s="47" t="n">
        <v>0</v>
      </c>
      <c r="BB253" s="47"/>
      <c r="BC253" s="48" t="e">
        <f aca="false">SUM(BB253/BA253*100)</f>
        <v>#DIV/0!</v>
      </c>
      <c r="BL253" s="2"/>
    </row>
    <row r="254" customFormat="false" ht="12.75" hidden="true" customHeight="false" outlineLevel="0" collapsed="false">
      <c r="A254" s="41"/>
      <c r="B254" s="36" t="s">
        <v>73</v>
      </c>
      <c r="C254" s="36"/>
      <c r="D254" s="36"/>
      <c r="E254" s="36"/>
      <c r="F254" s="36"/>
      <c r="G254" s="36"/>
      <c r="H254" s="36"/>
      <c r="I254" s="57" t="s">
        <v>78</v>
      </c>
      <c r="J254" s="50" t="s">
        <v>79</v>
      </c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39" t="n">
        <f aca="false">SUM(AN254/$AN$4)</f>
        <v>0</v>
      </c>
      <c r="AP254" s="51" t="n">
        <v>20000</v>
      </c>
      <c r="AQ254" s="51"/>
      <c r="AR254" s="39" t="n">
        <f aca="false">SUM(AP254/$AN$4)</f>
        <v>2654.45616829252</v>
      </c>
      <c r="AS254" s="39"/>
      <c r="AT254" s="39" t="n">
        <v>20000</v>
      </c>
      <c r="AU254" s="39"/>
      <c r="AV254" s="39"/>
      <c r="AW254" s="39" t="n">
        <v>231.4</v>
      </c>
      <c r="AX254" s="47"/>
      <c r="AY254" s="47"/>
      <c r="AZ254" s="47"/>
      <c r="BA254" s="47" t="n">
        <v>1000</v>
      </c>
      <c r="BB254" s="47"/>
      <c r="BC254" s="48" t="n">
        <f aca="false">SUM(BB254/BA254*100)</f>
        <v>0</v>
      </c>
      <c r="BL254" s="2"/>
    </row>
    <row r="255" customFormat="false" ht="12.75" hidden="false" customHeight="false" outlineLevel="0" collapsed="false">
      <c r="A255" s="46"/>
      <c r="B255" s="52"/>
      <c r="C255" s="52"/>
      <c r="D255" s="52"/>
      <c r="E255" s="52"/>
      <c r="F255" s="52"/>
      <c r="G255" s="52"/>
      <c r="H255" s="52"/>
      <c r="I255" s="37" t="n">
        <v>4</v>
      </c>
      <c r="J255" s="38" t="s">
        <v>171</v>
      </c>
      <c r="K255" s="39" t="e">
        <f aca="false">SUM(K256)</f>
        <v>#REF!</v>
      </c>
      <c r="L255" s="39" t="e">
        <f aca="false">SUM(L256)</f>
        <v>#REF!</v>
      </c>
      <c r="M255" s="39" t="e">
        <f aca="false">SUM(M256)</f>
        <v>#REF!</v>
      </c>
      <c r="N255" s="39" t="n">
        <f aca="false">SUM(N256)</f>
        <v>400000</v>
      </c>
      <c r="O255" s="39" t="n">
        <f aca="false">SUM(O256)</f>
        <v>400000</v>
      </c>
      <c r="P255" s="39" t="n">
        <f aca="false">SUM(P256)</f>
        <v>500000</v>
      </c>
      <c r="Q255" s="39" t="n">
        <f aca="false">SUM(Q256)</f>
        <v>500000</v>
      </c>
      <c r="R255" s="39" t="n">
        <f aca="false">SUM(R256)</f>
        <v>0</v>
      </c>
      <c r="S255" s="39" t="n">
        <f aca="false">SUM(S256)</f>
        <v>500000</v>
      </c>
      <c r="T255" s="39" t="n">
        <f aca="false">SUM(T256)</f>
        <v>0</v>
      </c>
      <c r="U255" s="39" t="n">
        <f aca="false">SUM(U256)</f>
        <v>0</v>
      </c>
      <c r="V255" s="39" t="n">
        <f aca="false">SUM(V256)</f>
        <v>100</v>
      </c>
      <c r="W255" s="39" t="n">
        <f aca="false">SUM(W256)</f>
        <v>625000</v>
      </c>
      <c r="X255" s="39" t="n">
        <f aca="false">SUM(X256)</f>
        <v>200000</v>
      </c>
      <c r="Y255" s="39" t="n">
        <f aca="false">SUM(Y256)</f>
        <v>50000</v>
      </c>
      <c r="Z255" s="39" t="n">
        <f aca="false">SUM(Z256)</f>
        <v>50000</v>
      </c>
      <c r="AA255" s="39" t="n">
        <f aca="false">SUM(AA256)</f>
        <v>50000</v>
      </c>
      <c r="AB255" s="39" t="n">
        <f aca="false">SUM(AB256)</f>
        <v>0</v>
      </c>
      <c r="AC255" s="39" t="n">
        <f aca="false">SUM(AC256)</f>
        <v>50000</v>
      </c>
      <c r="AD255" s="39" t="n">
        <f aca="false">SUM(AD256)</f>
        <v>50000</v>
      </c>
      <c r="AE255" s="39" t="n">
        <f aca="false">SUM(AE256)</f>
        <v>0</v>
      </c>
      <c r="AF255" s="39" t="n">
        <f aca="false">SUM(AF256)</f>
        <v>0</v>
      </c>
      <c r="AG255" s="39" t="e">
        <f aca="false">SUM(AG256)</f>
        <v>#REF!</v>
      </c>
      <c r="AH255" s="39" t="e">
        <f aca="false">SUM(AH256)</f>
        <v>#REF!</v>
      </c>
      <c r="AI255" s="39" t="e">
        <f aca="false">SUM(AI256)</f>
        <v>#REF!</v>
      </c>
      <c r="AJ255" s="39" t="n">
        <f aca="false">SUM(AJ256)</f>
        <v>0</v>
      </c>
      <c r="AK255" s="39" t="n">
        <f aca="false">SUM(AK256)</f>
        <v>3020000</v>
      </c>
      <c r="AL255" s="39" t="n">
        <f aca="false">SUM(AL256)</f>
        <v>400000</v>
      </c>
      <c r="AM255" s="39" t="n">
        <f aca="false">SUM(AM256)</f>
        <v>0</v>
      </c>
      <c r="AN255" s="39" t="n">
        <f aca="false">SUM(AN256)</f>
        <v>3420000</v>
      </c>
      <c r="AO255" s="39" t="n">
        <f aca="false">SUM(AN255/$AN$4)</f>
        <v>453912.004778021</v>
      </c>
      <c r="AP255" s="39" t="n">
        <f aca="false">SUM(AP256)</f>
        <v>6270000</v>
      </c>
      <c r="AQ255" s="39" t="n">
        <f aca="false">SUM(AQ256)</f>
        <v>0</v>
      </c>
      <c r="AR255" s="39" t="n">
        <f aca="false">SUM(AP255/$AN$4)</f>
        <v>832172.008759705</v>
      </c>
      <c r="AS255" s="39"/>
      <c r="AT255" s="39" t="n">
        <f aca="false">SUM(AT256)</f>
        <v>0</v>
      </c>
      <c r="AU255" s="39" t="n">
        <f aca="false">SUM(AU256)</f>
        <v>60999.3</v>
      </c>
      <c r="AV255" s="39" t="n">
        <f aca="false">SUM(AV256)</f>
        <v>0</v>
      </c>
      <c r="AW255" s="39" t="n">
        <f aca="false">SUM(AR255+AU255-AV255)</f>
        <v>893171.308759705</v>
      </c>
      <c r="AX255" s="47" t="n">
        <f aca="false">SUM(AX256)</f>
        <v>46413.66</v>
      </c>
      <c r="AY255" s="47" t="n">
        <f aca="false">SUM(AY256)</f>
        <v>0</v>
      </c>
      <c r="AZ255" s="47" t="n">
        <f aca="false">SUM(AZ256)</f>
        <v>846671.31</v>
      </c>
      <c r="BA255" s="47" t="n">
        <f aca="false">SUM(BA256)</f>
        <v>46499.9987597054</v>
      </c>
      <c r="BB255" s="47" t="n">
        <f aca="false">SUM(BB256)</f>
        <v>46823.66</v>
      </c>
      <c r="BC255" s="48" t="n">
        <f aca="false">SUM(BB255/BA255*100)</f>
        <v>100.696045696619</v>
      </c>
      <c r="BD255" s="62"/>
      <c r="BE255" s="63"/>
      <c r="BL255" s="2"/>
    </row>
    <row r="256" customFormat="false" ht="26.25" hidden="false" customHeight="true" outlineLevel="0" collapsed="false">
      <c r="A256" s="46"/>
      <c r="B256" s="52" t="s">
        <v>269</v>
      </c>
      <c r="C256" s="52"/>
      <c r="D256" s="52"/>
      <c r="E256" s="52"/>
      <c r="F256" s="52"/>
      <c r="G256" s="52"/>
      <c r="H256" s="52"/>
      <c r="I256" s="37" t="n">
        <v>42</v>
      </c>
      <c r="J256" s="38" t="s">
        <v>253</v>
      </c>
      <c r="K256" s="39" t="e">
        <f aca="false">SUM(K257:K257)</f>
        <v>#REF!</v>
      </c>
      <c r="L256" s="39" t="e">
        <f aca="false">SUM(L257:L257)</f>
        <v>#REF!</v>
      </c>
      <c r="M256" s="39" t="e">
        <f aca="false">SUM(M257:M257)</f>
        <v>#REF!</v>
      </c>
      <c r="N256" s="39" t="n">
        <f aca="false">SUM(N257)</f>
        <v>400000</v>
      </c>
      <c r="O256" s="39" t="n">
        <f aca="false">SUM(O257)</f>
        <v>400000</v>
      </c>
      <c r="P256" s="39" t="n">
        <f aca="false">SUM(P257)</f>
        <v>500000</v>
      </c>
      <c r="Q256" s="39" t="n">
        <f aca="false">SUM(Q257)</f>
        <v>500000</v>
      </c>
      <c r="R256" s="39" t="n">
        <f aca="false">SUM(R257)</f>
        <v>0</v>
      </c>
      <c r="S256" s="39" t="n">
        <f aca="false">SUM(S257)</f>
        <v>500000</v>
      </c>
      <c r="T256" s="39" t="n">
        <f aca="false">SUM(T257)</f>
        <v>0</v>
      </c>
      <c r="U256" s="39" t="n">
        <f aca="false">SUM(U257)</f>
        <v>0</v>
      </c>
      <c r="V256" s="39" t="n">
        <f aca="false">SUM(V257)</f>
        <v>100</v>
      </c>
      <c r="W256" s="39" t="n">
        <f aca="false">SUM(W257)</f>
        <v>625000</v>
      </c>
      <c r="X256" s="39" t="n">
        <f aca="false">SUM(X257)</f>
        <v>200000</v>
      </c>
      <c r="Y256" s="39" t="n">
        <f aca="false">SUM(Y257)</f>
        <v>50000</v>
      </c>
      <c r="Z256" s="39" t="n">
        <f aca="false">SUM(Z257)</f>
        <v>50000</v>
      </c>
      <c r="AA256" s="39" t="n">
        <f aca="false">SUM(AA257)</f>
        <v>50000</v>
      </c>
      <c r="AB256" s="39" t="n">
        <f aca="false">SUM(AB257)</f>
        <v>0</v>
      </c>
      <c r="AC256" s="39" t="n">
        <f aca="false">SUM(AC257)</f>
        <v>50000</v>
      </c>
      <c r="AD256" s="39" t="n">
        <f aca="false">SUM(AD257)</f>
        <v>50000</v>
      </c>
      <c r="AE256" s="39" t="n">
        <f aca="false">SUM(AE257)</f>
        <v>0</v>
      </c>
      <c r="AF256" s="39" t="n">
        <f aca="false">SUM(AF257)</f>
        <v>0</v>
      </c>
      <c r="AG256" s="39" t="e">
        <f aca="false">SUM(AG257)</f>
        <v>#REF!</v>
      </c>
      <c r="AH256" s="39" t="e">
        <f aca="false">SUM(AH257)</f>
        <v>#REF!</v>
      </c>
      <c r="AI256" s="39" t="e">
        <f aca="false">SUM(AI257)</f>
        <v>#REF!</v>
      </c>
      <c r="AJ256" s="39" t="n">
        <f aca="false">SUM(AJ257)</f>
        <v>0</v>
      </c>
      <c r="AK256" s="39" t="n">
        <f aca="false">SUM(AK257)</f>
        <v>3020000</v>
      </c>
      <c r="AL256" s="39" t="n">
        <f aca="false">SUM(AL257)</f>
        <v>400000</v>
      </c>
      <c r="AM256" s="39" t="n">
        <f aca="false">SUM(AM257)</f>
        <v>0</v>
      </c>
      <c r="AN256" s="39" t="n">
        <f aca="false">SUM(AN257)</f>
        <v>3420000</v>
      </c>
      <c r="AO256" s="39" t="n">
        <f aca="false">SUM(AN256/$AN$4)</f>
        <v>453912.004778021</v>
      </c>
      <c r="AP256" s="39" t="n">
        <f aca="false">SUM(AP257)</f>
        <v>6270000</v>
      </c>
      <c r="AQ256" s="39"/>
      <c r="AR256" s="39" t="n">
        <f aca="false">SUM(AP256/$AN$4)</f>
        <v>832172.008759705</v>
      </c>
      <c r="AS256" s="39"/>
      <c r="AT256" s="39" t="n">
        <f aca="false">SUM(AT257)</f>
        <v>0</v>
      </c>
      <c r="AU256" s="39" t="n">
        <f aca="false">SUM(AU257)</f>
        <v>60999.3</v>
      </c>
      <c r="AV256" s="39" t="n">
        <f aca="false">SUM(AV257)</f>
        <v>0</v>
      </c>
      <c r="AW256" s="39" t="n">
        <f aca="false">SUM(AR256+AU256-AV256)</f>
        <v>893171.308759705</v>
      </c>
      <c r="AX256" s="47" t="n">
        <f aca="false">SUM(AX257)</f>
        <v>46413.66</v>
      </c>
      <c r="AY256" s="47" t="n">
        <f aca="false">SUM(AY257)</f>
        <v>0</v>
      </c>
      <c r="AZ256" s="47" t="n">
        <f aca="false">SUM(AZ257)</f>
        <v>846671.31</v>
      </c>
      <c r="BA256" s="47" t="n">
        <f aca="false">SUM(BA257)</f>
        <v>46499.9987597054</v>
      </c>
      <c r="BB256" s="47" t="n">
        <f aca="false">SUM(BB257)</f>
        <v>46823.66</v>
      </c>
      <c r="BC256" s="48" t="n">
        <f aca="false">SUM(BB256/BA256*100)</f>
        <v>100.696045696619</v>
      </c>
      <c r="BL256" s="2"/>
    </row>
    <row r="257" customFormat="false" ht="12.75" hidden="false" customHeight="false" outlineLevel="0" collapsed="false">
      <c r="A257" s="41"/>
      <c r="B257" s="36"/>
      <c r="C257" s="36"/>
      <c r="D257" s="36"/>
      <c r="E257" s="36"/>
      <c r="F257" s="36"/>
      <c r="G257" s="36"/>
      <c r="H257" s="36"/>
      <c r="I257" s="49" t="n">
        <v>421</v>
      </c>
      <c r="J257" s="50" t="s">
        <v>254</v>
      </c>
      <c r="K257" s="51" t="e">
        <f aca="false">SUM(#REF!)</f>
        <v>#REF!</v>
      </c>
      <c r="L257" s="51" t="e">
        <f aca="false">SUM(#REF!)</f>
        <v>#REF!</v>
      </c>
      <c r="M257" s="51" t="e">
        <f aca="false">SUM(#REF!)</f>
        <v>#REF!</v>
      </c>
      <c r="N257" s="51" t="n">
        <f aca="false">SUM(N260:N260)</f>
        <v>400000</v>
      </c>
      <c r="O257" s="51" t="n">
        <f aca="false">SUM(O260:O260)</f>
        <v>400000</v>
      </c>
      <c r="P257" s="51" t="n">
        <f aca="false">SUM(P260:P260)</f>
        <v>500000</v>
      </c>
      <c r="Q257" s="51" t="n">
        <f aca="false">SUM(Q260:Q260)</f>
        <v>500000</v>
      </c>
      <c r="R257" s="51" t="n">
        <f aca="false">SUM(R260:R260)</f>
        <v>0</v>
      </c>
      <c r="S257" s="51" t="n">
        <f aca="false">SUM(S260:S260)</f>
        <v>500000</v>
      </c>
      <c r="T257" s="51" t="n">
        <f aca="false">SUM(T260:T260)</f>
        <v>0</v>
      </c>
      <c r="U257" s="51" t="n">
        <f aca="false">SUM(U260:U260)</f>
        <v>0</v>
      </c>
      <c r="V257" s="51" t="n">
        <f aca="false">SUM(V260:V260)</f>
        <v>100</v>
      </c>
      <c r="W257" s="51" t="n">
        <f aca="false">SUM(W260:W260)</f>
        <v>625000</v>
      </c>
      <c r="X257" s="51" t="n">
        <f aca="false">SUM(X260:X260)</f>
        <v>200000</v>
      </c>
      <c r="Y257" s="51" t="n">
        <f aca="false">SUM(Y260:Y260)</f>
        <v>50000</v>
      </c>
      <c r="Z257" s="51" t="n">
        <f aca="false">SUM(Z260:Z260)</f>
        <v>50000</v>
      </c>
      <c r="AA257" s="51" t="n">
        <f aca="false">SUM(AA260:AA260)</f>
        <v>50000</v>
      </c>
      <c r="AB257" s="51" t="n">
        <f aca="false">SUM(AB260:AB260)</f>
        <v>0</v>
      </c>
      <c r="AC257" s="51" t="n">
        <f aca="false">SUM(AC260:AC260)</f>
        <v>50000</v>
      </c>
      <c r="AD257" s="51" t="n">
        <f aca="false">SUM(AD260:AD260)</f>
        <v>50000</v>
      </c>
      <c r="AE257" s="51" t="n">
        <f aca="false">SUM(AE260:AE260)</f>
        <v>0</v>
      </c>
      <c r="AF257" s="51" t="n">
        <f aca="false">SUM(AF260:AF260)</f>
        <v>0</v>
      </c>
      <c r="AG257" s="51" t="e">
        <f aca="false">SUM(#REF!+AG260)</f>
        <v>#REF!</v>
      </c>
      <c r="AH257" s="51" t="e">
        <f aca="false">SUM(#REF!+AH260)</f>
        <v>#REF!</v>
      </c>
      <c r="AI257" s="51" t="e">
        <f aca="false">SUM(#REF!+AI260)</f>
        <v>#REF!</v>
      </c>
      <c r="AJ257" s="51" t="n">
        <f aca="false">SUM(AJ260:AJ261)</f>
        <v>0</v>
      </c>
      <c r="AK257" s="51" t="n">
        <f aca="false">SUM(AK258:AK261)</f>
        <v>3020000</v>
      </c>
      <c r="AL257" s="51" t="n">
        <f aca="false">SUM(AL258:AL261)</f>
        <v>400000</v>
      </c>
      <c r="AM257" s="51" t="n">
        <f aca="false">SUM(AM258:AM261)</f>
        <v>0</v>
      </c>
      <c r="AN257" s="51" t="n">
        <f aca="false">SUM(AN258:AN261)</f>
        <v>3420000</v>
      </c>
      <c r="AO257" s="39" t="n">
        <f aca="false">SUM(AN257/$AN$4)</f>
        <v>453912.004778021</v>
      </c>
      <c r="AP257" s="51" t="n">
        <f aca="false">SUM(AP258:AP261)</f>
        <v>6270000</v>
      </c>
      <c r="AQ257" s="51"/>
      <c r="AR257" s="39" t="n">
        <f aca="false">SUM(AP257/$AN$4)</f>
        <v>832172.008759705</v>
      </c>
      <c r="AS257" s="39"/>
      <c r="AT257" s="39" t="n">
        <f aca="false">SUM(AT258:AT261)</f>
        <v>0</v>
      </c>
      <c r="AU257" s="39" t="n">
        <f aca="false">SUM(AU258:AU261)</f>
        <v>60999.3</v>
      </c>
      <c r="AV257" s="39" t="n">
        <f aca="false">SUM(AV258:AV261)</f>
        <v>0</v>
      </c>
      <c r="AW257" s="39" t="n">
        <f aca="false">SUM(AR257+AU257-AV257)</f>
        <v>893171.308759705</v>
      </c>
      <c r="AX257" s="47" t="n">
        <f aca="false">SUM(AX258:AX261)</f>
        <v>46413.66</v>
      </c>
      <c r="AY257" s="47" t="n">
        <f aca="false">SUM(AY258:AY261)</f>
        <v>0</v>
      </c>
      <c r="AZ257" s="47" t="n">
        <f aca="false">SUM(AZ258:AZ261)</f>
        <v>846671.31</v>
      </c>
      <c r="BA257" s="47" t="n">
        <f aca="false">SUM(BA258:BA261)</f>
        <v>46499.9987597054</v>
      </c>
      <c r="BB257" s="47" t="n">
        <f aca="false">SUM(BB258:BB261)</f>
        <v>46823.66</v>
      </c>
      <c r="BC257" s="48" t="n">
        <f aca="false">SUM(BB257/BA257*100)</f>
        <v>100.696045696619</v>
      </c>
      <c r="BL257" s="2"/>
    </row>
    <row r="258" customFormat="false" ht="12.75" hidden="false" customHeight="false" outlineLevel="0" collapsed="false">
      <c r="A258" s="41"/>
      <c r="B258" s="36"/>
      <c r="C258" s="36"/>
      <c r="D258" s="36"/>
      <c r="E258" s="36"/>
      <c r="F258" s="36"/>
      <c r="G258" s="36"/>
      <c r="H258" s="36"/>
      <c r="I258" s="49" t="n">
        <v>42131</v>
      </c>
      <c r="J258" s="50" t="s">
        <v>270</v>
      </c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 t="n">
        <v>400000</v>
      </c>
      <c r="AM258" s="51"/>
      <c r="AN258" s="51" t="n">
        <f aca="false">SUM(AK258+AL258-AM258)</f>
        <v>400000</v>
      </c>
      <c r="AO258" s="39" t="n">
        <f aca="false">SUM(AN258/$AN$4)</f>
        <v>53089.1233658504</v>
      </c>
      <c r="AP258" s="51" t="n">
        <v>250000</v>
      </c>
      <c r="AQ258" s="51"/>
      <c r="AR258" s="39" t="n">
        <f aca="false">SUM(AP258/$AN$4)</f>
        <v>33180.7021036565</v>
      </c>
      <c r="AS258" s="39"/>
      <c r="AT258" s="39"/>
      <c r="AU258" s="39" t="n">
        <v>20999.3</v>
      </c>
      <c r="AV258" s="39"/>
      <c r="AW258" s="39" t="n">
        <f aca="false">SUM(AR258+AU258-AV258)</f>
        <v>54180.0021036565</v>
      </c>
      <c r="AX258" s="47" t="n">
        <v>20977.65</v>
      </c>
      <c r="AY258" s="47" t="n">
        <v>0</v>
      </c>
      <c r="AZ258" s="47" t="n">
        <v>33180</v>
      </c>
      <c r="BA258" s="47" t="n">
        <f aca="false">SUM(AW258+AY258-AZ258)</f>
        <v>21000.0021036565</v>
      </c>
      <c r="BB258" s="47" t="n">
        <v>20977.65</v>
      </c>
      <c r="BC258" s="48" t="n">
        <f aca="false">SUM(BB258/BA258*100)</f>
        <v>99.8935614218218</v>
      </c>
      <c r="BG258" s="2" t="n">
        <v>20977.65</v>
      </c>
      <c r="BL258" s="2"/>
    </row>
    <row r="259" customFormat="false" ht="12.75" hidden="false" customHeight="false" outlineLevel="0" collapsed="false">
      <c r="A259" s="41"/>
      <c r="B259" s="36"/>
      <c r="C259" s="36"/>
      <c r="D259" s="36"/>
      <c r="E259" s="36"/>
      <c r="F259" s="36"/>
      <c r="G259" s="36"/>
      <c r="H259" s="36"/>
      <c r="I259" s="49" t="n">
        <v>42131</v>
      </c>
      <c r="J259" s="50" t="s">
        <v>271</v>
      </c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39"/>
      <c r="AP259" s="51"/>
      <c r="AQ259" s="51"/>
      <c r="AR259" s="39"/>
      <c r="AS259" s="39"/>
      <c r="AT259" s="39"/>
      <c r="AU259" s="39" t="n">
        <v>40000</v>
      </c>
      <c r="AV259" s="39"/>
      <c r="AW259" s="39" t="n">
        <f aca="false">SUM(AR259+AU259-AV259)</f>
        <v>40000</v>
      </c>
      <c r="AX259" s="47" t="n">
        <v>25436.01</v>
      </c>
      <c r="AY259" s="47"/>
      <c r="AZ259" s="47" t="n">
        <v>14500</v>
      </c>
      <c r="BA259" s="47" t="n">
        <f aca="false">SUM(AW259+AY259-AZ259)</f>
        <v>25500</v>
      </c>
      <c r="BB259" s="47" t="n">
        <v>25846.01</v>
      </c>
      <c r="BC259" s="48" t="n">
        <f aca="false">SUM(BB259/BA259*100)</f>
        <v>101.356901960784</v>
      </c>
      <c r="BG259" s="2" t="n">
        <v>25846.01</v>
      </c>
      <c r="BL259" s="2"/>
    </row>
    <row r="260" customFormat="false" ht="12.75" hidden="false" customHeight="false" outlineLevel="0" collapsed="false">
      <c r="A260" s="41"/>
      <c r="B260" s="36"/>
      <c r="C260" s="36"/>
      <c r="D260" s="36"/>
      <c r="E260" s="36"/>
      <c r="F260" s="36"/>
      <c r="G260" s="36"/>
      <c r="H260" s="36"/>
      <c r="I260" s="49" t="n">
        <v>42141</v>
      </c>
      <c r="J260" s="50" t="s">
        <v>272</v>
      </c>
      <c r="K260" s="51"/>
      <c r="L260" s="51"/>
      <c r="M260" s="51"/>
      <c r="N260" s="51" t="n">
        <v>400000</v>
      </c>
      <c r="O260" s="51" t="n">
        <v>400000</v>
      </c>
      <c r="P260" s="51" t="n">
        <v>500000</v>
      </c>
      <c r="Q260" s="51" t="n">
        <v>500000</v>
      </c>
      <c r="R260" s="51"/>
      <c r="S260" s="51" t="n">
        <v>500000</v>
      </c>
      <c r="T260" s="51"/>
      <c r="U260" s="51"/>
      <c r="V260" s="39" t="n">
        <f aca="false">S260/P260*100</f>
        <v>100</v>
      </c>
      <c r="W260" s="51" t="n">
        <v>625000</v>
      </c>
      <c r="X260" s="51" t="n">
        <v>200000</v>
      </c>
      <c r="Y260" s="51" t="n">
        <v>50000</v>
      </c>
      <c r="Z260" s="51" t="n">
        <v>50000</v>
      </c>
      <c r="AA260" s="51" t="n">
        <v>50000</v>
      </c>
      <c r="AB260" s="51"/>
      <c r="AC260" s="51" t="n">
        <v>50000</v>
      </c>
      <c r="AD260" s="51" t="n">
        <v>50000</v>
      </c>
      <c r="AE260" s="51"/>
      <c r="AF260" s="51"/>
      <c r="AG260" s="53" t="n">
        <f aca="false">SUM(AD260+AE260-AF260)</f>
        <v>50000</v>
      </c>
      <c r="AH260" s="51"/>
      <c r="AI260" s="51" t="n">
        <v>200000</v>
      </c>
      <c r="AJ260" s="47" t="n">
        <v>0</v>
      </c>
      <c r="AK260" s="51" t="n">
        <v>20000</v>
      </c>
      <c r="AL260" s="51"/>
      <c r="AM260" s="51"/>
      <c r="AN260" s="47" t="n">
        <f aca="false">SUM(AK260+AL260-AM260)</f>
        <v>20000</v>
      </c>
      <c r="AO260" s="39" t="n">
        <f aca="false">SUM(AN260/$AN$4)</f>
        <v>2654.45616829252</v>
      </c>
      <c r="AP260" s="47" t="n">
        <v>20000</v>
      </c>
      <c r="AQ260" s="47"/>
      <c r="AR260" s="39" t="n">
        <f aca="false">SUM(AP260/$AN$4)</f>
        <v>2654.45616829252</v>
      </c>
      <c r="AS260" s="39"/>
      <c r="AT260" s="39"/>
      <c r="AU260" s="39"/>
      <c r="AV260" s="39"/>
      <c r="AW260" s="39" t="n">
        <f aca="false">SUM(AR260+AU260-AV260)</f>
        <v>2654.45616829252</v>
      </c>
      <c r="AX260" s="47"/>
      <c r="AY260" s="47" t="n">
        <v>0</v>
      </c>
      <c r="AZ260" s="47" t="n">
        <v>2654.46</v>
      </c>
      <c r="BA260" s="47" t="n">
        <f aca="false">SUM(AW260+AY260-AZ260)</f>
        <v>-0.00383170747909389</v>
      </c>
      <c r="BB260" s="47"/>
      <c r="BC260" s="48" t="n">
        <f aca="false">SUM(BB260/BA260*100)</f>
        <v>0</v>
      </c>
      <c r="BL260" s="2"/>
    </row>
    <row r="261" customFormat="false" ht="12.75" hidden="false" customHeight="false" outlineLevel="0" collapsed="false">
      <c r="A261" s="41"/>
      <c r="B261" s="36"/>
      <c r="C261" s="36"/>
      <c r="D261" s="36"/>
      <c r="E261" s="36"/>
      <c r="F261" s="36"/>
      <c r="G261" s="36"/>
      <c r="H261" s="36"/>
      <c r="I261" s="49" t="n">
        <v>42142</v>
      </c>
      <c r="J261" s="50" t="s">
        <v>273</v>
      </c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39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3"/>
      <c r="AH261" s="51"/>
      <c r="AI261" s="51"/>
      <c r="AJ261" s="47"/>
      <c r="AK261" s="51" t="n">
        <v>3000000</v>
      </c>
      <c r="AL261" s="51"/>
      <c r="AM261" s="51"/>
      <c r="AN261" s="47" t="n">
        <f aca="false">SUM(AK261+AL261-AM261)</f>
        <v>3000000</v>
      </c>
      <c r="AO261" s="39" t="n">
        <f aca="false">SUM(AN261/$AN$4)</f>
        <v>398168.425243878</v>
      </c>
      <c r="AP261" s="47" t="n">
        <v>6000000</v>
      </c>
      <c r="AQ261" s="47"/>
      <c r="AR261" s="39" t="n">
        <f aca="false">SUM(AP261/$AN$4)</f>
        <v>796336.850487756</v>
      </c>
      <c r="AS261" s="39"/>
      <c r="AT261" s="39"/>
      <c r="AU261" s="39"/>
      <c r="AV261" s="39"/>
      <c r="AW261" s="39" t="n">
        <f aca="false">SUM(AR261+AU261-AV261)</f>
        <v>796336.850487756</v>
      </c>
      <c r="AX261" s="47"/>
      <c r="AY261" s="47"/>
      <c r="AZ261" s="47" t="n">
        <v>796336.85</v>
      </c>
      <c r="BA261" s="47" t="n">
        <f aca="false">SUM(AW261+AY261-AZ261)</f>
        <v>0.000487756333313882</v>
      </c>
      <c r="BB261" s="47"/>
      <c r="BC261" s="48" t="n">
        <f aca="false">SUM(BB261/BA261*100)</f>
        <v>0</v>
      </c>
      <c r="BL261" s="2"/>
    </row>
    <row r="262" customFormat="false" ht="12.75" hidden="false" customHeight="false" outlineLevel="0" collapsed="false">
      <c r="A262" s="41" t="s">
        <v>274</v>
      </c>
      <c r="B262" s="36"/>
      <c r="C262" s="36"/>
      <c r="D262" s="36"/>
      <c r="E262" s="36"/>
      <c r="F262" s="36"/>
      <c r="G262" s="36"/>
      <c r="H262" s="36"/>
      <c r="I262" s="49" t="s">
        <v>167</v>
      </c>
      <c r="J262" s="50" t="s">
        <v>275</v>
      </c>
      <c r="K262" s="51" t="e">
        <f aca="false">SUM(K270)</f>
        <v>#REF!</v>
      </c>
      <c r="L262" s="51" t="e">
        <f aca="false">SUM(L270)</f>
        <v>#REF!</v>
      </c>
      <c r="M262" s="51" t="e">
        <f aca="false">SUM(M270)</f>
        <v>#REF!</v>
      </c>
      <c r="N262" s="51" t="n">
        <f aca="false">SUM(N270)</f>
        <v>400000</v>
      </c>
      <c r="O262" s="51" t="n">
        <f aca="false">SUM(O270)</f>
        <v>400000</v>
      </c>
      <c r="P262" s="51" t="n">
        <f aca="false">SUM(P270)</f>
        <v>500000</v>
      </c>
      <c r="Q262" s="51" t="n">
        <f aca="false">SUM(Q270)</f>
        <v>500000</v>
      </c>
      <c r="R262" s="51" t="n">
        <f aca="false">SUM(R270)</f>
        <v>0</v>
      </c>
      <c r="S262" s="51" t="n">
        <f aca="false">SUM(S270)</f>
        <v>500000</v>
      </c>
      <c r="T262" s="51" t="n">
        <f aca="false">SUM(T270)</f>
        <v>0</v>
      </c>
      <c r="U262" s="51" t="n">
        <f aca="false">SUM(U270)</f>
        <v>0</v>
      </c>
      <c r="V262" s="51" t="n">
        <f aca="false">SUM(V270)</f>
        <v>100</v>
      </c>
      <c r="W262" s="51" t="n">
        <f aca="false">SUM(W270)</f>
        <v>0</v>
      </c>
      <c r="X262" s="51" t="n">
        <f aca="false">SUM(X270)</f>
        <v>0</v>
      </c>
      <c r="Y262" s="51" t="n">
        <f aca="false">SUM(Y270)</f>
        <v>50000</v>
      </c>
      <c r="Z262" s="51" t="n">
        <f aca="false">SUM(Z270)</f>
        <v>450000</v>
      </c>
      <c r="AA262" s="51" t="n">
        <f aca="false">SUM(AA270)</f>
        <v>100000</v>
      </c>
      <c r="AB262" s="51" t="n">
        <f aca="false">SUM(AB270)</f>
        <v>0</v>
      </c>
      <c r="AC262" s="51" t="n">
        <f aca="false">SUM(AC270)</f>
        <v>200000</v>
      </c>
      <c r="AD262" s="51" t="n">
        <f aca="false">SUM(AD270)</f>
        <v>200000</v>
      </c>
      <c r="AE262" s="51" t="n">
        <f aca="false">SUM(AE270)</f>
        <v>0</v>
      </c>
      <c r="AF262" s="51" t="n">
        <f aca="false">SUM(AF270)</f>
        <v>0</v>
      </c>
      <c r="AG262" s="51" t="n">
        <f aca="false">SUM(AG270)</f>
        <v>200000</v>
      </c>
      <c r="AH262" s="51" t="n">
        <f aca="false">SUM(AH270)</f>
        <v>143600</v>
      </c>
      <c r="AI262" s="51" t="n">
        <f aca="false">SUM(AI270)</f>
        <v>150000</v>
      </c>
      <c r="AJ262" s="51" t="n">
        <f aca="false">SUM(AJ270)</f>
        <v>0</v>
      </c>
      <c r="AK262" s="51" t="n">
        <f aca="false">SUM(AK270)</f>
        <v>150000</v>
      </c>
      <c r="AL262" s="51" t="n">
        <f aca="false">SUM(AL270)</f>
        <v>50000</v>
      </c>
      <c r="AM262" s="51" t="n">
        <f aca="false">SUM(AM270)</f>
        <v>0</v>
      </c>
      <c r="AN262" s="51" t="n">
        <f aca="false">SUM(AN270)</f>
        <v>200000</v>
      </c>
      <c r="AO262" s="39" t="n">
        <f aca="false">SUM(AN262/$AN$4)</f>
        <v>26544.5616829252</v>
      </c>
      <c r="AP262" s="51" t="n">
        <f aca="false">SUM(AP270)</f>
        <v>200000</v>
      </c>
      <c r="AQ262" s="51" t="n">
        <f aca="false">SUM(AQ270)</f>
        <v>0</v>
      </c>
      <c r="AR262" s="39" t="n">
        <f aca="false">SUM(AP262/$AN$4)</f>
        <v>26544.5616829252</v>
      </c>
      <c r="AS262" s="39"/>
      <c r="AT262" s="39" t="n">
        <f aca="false">SUM(AT263)</f>
        <v>5900.5</v>
      </c>
      <c r="AU262" s="39" t="n">
        <f aca="false">SUM(AU263)</f>
        <v>5901</v>
      </c>
      <c r="AV262" s="39" t="n">
        <f aca="false">SUM(AV263)</f>
        <v>0</v>
      </c>
      <c r="AW262" s="39" t="n">
        <f aca="false">SUM(AR262+AU262-AV262)</f>
        <v>32445.5616829252</v>
      </c>
      <c r="AX262" s="47" t="n">
        <f aca="false">SUM(AX266+AX270)</f>
        <v>29956.95</v>
      </c>
      <c r="AY262" s="47" t="n">
        <f aca="false">SUM(AY266+AY270)</f>
        <v>0</v>
      </c>
      <c r="AZ262" s="47" t="n">
        <f aca="false">SUM(AZ266+AZ270)</f>
        <v>0</v>
      </c>
      <c r="BA262" s="47" t="n">
        <f aca="false">SUM(BA266+BA270)</f>
        <v>32445.5616829252</v>
      </c>
      <c r="BB262" s="47" t="n">
        <f aca="false">SUM(BB266+BB270)</f>
        <v>29956.95</v>
      </c>
      <c r="BC262" s="48" t="n">
        <f aca="false">SUM(BB262/BA262*100)</f>
        <v>92.3298856489365</v>
      </c>
      <c r="BL262" s="2"/>
    </row>
    <row r="263" customFormat="false" ht="12.75" hidden="false" customHeight="false" outlineLevel="0" collapsed="false">
      <c r="A263" s="41"/>
      <c r="B263" s="36"/>
      <c r="C263" s="36"/>
      <c r="D263" s="36"/>
      <c r="E263" s="36"/>
      <c r="F263" s="36"/>
      <c r="G263" s="36"/>
      <c r="H263" s="36"/>
      <c r="I263" s="49" t="s">
        <v>238</v>
      </c>
      <c r="J263" s="50"/>
      <c r="K263" s="51" t="e">
        <f aca="false">SUM(K270)</f>
        <v>#REF!</v>
      </c>
      <c r="L263" s="51" t="e">
        <f aca="false">SUM(L270)</f>
        <v>#REF!</v>
      </c>
      <c r="M263" s="51" t="e">
        <f aca="false">SUM(M270)</f>
        <v>#REF!</v>
      </c>
      <c r="N263" s="51" t="n">
        <f aca="false">SUM(N270)</f>
        <v>400000</v>
      </c>
      <c r="O263" s="51" t="n">
        <f aca="false">SUM(O270)</f>
        <v>400000</v>
      </c>
      <c r="P263" s="51" t="n">
        <f aca="false">SUM(P270)</f>
        <v>500000</v>
      </c>
      <c r="Q263" s="51" t="n">
        <f aca="false">SUM(Q270)</f>
        <v>500000</v>
      </c>
      <c r="R263" s="51" t="n">
        <f aca="false">SUM(R270)</f>
        <v>0</v>
      </c>
      <c r="S263" s="51" t="n">
        <f aca="false">SUM(S270)</f>
        <v>500000</v>
      </c>
      <c r="T263" s="51" t="n">
        <f aca="false">SUM(T270)</f>
        <v>0</v>
      </c>
      <c r="U263" s="51" t="n">
        <f aca="false">SUM(U270)</f>
        <v>0</v>
      </c>
      <c r="V263" s="51" t="n">
        <f aca="false">SUM(V270)</f>
        <v>100</v>
      </c>
      <c r="W263" s="51" t="n">
        <f aca="false">SUM(W270)</f>
        <v>0</v>
      </c>
      <c r="X263" s="51" t="n">
        <f aca="false">SUM(X270)</f>
        <v>0</v>
      </c>
      <c r="Y263" s="51" t="n">
        <f aca="false">SUM(Y270)</f>
        <v>50000</v>
      </c>
      <c r="Z263" s="51" t="n">
        <f aca="false">SUM(Z270)</f>
        <v>450000</v>
      </c>
      <c r="AA263" s="51" t="n">
        <f aca="false">SUM(AA270)</f>
        <v>100000</v>
      </c>
      <c r="AB263" s="51" t="n">
        <f aca="false">SUM(AB270)</f>
        <v>0</v>
      </c>
      <c r="AC263" s="51" t="n">
        <f aca="false">SUM(AC270)</f>
        <v>200000</v>
      </c>
      <c r="AD263" s="51" t="n">
        <f aca="false">SUM(AD270)</f>
        <v>200000</v>
      </c>
      <c r="AE263" s="51" t="n">
        <f aca="false">SUM(AE270)</f>
        <v>0</v>
      </c>
      <c r="AF263" s="51" t="n">
        <f aca="false">SUM(AF270)</f>
        <v>0</v>
      </c>
      <c r="AG263" s="51" t="n">
        <f aca="false">SUM(AG270)</f>
        <v>200000</v>
      </c>
      <c r="AH263" s="51" t="n">
        <f aca="false">SUM(AH270)</f>
        <v>143600</v>
      </c>
      <c r="AI263" s="51" t="n">
        <f aca="false">SUM(AI270)</f>
        <v>150000</v>
      </c>
      <c r="AJ263" s="51" t="n">
        <f aca="false">SUM(AJ270)</f>
        <v>0</v>
      </c>
      <c r="AK263" s="51" t="n">
        <f aca="false">SUM(AK270)</f>
        <v>150000</v>
      </c>
      <c r="AL263" s="51" t="n">
        <f aca="false">SUM(AL270)</f>
        <v>50000</v>
      </c>
      <c r="AM263" s="51" t="n">
        <f aca="false">SUM(AM270)</f>
        <v>0</v>
      </c>
      <c r="AN263" s="51" t="n">
        <f aca="false">SUM(AN270)</f>
        <v>200000</v>
      </c>
      <c r="AO263" s="39" t="n">
        <f aca="false">SUM(AN263/$AN$4)</f>
        <v>26544.5616829252</v>
      </c>
      <c r="AP263" s="51" t="n">
        <f aca="false">SUM(AP270)</f>
        <v>200000</v>
      </c>
      <c r="AQ263" s="51" t="n">
        <f aca="false">SUM(AQ270)</f>
        <v>0</v>
      </c>
      <c r="AR263" s="39" t="n">
        <f aca="false">SUM(AP263/$AN$4)</f>
        <v>26544.5616829252</v>
      </c>
      <c r="AS263" s="39"/>
      <c r="AT263" s="39" t="n">
        <f aca="false">SUM(AT266+AT270)</f>
        <v>5900.5</v>
      </c>
      <c r="AU263" s="39" t="n">
        <f aca="false">SUM(AU266+AU270)</f>
        <v>5901</v>
      </c>
      <c r="AV263" s="39" t="n">
        <f aca="false">SUM(AV266+AV270)</f>
        <v>0</v>
      </c>
      <c r="AW263" s="39" t="n">
        <f aca="false">SUM(AR263+AU263-AV263)</f>
        <v>32445.5616829252</v>
      </c>
      <c r="AX263" s="47"/>
      <c r="AY263" s="47"/>
      <c r="AZ263" s="47"/>
      <c r="BA263" s="47" t="n">
        <f aca="false">SUM(AW263+AY263-AZ263)</f>
        <v>32445.5616829252</v>
      </c>
      <c r="BB263" s="47" t="n">
        <f aca="false">SUM(BB266+BD262)</f>
        <v>5900.5</v>
      </c>
      <c r="BC263" s="48" t="n">
        <f aca="false">SUM(BB263/BA263*100)</f>
        <v>18.1858463652525</v>
      </c>
      <c r="BL263" s="2"/>
    </row>
    <row r="264" customFormat="false" ht="12.75" hidden="true" customHeight="false" outlineLevel="0" collapsed="false">
      <c r="A264" s="41"/>
      <c r="B264" s="36" t="s">
        <v>73</v>
      </c>
      <c r="C264" s="36"/>
      <c r="D264" s="36"/>
      <c r="E264" s="36"/>
      <c r="F264" s="36"/>
      <c r="G264" s="36"/>
      <c r="H264" s="36"/>
      <c r="I264" s="57" t="s">
        <v>78</v>
      </c>
      <c r="J264" s="50" t="s">
        <v>79</v>
      </c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39"/>
      <c r="AP264" s="51"/>
      <c r="AQ264" s="51"/>
      <c r="AR264" s="39"/>
      <c r="AS264" s="39"/>
      <c r="AT264" s="39"/>
      <c r="AU264" s="39"/>
      <c r="AV264" s="39"/>
      <c r="AW264" s="39" t="n">
        <v>5901</v>
      </c>
      <c r="AX264" s="47"/>
      <c r="AY264" s="47"/>
      <c r="AZ264" s="47"/>
      <c r="BA264" s="47" t="n">
        <v>5901</v>
      </c>
      <c r="BB264" s="47"/>
      <c r="BC264" s="48" t="n">
        <f aca="false">SUM(BB264/BA264*100)</f>
        <v>0</v>
      </c>
      <c r="BL264" s="2"/>
    </row>
    <row r="265" customFormat="false" ht="12.75" hidden="true" customHeight="false" outlineLevel="0" collapsed="false">
      <c r="A265" s="41"/>
      <c r="B265" s="36" t="s">
        <v>73</v>
      </c>
      <c r="C265" s="36"/>
      <c r="D265" s="36"/>
      <c r="E265" s="36"/>
      <c r="F265" s="36"/>
      <c r="G265" s="36"/>
      <c r="H265" s="36"/>
      <c r="I265" s="57" t="s">
        <v>76</v>
      </c>
      <c r="J265" s="50" t="s">
        <v>276</v>
      </c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39" t="n">
        <f aca="false">SUM(AN265/$AN$4)</f>
        <v>0</v>
      </c>
      <c r="AP265" s="51" t="n">
        <v>200000</v>
      </c>
      <c r="AQ265" s="51"/>
      <c r="AR265" s="39" t="n">
        <f aca="false">SUM(AP265/$AN$4)</f>
        <v>26544.5616829252</v>
      </c>
      <c r="AS265" s="39"/>
      <c r="AT265" s="39" t="n">
        <v>200000</v>
      </c>
      <c r="AU265" s="39"/>
      <c r="AV265" s="39"/>
      <c r="AW265" s="39" t="n">
        <f aca="false">SUM(AR265+AU265-AV265)</f>
        <v>26544.5616829252</v>
      </c>
      <c r="AX265" s="47"/>
      <c r="AY265" s="47"/>
      <c r="AZ265" s="47"/>
      <c r="BA265" s="47" t="n">
        <v>26544.056</v>
      </c>
      <c r="BB265" s="47"/>
      <c r="BC265" s="48" t="n">
        <f aca="false">SUM(BB265/BA265*100)</f>
        <v>0</v>
      </c>
      <c r="BL265" s="2"/>
    </row>
    <row r="266" customFormat="false" ht="12.75" hidden="false" customHeight="false" outlineLevel="0" collapsed="false">
      <c r="A266" s="41"/>
      <c r="B266" s="36"/>
      <c r="C266" s="36"/>
      <c r="D266" s="36"/>
      <c r="E266" s="36"/>
      <c r="F266" s="36"/>
      <c r="G266" s="36"/>
      <c r="H266" s="36"/>
      <c r="I266" s="37" t="n">
        <v>3</v>
      </c>
      <c r="J266" s="38" t="s">
        <v>54</v>
      </c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39"/>
      <c r="AP266" s="51"/>
      <c r="AQ266" s="51"/>
      <c r="AR266" s="39"/>
      <c r="AS266" s="39"/>
      <c r="AT266" s="39" t="n">
        <f aca="false">SUM(AT267)</f>
        <v>5900.5</v>
      </c>
      <c r="AU266" s="39" t="n">
        <f aca="false">SUM(AU267)</f>
        <v>5901</v>
      </c>
      <c r="AV266" s="39" t="n">
        <f aca="false">SUM(AV267)</f>
        <v>0</v>
      </c>
      <c r="AW266" s="39" t="n">
        <f aca="false">SUM(AR266+AU266-AV266)</f>
        <v>5901</v>
      </c>
      <c r="AX266" s="47" t="n">
        <f aca="false">SUM(AX267)</f>
        <v>5900.5</v>
      </c>
      <c r="AY266" s="47" t="n">
        <f aca="false">SUM(AY267)</f>
        <v>0</v>
      </c>
      <c r="AZ266" s="47" t="n">
        <f aca="false">SUM(AZ267)</f>
        <v>0</v>
      </c>
      <c r="BA266" s="47" t="n">
        <f aca="false">SUM(BA267)</f>
        <v>5901</v>
      </c>
      <c r="BB266" s="47" t="n">
        <f aca="false">SUM(BB267)</f>
        <v>5900.5</v>
      </c>
      <c r="BC266" s="48" t="n">
        <f aca="false">SUM(BB266/BA266*100)</f>
        <v>99.9915268598543</v>
      </c>
      <c r="BL266" s="2"/>
    </row>
    <row r="267" customFormat="false" ht="12.75" hidden="false" customHeight="false" outlineLevel="0" collapsed="false">
      <c r="A267" s="41"/>
      <c r="B267" s="36" t="s">
        <v>170</v>
      </c>
      <c r="C267" s="36"/>
      <c r="D267" s="36"/>
      <c r="E267" s="36"/>
      <c r="F267" s="36"/>
      <c r="G267" s="36"/>
      <c r="H267" s="36"/>
      <c r="I267" s="37" t="n">
        <v>32</v>
      </c>
      <c r="J267" s="38" t="s">
        <v>55</v>
      </c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39"/>
      <c r="AP267" s="51"/>
      <c r="AQ267" s="51"/>
      <c r="AR267" s="39"/>
      <c r="AS267" s="39"/>
      <c r="AT267" s="39" t="n">
        <f aca="false">SUM(AT268)</f>
        <v>5900.5</v>
      </c>
      <c r="AU267" s="39" t="n">
        <f aca="false">SUM(AU268)</f>
        <v>5901</v>
      </c>
      <c r="AV267" s="39" t="n">
        <f aca="false">SUM(AV268)</f>
        <v>0</v>
      </c>
      <c r="AW267" s="39" t="n">
        <f aca="false">SUM(AR267+AU267-AV267)</f>
        <v>5901</v>
      </c>
      <c r="AX267" s="47" t="n">
        <f aca="false">SUM(AX268)</f>
        <v>5900.5</v>
      </c>
      <c r="AY267" s="47" t="n">
        <f aca="false">SUM(AY268)</f>
        <v>0</v>
      </c>
      <c r="AZ267" s="47" t="n">
        <f aca="false">SUM(AZ268)</f>
        <v>0</v>
      </c>
      <c r="BA267" s="47" t="n">
        <f aca="false">SUM(BA268)</f>
        <v>5901</v>
      </c>
      <c r="BB267" s="47" t="n">
        <f aca="false">SUM(BB268)</f>
        <v>5900.5</v>
      </c>
      <c r="BC267" s="48" t="n">
        <f aca="false">SUM(BB267/BA267*100)</f>
        <v>99.9915268598543</v>
      </c>
      <c r="BL267" s="2"/>
    </row>
    <row r="268" customFormat="false" ht="12.75" hidden="false" customHeight="false" outlineLevel="0" collapsed="false">
      <c r="A268" s="41"/>
      <c r="B268" s="36"/>
      <c r="C268" s="36"/>
      <c r="D268" s="36"/>
      <c r="E268" s="36"/>
      <c r="F268" s="36"/>
      <c r="G268" s="36"/>
      <c r="H268" s="36"/>
      <c r="I268" s="49" t="n">
        <v>327</v>
      </c>
      <c r="J268" s="50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39"/>
      <c r="AP268" s="51"/>
      <c r="AQ268" s="51"/>
      <c r="AR268" s="39"/>
      <c r="AS268" s="39"/>
      <c r="AT268" s="39" t="n">
        <f aca="false">SUM(AT269)</f>
        <v>5900.5</v>
      </c>
      <c r="AU268" s="39" t="n">
        <f aca="false">SUM(AU269)</f>
        <v>5901</v>
      </c>
      <c r="AV268" s="39" t="n">
        <f aca="false">SUM(AV269)</f>
        <v>0</v>
      </c>
      <c r="AW268" s="39" t="n">
        <f aca="false">SUM(AR268+AU268-AV268)</f>
        <v>5901</v>
      </c>
      <c r="AX268" s="47" t="n">
        <f aca="false">SUM(AX269)</f>
        <v>5900.5</v>
      </c>
      <c r="AY268" s="47" t="n">
        <f aca="false">SUM(AY269)</f>
        <v>0</v>
      </c>
      <c r="AZ268" s="47" t="n">
        <f aca="false">SUM(AZ269)</f>
        <v>0</v>
      </c>
      <c r="BA268" s="47" t="n">
        <f aca="false">SUM(BA269)</f>
        <v>5901</v>
      </c>
      <c r="BB268" s="47" t="n">
        <f aca="false">SUM(BB269)</f>
        <v>5900.5</v>
      </c>
      <c r="BC268" s="48" t="n">
        <f aca="false">SUM(BB268/BA268*100)</f>
        <v>99.9915268598543</v>
      </c>
      <c r="BL268" s="2"/>
    </row>
    <row r="269" customFormat="false" ht="12.75" hidden="false" customHeight="false" outlineLevel="0" collapsed="false">
      <c r="A269" s="41"/>
      <c r="B269" s="36"/>
      <c r="C269" s="36"/>
      <c r="D269" s="36"/>
      <c r="E269" s="36"/>
      <c r="F269" s="36"/>
      <c r="G269" s="36"/>
      <c r="H269" s="36"/>
      <c r="I269" s="49" t="n">
        <v>32799</v>
      </c>
      <c r="J269" s="50" t="s">
        <v>277</v>
      </c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39"/>
      <c r="AP269" s="51"/>
      <c r="AQ269" s="51"/>
      <c r="AR269" s="39"/>
      <c r="AS269" s="39" t="n">
        <v>5900.5</v>
      </c>
      <c r="AT269" s="39" t="n">
        <v>5900.5</v>
      </c>
      <c r="AU269" s="39" t="n">
        <v>5901</v>
      </c>
      <c r="AV269" s="39"/>
      <c r="AW269" s="39" t="n">
        <f aca="false">SUM(AR269+AU269-AV269)</f>
        <v>5901</v>
      </c>
      <c r="AX269" s="47" t="n">
        <v>5900.5</v>
      </c>
      <c r="AY269" s="47" t="n">
        <v>0</v>
      </c>
      <c r="AZ269" s="47"/>
      <c r="BA269" s="47" t="n">
        <f aca="false">SUM(AW269+AY269-AZ269)</f>
        <v>5901</v>
      </c>
      <c r="BB269" s="47" t="n">
        <v>5900.5</v>
      </c>
      <c r="BC269" s="48" t="n">
        <f aca="false">SUM(BB269/BA269*100)</f>
        <v>99.9915268598543</v>
      </c>
      <c r="BF269" s="2" t="n">
        <v>5900.5</v>
      </c>
      <c r="BL269" s="2"/>
    </row>
    <row r="270" customFormat="false" ht="12.75" hidden="false" customHeight="false" outlineLevel="0" collapsed="false">
      <c r="A270" s="46"/>
      <c r="B270" s="52"/>
      <c r="C270" s="52"/>
      <c r="D270" s="52"/>
      <c r="E270" s="52"/>
      <c r="F270" s="52"/>
      <c r="G270" s="52"/>
      <c r="H270" s="52"/>
      <c r="I270" s="37" t="n">
        <v>4</v>
      </c>
      <c r="J270" s="38" t="s">
        <v>171</v>
      </c>
      <c r="K270" s="39" t="e">
        <f aca="false">SUM(K271)</f>
        <v>#REF!</v>
      </c>
      <c r="L270" s="39" t="e">
        <f aca="false">SUM(L271)</f>
        <v>#REF!</v>
      </c>
      <c r="M270" s="39" t="e">
        <f aca="false">SUM(M271)</f>
        <v>#REF!</v>
      </c>
      <c r="N270" s="39" t="n">
        <f aca="false">SUM(N271)</f>
        <v>400000</v>
      </c>
      <c r="O270" s="39" t="n">
        <f aca="false">SUM(O271)</f>
        <v>400000</v>
      </c>
      <c r="P270" s="39" t="n">
        <f aca="false">SUM(P271)</f>
        <v>500000</v>
      </c>
      <c r="Q270" s="39" t="n">
        <f aca="false">SUM(Q271)</f>
        <v>500000</v>
      </c>
      <c r="R270" s="39" t="n">
        <f aca="false">SUM(R271)</f>
        <v>0</v>
      </c>
      <c r="S270" s="39" t="n">
        <f aca="false">SUM(S271)</f>
        <v>500000</v>
      </c>
      <c r="T270" s="39" t="n">
        <f aca="false">SUM(T271)</f>
        <v>0</v>
      </c>
      <c r="U270" s="39" t="n">
        <f aca="false">SUM(U271)</f>
        <v>0</v>
      </c>
      <c r="V270" s="39" t="n">
        <f aca="false">SUM(V271)</f>
        <v>100</v>
      </c>
      <c r="W270" s="39" t="n">
        <f aca="false">SUM(W271)</f>
        <v>0</v>
      </c>
      <c r="X270" s="39" t="n">
        <f aca="false">SUM(X271)</f>
        <v>0</v>
      </c>
      <c r="Y270" s="39" t="n">
        <f aca="false">SUM(Y271)</f>
        <v>50000</v>
      </c>
      <c r="Z270" s="39" t="n">
        <f aca="false">SUM(Z271)</f>
        <v>450000</v>
      </c>
      <c r="AA270" s="39" t="n">
        <f aca="false">SUM(AA271)</f>
        <v>100000</v>
      </c>
      <c r="AB270" s="39" t="n">
        <f aca="false">SUM(AB271)</f>
        <v>0</v>
      </c>
      <c r="AC270" s="39" t="n">
        <f aca="false">SUM(AC271)</f>
        <v>200000</v>
      </c>
      <c r="AD270" s="39" t="n">
        <f aca="false">SUM(AD271)</f>
        <v>200000</v>
      </c>
      <c r="AE270" s="39" t="n">
        <f aca="false">SUM(AE271)</f>
        <v>0</v>
      </c>
      <c r="AF270" s="39" t="n">
        <f aca="false">SUM(AF271)</f>
        <v>0</v>
      </c>
      <c r="AG270" s="39" t="n">
        <f aca="false">SUM(AG271)</f>
        <v>200000</v>
      </c>
      <c r="AH270" s="39" t="n">
        <f aca="false">SUM(AH271)</f>
        <v>143600</v>
      </c>
      <c r="AI270" s="39" t="n">
        <f aca="false">SUM(AI271)</f>
        <v>150000</v>
      </c>
      <c r="AJ270" s="39" t="n">
        <f aca="false">SUM(AJ271)</f>
        <v>0</v>
      </c>
      <c r="AK270" s="39" t="n">
        <f aca="false">SUM(AK271)</f>
        <v>150000</v>
      </c>
      <c r="AL270" s="39" t="n">
        <f aca="false">SUM(AL271)</f>
        <v>50000</v>
      </c>
      <c r="AM270" s="39" t="n">
        <f aca="false">SUM(AM271)</f>
        <v>0</v>
      </c>
      <c r="AN270" s="39" t="n">
        <f aca="false">SUM(AN271)</f>
        <v>200000</v>
      </c>
      <c r="AO270" s="39" t="n">
        <f aca="false">SUM(AN270/$AN$4)</f>
        <v>26544.5616829252</v>
      </c>
      <c r="AP270" s="39" t="n">
        <f aca="false">SUM(AP271)</f>
        <v>200000</v>
      </c>
      <c r="AQ270" s="39" t="n">
        <f aca="false">SUM(AQ271)</f>
        <v>0</v>
      </c>
      <c r="AR270" s="39" t="n">
        <f aca="false">SUM(AP270/$AN$4)</f>
        <v>26544.5616829252</v>
      </c>
      <c r="AS270" s="39"/>
      <c r="AT270" s="39" t="n">
        <f aca="false">SUM(AT271)</f>
        <v>0</v>
      </c>
      <c r="AU270" s="39" t="n">
        <f aca="false">SUM(AU271)</f>
        <v>0</v>
      </c>
      <c r="AV270" s="39" t="n">
        <f aca="false">SUM(AV271)</f>
        <v>0</v>
      </c>
      <c r="AW270" s="39" t="n">
        <f aca="false">SUM(AR270+AU270-AV270)</f>
        <v>26544.5616829252</v>
      </c>
      <c r="AX270" s="47" t="n">
        <f aca="false">SUM(AX271)</f>
        <v>24056.45</v>
      </c>
      <c r="AY270" s="47" t="n">
        <f aca="false">SUM(AY271)</f>
        <v>0</v>
      </c>
      <c r="AZ270" s="47" t="n">
        <f aca="false">SUM(AZ271)</f>
        <v>0</v>
      </c>
      <c r="BA270" s="47" t="n">
        <f aca="false">SUM(BA271)</f>
        <v>26544.5616829252</v>
      </c>
      <c r="BB270" s="47" t="n">
        <f aca="false">SUM(BB271)</f>
        <v>24056.45</v>
      </c>
      <c r="BC270" s="48" t="n">
        <f aca="false">SUM(BB270/BA270*100)</f>
        <v>90.6266612625</v>
      </c>
      <c r="BL270" s="2"/>
    </row>
    <row r="271" customFormat="false" ht="12.75" hidden="false" customHeight="false" outlineLevel="0" collapsed="false">
      <c r="A271" s="46"/>
      <c r="B271" s="52" t="s">
        <v>76</v>
      </c>
      <c r="C271" s="52"/>
      <c r="D271" s="52"/>
      <c r="E271" s="52"/>
      <c r="F271" s="52"/>
      <c r="G271" s="52"/>
      <c r="H271" s="52"/>
      <c r="I271" s="37" t="n">
        <v>42</v>
      </c>
      <c r="J271" s="38" t="s">
        <v>253</v>
      </c>
      <c r="K271" s="39" t="e">
        <f aca="false">SUM(K272:K272)</f>
        <v>#REF!</v>
      </c>
      <c r="L271" s="39" t="e">
        <f aca="false">SUM(L272:L272)</f>
        <v>#REF!</v>
      </c>
      <c r="M271" s="39" t="e">
        <f aca="false">SUM(M272:M272)</f>
        <v>#REF!</v>
      </c>
      <c r="N271" s="39" t="n">
        <f aca="false">SUM(N272)</f>
        <v>400000</v>
      </c>
      <c r="O271" s="39" t="n">
        <f aca="false">SUM(O272)</f>
        <v>400000</v>
      </c>
      <c r="P271" s="39" t="n">
        <f aca="false">SUM(P272)</f>
        <v>500000</v>
      </c>
      <c r="Q271" s="39" t="n">
        <f aca="false">SUM(Q272)</f>
        <v>500000</v>
      </c>
      <c r="R271" s="39" t="n">
        <f aca="false">SUM(R272)</f>
        <v>0</v>
      </c>
      <c r="S271" s="39" t="n">
        <f aca="false">SUM(S272)</f>
        <v>500000</v>
      </c>
      <c r="T271" s="39" t="n">
        <f aca="false">SUM(T272)</f>
        <v>0</v>
      </c>
      <c r="U271" s="39" t="n">
        <f aca="false">SUM(U272)</f>
        <v>0</v>
      </c>
      <c r="V271" s="39" t="n">
        <f aca="false">SUM(V272)</f>
        <v>100</v>
      </c>
      <c r="W271" s="39" t="n">
        <f aca="false">SUM(W272)</f>
        <v>0</v>
      </c>
      <c r="X271" s="39" t="n">
        <f aca="false">SUM(X272)</f>
        <v>0</v>
      </c>
      <c r="Y271" s="39" t="n">
        <f aca="false">SUM(Y272+Y274)</f>
        <v>50000</v>
      </c>
      <c r="Z271" s="39" t="n">
        <f aca="false">SUM(Z272+Z274)</f>
        <v>450000</v>
      </c>
      <c r="AA271" s="39" t="n">
        <f aca="false">SUM(AA272+AA274)</f>
        <v>100000</v>
      </c>
      <c r="AB271" s="39" t="n">
        <f aca="false">SUM(AB272+AB274)</f>
        <v>0</v>
      </c>
      <c r="AC271" s="39" t="n">
        <f aca="false">SUM(AC272+AC274)</f>
        <v>200000</v>
      </c>
      <c r="AD271" s="39" t="n">
        <f aca="false">SUM(AD272+AD274)</f>
        <v>200000</v>
      </c>
      <c r="AE271" s="39" t="n">
        <f aca="false">SUM(AE272+AE274)</f>
        <v>0</v>
      </c>
      <c r="AF271" s="39" t="n">
        <f aca="false">SUM(AF272+AF274)</f>
        <v>0</v>
      </c>
      <c r="AG271" s="39" t="n">
        <f aca="false">SUM(AG272+AG274)</f>
        <v>200000</v>
      </c>
      <c r="AH271" s="39" t="n">
        <f aca="false">SUM(AH272+AH274)</f>
        <v>143600</v>
      </c>
      <c r="AI271" s="39" t="n">
        <f aca="false">SUM(AI272+AI274)</f>
        <v>150000</v>
      </c>
      <c r="AJ271" s="39" t="n">
        <f aca="false">SUM(AJ272+AJ274)</f>
        <v>0</v>
      </c>
      <c r="AK271" s="39" t="n">
        <f aca="false">SUM(AK272+AK274)</f>
        <v>150000</v>
      </c>
      <c r="AL271" s="39" t="n">
        <f aca="false">SUM(AL272+AL274)</f>
        <v>50000</v>
      </c>
      <c r="AM271" s="39" t="n">
        <f aca="false">SUM(AM272+AM274)</f>
        <v>0</v>
      </c>
      <c r="AN271" s="39" t="n">
        <f aca="false">SUM(AN272+AN274)</f>
        <v>200000</v>
      </c>
      <c r="AO271" s="39" t="n">
        <f aca="false">SUM(AN271/$AN$4)</f>
        <v>26544.5616829252</v>
      </c>
      <c r="AP271" s="39" t="n">
        <f aca="false">SUM(AP272+AP274)</f>
        <v>200000</v>
      </c>
      <c r="AQ271" s="39"/>
      <c r="AR271" s="39" t="n">
        <f aca="false">SUM(AP271/$AN$4)</f>
        <v>26544.5616829252</v>
      </c>
      <c r="AS271" s="39"/>
      <c r="AT271" s="39" t="n">
        <f aca="false">SUM(AT272+AT274)</f>
        <v>0</v>
      </c>
      <c r="AU271" s="39" t="n">
        <f aca="false">SUM(AU272+AU274)</f>
        <v>0</v>
      </c>
      <c r="AV271" s="39" t="n">
        <f aca="false">SUM(AV272+AV274)</f>
        <v>0</v>
      </c>
      <c r="AW271" s="39" t="n">
        <f aca="false">SUM(AR271+AU271-AV271)</f>
        <v>26544.5616829252</v>
      </c>
      <c r="AX271" s="47" t="n">
        <f aca="false">SUM(AX272)</f>
        <v>24056.45</v>
      </c>
      <c r="AY271" s="47" t="n">
        <f aca="false">SUM(AY272)</f>
        <v>0</v>
      </c>
      <c r="AZ271" s="47" t="n">
        <f aca="false">SUM(AZ272)</f>
        <v>0</v>
      </c>
      <c r="BA271" s="47" t="n">
        <f aca="false">SUM(BA272)</f>
        <v>26544.5616829252</v>
      </c>
      <c r="BB271" s="47" t="n">
        <f aca="false">SUM(BB272)</f>
        <v>24056.45</v>
      </c>
      <c r="BC271" s="48" t="n">
        <f aca="false">SUM(BB271/BA271*100)</f>
        <v>90.6266612625</v>
      </c>
      <c r="BL271" s="2"/>
    </row>
    <row r="272" customFormat="false" ht="12.75" hidden="false" customHeight="false" outlineLevel="0" collapsed="false">
      <c r="A272" s="41"/>
      <c r="B272" s="36"/>
      <c r="C272" s="36"/>
      <c r="D272" s="36"/>
      <c r="E272" s="36"/>
      <c r="F272" s="36"/>
      <c r="G272" s="36"/>
      <c r="H272" s="36"/>
      <c r="I272" s="49" t="n">
        <v>422</v>
      </c>
      <c r="J272" s="50" t="s">
        <v>178</v>
      </c>
      <c r="K272" s="51" t="e">
        <f aca="false">SUM(#REF!)</f>
        <v>#REF!</v>
      </c>
      <c r="L272" s="51" t="e">
        <f aca="false">SUM(#REF!)</f>
        <v>#REF!</v>
      </c>
      <c r="M272" s="51" t="e">
        <f aca="false">SUM(#REF!)</f>
        <v>#REF!</v>
      </c>
      <c r="N272" s="51" t="n">
        <f aca="false">SUM(N273:N273)</f>
        <v>400000</v>
      </c>
      <c r="O272" s="51" t="n">
        <f aca="false">SUM(O273:O273)</f>
        <v>400000</v>
      </c>
      <c r="P272" s="51" t="n">
        <f aca="false">SUM(P273:P273)</f>
        <v>500000</v>
      </c>
      <c r="Q272" s="51" t="n">
        <f aca="false">SUM(Q273:Q273)</f>
        <v>500000</v>
      </c>
      <c r="R272" s="51" t="n">
        <f aca="false">SUM(R273:R273)</f>
        <v>0</v>
      </c>
      <c r="S272" s="51" t="n">
        <f aca="false">SUM(S273:S273)</f>
        <v>500000</v>
      </c>
      <c r="T272" s="51" t="n">
        <f aca="false">SUM(T273:T273)</f>
        <v>0</v>
      </c>
      <c r="U272" s="51" t="n">
        <f aca="false">SUM(U273:U273)</f>
        <v>0</v>
      </c>
      <c r="V272" s="51" t="n">
        <f aca="false">SUM(V273:V273)</f>
        <v>100</v>
      </c>
      <c r="W272" s="51" t="n">
        <f aca="false">SUM(W273:W273)</f>
        <v>0</v>
      </c>
      <c r="X272" s="51" t="n">
        <f aca="false">SUM(X273:X273)</f>
        <v>0</v>
      </c>
      <c r="Y272" s="51" t="n">
        <f aca="false">SUM(Y273:Y273)</f>
        <v>50000</v>
      </c>
      <c r="Z272" s="51" t="n">
        <f aca="false">SUM(Z273:Z273)</f>
        <v>50000</v>
      </c>
      <c r="AA272" s="51" t="n">
        <f aca="false">SUM(AA273:AA273)</f>
        <v>50000</v>
      </c>
      <c r="AB272" s="51" t="n">
        <f aca="false">SUM(AB273:AB273)</f>
        <v>0</v>
      </c>
      <c r="AC272" s="51" t="n">
        <f aca="false">SUM(AC273:AC273)</f>
        <v>50000</v>
      </c>
      <c r="AD272" s="51" t="n">
        <f aca="false">SUM(AD273:AD273)</f>
        <v>50000</v>
      </c>
      <c r="AE272" s="51" t="n">
        <f aca="false">SUM(AE273:AE273)</f>
        <v>0</v>
      </c>
      <c r="AF272" s="51" t="n">
        <f aca="false">SUM(AF273:AF273)</f>
        <v>0</v>
      </c>
      <c r="AG272" s="51" t="n">
        <f aca="false">SUM(AG273:AG273)</f>
        <v>50000</v>
      </c>
      <c r="AH272" s="51" t="n">
        <f aca="false">SUM(AH273:AH273)</f>
        <v>0</v>
      </c>
      <c r="AI272" s="51" t="n">
        <f aca="false">SUM(AI273:AI273)</f>
        <v>50000</v>
      </c>
      <c r="AJ272" s="51" t="n">
        <f aca="false">SUM(AJ273:AJ273)</f>
        <v>0</v>
      </c>
      <c r="AK272" s="51" t="n">
        <f aca="false">SUM(AK273:AK273)</f>
        <v>150000</v>
      </c>
      <c r="AL272" s="51" t="n">
        <f aca="false">SUM(AL273:AL273)</f>
        <v>50000</v>
      </c>
      <c r="AM272" s="51" t="n">
        <f aca="false">SUM(AM273:AM273)</f>
        <v>0</v>
      </c>
      <c r="AN272" s="51" t="n">
        <f aca="false">SUM(AN273:AN273)</f>
        <v>200000</v>
      </c>
      <c r="AO272" s="39" t="n">
        <f aca="false">SUM(AN272/$AN$4)</f>
        <v>26544.5616829252</v>
      </c>
      <c r="AP272" s="51" t="n">
        <f aca="false">SUM(AP273:AP273)</f>
        <v>200000</v>
      </c>
      <c r="AQ272" s="51"/>
      <c r="AR272" s="39" t="n">
        <f aca="false">SUM(AP272/$AN$4)</f>
        <v>26544.5616829252</v>
      </c>
      <c r="AS272" s="39"/>
      <c r="AT272" s="39" t="n">
        <f aca="false">SUM(AT273:AT273)</f>
        <v>0</v>
      </c>
      <c r="AU272" s="39" t="n">
        <f aca="false">SUM(AU273:AU273)</f>
        <v>0</v>
      </c>
      <c r="AV272" s="39" t="n">
        <f aca="false">SUM(AV273:AV273)</f>
        <v>0</v>
      </c>
      <c r="AW272" s="39" t="n">
        <f aca="false">SUM(AR272+AU272-AV272)</f>
        <v>26544.5616829252</v>
      </c>
      <c r="AX272" s="47" t="n">
        <f aca="false">SUM(AX273:AX275)</f>
        <v>24056.45</v>
      </c>
      <c r="AY272" s="47" t="n">
        <f aca="false">SUM(AY273)</f>
        <v>0</v>
      </c>
      <c r="AZ272" s="47"/>
      <c r="BA272" s="47" t="n">
        <f aca="false">SUM(AW272+AY272-AZ272)</f>
        <v>26544.5616829252</v>
      </c>
      <c r="BB272" s="47" t="n">
        <f aca="false">SUM(BB273:BB275)</f>
        <v>24056.45</v>
      </c>
      <c r="BC272" s="48" t="n">
        <f aca="false">SUM(BB272/BA272*100)</f>
        <v>90.6266612625</v>
      </c>
      <c r="BL272" s="2"/>
    </row>
    <row r="273" customFormat="false" ht="12.75" hidden="false" customHeight="false" outlineLevel="0" collapsed="false">
      <c r="A273" s="41"/>
      <c r="B273" s="36"/>
      <c r="C273" s="36"/>
      <c r="D273" s="36"/>
      <c r="E273" s="36"/>
      <c r="F273" s="36"/>
      <c r="G273" s="36"/>
      <c r="H273" s="36"/>
      <c r="I273" s="49" t="n">
        <v>42273</v>
      </c>
      <c r="J273" s="50" t="s">
        <v>278</v>
      </c>
      <c r="K273" s="51"/>
      <c r="L273" s="51"/>
      <c r="M273" s="51"/>
      <c r="N273" s="51" t="n">
        <v>400000</v>
      </c>
      <c r="O273" s="51" t="n">
        <v>400000</v>
      </c>
      <c r="P273" s="51" t="n">
        <v>500000</v>
      </c>
      <c r="Q273" s="51" t="n">
        <v>500000</v>
      </c>
      <c r="R273" s="51"/>
      <c r="S273" s="51" t="n">
        <v>500000</v>
      </c>
      <c r="T273" s="51"/>
      <c r="U273" s="51"/>
      <c r="V273" s="39" t="n">
        <f aca="false">S273/P273*100</f>
        <v>100</v>
      </c>
      <c r="W273" s="51"/>
      <c r="X273" s="51"/>
      <c r="Y273" s="51" t="n">
        <v>50000</v>
      </c>
      <c r="Z273" s="51" t="n">
        <v>50000</v>
      </c>
      <c r="AA273" s="51" t="n">
        <v>50000</v>
      </c>
      <c r="AB273" s="51"/>
      <c r="AC273" s="51" t="n">
        <v>50000</v>
      </c>
      <c r="AD273" s="51" t="n">
        <v>50000</v>
      </c>
      <c r="AE273" s="51"/>
      <c r="AF273" s="51"/>
      <c r="AG273" s="53" t="n">
        <f aca="false">SUM(AD273+AE273-AF273)</f>
        <v>50000</v>
      </c>
      <c r="AH273" s="51"/>
      <c r="AI273" s="51" t="n">
        <v>50000</v>
      </c>
      <c r="AJ273" s="47" t="n">
        <v>0</v>
      </c>
      <c r="AK273" s="51" t="n">
        <v>150000</v>
      </c>
      <c r="AL273" s="51" t="n">
        <v>50000</v>
      </c>
      <c r="AM273" s="51"/>
      <c r="AN273" s="47" t="n">
        <f aca="false">SUM(AK273+AL273-AM273)</f>
        <v>200000</v>
      </c>
      <c r="AO273" s="39" t="n">
        <f aca="false">SUM(AN273/$AN$4)</f>
        <v>26544.5616829252</v>
      </c>
      <c r="AP273" s="47" t="n">
        <v>200000</v>
      </c>
      <c r="AQ273" s="47"/>
      <c r="AR273" s="39" t="n">
        <f aca="false">SUM(AP273/$AN$4)</f>
        <v>26544.5616829252</v>
      </c>
      <c r="AS273" s="39"/>
      <c r="AT273" s="39"/>
      <c r="AU273" s="39"/>
      <c r="AV273" s="39"/>
      <c r="AW273" s="39" t="n">
        <f aca="false">SUM(AR273+AU273-AV273)</f>
        <v>26544.5616829252</v>
      </c>
      <c r="AX273" s="47" t="n">
        <v>24056.45</v>
      </c>
      <c r="AY273" s="47" t="n">
        <v>0</v>
      </c>
      <c r="AZ273" s="47"/>
      <c r="BA273" s="47" t="n">
        <f aca="false">SUM(AW273+AY273-AZ273)</f>
        <v>26544.5616829252</v>
      </c>
      <c r="BB273" s="47" t="n">
        <v>24056.45</v>
      </c>
      <c r="BC273" s="48" t="n">
        <f aca="false">SUM(BB273/BA273*100)</f>
        <v>90.6266612625</v>
      </c>
      <c r="BG273" s="2" t="n">
        <v>24056.45</v>
      </c>
      <c r="BL273" s="2"/>
    </row>
    <row r="274" customFormat="false" ht="15" hidden="true" customHeight="true" outlineLevel="0" collapsed="false">
      <c r="A274" s="41"/>
      <c r="B274" s="36"/>
      <c r="C274" s="36"/>
      <c r="D274" s="36"/>
      <c r="E274" s="36"/>
      <c r="F274" s="36"/>
      <c r="G274" s="36"/>
      <c r="H274" s="36"/>
      <c r="I274" s="49" t="n">
        <v>423</v>
      </c>
      <c r="J274" s="50" t="s">
        <v>279</v>
      </c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39"/>
      <c r="W274" s="51"/>
      <c r="X274" s="51"/>
      <c r="Y274" s="51" t="n">
        <f aca="false">SUM(Y275)</f>
        <v>0</v>
      </c>
      <c r="Z274" s="51" t="n">
        <f aca="false">SUM(Z275)</f>
        <v>400000</v>
      </c>
      <c r="AA274" s="51" t="n">
        <f aca="false">AA275</f>
        <v>50000</v>
      </c>
      <c r="AB274" s="51" t="n">
        <f aca="false">AB275</f>
        <v>0</v>
      </c>
      <c r="AC274" s="51" t="n">
        <f aca="false">AC275</f>
        <v>150000</v>
      </c>
      <c r="AD274" s="51" t="n">
        <f aca="false">AD275</f>
        <v>150000</v>
      </c>
      <c r="AE274" s="51" t="n">
        <f aca="false">AE275</f>
        <v>0</v>
      </c>
      <c r="AF274" s="51" t="n">
        <f aca="false">AF275</f>
        <v>0</v>
      </c>
      <c r="AG274" s="51" t="n">
        <f aca="false">AG275</f>
        <v>150000</v>
      </c>
      <c r="AH274" s="51" t="n">
        <f aca="false">AH275</f>
        <v>143600</v>
      </c>
      <c r="AI274" s="51" t="n">
        <f aca="false">AI275</f>
        <v>100000</v>
      </c>
      <c r="AJ274" s="51" t="n">
        <f aca="false">AJ275</f>
        <v>0</v>
      </c>
      <c r="AK274" s="51" t="n">
        <f aca="false">AK275</f>
        <v>0</v>
      </c>
      <c r="AL274" s="51"/>
      <c r="AM274" s="51"/>
      <c r="AN274" s="47" t="n">
        <f aca="false">SUM(AK274+AL274-AM274)</f>
        <v>0</v>
      </c>
      <c r="AO274" s="39" t="n">
        <f aca="false">SUM(AN274/$AN$4)</f>
        <v>0</v>
      </c>
      <c r="AP274" s="47"/>
      <c r="AQ274" s="47"/>
      <c r="AR274" s="39" t="n">
        <f aca="false">SUM(AP274/$AN$4)</f>
        <v>0</v>
      </c>
      <c r="AS274" s="39"/>
      <c r="AT274" s="39"/>
      <c r="AU274" s="39"/>
      <c r="AV274" s="39"/>
      <c r="AW274" s="39" t="n">
        <f aca="false">SUM(AR274+AU274-AV274)</f>
        <v>0</v>
      </c>
      <c r="AX274" s="47"/>
      <c r="AY274" s="47" t="n">
        <f aca="false">SUM(AY275)</f>
        <v>0</v>
      </c>
      <c r="AZ274" s="47"/>
      <c r="BA274" s="47" t="n">
        <f aca="false">SUM(AW274+AY274-AZ274)</f>
        <v>0</v>
      </c>
      <c r="BB274" s="47"/>
      <c r="BC274" s="48" t="e">
        <f aca="false">SUM(BB274/BA274*100)</f>
        <v>#DIV/0!</v>
      </c>
      <c r="BL274" s="2"/>
    </row>
    <row r="275" customFormat="false" ht="12.75" hidden="true" customHeight="false" outlineLevel="0" collapsed="false">
      <c r="A275" s="41"/>
      <c r="B275" s="36"/>
      <c r="C275" s="36"/>
      <c r="D275" s="36"/>
      <c r="E275" s="36"/>
      <c r="F275" s="36"/>
      <c r="G275" s="36"/>
      <c r="H275" s="36"/>
      <c r="I275" s="49" t="n">
        <v>42315</v>
      </c>
      <c r="J275" s="50" t="s">
        <v>279</v>
      </c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39"/>
      <c r="W275" s="51"/>
      <c r="X275" s="51"/>
      <c r="Y275" s="51" t="n">
        <v>0</v>
      </c>
      <c r="Z275" s="51" t="n">
        <v>400000</v>
      </c>
      <c r="AA275" s="51" t="n">
        <v>50000</v>
      </c>
      <c r="AB275" s="51"/>
      <c r="AC275" s="51" t="n">
        <v>150000</v>
      </c>
      <c r="AD275" s="51" t="n">
        <v>150000</v>
      </c>
      <c r="AE275" s="51"/>
      <c r="AF275" s="51"/>
      <c r="AG275" s="53" t="n">
        <f aca="false">SUM(AD275+AE275-AF275)</f>
        <v>150000</v>
      </c>
      <c r="AH275" s="51" t="n">
        <v>143600</v>
      </c>
      <c r="AI275" s="51" t="n">
        <v>100000</v>
      </c>
      <c r="AJ275" s="47" t="n">
        <v>0</v>
      </c>
      <c r="AK275" s="51" t="n">
        <v>0</v>
      </c>
      <c r="AL275" s="51"/>
      <c r="AM275" s="51"/>
      <c r="AN275" s="47" t="n">
        <f aca="false">SUM(AK275+AL275-AM275)</f>
        <v>0</v>
      </c>
      <c r="AO275" s="39" t="n">
        <f aca="false">SUM(AN275/$AN$4)</f>
        <v>0</v>
      </c>
      <c r="AP275" s="47"/>
      <c r="AQ275" s="47"/>
      <c r="AR275" s="39" t="n">
        <f aca="false">SUM(AP275/$AN$4)</f>
        <v>0</v>
      </c>
      <c r="AS275" s="39"/>
      <c r="AT275" s="39"/>
      <c r="AU275" s="39"/>
      <c r="AV275" s="39"/>
      <c r="AW275" s="39" t="n">
        <f aca="false">SUM(AR275+AU275-AV275)</f>
        <v>0</v>
      </c>
      <c r="AX275" s="47"/>
      <c r="AY275" s="47"/>
      <c r="AZ275" s="47"/>
      <c r="BA275" s="47" t="n">
        <f aca="false">SUM(AW275+AY275-AZ275)</f>
        <v>0</v>
      </c>
      <c r="BB275" s="47"/>
      <c r="BC275" s="48" t="e">
        <f aca="false">SUM(BB275/BA275*100)</f>
        <v>#DIV/0!</v>
      </c>
      <c r="BL275" s="2"/>
    </row>
    <row r="276" customFormat="false" ht="12.75" hidden="false" customHeight="false" outlineLevel="0" collapsed="false">
      <c r="A276" s="46" t="s">
        <v>280</v>
      </c>
      <c r="B276" s="56"/>
      <c r="C276" s="56"/>
      <c r="D276" s="56"/>
      <c r="E276" s="56"/>
      <c r="F276" s="56"/>
      <c r="G276" s="56"/>
      <c r="H276" s="56"/>
      <c r="I276" s="43" t="s">
        <v>281</v>
      </c>
      <c r="J276" s="44" t="s">
        <v>282</v>
      </c>
      <c r="K276" s="45" t="e">
        <f aca="false">SUM(K277+K288+K377+K303)</f>
        <v>#REF!</v>
      </c>
      <c r="L276" s="45" t="e">
        <f aca="false">SUM(L277+L288+L377+L303)</f>
        <v>#REF!</v>
      </c>
      <c r="M276" s="45" t="e">
        <f aca="false">SUM(M277+M288+M377+M303)</f>
        <v>#REF!</v>
      </c>
      <c r="N276" s="45" t="n">
        <f aca="false">SUM(N277+N377+N303+N288)</f>
        <v>88000</v>
      </c>
      <c r="O276" s="45" t="n">
        <f aca="false">SUM(O277+O377+O303+O288)</f>
        <v>88000</v>
      </c>
      <c r="P276" s="45" t="n">
        <f aca="false">SUM(P277+P377+P303+P288+P297)</f>
        <v>508000</v>
      </c>
      <c r="Q276" s="45" t="n">
        <f aca="false">SUM(Q277+Q377+Q303+Q288+Q297)</f>
        <v>508000</v>
      </c>
      <c r="R276" s="45" t="n">
        <f aca="false">SUM(R277+R377+R303+R288)</f>
        <v>39709.34</v>
      </c>
      <c r="S276" s="45" t="n">
        <f aca="false">SUM(S277+S377+S303+S288)</f>
        <v>98000</v>
      </c>
      <c r="T276" s="45" t="n">
        <f aca="false">SUM(T277+T377+T303+T288)</f>
        <v>35615.2</v>
      </c>
      <c r="U276" s="45" t="n">
        <f aca="false">SUM(U277+U377+U303+U288)</f>
        <v>0</v>
      </c>
      <c r="V276" s="45" t="n">
        <f aca="false">SUM(V277+V377+V303+V288)</f>
        <v>610</v>
      </c>
      <c r="W276" s="45" t="n">
        <f aca="false">SUM(W277+W377+W303+W288)</f>
        <v>88000</v>
      </c>
      <c r="X276" s="45" t="n">
        <f aca="false">SUM(X277+X377+X303+X288)</f>
        <v>118000</v>
      </c>
      <c r="Y276" s="45" t="n">
        <f aca="false">SUM(Y277+Y377+Y303+Y288)</f>
        <v>113000</v>
      </c>
      <c r="Z276" s="45" t="n">
        <f aca="false">SUM(Z277+Z377+Z303+Z288)</f>
        <v>128000</v>
      </c>
      <c r="AA276" s="45" t="n">
        <f aca="false">SUM(AA277+AA377+AA303+AA288)</f>
        <v>137000</v>
      </c>
      <c r="AB276" s="45" t="n">
        <f aca="false">SUM(AB277+AB377+AB303+AB288)</f>
        <v>57395.38</v>
      </c>
      <c r="AC276" s="45" t="n">
        <f aca="false">SUM(AC277+AC377+AC303+AC288)</f>
        <v>437000</v>
      </c>
      <c r="AD276" s="45" t="n">
        <f aca="false">SUM(AD277+AD377+AD303+AD288)</f>
        <v>427000</v>
      </c>
      <c r="AE276" s="45" t="n">
        <f aca="false">SUM(AE277+AE377+AE303+AE288)</f>
        <v>0</v>
      </c>
      <c r="AF276" s="45" t="n">
        <f aca="false">SUM(AF277+AF377+AF303+AF288)</f>
        <v>0</v>
      </c>
      <c r="AG276" s="45" t="n">
        <f aca="false">SUM(AG277+AG377+AG303+AG288)</f>
        <v>427000</v>
      </c>
      <c r="AH276" s="45" t="n">
        <f aca="false">SUM(AH277+AH377+AH303+AH288)</f>
        <v>218703.98</v>
      </c>
      <c r="AI276" s="45" t="n">
        <f aca="false">SUM(AI277+AI377+AI303+AI288)</f>
        <v>730000</v>
      </c>
      <c r="AJ276" s="45" t="n">
        <f aca="false">SUM(AJ277+AJ377+AJ303+AJ288)</f>
        <v>86900.66</v>
      </c>
      <c r="AK276" s="45" t="n">
        <f aca="false">SUM(AK277+AK377+AK303+AK288)</f>
        <v>852000</v>
      </c>
      <c r="AL276" s="45" t="n">
        <f aca="false">SUM(AL277+AL377+AL303+AL288)</f>
        <v>10000</v>
      </c>
      <c r="AM276" s="45" t="n">
        <f aca="false">SUM(AM277+AM377+AM303+AM288)</f>
        <v>150000</v>
      </c>
      <c r="AN276" s="45" t="n">
        <f aca="false">SUM(AN277+AN288+AN297+AN303)</f>
        <v>307000</v>
      </c>
      <c r="AO276" s="45" t="n">
        <f aca="false">SUM(AO277+AO288+AO297+AO303)</f>
        <v>40745.9021832902</v>
      </c>
      <c r="AP276" s="45" t="n">
        <f aca="false">SUM(AP277+AP288+AP297+AP303)</f>
        <v>271000</v>
      </c>
      <c r="AQ276" s="45" t="n">
        <f aca="false">SUM(AQ277+AQ288+AQ297+AQ303)</f>
        <v>0</v>
      </c>
      <c r="AR276" s="45" t="n">
        <f aca="false">SUM(AR277+AR288+AR297+AR303)</f>
        <v>35967.8810803637</v>
      </c>
      <c r="AS276" s="45" t="n">
        <f aca="false">SUM(AS277+AS288+AS297+AS303)</f>
        <v>0</v>
      </c>
      <c r="AT276" s="45" t="n">
        <f aca="false">SUM(AT277+AT288+AT297+AT303)</f>
        <v>12461.14</v>
      </c>
      <c r="AU276" s="45" t="n">
        <f aca="false">SUM(AU277+AU288+AU297+AU303)</f>
        <v>0</v>
      </c>
      <c r="AV276" s="45" t="n">
        <f aca="false">SUM(AV277+AV288+AV297+AV303)</f>
        <v>0</v>
      </c>
      <c r="AW276" s="45" t="n">
        <f aca="false">SUM(AW277+AW288+AW297+AW303)</f>
        <v>35967.8810803637</v>
      </c>
      <c r="AX276" s="45" t="n">
        <f aca="false">SUM(AX277+AX288+AX297+AX303)</f>
        <v>35036</v>
      </c>
      <c r="AY276" s="45" t="n">
        <f aca="false">SUM(AY277+AY288+AY297+AY303)</f>
        <v>6563.86</v>
      </c>
      <c r="AZ276" s="45" t="n">
        <f aca="false">SUM(AZ277+AZ288+AZ297+AZ303)</f>
        <v>2830.89</v>
      </c>
      <c r="BA276" s="45" t="n">
        <f aca="false">SUM(BA277+BA288+BA297+BA303)</f>
        <v>39700.8510803637</v>
      </c>
      <c r="BB276" s="45" t="n">
        <f aca="false">SUM(BB277+BB288+BB297+BB303)</f>
        <v>35036</v>
      </c>
      <c r="BC276" s="64" t="n">
        <f aca="false">SUM(BB276/BA276*100)</f>
        <v>88.2499972836327</v>
      </c>
      <c r="BD276" s="65"/>
      <c r="BL276" s="2"/>
    </row>
    <row r="277" customFormat="false" ht="12.75" hidden="false" customHeight="false" outlineLevel="0" collapsed="false">
      <c r="A277" s="35" t="s">
        <v>283</v>
      </c>
      <c r="B277" s="36"/>
      <c r="C277" s="36"/>
      <c r="D277" s="36"/>
      <c r="E277" s="36"/>
      <c r="F277" s="36"/>
      <c r="G277" s="36"/>
      <c r="H277" s="36"/>
      <c r="I277" s="37" t="s">
        <v>48</v>
      </c>
      <c r="J277" s="38" t="s">
        <v>284</v>
      </c>
      <c r="K277" s="39" t="n">
        <f aca="false">SUM(K278)</f>
        <v>71746.5</v>
      </c>
      <c r="L277" s="39" t="n">
        <f aca="false">SUM(L278)</f>
        <v>180000</v>
      </c>
      <c r="M277" s="39" t="n">
        <f aca="false">SUM(M278)</f>
        <v>180000</v>
      </c>
      <c r="N277" s="39" t="n">
        <f aca="false">SUM(N278)</f>
        <v>61000</v>
      </c>
      <c r="O277" s="39" t="n">
        <f aca="false">SUM(O278)</f>
        <v>61000</v>
      </c>
      <c r="P277" s="39" t="n">
        <f aca="false">SUM(P278)</f>
        <v>70000</v>
      </c>
      <c r="Q277" s="39" t="n">
        <f aca="false">SUM(Q278)</f>
        <v>70000</v>
      </c>
      <c r="R277" s="39" t="n">
        <f aca="false">SUM(R278)</f>
        <v>21923.2</v>
      </c>
      <c r="S277" s="39" t="n">
        <f aca="false">SUM(S278)</f>
        <v>60000</v>
      </c>
      <c r="T277" s="39" t="n">
        <f aca="false">SUM(T278)</f>
        <v>16193.2</v>
      </c>
      <c r="U277" s="39" t="n">
        <f aca="false">SUM(U278)</f>
        <v>0</v>
      </c>
      <c r="V277" s="39" t="n">
        <f aca="false">SUM(V278)</f>
        <v>210</v>
      </c>
      <c r="W277" s="39" t="n">
        <f aca="false">SUM(W278)</f>
        <v>50000</v>
      </c>
      <c r="X277" s="39" t="n">
        <f aca="false">SUM(X278)</f>
        <v>50000</v>
      </c>
      <c r="Y277" s="39" t="n">
        <f aca="false">SUM(Y278)</f>
        <v>50000</v>
      </c>
      <c r="Z277" s="39" t="n">
        <f aca="false">SUM(Z278)</f>
        <v>65000</v>
      </c>
      <c r="AA277" s="39" t="n">
        <f aca="false">SUM(AA278)</f>
        <v>50000</v>
      </c>
      <c r="AB277" s="39" t="n">
        <f aca="false">SUM(AB278)</f>
        <v>23896.8</v>
      </c>
      <c r="AC277" s="39" t="n">
        <f aca="false">SUM(AC278)</f>
        <v>70000</v>
      </c>
      <c r="AD277" s="39" t="n">
        <f aca="false">SUM(AD278)</f>
        <v>70000</v>
      </c>
      <c r="AE277" s="39" t="n">
        <f aca="false">SUM(AE278)</f>
        <v>0</v>
      </c>
      <c r="AF277" s="39" t="n">
        <f aca="false">SUM(AF278)</f>
        <v>0</v>
      </c>
      <c r="AG277" s="39" t="n">
        <f aca="false">SUM(AG278)</f>
        <v>70000</v>
      </c>
      <c r="AH277" s="39" t="n">
        <f aca="false">SUM(AH278)</f>
        <v>46387.46</v>
      </c>
      <c r="AI277" s="39" t="n">
        <f aca="false">SUM(AI278)</f>
        <v>120000</v>
      </c>
      <c r="AJ277" s="39" t="n">
        <f aca="false">SUM(AJ278)</f>
        <v>63901.96</v>
      </c>
      <c r="AK277" s="39" t="n">
        <f aca="false">SUM(AK278)</f>
        <v>242000</v>
      </c>
      <c r="AL277" s="39" t="n">
        <f aca="false">SUM(AL278)</f>
        <v>10000</v>
      </c>
      <c r="AM277" s="39" t="n">
        <f aca="false">SUM(AM278)</f>
        <v>0</v>
      </c>
      <c r="AN277" s="39" t="n">
        <f aca="false">SUM(AN278)</f>
        <v>252000</v>
      </c>
      <c r="AO277" s="39" t="n">
        <f aca="false">SUM(AN277/$AN$4)</f>
        <v>33446.1477204858</v>
      </c>
      <c r="AP277" s="39" t="n">
        <f aca="false">SUM(AP278)</f>
        <v>227000</v>
      </c>
      <c r="AQ277" s="39" t="n">
        <f aca="false">SUM(AQ278)</f>
        <v>0</v>
      </c>
      <c r="AR277" s="39" t="n">
        <f aca="false">SUM(AP277/$AN$4)</f>
        <v>30128.0775101201</v>
      </c>
      <c r="AS277" s="39"/>
      <c r="AT277" s="39" t="n">
        <f aca="false">SUM(AT278)</f>
        <v>12461.14</v>
      </c>
      <c r="AU277" s="39" t="n">
        <f aca="false">SUM(AU278)</f>
        <v>0</v>
      </c>
      <c r="AV277" s="39" t="n">
        <f aca="false">SUM(AV278)</f>
        <v>0</v>
      </c>
      <c r="AW277" s="39" t="n">
        <f aca="false">SUM(AR277+AU277-AV277)</f>
        <v>30128.0775101201</v>
      </c>
      <c r="AX277" s="47" t="n">
        <f aca="false">SUM(AX280)</f>
        <v>32358.77</v>
      </c>
      <c r="AY277" s="47" t="n">
        <f aca="false">SUM(AY280)</f>
        <v>6563.86</v>
      </c>
      <c r="AZ277" s="47" t="n">
        <f aca="false">SUM(AZ280)</f>
        <v>2300</v>
      </c>
      <c r="BA277" s="47" t="n">
        <f aca="false">SUM(BA280)</f>
        <v>34391.9375101201</v>
      </c>
      <c r="BB277" s="47" t="n">
        <f aca="false">SUM(BB280)</f>
        <v>32358.77</v>
      </c>
      <c r="BC277" s="48" t="n">
        <f aca="false">SUM(BB277/BA277*100)</f>
        <v>94.0882437649178</v>
      </c>
      <c r="BL277" s="2"/>
    </row>
    <row r="278" customFormat="false" ht="12.75" hidden="false" customHeight="false" outlineLevel="0" collapsed="false">
      <c r="A278" s="35"/>
      <c r="B278" s="36"/>
      <c r="C278" s="36"/>
      <c r="D278" s="36"/>
      <c r="E278" s="36"/>
      <c r="F278" s="36"/>
      <c r="G278" s="36"/>
      <c r="H278" s="36"/>
      <c r="I278" s="43" t="s">
        <v>285</v>
      </c>
      <c r="J278" s="44"/>
      <c r="K278" s="45" t="n">
        <f aca="false">SUM(K280)</f>
        <v>71746.5</v>
      </c>
      <c r="L278" s="45" t="n">
        <f aca="false">SUM(L280)</f>
        <v>180000</v>
      </c>
      <c r="M278" s="45" t="n">
        <f aca="false">SUM(M280)</f>
        <v>180000</v>
      </c>
      <c r="N278" s="45" t="n">
        <f aca="false">SUM(N280)</f>
        <v>61000</v>
      </c>
      <c r="O278" s="45" t="n">
        <f aca="false">SUM(O280)</f>
        <v>61000</v>
      </c>
      <c r="P278" s="45" t="n">
        <f aca="false">SUM(P280)</f>
        <v>70000</v>
      </c>
      <c r="Q278" s="45" t="n">
        <f aca="false">SUM(Q280)</f>
        <v>70000</v>
      </c>
      <c r="R278" s="45" t="n">
        <f aca="false">SUM(R280)</f>
        <v>21923.2</v>
      </c>
      <c r="S278" s="45" t="n">
        <f aca="false">SUM(S280)</f>
        <v>60000</v>
      </c>
      <c r="T278" s="45" t="n">
        <f aca="false">SUM(T280)</f>
        <v>16193.2</v>
      </c>
      <c r="U278" s="45" t="n">
        <f aca="false">SUM(U280)</f>
        <v>0</v>
      </c>
      <c r="V278" s="45" t="n">
        <f aca="false">SUM(V280)</f>
        <v>210</v>
      </c>
      <c r="W278" s="45" t="n">
        <f aca="false">SUM(W280)</f>
        <v>50000</v>
      </c>
      <c r="X278" s="45" t="n">
        <f aca="false">SUM(X280)</f>
        <v>50000</v>
      </c>
      <c r="Y278" s="45" t="n">
        <f aca="false">SUM(Y280)</f>
        <v>50000</v>
      </c>
      <c r="Z278" s="45" t="n">
        <f aca="false">SUM(Z280)</f>
        <v>65000</v>
      </c>
      <c r="AA278" s="45" t="n">
        <f aca="false">SUM(AA280)</f>
        <v>50000</v>
      </c>
      <c r="AB278" s="45" t="n">
        <f aca="false">SUM(AB280)</f>
        <v>23896.8</v>
      </c>
      <c r="AC278" s="45" t="n">
        <f aca="false">SUM(AC280)</f>
        <v>70000</v>
      </c>
      <c r="AD278" s="45" t="n">
        <f aca="false">SUM(AD280)</f>
        <v>70000</v>
      </c>
      <c r="AE278" s="45" t="n">
        <f aca="false">SUM(AE280)</f>
        <v>0</v>
      </c>
      <c r="AF278" s="45" t="n">
        <f aca="false">SUM(AF280)</f>
        <v>0</v>
      </c>
      <c r="AG278" s="45" t="n">
        <f aca="false">SUM(AG280)</f>
        <v>70000</v>
      </c>
      <c r="AH278" s="45" t="n">
        <f aca="false">SUM(AH280)</f>
        <v>46387.46</v>
      </c>
      <c r="AI278" s="45" t="n">
        <f aca="false">SUM(AI280)</f>
        <v>120000</v>
      </c>
      <c r="AJ278" s="45" t="n">
        <f aca="false">SUM(AJ280)</f>
        <v>63901.96</v>
      </c>
      <c r="AK278" s="45" t="n">
        <f aca="false">SUM(AK280)</f>
        <v>242000</v>
      </c>
      <c r="AL278" s="45" t="n">
        <f aca="false">SUM(AL280)</f>
        <v>10000</v>
      </c>
      <c r="AM278" s="45" t="n">
        <f aca="false">SUM(AM280)</f>
        <v>0</v>
      </c>
      <c r="AN278" s="45" t="n">
        <f aca="false">SUM(AN280)</f>
        <v>252000</v>
      </c>
      <c r="AO278" s="39" t="n">
        <f aca="false">SUM(AN278/$AN$4)</f>
        <v>33446.1477204858</v>
      </c>
      <c r="AP278" s="45" t="n">
        <f aca="false">SUM(AP280)</f>
        <v>227000</v>
      </c>
      <c r="AQ278" s="45" t="n">
        <f aca="false">SUM(AQ280)</f>
        <v>0</v>
      </c>
      <c r="AR278" s="39" t="n">
        <f aca="false">SUM(AP278/$AN$4)</f>
        <v>30128.0775101201</v>
      </c>
      <c r="AS278" s="39"/>
      <c r="AT278" s="39" t="n">
        <f aca="false">SUM(AT280)</f>
        <v>12461.14</v>
      </c>
      <c r="AU278" s="39" t="n">
        <f aca="false">SUM(AU280)</f>
        <v>0</v>
      </c>
      <c r="AV278" s="39" t="n">
        <f aca="false">SUM(AV280)</f>
        <v>0</v>
      </c>
      <c r="AW278" s="39" t="n">
        <f aca="false">SUM(AR278+AU278-AV278)</f>
        <v>30128.0775101201</v>
      </c>
      <c r="AX278" s="47"/>
      <c r="AY278" s="47"/>
      <c r="AZ278" s="47"/>
      <c r="BA278" s="47" t="n">
        <v>34391.94</v>
      </c>
      <c r="BB278" s="47" t="n">
        <f aca="false">SUM(BB280)</f>
        <v>32358.77</v>
      </c>
      <c r="BC278" s="48" t="n">
        <f aca="false">SUM(BB278/BA278*100)</f>
        <v>94.0882369531931</v>
      </c>
      <c r="BL278" s="2"/>
    </row>
    <row r="279" customFormat="false" ht="12.75" hidden="true" customHeight="false" outlineLevel="0" collapsed="false">
      <c r="A279" s="35"/>
      <c r="B279" s="36" t="s">
        <v>51</v>
      </c>
      <c r="C279" s="36"/>
      <c r="D279" s="36"/>
      <c r="E279" s="36"/>
      <c r="F279" s="36"/>
      <c r="G279" s="36"/>
      <c r="H279" s="36"/>
      <c r="I279" s="49" t="s">
        <v>52</v>
      </c>
      <c r="J279" s="50" t="s">
        <v>53</v>
      </c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39" t="n">
        <f aca="false">SUM(AN279/$AN$4)</f>
        <v>0</v>
      </c>
      <c r="AP279" s="45" t="n">
        <v>227000</v>
      </c>
      <c r="AQ279" s="45"/>
      <c r="AR279" s="39" t="n">
        <f aca="false">SUM(AP279/$AN$4)</f>
        <v>30128.0775101201</v>
      </c>
      <c r="AS279" s="39" t="n">
        <f aca="false">SUM(AQ279/$AN$4)</f>
        <v>0</v>
      </c>
      <c r="AT279" s="39" t="n">
        <f aca="false">SUM(AR279/$AN$4)</f>
        <v>3998.68305927668</v>
      </c>
      <c r="AU279" s="39" t="n">
        <f aca="false">SUM(AS279/$AN$4)</f>
        <v>0</v>
      </c>
      <c r="AV279" s="39"/>
      <c r="AW279" s="39" t="n">
        <v>30128.08</v>
      </c>
      <c r="AX279" s="47"/>
      <c r="AY279" s="47"/>
      <c r="AZ279" s="47"/>
      <c r="BA279" s="47" t="n">
        <v>34391.94</v>
      </c>
      <c r="BB279" s="47"/>
      <c r="BC279" s="48" t="n">
        <f aca="false">SUM(BB279/BA279*100)</f>
        <v>0</v>
      </c>
      <c r="BL279" s="2"/>
    </row>
    <row r="280" customFormat="false" ht="12.75" hidden="false" customHeight="false" outlineLevel="0" collapsed="false">
      <c r="A280" s="46"/>
      <c r="B280" s="52"/>
      <c r="C280" s="52"/>
      <c r="D280" s="52"/>
      <c r="E280" s="52"/>
      <c r="F280" s="52"/>
      <c r="G280" s="52"/>
      <c r="H280" s="52"/>
      <c r="I280" s="37" t="n">
        <v>3</v>
      </c>
      <c r="J280" s="38" t="s">
        <v>54</v>
      </c>
      <c r="K280" s="39" t="n">
        <f aca="false">SUM(K281)</f>
        <v>71746.5</v>
      </c>
      <c r="L280" s="39" t="n">
        <f aca="false">SUM(L281)</f>
        <v>180000</v>
      </c>
      <c r="M280" s="39" t="n">
        <f aca="false">SUM(M281)</f>
        <v>180000</v>
      </c>
      <c r="N280" s="39" t="n">
        <f aca="false">SUM(N281)</f>
        <v>61000</v>
      </c>
      <c r="O280" s="39" t="n">
        <f aca="false">SUM(O281)</f>
        <v>61000</v>
      </c>
      <c r="P280" s="39" t="n">
        <f aca="false">SUM(P281)</f>
        <v>70000</v>
      </c>
      <c r="Q280" s="39" t="n">
        <f aca="false">SUM(Q281)</f>
        <v>70000</v>
      </c>
      <c r="R280" s="39" t="n">
        <f aca="false">SUM(R281)</f>
        <v>21923.2</v>
      </c>
      <c r="S280" s="39" t="n">
        <f aca="false">SUM(S281)</f>
        <v>60000</v>
      </c>
      <c r="T280" s="39" t="n">
        <f aca="false">SUM(T281)</f>
        <v>16193.2</v>
      </c>
      <c r="U280" s="39" t="n">
        <f aca="false">SUM(U281)</f>
        <v>0</v>
      </c>
      <c r="V280" s="39" t="n">
        <f aca="false">SUM(V281)</f>
        <v>210</v>
      </c>
      <c r="W280" s="39" t="n">
        <f aca="false">SUM(W281)</f>
        <v>50000</v>
      </c>
      <c r="X280" s="39" t="n">
        <f aca="false">SUM(X281)</f>
        <v>50000</v>
      </c>
      <c r="Y280" s="39" t="n">
        <f aca="false">SUM(Y281)</f>
        <v>50000</v>
      </c>
      <c r="Z280" s="39" t="n">
        <f aca="false">SUM(Z281)</f>
        <v>65000</v>
      </c>
      <c r="AA280" s="39" t="n">
        <f aca="false">SUM(AA281)</f>
        <v>50000</v>
      </c>
      <c r="AB280" s="39" t="n">
        <f aca="false">SUM(AB281)</f>
        <v>23896.8</v>
      </c>
      <c r="AC280" s="39" t="n">
        <f aca="false">SUM(AC281)</f>
        <v>70000</v>
      </c>
      <c r="AD280" s="39" t="n">
        <f aca="false">SUM(AD281)</f>
        <v>70000</v>
      </c>
      <c r="AE280" s="39" t="n">
        <f aca="false">SUM(AE281)</f>
        <v>0</v>
      </c>
      <c r="AF280" s="39" t="n">
        <f aca="false">SUM(AF281)</f>
        <v>0</v>
      </c>
      <c r="AG280" s="39" t="n">
        <f aca="false">SUM(AG281)</f>
        <v>70000</v>
      </c>
      <c r="AH280" s="39" t="n">
        <f aca="false">SUM(AH281)</f>
        <v>46387.46</v>
      </c>
      <c r="AI280" s="39" t="n">
        <f aca="false">SUM(AI281)</f>
        <v>120000</v>
      </c>
      <c r="AJ280" s="39" t="n">
        <f aca="false">SUM(AJ281)</f>
        <v>63901.96</v>
      </c>
      <c r="AK280" s="39" t="n">
        <f aca="false">SUM(AK281)</f>
        <v>242000</v>
      </c>
      <c r="AL280" s="39" t="n">
        <f aca="false">SUM(AL281)</f>
        <v>10000</v>
      </c>
      <c r="AM280" s="39" t="n">
        <f aca="false">SUM(AM281)</f>
        <v>0</v>
      </c>
      <c r="AN280" s="39" t="n">
        <f aca="false">SUM(AN281)</f>
        <v>252000</v>
      </c>
      <c r="AO280" s="39" t="n">
        <f aca="false">SUM(AN280/$AN$4)</f>
        <v>33446.1477204858</v>
      </c>
      <c r="AP280" s="39" t="n">
        <f aca="false">SUM(AP281)</f>
        <v>227000</v>
      </c>
      <c r="AQ280" s="39" t="n">
        <f aca="false">SUM(AQ281)</f>
        <v>0</v>
      </c>
      <c r="AR280" s="39" t="n">
        <f aca="false">SUM(AP280/$AN$4)</f>
        <v>30128.0775101201</v>
      </c>
      <c r="AS280" s="39"/>
      <c r="AT280" s="39" t="n">
        <f aca="false">SUM(AT281)</f>
        <v>12461.14</v>
      </c>
      <c r="AU280" s="39" t="n">
        <f aca="false">SUM(AU281)</f>
        <v>0</v>
      </c>
      <c r="AV280" s="39" t="n">
        <f aca="false">SUM(AV281)</f>
        <v>0</v>
      </c>
      <c r="AW280" s="39" t="n">
        <f aca="false">SUM(AR280+AU280-AV280)</f>
        <v>30128.0775101201</v>
      </c>
      <c r="AX280" s="47" t="n">
        <f aca="false">SUM(AX281)</f>
        <v>32358.77</v>
      </c>
      <c r="AY280" s="47" t="n">
        <f aca="false">SUM(AY281)</f>
        <v>6563.86</v>
      </c>
      <c r="AZ280" s="47" t="n">
        <f aca="false">SUM(AZ281)</f>
        <v>2300</v>
      </c>
      <c r="BA280" s="47" t="n">
        <f aca="false">SUM(BA281)</f>
        <v>34391.9375101201</v>
      </c>
      <c r="BB280" s="47" t="n">
        <f aca="false">SUM(BB281)</f>
        <v>32358.77</v>
      </c>
      <c r="BC280" s="48" t="n">
        <f aca="false">SUM(BB280/BA280*100)</f>
        <v>94.0882437649178</v>
      </c>
      <c r="BL280" s="2"/>
    </row>
    <row r="281" customFormat="false" ht="12.75" hidden="false" customHeight="false" outlineLevel="0" collapsed="false">
      <c r="A281" s="46"/>
      <c r="B281" s="52" t="s">
        <v>52</v>
      </c>
      <c r="C281" s="52"/>
      <c r="D281" s="52"/>
      <c r="E281" s="52"/>
      <c r="F281" s="52"/>
      <c r="G281" s="52"/>
      <c r="H281" s="52"/>
      <c r="I281" s="37" t="n">
        <v>37</v>
      </c>
      <c r="J281" s="38" t="s">
        <v>218</v>
      </c>
      <c r="K281" s="39" t="n">
        <f aca="false">SUM(K282)</f>
        <v>71746.5</v>
      </c>
      <c r="L281" s="39" t="n">
        <f aca="false">SUM(L282)</f>
        <v>180000</v>
      </c>
      <c r="M281" s="39" t="n">
        <f aca="false">SUM(M282)</f>
        <v>180000</v>
      </c>
      <c r="N281" s="39" t="n">
        <f aca="false">SUM(N282)</f>
        <v>61000</v>
      </c>
      <c r="O281" s="39" t="n">
        <f aca="false">SUM(O282)</f>
        <v>61000</v>
      </c>
      <c r="P281" s="39" t="n">
        <f aca="false">SUM(P282)</f>
        <v>70000</v>
      </c>
      <c r="Q281" s="39" t="n">
        <f aca="false">SUM(Q282)</f>
        <v>70000</v>
      </c>
      <c r="R281" s="39" t="n">
        <f aca="false">SUM(R282)</f>
        <v>21923.2</v>
      </c>
      <c r="S281" s="39" t="n">
        <f aca="false">SUM(S282)</f>
        <v>60000</v>
      </c>
      <c r="T281" s="39" t="n">
        <f aca="false">SUM(T282)</f>
        <v>16193.2</v>
      </c>
      <c r="U281" s="39" t="n">
        <f aca="false">SUM(U282)</f>
        <v>0</v>
      </c>
      <c r="V281" s="39" t="n">
        <f aca="false">SUM(V282)</f>
        <v>210</v>
      </c>
      <c r="W281" s="39" t="n">
        <f aca="false">SUM(W282)</f>
        <v>50000</v>
      </c>
      <c r="X281" s="39" t="n">
        <f aca="false">SUM(X282)</f>
        <v>50000</v>
      </c>
      <c r="Y281" s="39" t="n">
        <f aca="false">SUM(Y282)</f>
        <v>50000</v>
      </c>
      <c r="Z281" s="39" t="n">
        <f aca="false">SUM(Z282)</f>
        <v>65000</v>
      </c>
      <c r="AA281" s="39" t="n">
        <f aca="false">SUM(AA282)</f>
        <v>50000</v>
      </c>
      <c r="AB281" s="39" t="n">
        <f aca="false">SUM(AB282)</f>
        <v>23896.8</v>
      </c>
      <c r="AC281" s="39" t="n">
        <f aca="false">SUM(AC282)</f>
        <v>70000</v>
      </c>
      <c r="AD281" s="39" t="n">
        <f aca="false">SUM(AD282)</f>
        <v>70000</v>
      </c>
      <c r="AE281" s="39" t="n">
        <f aca="false">SUM(AE282)</f>
        <v>0</v>
      </c>
      <c r="AF281" s="39" t="n">
        <f aca="false">SUM(AF282)</f>
        <v>0</v>
      </c>
      <c r="AG281" s="39" t="n">
        <f aca="false">SUM(AG282)</f>
        <v>70000</v>
      </c>
      <c r="AH281" s="39" t="n">
        <f aca="false">SUM(AH282)</f>
        <v>46387.46</v>
      </c>
      <c r="AI281" s="39" t="n">
        <f aca="false">SUM(AI282)</f>
        <v>120000</v>
      </c>
      <c r="AJ281" s="39" t="n">
        <f aca="false">SUM(AJ282)</f>
        <v>63901.96</v>
      </c>
      <c r="AK281" s="39" t="n">
        <f aca="false">SUM(AK282)</f>
        <v>242000</v>
      </c>
      <c r="AL281" s="39" t="n">
        <f aca="false">SUM(AL282)</f>
        <v>10000</v>
      </c>
      <c r="AM281" s="39" t="n">
        <f aca="false">SUM(AM282)</f>
        <v>0</v>
      </c>
      <c r="AN281" s="39" t="n">
        <f aca="false">SUM(AN282)</f>
        <v>252000</v>
      </c>
      <c r="AO281" s="39" t="n">
        <f aca="false">SUM(AN281/$AN$4)</f>
        <v>33446.1477204858</v>
      </c>
      <c r="AP281" s="39" t="n">
        <f aca="false">SUM(AP282)</f>
        <v>227000</v>
      </c>
      <c r="AQ281" s="39"/>
      <c r="AR281" s="39" t="n">
        <f aca="false">SUM(AP281/$AN$4)</f>
        <v>30128.0775101201</v>
      </c>
      <c r="AS281" s="39"/>
      <c r="AT281" s="39" t="n">
        <f aca="false">SUM(AT282)</f>
        <v>12461.14</v>
      </c>
      <c r="AU281" s="39" t="n">
        <f aca="false">SUM(AU282)</f>
        <v>0</v>
      </c>
      <c r="AV281" s="39" t="n">
        <f aca="false">SUM(AV282)</f>
        <v>0</v>
      </c>
      <c r="AW281" s="39" t="n">
        <f aca="false">SUM(AR281+AU281-AV281)</f>
        <v>30128.0775101201</v>
      </c>
      <c r="AX281" s="47" t="n">
        <f aca="false">SUM(AX282)</f>
        <v>32358.77</v>
      </c>
      <c r="AY281" s="47" t="n">
        <f aca="false">SUM(AY282)</f>
        <v>6563.86</v>
      </c>
      <c r="AZ281" s="47" t="n">
        <f aca="false">SUM(AZ282)</f>
        <v>2300</v>
      </c>
      <c r="BA281" s="47" t="n">
        <f aca="false">SUM(BA282)</f>
        <v>34391.9375101201</v>
      </c>
      <c r="BB281" s="47" t="n">
        <f aca="false">SUM(BB282)</f>
        <v>32358.77</v>
      </c>
      <c r="BC281" s="48" t="n">
        <f aca="false">SUM(BB281/BA281*100)</f>
        <v>94.0882437649178</v>
      </c>
      <c r="BL281" s="2"/>
    </row>
    <row r="282" customFormat="false" ht="13.5" hidden="false" customHeight="true" outlineLevel="0" collapsed="false">
      <c r="A282" s="41"/>
      <c r="B282" s="36"/>
      <c r="C282" s="36"/>
      <c r="D282" s="36"/>
      <c r="E282" s="36"/>
      <c r="F282" s="36"/>
      <c r="G282" s="36"/>
      <c r="H282" s="36"/>
      <c r="I282" s="49" t="n">
        <v>372</v>
      </c>
      <c r="J282" s="50" t="s">
        <v>286</v>
      </c>
      <c r="K282" s="51" t="n">
        <f aca="false">SUM(K283)</f>
        <v>71746.5</v>
      </c>
      <c r="L282" s="51" t="n">
        <f aca="false">SUM(L283)</f>
        <v>180000</v>
      </c>
      <c r="M282" s="51" t="n">
        <f aca="false">SUM(M283)</f>
        <v>180000</v>
      </c>
      <c r="N282" s="51" t="n">
        <f aca="false">SUM(N283:N284)</f>
        <v>61000</v>
      </c>
      <c r="O282" s="51" t="n">
        <f aca="false">SUM(O283:O284)</f>
        <v>61000</v>
      </c>
      <c r="P282" s="51" t="n">
        <f aca="false">SUM(P283:P284)</f>
        <v>70000</v>
      </c>
      <c r="Q282" s="51" t="n">
        <f aca="false">SUM(Q283:Q284)</f>
        <v>70000</v>
      </c>
      <c r="R282" s="51" t="n">
        <f aca="false">SUM(R283:R284)</f>
        <v>21923.2</v>
      </c>
      <c r="S282" s="51" t="n">
        <f aca="false">SUM(S283:S284)</f>
        <v>60000</v>
      </c>
      <c r="T282" s="51" t="n">
        <f aca="false">SUM(T283:T284)</f>
        <v>16193.2</v>
      </c>
      <c r="U282" s="51" t="n">
        <f aca="false">SUM(U283:U284)</f>
        <v>0</v>
      </c>
      <c r="V282" s="51" t="n">
        <f aca="false">SUM(V283:V284)</f>
        <v>210</v>
      </c>
      <c r="W282" s="51" t="n">
        <f aca="false">SUM(W283:W284)</f>
        <v>50000</v>
      </c>
      <c r="X282" s="51" t="n">
        <f aca="false">SUM(X283:X287)</f>
        <v>50000</v>
      </c>
      <c r="Y282" s="51" t="n">
        <f aca="false">SUM(Y283:Y287)</f>
        <v>50000</v>
      </c>
      <c r="Z282" s="51" t="n">
        <f aca="false">SUM(Z283:Z287)</f>
        <v>65000</v>
      </c>
      <c r="AA282" s="51" t="n">
        <f aca="false">SUM(AA283:AA287)</f>
        <v>50000</v>
      </c>
      <c r="AB282" s="51" t="n">
        <f aca="false">SUM(AB283:AB287)</f>
        <v>23896.8</v>
      </c>
      <c r="AC282" s="51" t="n">
        <f aca="false">SUM(AC283:AC287)</f>
        <v>70000</v>
      </c>
      <c r="AD282" s="51" t="n">
        <f aca="false">SUM(AD283:AD287)</f>
        <v>70000</v>
      </c>
      <c r="AE282" s="51" t="n">
        <f aca="false">SUM(AE283:AE287)</f>
        <v>0</v>
      </c>
      <c r="AF282" s="51" t="n">
        <f aca="false">SUM(AF283:AF287)</f>
        <v>0</v>
      </c>
      <c r="AG282" s="51" t="n">
        <f aca="false">SUM(AG283:AG287)</f>
        <v>70000</v>
      </c>
      <c r="AH282" s="51" t="n">
        <f aca="false">SUM(AH283:AH287)</f>
        <v>46387.46</v>
      </c>
      <c r="AI282" s="51" t="n">
        <f aca="false">SUM(AI283:AI287)</f>
        <v>120000</v>
      </c>
      <c r="AJ282" s="51" t="n">
        <f aca="false">SUM(AJ283:AJ287)</f>
        <v>63901.96</v>
      </c>
      <c r="AK282" s="51" t="n">
        <f aca="false">SUM(AK283:AK287)</f>
        <v>242000</v>
      </c>
      <c r="AL282" s="51" t="n">
        <f aca="false">SUM(AL283:AL287)</f>
        <v>10000</v>
      </c>
      <c r="AM282" s="51" t="n">
        <f aca="false">SUM(AM283:AM287)</f>
        <v>0</v>
      </c>
      <c r="AN282" s="51" t="n">
        <f aca="false">SUM(AN283:AN287)</f>
        <v>252000</v>
      </c>
      <c r="AO282" s="39" t="n">
        <f aca="false">SUM(AN282/$AN$4)</f>
        <v>33446.1477204858</v>
      </c>
      <c r="AP282" s="51" t="n">
        <f aca="false">SUM(AP283:AP287)</f>
        <v>227000</v>
      </c>
      <c r="AQ282" s="51"/>
      <c r="AR282" s="39" t="n">
        <f aca="false">SUM(AP282/$AN$4)</f>
        <v>30128.0775101201</v>
      </c>
      <c r="AS282" s="39"/>
      <c r="AT282" s="39" t="n">
        <f aca="false">SUM(AT283:AT287)</f>
        <v>12461.14</v>
      </c>
      <c r="AU282" s="39" t="n">
        <f aca="false">SUM(AU283:AU287)</f>
        <v>0</v>
      </c>
      <c r="AV282" s="39" t="n">
        <f aca="false">SUM(AV283:AV287)</f>
        <v>0</v>
      </c>
      <c r="AW282" s="39" t="n">
        <f aca="false">SUM(AR282+AU282-AV282)</f>
        <v>30128.0775101201</v>
      </c>
      <c r="AX282" s="47" t="n">
        <f aca="false">SUM(AX283:AX287)</f>
        <v>32358.77</v>
      </c>
      <c r="AY282" s="47" t="n">
        <f aca="false">SUM(AY283:AY287)</f>
        <v>6563.86</v>
      </c>
      <c r="AZ282" s="47" t="n">
        <f aca="false">SUM(AZ283:AZ287)</f>
        <v>2300</v>
      </c>
      <c r="BA282" s="47" t="n">
        <f aca="false">SUM(BA283:BA287)</f>
        <v>34391.9375101201</v>
      </c>
      <c r="BB282" s="47" t="n">
        <f aca="false">SUM(BB283:BB287)</f>
        <v>32358.77</v>
      </c>
      <c r="BC282" s="48" t="n">
        <f aca="false">SUM(BB282/BA282*100)</f>
        <v>94.0882437649178</v>
      </c>
      <c r="BE282" s="2" t="n">
        <v>32358.77</v>
      </c>
      <c r="BL282" s="2"/>
    </row>
    <row r="283" customFormat="false" ht="12.75" hidden="false" customHeight="false" outlineLevel="0" collapsed="false">
      <c r="A283" s="41"/>
      <c r="B283" s="36"/>
      <c r="C283" s="36"/>
      <c r="D283" s="36"/>
      <c r="E283" s="36"/>
      <c r="F283" s="36"/>
      <c r="G283" s="36"/>
      <c r="H283" s="36"/>
      <c r="I283" s="49" t="n">
        <v>37211</v>
      </c>
      <c r="J283" s="50" t="s">
        <v>287</v>
      </c>
      <c r="K283" s="51" t="n">
        <v>71746.5</v>
      </c>
      <c r="L283" s="51" t="n">
        <v>180000</v>
      </c>
      <c r="M283" s="51" t="n">
        <v>180000</v>
      </c>
      <c r="N283" s="51" t="n">
        <v>44000</v>
      </c>
      <c r="O283" s="51" t="n">
        <v>44000</v>
      </c>
      <c r="P283" s="51" t="n">
        <v>50000</v>
      </c>
      <c r="Q283" s="51" t="n">
        <v>50000</v>
      </c>
      <c r="R283" s="51" t="n">
        <v>8923.2</v>
      </c>
      <c r="S283" s="51" t="n">
        <v>30000</v>
      </c>
      <c r="T283" s="51" t="n">
        <v>7893.2</v>
      </c>
      <c r="U283" s="51"/>
      <c r="V283" s="39" t="n">
        <f aca="false">S283/P283*100</f>
        <v>60</v>
      </c>
      <c r="W283" s="51" t="n">
        <v>25000</v>
      </c>
      <c r="X283" s="51" t="n">
        <v>20000</v>
      </c>
      <c r="Y283" s="51" t="n">
        <v>20000</v>
      </c>
      <c r="Z283" s="51" t="n">
        <v>20000</v>
      </c>
      <c r="AA283" s="51" t="n">
        <v>20000</v>
      </c>
      <c r="AB283" s="51" t="n">
        <v>5896.8</v>
      </c>
      <c r="AC283" s="51" t="n">
        <v>20000</v>
      </c>
      <c r="AD283" s="51" t="n">
        <v>20000</v>
      </c>
      <c r="AE283" s="51"/>
      <c r="AF283" s="51"/>
      <c r="AG283" s="53" t="n">
        <f aca="false">SUM(AD283+AE283-AF283)</f>
        <v>20000</v>
      </c>
      <c r="AH283" s="51" t="n">
        <v>9287.46</v>
      </c>
      <c r="AI283" s="51" t="n">
        <v>20000</v>
      </c>
      <c r="AJ283" s="47" t="n">
        <v>10601.96</v>
      </c>
      <c r="AK283" s="51" t="n">
        <v>20000</v>
      </c>
      <c r="AL283" s="51"/>
      <c r="AM283" s="51"/>
      <c r="AN283" s="47" t="n">
        <f aca="false">SUM(AK283+AL283-AM283)</f>
        <v>20000</v>
      </c>
      <c r="AO283" s="39" t="n">
        <f aca="false">SUM(AN283/$AN$4)</f>
        <v>2654.45616829252</v>
      </c>
      <c r="AP283" s="47" t="n">
        <v>20000</v>
      </c>
      <c r="AQ283" s="47"/>
      <c r="AR283" s="39" t="n">
        <f aca="false">SUM(AP283/$AN$4)</f>
        <v>2654.45616829252</v>
      </c>
      <c r="AS283" s="39" t="n">
        <v>666.76</v>
      </c>
      <c r="AT283" s="39" t="n">
        <v>666.76</v>
      </c>
      <c r="AU283" s="39"/>
      <c r="AV283" s="39"/>
      <c r="AW283" s="39" t="n">
        <f aca="false">SUM(AR283+AU283-AV283)</f>
        <v>2654.45616829252</v>
      </c>
      <c r="AX283" s="47" t="n">
        <v>178.67</v>
      </c>
      <c r="AY283" s="47"/>
      <c r="AZ283" s="47" t="n">
        <v>2300</v>
      </c>
      <c r="BA283" s="47" t="n">
        <f aca="false">SUM(AW283+AY283-AZ283)</f>
        <v>354.456168292521</v>
      </c>
      <c r="BB283" s="47" t="n">
        <v>178.67</v>
      </c>
      <c r="BC283" s="48" t="n">
        <f aca="false">SUM(BB283/BA283*100)</f>
        <v>50.4067966599892</v>
      </c>
      <c r="BL283" s="2"/>
    </row>
    <row r="284" customFormat="false" ht="12.75" hidden="false" customHeight="false" outlineLevel="0" collapsed="false">
      <c r="A284" s="41"/>
      <c r="B284" s="36"/>
      <c r="C284" s="36"/>
      <c r="D284" s="36"/>
      <c r="E284" s="36"/>
      <c r="F284" s="36"/>
      <c r="G284" s="36"/>
      <c r="H284" s="36"/>
      <c r="I284" s="49" t="n">
        <v>37211</v>
      </c>
      <c r="J284" s="50" t="s">
        <v>288</v>
      </c>
      <c r="K284" s="51"/>
      <c r="L284" s="51"/>
      <c r="M284" s="51"/>
      <c r="N284" s="51" t="n">
        <v>17000</v>
      </c>
      <c r="O284" s="51" t="n">
        <v>17000</v>
      </c>
      <c r="P284" s="51" t="n">
        <v>20000</v>
      </c>
      <c r="Q284" s="51" t="n">
        <v>20000</v>
      </c>
      <c r="R284" s="51" t="n">
        <v>13000</v>
      </c>
      <c r="S284" s="51" t="n">
        <v>30000</v>
      </c>
      <c r="T284" s="51" t="n">
        <v>8300</v>
      </c>
      <c r="U284" s="51"/>
      <c r="V284" s="39" t="n">
        <f aca="false">S284/P284*100</f>
        <v>150</v>
      </c>
      <c r="W284" s="51" t="n">
        <v>25000</v>
      </c>
      <c r="X284" s="51" t="n">
        <v>30000</v>
      </c>
      <c r="Y284" s="51" t="n">
        <v>30000</v>
      </c>
      <c r="Z284" s="51" t="n">
        <v>45000</v>
      </c>
      <c r="AA284" s="51" t="n">
        <v>30000</v>
      </c>
      <c r="AB284" s="51" t="n">
        <v>18000</v>
      </c>
      <c r="AC284" s="51" t="n">
        <v>50000</v>
      </c>
      <c r="AD284" s="51" t="n">
        <v>50000</v>
      </c>
      <c r="AE284" s="51"/>
      <c r="AF284" s="51"/>
      <c r="AG284" s="53" t="n">
        <f aca="false">SUM(AD284+AE284-AF284)</f>
        <v>50000</v>
      </c>
      <c r="AH284" s="51" t="n">
        <v>37100</v>
      </c>
      <c r="AI284" s="51" t="n">
        <v>70000</v>
      </c>
      <c r="AJ284" s="47" t="n">
        <v>27300</v>
      </c>
      <c r="AK284" s="51" t="n">
        <v>70000</v>
      </c>
      <c r="AL284" s="51" t="n">
        <v>10000</v>
      </c>
      <c r="AM284" s="51"/>
      <c r="AN284" s="47" t="n">
        <f aca="false">SUM(AK284+AL284-AM284)</f>
        <v>80000</v>
      </c>
      <c r="AO284" s="39" t="n">
        <f aca="false">SUM(AN284/$AN$4)</f>
        <v>10617.8246731701</v>
      </c>
      <c r="AP284" s="47" t="n">
        <v>50000</v>
      </c>
      <c r="AQ284" s="47"/>
      <c r="AR284" s="39" t="n">
        <f aca="false">SUM(AP284/$AN$4)</f>
        <v>6636.1404207313</v>
      </c>
      <c r="AS284" s="39" t="n">
        <v>5570</v>
      </c>
      <c r="AT284" s="39" t="n">
        <v>5570</v>
      </c>
      <c r="AU284" s="39"/>
      <c r="AV284" s="39"/>
      <c r="AW284" s="39" t="n">
        <f aca="false">SUM(AR284+AU284-AV284)</f>
        <v>6636.1404207313</v>
      </c>
      <c r="AX284" s="47" t="n">
        <v>8100</v>
      </c>
      <c r="AY284" s="47" t="n">
        <v>1563.86</v>
      </c>
      <c r="AZ284" s="47"/>
      <c r="BA284" s="47" t="n">
        <f aca="false">SUM(AW284+AY284-AZ284)</f>
        <v>8200.0004207313</v>
      </c>
      <c r="BB284" s="47" t="n">
        <v>8100</v>
      </c>
      <c r="BC284" s="48" t="n">
        <f aca="false">SUM(BB284/BA284*100)</f>
        <v>98.7804827365803</v>
      </c>
      <c r="BL284" s="2"/>
    </row>
    <row r="285" customFormat="false" ht="12.75" hidden="false" customHeight="false" outlineLevel="0" collapsed="false">
      <c r="A285" s="41"/>
      <c r="B285" s="36"/>
      <c r="C285" s="36"/>
      <c r="D285" s="36"/>
      <c r="E285" s="36"/>
      <c r="F285" s="36"/>
      <c r="G285" s="36"/>
      <c r="H285" s="36"/>
      <c r="I285" s="49" t="n">
        <v>37211</v>
      </c>
      <c r="J285" s="50" t="s">
        <v>289</v>
      </c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39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3"/>
      <c r="AH285" s="51"/>
      <c r="AI285" s="51"/>
      <c r="AJ285" s="47"/>
      <c r="AK285" s="51" t="n">
        <v>70000</v>
      </c>
      <c r="AL285" s="51"/>
      <c r="AM285" s="51"/>
      <c r="AN285" s="47" t="n">
        <f aca="false">SUM(AK285+AL285-AM285)</f>
        <v>70000</v>
      </c>
      <c r="AO285" s="39" t="n">
        <f aca="false">SUM(AN285/$AN$4)</f>
        <v>9290.59658902382</v>
      </c>
      <c r="AP285" s="47" t="n">
        <v>70000</v>
      </c>
      <c r="AQ285" s="47"/>
      <c r="AR285" s="39" t="n">
        <f aca="false">SUM(AP285/$AN$4)</f>
        <v>9290.59658902382</v>
      </c>
      <c r="AS285" s="39"/>
      <c r="AT285" s="39"/>
      <c r="AU285" s="39"/>
      <c r="AV285" s="39"/>
      <c r="AW285" s="39" t="n">
        <f aca="false">SUM(AR285+AU285-AV285)</f>
        <v>9290.59658902382</v>
      </c>
      <c r="AX285" s="47" t="n">
        <v>12430</v>
      </c>
      <c r="AY285" s="47" t="n">
        <v>3500</v>
      </c>
      <c r="AZ285" s="47"/>
      <c r="BA285" s="47" t="n">
        <f aca="false">SUM(AW285+AY285-AZ285)</f>
        <v>12790.5965890238</v>
      </c>
      <c r="BB285" s="47" t="n">
        <v>12430</v>
      </c>
      <c r="BC285" s="48" t="n">
        <f aca="false">SUM(BB285/BA285*100)</f>
        <v>97.1807680234926</v>
      </c>
      <c r="BL285" s="2"/>
    </row>
    <row r="286" customFormat="false" ht="12.75" hidden="false" customHeight="false" outlineLevel="0" collapsed="false">
      <c r="A286" s="41"/>
      <c r="B286" s="36"/>
      <c r="C286" s="36"/>
      <c r="D286" s="36"/>
      <c r="E286" s="36"/>
      <c r="F286" s="36"/>
      <c r="G286" s="36"/>
      <c r="H286" s="36"/>
      <c r="I286" s="49" t="n">
        <v>37221</v>
      </c>
      <c r="J286" s="50" t="s">
        <v>290</v>
      </c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39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3"/>
      <c r="AH286" s="51"/>
      <c r="AI286" s="51" t="n">
        <v>30000</v>
      </c>
      <c r="AJ286" s="47" t="n">
        <v>0</v>
      </c>
      <c r="AK286" s="51" t="n">
        <v>30000</v>
      </c>
      <c r="AL286" s="51"/>
      <c r="AM286" s="51"/>
      <c r="AN286" s="47" t="n">
        <f aca="false">SUM(AK286+AL286-AM286)</f>
        <v>30000</v>
      </c>
      <c r="AO286" s="39" t="n">
        <f aca="false">SUM(AN286/$AN$4)</f>
        <v>3981.68425243878</v>
      </c>
      <c r="AP286" s="47" t="n">
        <v>15000</v>
      </c>
      <c r="AQ286" s="47"/>
      <c r="AR286" s="39" t="n">
        <f aca="false">SUM(AP286/$AN$4)</f>
        <v>1990.84212621939</v>
      </c>
      <c r="AS286" s="39"/>
      <c r="AT286" s="39"/>
      <c r="AU286" s="39"/>
      <c r="AV286" s="39"/>
      <c r="AW286" s="39" t="n">
        <f aca="false">SUM(AR286+AU286-AV286)</f>
        <v>1990.84212621939</v>
      </c>
      <c r="AX286" s="47" t="n">
        <v>1000</v>
      </c>
      <c r="AY286" s="47"/>
      <c r="AZ286" s="47"/>
      <c r="BA286" s="47" t="n">
        <f aca="false">SUM(AW286+AY286-AZ286)</f>
        <v>1990.84212621939</v>
      </c>
      <c r="BB286" s="47" t="n">
        <v>1000</v>
      </c>
      <c r="BC286" s="48" t="n">
        <f aca="false">SUM(BB286/BA286*100)</f>
        <v>50.23</v>
      </c>
      <c r="BL286" s="2"/>
    </row>
    <row r="287" customFormat="false" ht="12.75" hidden="false" customHeight="false" outlineLevel="0" collapsed="false">
      <c r="A287" s="41"/>
      <c r="B287" s="36"/>
      <c r="C287" s="36"/>
      <c r="D287" s="36"/>
      <c r="E287" s="36"/>
      <c r="F287" s="36"/>
      <c r="G287" s="36"/>
      <c r="H287" s="36"/>
      <c r="I287" s="49" t="n">
        <v>37221</v>
      </c>
      <c r="J287" s="50" t="s">
        <v>291</v>
      </c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39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3"/>
      <c r="AH287" s="51"/>
      <c r="AI287" s="51"/>
      <c r="AJ287" s="47" t="n">
        <v>26000</v>
      </c>
      <c r="AK287" s="51" t="n">
        <v>52000</v>
      </c>
      <c r="AL287" s="51"/>
      <c r="AM287" s="51"/>
      <c r="AN287" s="47" t="n">
        <f aca="false">SUM(AK287+AL287-AM287)</f>
        <v>52000</v>
      </c>
      <c r="AO287" s="39" t="n">
        <f aca="false">SUM(AN287/$AN$4)</f>
        <v>6901.58603756055</v>
      </c>
      <c r="AP287" s="47" t="n">
        <v>72000</v>
      </c>
      <c r="AQ287" s="47"/>
      <c r="AR287" s="39" t="n">
        <f aca="false">SUM(AP287/$AN$4)</f>
        <v>9556.04220585308</v>
      </c>
      <c r="AS287" s="39" t="n">
        <v>6224.38</v>
      </c>
      <c r="AT287" s="39" t="n">
        <v>6224.38</v>
      </c>
      <c r="AU287" s="39"/>
      <c r="AV287" s="39"/>
      <c r="AW287" s="39" t="n">
        <f aca="false">SUM(AR287+AU287-AV287)</f>
        <v>9556.04220585308</v>
      </c>
      <c r="AX287" s="47" t="n">
        <v>10650.1</v>
      </c>
      <c r="AY287" s="47" t="n">
        <v>1500</v>
      </c>
      <c r="AZ287" s="47"/>
      <c r="BA287" s="47" t="n">
        <f aca="false">SUM(AW287+AY287-AZ287)</f>
        <v>11056.0422058531</v>
      </c>
      <c r="BB287" s="47" t="n">
        <v>10650.1</v>
      </c>
      <c r="BC287" s="48" t="n">
        <f aca="false">SUM(BB287/BA287*100)</f>
        <v>96.3283225742557</v>
      </c>
      <c r="BL287" s="2"/>
    </row>
    <row r="288" customFormat="false" ht="12.75" hidden="false" customHeight="false" outlineLevel="0" collapsed="false">
      <c r="A288" s="41" t="s">
        <v>292</v>
      </c>
      <c r="B288" s="36"/>
      <c r="C288" s="36"/>
      <c r="D288" s="36"/>
      <c r="E288" s="36"/>
      <c r="F288" s="36"/>
      <c r="G288" s="36"/>
      <c r="H288" s="36"/>
      <c r="I288" s="49" t="s">
        <v>48</v>
      </c>
      <c r="J288" s="50" t="s">
        <v>293</v>
      </c>
      <c r="K288" s="51" t="e">
        <f aca="false">SUM(#REF!)</f>
        <v>#REF!</v>
      </c>
      <c r="L288" s="51" t="e">
        <f aca="false">SUM(#REF!)</f>
        <v>#REF!</v>
      </c>
      <c r="M288" s="51" t="e">
        <f aca="false">SUM(#REF!)</f>
        <v>#REF!</v>
      </c>
      <c r="N288" s="39" t="n">
        <f aca="false">SUM(N289)</f>
        <v>16000</v>
      </c>
      <c r="O288" s="39" t="n">
        <f aca="false">SUM(O289)</f>
        <v>16000</v>
      </c>
      <c r="P288" s="39" t="n">
        <f aca="false">SUM(P289)</f>
        <v>25000</v>
      </c>
      <c r="Q288" s="39" t="n">
        <f aca="false">SUM(Q289)</f>
        <v>25000</v>
      </c>
      <c r="R288" s="39" t="n">
        <f aca="false">SUM(R289)</f>
        <v>16786.14</v>
      </c>
      <c r="S288" s="39" t="n">
        <f aca="false">SUM(S289)</f>
        <v>25000</v>
      </c>
      <c r="T288" s="39" t="n">
        <f aca="false">SUM(T289)</f>
        <v>16422</v>
      </c>
      <c r="U288" s="39" t="n">
        <f aca="false">SUM(U289)</f>
        <v>0</v>
      </c>
      <c r="V288" s="39" t="n">
        <f aca="false">SUM(V289)</f>
        <v>200</v>
      </c>
      <c r="W288" s="39" t="n">
        <f aca="false">SUM(W289)</f>
        <v>25000</v>
      </c>
      <c r="X288" s="39" t="n">
        <f aca="false">SUM(X289)</f>
        <v>25000</v>
      </c>
      <c r="Y288" s="39" t="n">
        <f aca="false">SUM(Y289)</f>
        <v>30000</v>
      </c>
      <c r="Z288" s="39" t="n">
        <f aca="false">SUM(Z289)</f>
        <v>30000</v>
      </c>
      <c r="AA288" s="39" t="n">
        <f aca="false">SUM(AA289)</f>
        <v>30000</v>
      </c>
      <c r="AB288" s="39" t="n">
        <f aca="false">SUM(AB289)</f>
        <v>15498.58</v>
      </c>
      <c r="AC288" s="39" t="n">
        <f aca="false">SUM(AC289)</f>
        <v>30000</v>
      </c>
      <c r="AD288" s="39" t="n">
        <f aca="false">SUM(AD289)</f>
        <v>45000</v>
      </c>
      <c r="AE288" s="39" t="n">
        <f aca="false">SUM(AE289)</f>
        <v>0</v>
      </c>
      <c r="AF288" s="39" t="n">
        <f aca="false">SUM(AF289)</f>
        <v>0</v>
      </c>
      <c r="AG288" s="39" t="n">
        <f aca="false">SUM(AG289)</f>
        <v>45000</v>
      </c>
      <c r="AH288" s="39" t="n">
        <f aca="false">SUM(AH289)</f>
        <v>28479.63</v>
      </c>
      <c r="AI288" s="39" t="n">
        <f aca="false">SUM(AI289)</f>
        <v>45000</v>
      </c>
      <c r="AJ288" s="39" t="n">
        <f aca="false">SUM(AJ289)</f>
        <v>12998.7</v>
      </c>
      <c r="AK288" s="39" t="n">
        <f aca="false">SUM(AK289)</f>
        <v>45000</v>
      </c>
      <c r="AL288" s="39" t="n">
        <f aca="false">SUM(AL289)</f>
        <v>0</v>
      </c>
      <c r="AM288" s="39" t="n">
        <f aca="false">SUM(AM289)</f>
        <v>0</v>
      </c>
      <c r="AN288" s="39" t="n">
        <f aca="false">SUM(AN289)</f>
        <v>45000</v>
      </c>
      <c r="AO288" s="39" t="n">
        <f aca="false">SUM(AN288/$AN$4)</f>
        <v>5972.52637865817</v>
      </c>
      <c r="AP288" s="39" t="n">
        <f aca="false">SUM(AP289)</f>
        <v>34000</v>
      </c>
      <c r="AQ288" s="39" t="n">
        <f aca="false">SUM(AQ289)</f>
        <v>0</v>
      </c>
      <c r="AR288" s="39" t="n">
        <f aca="false">SUM(AP288/$AN$4)</f>
        <v>4512.57548609729</v>
      </c>
      <c r="AS288" s="39"/>
      <c r="AT288" s="39" t="n">
        <f aca="false">SUM(AT289)</f>
        <v>0</v>
      </c>
      <c r="AU288" s="39" t="n">
        <f aca="false">SUM(AU289)</f>
        <v>0</v>
      </c>
      <c r="AV288" s="39" t="n">
        <f aca="false">SUM(AV289)</f>
        <v>0</v>
      </c>
      <c r="AW288" s="39" t="n">
        <f aca="false">SUM(AR288+AU288-AV288)</f>
        <v>4512.57548609729</v>
      </c>
      <c r="AX288" s="47" t="n">
        <f aca="false">SUM(AX291)</f>
        <v>1350</v>
      </c>
      <c r="AY288" s="47" t="n">
        <f aca="false">SUM(AY291)</f>
        <v>0</v>
      </c>
      <c r="AZ288" s="47" t="n">
        <f aca="false">SUM(AZ291)</f>
        <v>530.89</v>
      </c>
      <c r="BA288" s="47" t="n">
        <f aca="false">SUM(BA291)</f>
        <v>3981.68548609729</v>
      </c>
      <c r="BB288" s="47" t="n">
        <f aca="false">SUM(BB291)</f>
        <v>1350</v>
      </c>
      <c r="BC288" s="48" t="n">
        <f aca="false">SUM(BB288/BA288*100)</f>
        <v>33.9052394950266</v>
      </c>
      <c r="BL288" s="2"/>
    </row>
    <row r="289" customFormat="false" ht="12.75" hidden="false" customHeight="false" outlineLevel="0" collapsed="false">
      <c r="A289" s="35"/>
      <c r="B289" s="36"/>
      <c r="C289" s="36"/>
      <c r="D289" s="36"/>
      <c r="E289" s="36"/>
      <c r="F289" s="36"/>
      <c r="G289" s="36"/>
      <c r="H289" s="36"/>
      <c r="I289" s="43" t="s">
        <v>285</v>
      </c>
      <c r="J289" s="44"/>
      <c r="K289" s="45" t="e">
        <f aca="false">SUM(#REF!)</f>
        <v>#REF!</v>
      </c>
      <c r="L289" s="45" t="e">
        <f aca="false">SUM(#REF!)</f>
        <v>#REF!</v>
      </c>
      <c r="M289" s="45" t="e">
        <f aca="false">SUM(#REF!)</f>
        <v>#REF!</v>
      </c>
      <c r="N289" s="45" t="n">
        <f aca="false">SUM(N291)</f>
        <v>16000</v>
      </c>
      <c r="O289" s="45" t="n">
        <f aca="false">SUM(O291)</f>
        <v>16000</v>
      </c>
      <c r="P289" s="45" t="n">
        <f aca="false">SUM(P291)</f>
        <v>25000</v>
      </c>
      <c r="Q289" s="45" t="n">
        <f aca="false">SUM(Q291)</f>
        <v>25000</v>
      </c>
      <c r="R289" s="45" t="n">
        <f aca="false">SUM(R291)</f>
        <v>16786.14</v>
      </c>
      <c r="S289" s="45" t="n">
        <f aca="false">SUM(S291)</f>
        <v>25000</v>
      </c>
      <c r="T289" s="45" t="n">
        <f aca="false">SUM(T291)</f>
        <v>16422</v>
      </c>
      <c r="U289" s="45" t="n">
        <f aca="false">SUM(U291)</f>
        <v>0</v>
      </c>
      <c r="V289" s="45" t="n">
        <f aca="false">SUM(V291)</f>
        <v>200</v>
      </c>
      <c r="W289" s="45" t="n">
        <f aca="false">SUM(W291)</f>
        <v>25000</v>
      </c>
      <c r="X289" s="45" t="n">
        <f aca="false">SUM(X291)</f>
        <v>25000</v>
      </c>
      <c r="Y289" s="45" t="n">
        <f aca="false">SUM(Y291)</f>
        <v>30000</v>
      </c>
      <c r="Z289" s="45" t="n">
        <f aca="false">SUM(Z291)</f>
        <v>30000</v>
      </c>
      <c r="AA289" s="45" t="n">
        <f aca="false">SUM(AA291)</f>
        <v>30000</v>
      </c>
      <c r="AB289" s="45" t="n">
        <f aca="false">SUM(AB291)</f>
        <v>15498.58</v>
      </c>
      <c r="AC289" s="45" t="n">
        <f aca="false">SUM(AC291)</f>
        <v>30000</v>
      </c>
      <c r="AD289" s="45" t="n">
        <f aca="false">SUM(AD291)</f>
        <v>45000</v>
      </c>
      <c r="AE289" s="45" t="n">
        <f aca="false">SUM(AE291)</f>
        <v>0</v>
      </c>
      <c r="AF289" s="45" t="n">
        <f aca="false">SUM(AF291)</f>
        <v>0</v>
      </c>
      <c r="AG289" s="45" t="n">
        <f aca="false">SUM(AG291)</f>
        <v>45000</v>
      </c>
      <c r="AH289" s="45" t="n">
        <f aca="false">SUM(AH291)</f>
        <v>28479.63</v>
      </c>
      <c r="AI289" s="45" t="n">
        <f aca="false">SUM(AI291)</f>
        <v>45000</v>
      </c>
      <c r="AJ289" s="45" t="n">
        <f aca="false">SUM(AJ291)</f>
        <v>12998.7</v>
      </c>
      <c r="AK289" s="45" t="n">
        <f aca="false">SUM(AK291)</f>
        <v>45000</v>
      </c>
      <c r="AL289" s="45" t="n">
        <f aca="false">SUM(AL291)</f>
        <v>0</v>
      </c>
      <c r="AM289" s="45" t="n">
        <f aca="false">SUM(AM291)</f>
        <v>0</v>
      </c>
      <c r="AN289" s="45" t="n">
        <f aca="false">SUM(AN291)</f>
        <v>45000</v>
      </c>
      <c r="AO289" s="39" t="n">
        <f aca="false">SUM(AN289/$AN$4)</f>
        <v>5972.52637865817</v>
      </c>
      <c r="AP289" s="45" t="n">
        <f aca="false">SUM(AP291)</f>
        <v>34000</v>
      </c>
      <c r="AQ289" s="45" t="n">
        <f aca="false">SUM(AQ291)</f>
        <v>0</v>
      </c>
      <c r="AR289" s="39" t="n">
        <f aca="false">SUM(AP289/$AN$4)</f>
        <v>4512.57548609729</v>
      </c>
      <c r="AS289" s="39"/>
      <c r="AT289" s="39" t="n">
        <f aca="false">SUM(AT291)</f>
        <v>0</v>
      </c>
      <c r="AU289" s="39" t="n">
        <f aca="false">SUM(AU291)</f>
        <v>0</v>
      </c>
      <c r="AV289" s="39" t="n">
        <f aca="false">SUM(AV291)</f>
        <v>0</v>
      </c>
      <c r="AW289" s="39" t="n">
        <f aca="false">SUM(AR289+AU289-AV289)</f>
        <v>4512.57548609729</v>
      </c>
      <c r="AX289" s="47"/>
      <c r="AY289" s="47"/>
      <c r="AZ289" s="47"/>
      <c r="BA289" s="47" t="n">
        <v>3981.69</v>
      </c>
      <c r="BB289" s="47" t="n">
        <f aca="false">SUM(BB291)</f>
        <v>1350</v>
      </c>
      <c r="BC289" s="48" t="n">
        <f aca="false">SUM(BB289/BA289*100)</f>
        <v>33.9052010578423</v>
      </c>
      <c r="BL289" s="2"/>
    </row>
    <row r="290" customFormat="false" ht="12.75" hidden="true" customHeight="false" outlineLevel="0" collapsed="false">
      <c r="A290" s="35"/>
      <c r="B290" s="36" t="s">
        <v>51</v>
      </c>
      <c r="C290" s="36"/>
      <c r="D290" s="36"/>
      <c r="E290" s="36"/>
      <c r="F290" s="36"/>
      <c r="G290" s="36"/>
      <c r="H290" s="36"/>
      <c r="I290" s="49" t="s">
        <v>52</v>
      </c>
      <c r="J290" s="50" t="s">
        <v>53</v>
      </c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39" t="n">
        <f aca="false">SUM(AN290/$AN$4)</f>
        <v>0</v>
      </c>
      <c r="AP290" s="45" t="n">
        <v>34000</v>
      </c>
      <c r="AQ290" s="45"/>
      <c r="AR290" s="39" t="n">
        <f aca="false">SUM(AP290/$AN$4)</f>
        <v>4512.57548609729</v>
      </c>
      <c r="AS290" s="39"/>
      <c r="AT290" s="39" t="n">
        <v>34000</v>
      </c>
      <c r="AU290" s="39"/>
      <c r="AV290" s="39"/>
      <c r="AW290" s="39" t="n">
        <f aca="false">SUM(AR290+AU290-AV290)</f>
        <v>4512.57548609729</v>
      </c>
      <c r="AX290" s="47"/>
      <c r="AY290" s="47"/>
      <c r="AZ290" s="47"/>
      <c r="BA290" s="47" t="n">
        <v>3981.69</v>
      </c>
      <c r="BB290" s="47"/>
      <c r="BC290" s="48" t="n">
        <f aca="false">SUM(BB290/BA290*100)</f>
        <v>0</v>
      </c>
      <c r="BL290" s="2"/>
    </row>
    <row r="291" customFormat="false" ht="12.75" hidden="false" customHeight="false" outlineLevel="0" collapsed="false">
      <c r="A291" s="66"/>
      <c r="B291" s="52"/>
      <c r="C291" s="52"/>
      <c r="D291" s="52"/>
      <c r="E291" s="52"/>
      <c r="F291" s="52"/>
      <c r="G291" s="52"/>
      <c r="H291" s="52"/>
      <c r="I291" s="37" t="n">
        <v>3</v>
      </c>
      <c r="J291" s="38" t="s">
        <v>54</v>
      </c>
      <c r="K291" s="45"/>
      <c r="L291" s="45"/>
      <c r="M291" s="45"/>
      <c r="N291" s="45" t="n">
        <f aca="false">SUM(N292+N300)</f>
        <v>16000</v>
      </c>
      <c r="O291" s="45" t="n">
        <f aca="false">SUM(O292+O300)</f>
        <v>16000</v>
      </c>
      <c r="P291" s="45" t="n">
        <f aca="false">SUM(P292)</f>
        <v>25000</v>
      </c>
      <c r="Q291" s="45" t="n">
        <f aca="false">SUM(Q292)</f>
        <v>25000</v>
      </c>
      <c r="R291" s="45" t="n">
        <f aca="false">SUM(R292+R300)</f>
        <v>16786.14</v>
      </c>
      <c r="S291" s="45" t="n">
        <f aca="false">SUM(S292+S300)</f>
        <v>25000</v>
      </c>
      <c r="T291" s="45" t="n">
        <f aca="false">SUM(T292+T300)</f>
        <v>16422</v>
      </c>
      <c r="U291" s="45" t="n">
        <f aca="false">SUM(U292+U300)</f>
        <v>0</v>
      </c>
      <c r="V291" s="45" t="n">
        <f aca="false">SUM(V292+V300)</f>
        <v>200</v>
      </c>
      <c r="W291" s="45" t="n">
        <f aca="false">SUM(W292+W300)</f>
        <v>25000</v>
      </c>
      <c r="X291" s="45" t="n">
        <f aca="false">SUM(X292+X300)</f>
        <v>25000</v>
      </c>
      <c r="Y291" s="45" t="n">
        <f aca="false">SUM(Y292+Y300)</f>
        <v>30000</v>
      </c>
      <c r="Z291" s="45" t="n">
        <f aca="false">SUM(Z292+Z300)</f>
        <v>30000</v>
      </c>
      <c r="AA291" s="45" t="n">
        <f aca="false">SUM(AA292+AA300)</f>
        <v>30000</v>
      </c>
      <c r="AB291" s="45" t="n">
        <f aca="false">SUM(AB292+AB300)</f>
        <v>15498.58</v>
      </c>
      <c r="AC291" s="45" t="n">
        <f aca="false">SUM(AC292+AC300)</f>
        <v>30000</v>
      </c>
      <c r="AD291" s="45" t="n">
        <f aca="false">SUM(AD292+AD300)</f>
        <v>45000</v>
      </c>
      <c r="AE291" s="45" t="n">
        <f aca="false">SUM(AE292+AE300)</f>
        <v>0</v>
      </c>
      <c r="AF291" s="45" t="n">
        <f aca="false">SUM(AF292+AF300)</f>
        <v>0</v>
      </c>
      <c r="AG291" s="45" t="n">
        <f aca="false">SUM(AG292+AG300)</f>
        <v>45000</v>
      </c>
      <c r="AH291" s="45" t="n">
        <f aca="false">SUM(AH292+AH300)</f>
        <v>28479.63</v>
      </c>
      <c r="AI291" s="45" t="n">
        <f aca="false">SUM(AI292+AI300)</f>
        <v>45000</v>
      </c>
      <c r="AJ291" s="45" t="n">
        <f aca="false">SUM(AJ292+AJ300)</f>
        <v>12998.7</v>
      </c>
      <c r="AK291" s="45" t="n">
        <f aca="false">SUM(AK292+AK300)</f>
        <v>45000</v>
      </c>
      <c r="AL291" s="45" t="n">
        <f aca="false">SUM(AL292+AL300)</f>
        <v>0</v>
      </c>
      <c r="AM291" s="45" t="n">
        <f aca="false">SUM(AM292+AM300)</f>
        <v>0</v>
      </c>
      <c r="AN291" s="45" t="n">
        <f aca="false">SUM(AN292+AN300)</f>
        <v>45000</v>
      </c>
      <c r="AO291" s="39" t="n">
        <f aca="false">SUM(AN291/$AN$4)</f>
        <v>5972.52637865817</v>
      </c>
      <c r="AP291" s="45" t="n">
        <f aca="false">SUM(AP292+AP300)</f>
        <v>34000</v>
      </c>
      <c r="AQ291" s="45" t="n">
        <f aca="false">SUM(AQ292+AQ300)</f>
        <v>0</v>
      </c>
      <c r="AR291" s="39" t="n">
        <f aca="false">SUM(AP291/$AN$4)</f>
        <v>4512.57548609729</v>
      </c>
      <c r="AS291" s="39"/>
      <c r="AT291" s="39" t="n">
        <f aca="false">SUM(AT292+AT300)</f>
        <v>0</v>
      </c>
      <c r="AU291" s="39" t="n">
        <f aca="false">SUM(AU292+AU300)</f>
        <v>0</v>
      </c>
      <c r="AV291" s="39" t="n">
        <f aca="false">SUM(AV292+AV300)</f>
        <v>0</v>
      </c>
      <c r="AW291" s="39" t="n">
        <f aca="false">SUM(AR291+AU291-AV291)</f>
        <v>4512.57548609729</v>
      </c>
      <c r="AX291" s="47" t="n">
        <f aca="false">SUM(AX292)</f>
        <v>1350</v>
      </c>
      <c r="AY291" s="47" t="n">
        <f aca="false">SUM(AY292)</f>
        <v>0</v>
      </c>
      <c r="AZ291" s="47" t="n">
        <f aca="false">SUM(AZ292)</f>
        <v>530.89</v>
      </c>
      <c r="BA291" s="47" t="n">
        <f aca="false">SUM(BA292)</f>
        <v>3981.68548609729</v>
      </c>
      <c r="BB291" s="47" t="n">
        <f aca="false">SUM(BB292)</f>
        <v>1350</v>
      </c>
      <c r="BC291" s="48" t="n">
        <f aca="false">SUM(BB291/BA291*100)</f>
        <v>33.9052394950266</v>
      </c>
      <c r="BL291" s="2"/>
    </row>
    <row r="292" customFormat="false" ht="12.75" hidden="false" customHeight="false" outlineLevel="0" collapsed="false">
      <c r="A292" s="46"/>
      <c r="B292" s="52" t="s">
        <v>52</v>
      </c>
      <c r="C292" s="52"/>
      <c r="D292" s="52"/>
      <c r="E292" s="52"/>
      <c r="F292" s="52"/>
      <c r="G292" s="52"/>
      <c r="H292" s="52"/>
      <c r="I292" s="37" t="n">
        <v>37</v>
      </c>
      <c r="J292" s="38" t="s">
        <v>218</v>
      </c>
      <c r="K292" s="39" t="n">
        <f aca="false">SUM(K293)</f>
        <v>25650</v>
      </c>
      <c r="L292" s="39" t="n">
        <f aca="false">SUM(L293)</f>
        <v>40000</v>
      </c>
      <c r="M292" s="39" t="n">
        <f aca="false">SUM(M293)</f>
        <v>40000</v>
      </c>
      <c r="N292" s="39" t="n">
        <f aca="false">SUM(N293)</f>
        <v>16000</v>
      </c>
      <c r="O292" s="39" t="n">
        <f aca="false">SUM(O293)</f>
        <v>16000</v>
      </c>
      <c r="P292" s="39" t="n">
        <f aca="false">SUM(P293)</f>
        <v>25000</v>
      </c>
      <c r="Q292" s="39" t="n">
        <f aca="false">SUM(Q293)</f>
        <v>25000</v>
      </c>
      <c r="R292" s="39" t="n">
        <f aca="false">SUM(R293)</f>
        <v>14665.8</v>
      </c>
      <c r="S292" s="39" t="n">
        <f aca="false">SUM(S293)</f>
        <v>25000</v>
      </c>
      <c r="T292" s="39" t="n">
        <f aca="false">SUM(T293)</f>
        <v>16422</v>
      </c>
      <c r="U292" s="39" t="n">
        <f aca="false">SUM(U293)</f>
        <v>0</v>
      </c>
      <c r="V292" s="39" t="n">
        <f aca="false">SUM(V293)</f>
        <v>200</v>
      </c>
      <c r="W292" s="39" t="n">
        <f aca="false">SUM(W293)</f>
        <v>25000</v>
      </c>
      <c r="X292" s="39" t="n">
        <f aca="false">SUM(X293)</f>
        <v>25000</v>
      </c>
      <c r="Y292" s="39" t="n">
        <f aca="false">SUM(Y293)</f>
        <v>30000</v>
      </c>
      <c r="Z292" s="39" t="n">
        <f aca="false">SUM(Z293)</f>
        <v>30000</v>
      </c>
      <c r="AA292" s="39" t="n">
        <f aca="false">SUM(AA293)</f>
        <v>30000</v>
      </c>
      <c r="AB292" s="39" t="n">
        <f aca="false">SUM(AB293)</f>
        <v>15498.58</v>
      </c>
      <c r="AC292" s="39" t="n">
        <f aca="false">SUM(AC293)</f>
        <v>30000</v>
      </c>
      <c r="AD292" s="39" t="n">
        <f aca="false">SUM(AD293)</f>
        <v>45000</v>
      </c>
      <c r="AE292" s="39" t="n">
        <f aca="false">SUM(AE293)</f>
        <v>0</v>
      </c>
      <c r="AF292" s="39" t="n">
        <f aca="false">SUM(AF293)</f>
        <v>0</v>
      </c>
      <c r="AG292" s="39" t="n">
        <f aca="false">SUM(AG293)</f>
        <v>45000</v>
      </c>
      <c r="AH292" s="39" t="n">
        <f aca="false">SUM(AH293)</f>
        <v>28479.63</v>
      </c>
      <c r="AI292" s="39" t="n">
        <f aca="false">SUM(AI293)</f>
        <v>45000</v>
      </c>
      <c r="AJ292" s="39" t="n">
        <f aca="false">SUM(AJ293)</f>
        <v>12998.7</v>
      </c>
      <c r="AK292" s="39" t="n">
        <f aca="false">SUM(AK293)</f>
        <v>45000</v>
      </c>
      <c r="AL292" s="39" t="n">
        <f aca="false">SUM(AL293)</f>
        <v>0</v>
      </c>
      <c r="AM292" s="39" t="n">
        <f aca="false">SUM(AM293)</f>
        <v>0</v>
      </c>
      <c r="AN292" s="39" t="n">
        <f aca="false">SUM(AN293)</f>
        <v>45000</v>
      </c>
      <c r="AO292" s="39" t="n">
        <f aca="false">SUM(AN292/$AN$4)</f>
        <v>5972.52637865817</v>
      </c>
      <c r="AP292" s="39" t="n">
        <f aca="false">SUM(AP293)</f>
        <v>34000</v>
      </c>
      <c r="AQ292" s="39"/>
      <c r="AR292" s="39" t="n">
        <f aca="false">SUM(AP292/$AN$4)</f>
        <v>4512.57548609729</v>
      </c>
      <c r="AS292" s="39"/>
      <c r="AT292" s="39" t="n">
        <f aca="false">SUM(AT293)</f>
        <v>0</v>
      </c>
      <c r="AU292" s="39" t="n">
        <f aca="false">SUM(AU293)</f>
        <v>0</v>
      </c>
      <c r="AV292" s="39" t="n">
        <f aca="false">SUM(AV293)</f>
        <v>0</v>
      </c>
      <c r="AW292" s="39" t="n">
        <f aca="false">SUM(AR292+AU292-AV292)</f>
        <v>4512.57548609729</v>
      </c>
      <c r="AX292" s="47" t="n">
        <f aca="false">SUM(AX293)</f>
        <v>1350</v>
      </c>
      <c r="AY292" s="47" t="n">
        <f aca="false">SUM(AY293)</f>
        <v>0</v>
      </c>
      <c r="AZ292" s="47" t="n">
        <f aca="false">SUM(AZ293)</f>
        <v>530.89</v>
      </c>
      <c r="BA292" s="47" t="n">
        <f aca="false">SUM(BA293)</f>
        <v>3981.68548609729</v>
      </c>
      <c r="BB292" s="47" t="n">
        <f aca="false">SUM(BB293)</f>
        <v>1350</v>
      </c>
      <c r="BC292" s="48" t="n">
        <f aca="false">SUM(BB292/BA292*100)</f>
        <v>33.9052394950266</v>
      </c>
      <c r="BL292" s="2"/>
    </row>
    <row r="293" customFormat="false" ht="12.75" hidden="false" customHeight="false" outlineLevel="0" collapsed="false">
      <c r="A293" s="41"/>
      <c r="B293" s="36"/>
      <c r="C293" s="36"/>
      <c r="D293" s="36"/>
      <c r="E293" s="36"/>
      <c r="F293" s="36"/>
      <c r="G293" s="36"/>
      <c r="H293" s="36"/>
      <c r="I293" s="49" t="n">
        <v>372</v>
      </c>
      <c r="J293" s="50" t="s">
        <v>286</v>
      </c>
      <c r="K293" s="51" t="n">
        <f aca="false">SUM(K294)</f>
        <v>25650</v>
      </c>
      <c r="L293" s="51" t="n">
        <f aca="false">SUM(L294)</f>
        <v>40000</v>
      </c>
      <c r="M293" s="51" t="n">
        <f aca="false">SUM(M294)</f>
        <v>40000</v>
      </c>
      <c r="N293" s="51" t="n">
        <f aca="false">SUM(N294:N296)</f>
        <v>16000</v>
      </c>
      <c r="O293" s="51" t="n">
        <f aca="false">SUM(O294:O296)</f>
        <v>16000</v>
      </c>
      <c r="P293" s="51" t="n">
        <f aca="false">SUM(P294:P296)</f>
        <v>25000</v>
      </c>
      <c r="Q293" s="51" t="n">
        <f aca="false">SUM(Q294:Q296)</f>
        <v>25000</v>
      </c>
      <c r="R293" s="51" t="n">
        <f aca="false">SUM(R294:R296)</f>
        <v>14665.8</v>
      </c>
      <c r="S293" s="51" t="n">
        <f aca="false">SUM(S294:S296)</f>
        <v>25000</v>
      </c>
      <c r="T293" s="51" t="n">
        <f aca="false">SUM(T294:T296)</f>
        <v>16422</v>
      </c>
      <c r="U293" s="51" t="n">
        <f aca="false">SUM(U294:U296)</f>
        <v>0</v>
      </c>
      <c r="V293" s="51" t="n">
        <f aca="false">SUM(V294:V296)</f>
        <v>200</v>
      </c>
      <c r="W293" s="51" t="n">
        <f aca="false">SUM(W294:W296)</f>
        <v>25000</v>
      </c>
      <c r="X293" s="51" t="n">
        <f aca="false">SUM(X294:X296)</f>
        <v>25000</v>
      </c>
      <c r="Y293" s="51" t="n">
        <f aca="false">SUM(Y294:Y296)</f>
        <v>30000</v>
      </c>
      <c r="Z293" s="51" t="n">
        <f aca="false">SUM(Z294:Z296)</f>
        <v>30000</v>
      </c>
      <c r="AA293" s="51" t="n">
        <f aca="false">SUM(AA294:AA296)</f>
        <v>30000</v>
      </c>
      <c r="AB293" s="51" t="n">
        <f aca="false">SUM(AB294:AB296)</f>
        <v>15498.58</v>
      </c>
      <c r="AC293" s="51" t="n">
        <f aca="false">SUM(AC294:AC296)</f>
        <v>30000</v>
      </c>
      <c r="AD293" s="51" t="n">
        <f aca="false">SUM(AD294:AD296)</f>
        <v>45000</v>
      </c>
      <c r="AE293" s="51" t="n">
        <f aca="false">SUM(AE294:AE296)</f>
        <v>0</v>
      </c>
      <c r="AF293" s="51" t="n">
        <f aca="false">SUM(AF294:AF296)</f>
        <v>0</v>
      </c>
      <c r="AG293" s="51" t="n">
        <f aca="false">SUM(AG294:AG296)</f>
        <v>45000</v>
      </c>
      <c r="AH293" s="51" t="n">
        <f aca="false">SUM(AH294:AH296)</f>
        <v>28479.63</v>
      </c>
      <c r="AI293" s="51" t="n">
        <f aca="false">SUM(AI294:AI296)</f>
        <v>45000</v>
      </c>
      <c r="AJ293" s="51" t="n">
        <f aca="false">SUM(AJ294:AJ296)</f>
        <v>12998.7</v>
      </c>
      <c r="AK293" s="51" t="n">
        <f aca="false">SUM(AK294:AK296)</f>
        <v>45000</v>
      </c>
      <c r="AL293" s="51" t="n">
        <f aca="false">SUM(AL294:AL296)</f>
        <v>0</v>
      </c>
      <c r="AM293" s="51" t="n">
        <f aca="false">SUM(AM294:AM296)</f>
        <v>0</v>
      </c>
      <c r="AN293" s="51" t="n">
        <f aca="false">SUM(AN294:AN296)</f>
        <v>45000</v>
      </c>
      <c r="AO293" s="39" t="n">
        <f aca="false">SUM(AN293/$AN$4)</f>
        <v>5972.52637865817</v>
      </c>
      <c r="AP293" s="51" t="n">
        <f aca="false">SUM(AP294:AP296)</f>
        <v>34000</v>
      </c>
      <c r="AQ293" s="51"/>
      <c r="AR293" s="39" t="n">
        <f aca="false">SUM(AP293/$AN$4)</f>
        <v>4512.57548609729</v>
      </c>
      <c r="AS293" s="39"/>
      <c r="AT293" s="39" t="n">
        <f aca="false">SUM(AT294:AT296)</f>
        <v>0</v>
      </c>
      <c r="AU293" s="39" t="n">
        <f aca="false">SUM(AU294:AU296)</f>
        <v>0</v>
      </c>
      <c r="AV293" s="39" t="n">
        <f aca="false">SUM(AV294:AV296)</f>
        <v>0</v>
      </c>
      <c r="AW293" s="39" t="n">
        <f aca="false">SUM(AR293+AU293-AV293)</f>
        <v>4512.57548609729</v>
      </c>
      <c r="AX293" s="47" t="n">
        <f aca="false">SUM(AX294:AX296)</f>
        <v>1350</v>
      </c>
      <c r="AY293" s="47" t="n">
        <f aca="false">SUM(AY294:AY296)</f>
        <v>0</v>
      </c>
      <c r="AZ293" s="47" t="n">
        <f aca="false">SUM(AZ294:AZ296)</f>
        <v>530.89</v>
      </c>
      <c r="BA293" s="47" t="n">
        <f aca="false">SUM(BA294:BA296)</f>
        <v>3981.68548609729</v>
      </c>
      <c r="BB293" s="47" t="n">
        <f aca="false">SUM(BB294:BB296)</f>
        <v>1350</v>
      </c>
      <c r="BC293" s="48" t="n">
        <f aca="false">SUM(BB293/BA293*100)</f>
        <v>33.9052394950266</v>
      </c>
      <c r="BL293" s="2"/>
    </row>
    <row r="294" customFormat="false" ht="12.75" hidden="false" customHeight="false" outlineLevel="0" collapsed="false">
      <c r="A294" s="41"/>
      <c r="B294" s="36"/>
      <c r="C294" s="36"/>
      <c r="D294" s="36"/>
      <c r="E294" s="36"/>
      <c r="F294" s="36"/>
      <c r="G294" s="36"/>
      <c r="H294" s="36"/>
      <c r="I294" s="49" t="n">
        <v>37211</v>
      </c>
      <c r="J294" s="50" t="s">
        <v>294</v>
      </c>
      <c r="K294" s="51" t="n">
        <v>25650</v>
      </c>
      <c r="L294" s="51" t="n">
        <v>40000</v>
      </c>
      <c r="M294" s="51" t="n">
        <v>40000</v>
      </c>
      <c r="N294" s="51" t="n">
        <v>6000</v>
      </c>
      <c r="O294" s="51" t="n">
        <v>6000</v>
      </c>
      <c r="P294" s="51" t="n">
        <v>10000</v>
      </c>
      <c r="Q294" s="51" t="n">
        <v>10000</v>
      </c>
      <c r="R294" s="51" t="n">
        <v>4289</v>
      </c>
      <c r="S294" s="51" t="n">
        <v>10000</v>
      </c>
      <c r="T294" s="51" t="n">
        <v>2847</v>
      </c>
      <c r="U294" s="51"/>
      <c r="V294" s="39" t="n">
        <f aca="false">S294/P294*100</f>
        <v>100</v>
      </c>
      <c r="W294" s="51" t="n">
        <v>10000</v>
      </c>
      <c r="X294" s="51" t="n">
        <v>10000</v>
      </c>
      <c r="Y294" s="51" t="n">
        <v>15000</v>
      </c>
      <c r="Z294" s="51" t="n">
        <v>10000</v>
      </c>
      <c r="AA294" s="51" t="n">
        <v>15000</v>
      </c>
      <c r="AB294" s="51"/>
      <c r="AC294" s="51" t="n">
        <v>15000</v>
      </c>
      <c r="AD294" s="51" t="n">
        <v>15000</v>
      </c>
      <c r="AE294" s="51"/>
      <c r="AF294" s="51"/>
      <c r="AG294" s="53" t="n">
        <f aca="false">SUM(AD294+AE294-AF294)</f>
        <v>15000</v>
      </c>
      <c r="AH294" s="51" t="n">
        <v>14980.98</v>
      </c>
      <c r="AI294" s="51" t="n">
        <v>15000</v>
      </c>
      <c r="AJ294" s="47" t="n">
        <v>0</v>
      </c>
      <c r="AK294" s="51" t="n">
        <v>15000</v>
      </c>
      <c r="AL294" s="51"/>
      <c r="AM294" s="51"/>
      <c r="AN294" s="47" t="n">
        <f aca="false">SUM(AK294+AL294-AM294)</f>
        <v>15000</v>
      </c>
      <c r="AO294" s="39" t="n">
        <f aca="false">SUM(AN294/$AN$4)</f>
        <v>1990.84212621939</v>
      </c>
      <c r="AP294" s="47" t="n">
        <v>15000</v>
      </c>
      <c r="AQ294" s="47"/>
      <c r="AR294" s="39" t="n">
        <f aca="false">SUM(AP294/$AN$4)</f>
        <v>1990.84212621939</v>
      </c>
      <c r="AS294" s="39"/>
      <c r="AT294" s="39"/>
      <c r="AU294" s="39"/>
      <c r="AV294" s="39"/>
      <c r="AW294" s="39" t="n">
        <f aca="false">SUM(AR294+AU294-AV294)</f>
        <v>1990.84212621939</v>
      </c>
      <c r="AX294" s="47" t="n">
        <v>1350</v>
      </c>
      <c r="AY294" s="47"/>
      <c r="AZ294" s="47"/>
      <c r="BA294" s="47" t="n">
        <f aca="false">SUM(AW294+AY294-AZ294)</f>
        <v>1990.84212621939</v>
      </c>
      <c r="BB294" s="47" t="n">
        <v>1350</v>
      </c>
      <c r="BC294" s="48" t="n">
        <f aca="false">SUM(BB294/BA294*100)</f>
        <v>67.8105</v>
      </c>
      <c r="BE294" s="2" t="n">
        <v>1350</v>
      </c>
      <c r="BL294" s="2"/>
    </row>
    <row r="295" customFormat="false" ht="12.75" hidden="false" customHeight="false" outlineLevel="0" collapsed="false">
      <c r="A295" s="41"/>
      <c r="B295" s="36"/>
      <c r="C295" s="36"/>
      <c r="D295" s="36"/>
      <c r="E295" s="36"/>
      <c r="F295" s="36"/>
      <c r="G295" s="36"/>
      <c r="H295" s="36"/>
      <c r="I295" s="49" t="n">
        <v>37211</v>
      </c>
      <c r="J295" s="50" t="s">
        <v>295</v>
      </c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39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3"/>
      <c r="AH295" s="51"/>
      <c r="AI295" s="51"/>
      <c r="AJ295" s="47"/>
      <c r="AK295" s="51"/>
      <c r="AL295" s="51"/>
      <c r="AM295" s="51"/>
      <c r="AN295" s="47"/>
      <c r="AO295" s="39" t="n">
        <f aca="false">SUM(AN295/$AN$4)</f>
        <v>0</v>
      </c>
      <c r="AP295" s="47" t="n">
        <v>4000</v>
      </c>
      <c r="AQ295" s="47"/>
      <c r="AR295" s="39" t="n">
        <f aca="false">SUM(AP295/$AN$4)</f>
        <v>530.891233658504</v>
      </c>
      <c r="AS295" s="39"/>
      <c r="AT295" s="39"/>
      <c r="AU295" s="39"/>
      <c r="AV295" s="39"/>
      <c r="AW295" s="39" t="n">
        <f aca="false">SUM(AR295+AU295-AV295)</f>
        <v>530.891233658504</v>
      </c>
      <c r="AX295" s="47"/>
      <c r="AY295" s="47"/>
      <c r="AZ295" s="47" t="n">
        <v>530.89</v>
      </c>
      <c r="BA295" s="47" t="n">
        <f aca="false">SUM(AW295+AY295-AZ295)</f>
        <v>0.00123365850424761</v>
      </c>
      <c r="BB295" s="47"/>
      <c r="BC295" s="48" t="n">
        <f aca="false">SUM(BB295/BA295*100)</f>
        <v>0</v>
      </c>
      <c r="BL295" s="2"/>
    </row>
    <row r="296" customFormat="false" ht="12.75" hidden="false" customHeight="false" outlineLevel="0" collapsed="false">
      <c r="A296" s="41"/>
      <c r="B296" s="36"/>
      <c r="C296" s="36"/>
      <c r="D296" s="36"/>
      <c r="E296" s="36"/>
      <c r="F296" s="36"/>
      <c r="G296" s="36"/>
      <c r="H296" s="36"/>
      <c r="I296" s="49" t="n">
        <v>37211</v>
      </c>
      <c r="J296" s="50" t="s">
        <v>296</v>
      </c>
      <c r="K296" s="51"/>
      <c r="L296" s="51"/>
      <c r="M296" s="51"/>
      <c r="N296" s="51" t="n">
        <v>10000</v>
      </c>
      <c r="O296" s="51" t="n">
        <v>10000</v>
      </c>
      <c r="P296" s="51" t="n">
        <v>15000</v>
      </c>
      <c r="Q296" s="51" t="n">
        <v>15000</v>
      </c>
      <c r="R296" s="51" t="n">
        <v>10376.8</v>
      </c>
      <c r="S296" s="51" t="n">
        <v>15000</v>
      </c>
      <c r="T296" s="51" t="n">
        <v>13575</v>
      </c>
      <c r="U296" s="51"/>
      <c r="V296" s="39" t="n">
        <f aca="false">S296/P296*100</f>
        <v>100</v>
      </c>
      <c r="W296" s="51" t="n">
        <v>15000</v>
      </c>
      <c r="X296" s="51" t="n">
        <v>15000</v>
      </c>
      <c r="Y296" s="51" t="n">
        <v>15000</v>
      </c>
      <c r="Z296" s="51" t="n">
        <v>20000</v>
      </c>
      <c r="AA296" s="51" t="n">
        <v>15000</v>
      </c>
      <c r="AB296" s="51" t="n">
        <v>15498.58</v>
      </c>
      <c r="AC296" s="51" t="n">
        <v>15000</v>
      </c>
      <c r="AD296" s="51" t="n">
        <v>30000</v>
      </c>
      <c r="AE296" s="51"/>
      <c r="AF296" s="51"/>
      <c r="AG296" s="53" t="n">
        <f aca="false">SUM(AD296+AE296-AF296)</f>
        <v>30000</v>
      </c>
      <c r="AH296" s="51" t="n">
        <v>13498.65</v>
      </c>
      <c r="AI296" s="51" t="n">
        <v>30000</v>
      </c>
      <c r="AJ296" s="47" t="n">
        <v>12998.7</v>
      </c>
      <c r="AK296" s="51" t="n">
        <v>30000</v>
      </c>
      <c r="AL296" s="51"/>
      <c r="AM296" s="51"/>
      <c r="AN296" s="47" t="n">
        <f aca="false">SUM(AK296+AL296-AM296)</f>
        <v>30000</v>
      </c>
      <c r="AO296" s="39" t="n">
        <f aca="false">SUM(AN296/$AN$4)</f>
        <v>3981.68425243878</v>
      </c>
      <c r="AP296" s="47" t="n">
        <v>15000</v>
      </c>
      <c r="AQ296" s="47"/>
      <c r="AR296" s="39" t="n">
        <f aca="false">SUM(AP296/$AN$4)</f>
        <v>1990.84212621939</v>
      </c>
      <c r="AS296" s="39"/>
      <c r="AT296" s="39"/>
      <c r="AU296" s="39"/>
      <c r="AV296" s="39"/>
      <c r="AW296" s="39" t="n">
        <f aca="false">SUM(AR296+AU296-AV296)</f>
        <v>1990.84212621939</v>
      </c>
      <c r="AX296" s="47"/>
      <c r="AY296" s="47"/>
      <c r="AZ296" s="47"/>
      <c r="BA296" s="47" t="n">
        <f aca="false">SUM(AW296+AY296-AZ296)</f>
        <v>1990.84212621939</v>
      </c>
      <c r="BB296" s="47"/>
      <c r="BC296" s="48" t="n">
        <f aca="false">SUM(BB296/BA296*100)</f>
        <v>0</v>
      </c>
      <c r="BL296" s="2"/>
    </row>
    <row r="297" customFormat="false" ht="20.25" hidden="true" customHeight="true" outlineLevel="0" collapsed="false">
      <c r="A297" s="35" t="s">
        <v>297</v>
      </c>
      <c r="B297" s="36"/>
      <c r="C297" s="36"/>
      <c r="D297" s="36"/>
      <c r="E297" s="36"/>
      <c r="F297" s="36"/>
      <c r="G297" s="36"/>
      <c r="H297" s="36"/>
      <c r="I297" s="50" t="s">
        <v>298</v>
      </c>
      <c r="J297" s="36"/>
      <c r="K297" s="36"/>
      <c r="L297" s="36"/>
      <c r="M297" s="36"/>
      <c r="N297" s="36"/>
      <c r="O297" s="36"/>
      <c r="P297" s="67" t="n">
        <f aca="false">SUM(P298)</f>
        <v>400000</v>
      </c>
      <c r="Q297" s="67" t="n">
        <f aca="false">SUM(Q298)</f>
        <v>400000</v>
      </c>
      <c r="R297" s="67" t="n">
        <f aca="false">SUM(R298)</f>
        <v>2120.34</v>
      </c>
      <c r="S297" s="67" t="n">
        <f aca="false">SUM(S298)</f>
        <v>0</v>
      </c>
      <c r="T297" s="67" t="n">
        <f aca="false">SUM(T298)</f>
        <v>0</v>
      </c>
      <c r="U297" s="67" t="n">
        <f aca="false">SUM(U298)</f>
        <v>0</v>
      </c>
      <c r="V297" s="67" t="n">
        <f aca="false">SUM(V298)</f>
        <v>0</v>
      </c>
      <c r="W297" s="67"/>
      <c r="X297" s="51"/>
      <c r="Y297" s="51"/>
      <c r="Z297" s="51"/>
      <c r="AA297" s="51" t="n">
        <v>0</v>
      </c>
      <c r="AB297" s="51"/>
      <c r="AC297" s="51" t="n">
        <v>0</v>
      </c>
      <c r="AD297" s="51"/>
      <c r="AE297" s="51"/>
      <c r="AF297" s="51"/>
      <c r="AG297" s="53" t="n">
        <f aca="false">SUM(AC297+AE297-AF297)</f>
        <v>0</v>
      </c>
      <c r="AH297" s="51"/>
      <c r="AI297" s="51"/>
      <c r="AJ297" s="47"/>
      <c r="AK297" s="51"/>
      <c r="AL297" s="51"/>
      <c r="AM297" s="51"/>
      <c r="AN297" s="47" t="n">
        <f aca="false">SUM(AK297+AL297-AM297)</f>
        <v>0</v>
      </c>
      <c r="AO297" s="39" t="n">
        <f aca="false">SUM(AN297/$AN$4)</f>
        <v>0</v>
      </c>
      <c r="AP297" s="47"/>
      <c r="AQ297" s="47"/>
      <c r="AR297" s="39" t="n">
        <f aca="false">SUM(AP297/$AN$4)</f>
        <v>0</v>
      </c>
      <c r="AS297" s="39"/>
      <c r="AT297" s="39"/>
      <c r="AU297" s="39"/>
      <c r="AV297" s="39"/>
      <c r="AW297" s="39" t="n">
        <f aca="false">SUM(AR297+AU297-AV297)</f>
        <v>0</v>
      </c>
      <c r="AX297" s="47"/>
      <c r="AY297" s="47"/>
      <c r="AZ297" s="47"/>
      <c r="BA297" s="47" t="n">
        <f aca="false">SUM(AW297+AY297-AZ297)</f>
        <v>0</v>
      </c>
      <c r="BB297" s="47"/>
      <c r="BC297" s="48" t="e">
        <f aca="false">SUM(BB297/BA297*100)</f>
        <v>#DIV/0!</v>
      </c>
      <c r="BL297" s="2"/>
    </row>
    <row r="298" customFormat="false" ht="12.75" hidden="true" customHeight="false" outlineLevel="0" collapsed="false">
      <c r="A298" s="35"/>
      <c r="B298" s="36"/>
      <c r="C298" s="36"/>
      <c r="D298" s="36"/>
      <c r="E298" s="36"/>
      <c r="F298" s="36"/>
      <c r="G298" s="36"/>
      <c r="H298" s="36"/>
      <c r="I298" s="50" t="s">
        <v>299</v>
      </c>
      <c r="J298" s="36"/>
      <c r="K298" s="36"/>
      <c r="L298" s="36"/>
      <c r="M298" s="36"/>
      <c r="N298" s="36"/>
      <c r="O298" s="36"/>
      <c r="P298" s="67" t="n">
        <f aca="false">SUM(P299)</f>
        <v>400000</v>
      </c>
      <c r="Q298" s="67" t="n">
        <f aca="false">SUM(Q299)</f>
        <v>400000</v>
      </c>
      <c r="R298" s="67" t="n">
        <f aca="false">SUM(R299)</f>
        <v>2120.34</v>
      </c>
      <c r="S298" s="67" t="n">
        <f aca="false">SUM(S299)</f>
        <v>0</v>
      </c>
      <c r="T298" s="67" t="n">
        <f aca="false">SUM(T299)</f>
        <v>0</v>
      </c>
      <c r="U298" s="67" t="n">
        <f aca="false">SUM(U299)</f>
        <v>0</v>
      </c>
      <c r="V298" s="67" t="n">
        <f aca="false">SUM(V299)</f>
        <v>0</v>
      </c>
      <c r="W298" s="67"/>
      <c r="X298" s="51"/>
      <c r="Y298" s="51"/>
      <c r="Z298" s="51"/>
      <c r="AA298" s="51" t="n">
        <v>0</v>
      </c>
      <c r="AB298" s="51"/>
      <c r="AC298" s="51" t="n">
        <v>0</v>
      </c>
      <c r="AD298" s="51"/>
      <c r="AE298" s="51"/>
      <c r="AF298" s="51"/>
      <c r="AG298" s="53" t="n">
        <f aca="false">SUM(AC298+AE298-AF298)</f>
        <v>0</v>
      </c>
      <c r="AH298" s="51"/>
      <c r="AI298" s="51"/>
      <c r="AJ298" s="47"/>
      <c r="AK298" s="51"/>
      <c r="AL298" s="51"/>
      <c r="AM298" s="51"/>
      <c r="AN298" s="47" t="n">
        <f aca="false">SUM(AK298+AL298-AM298)</f>
        <v>0</v>
      </c>
      <c r="AO298" s="39" t="n">
        <f aca="false">SUM(AN298/$AN$4)</f>
        <v>0</v>
      </c>
      <c r="AP298" s="47"/>
      <c r="AQ298" s="47"/>
      <c r="AR298" s="39" t="n">
        <f aca="false">SUM(AP298/$AN$4)</f>
        <v>0</v>
      </c>
      <c r="AS298" s="39"/>
      <c r="AT298" s="39"/>
      <c r="AU298" s="39"/>
      <c r="AV298" s="39"/>
      <c r="AW298" s="39" t="n">
        <f aca="false">SUM(AR298+AU298-AV298)</f>
        <v>0</v>
      </c>
      <c r="AX298" s="47"/>
      <c r="AY298" s="47"/>
      <c r="AZ298" s="47"/>
      <c r="BA298" s="47" t="n">
        <f aca="false">SUM(AW298+AY298-AZ298)</f>
        <v>0</v>
      </c>
      <c r="BB298" s="47"/>
      <c r="BC298" s="48" t="e">
        <f aca="false">SUM(BB298/BA298*100)</f>
        <v>#DIV/0!</v>
      </c>
      <c r="BL298" s="2"/>
    </row>
    <row r="299" customFormat="false" ht="14.25" hidden="true" customHeight="true" outlineLevel="0" collapsed="false">
      <c r="A299" s="46"/>
      <c r="B299" s="52"/>
      <c r="C299" s="52"/>
      <c r="D299" s="52"/>
      <c r="E299" s="52"/>
      <c r="F299" s="52"/>
      <c r="G299" s="52"/>
      <c r="H299" s="52"/>
      <c r="I299" s="37" t="n">
        <v>3</v>
      </c>
      <c r="J299" s="38" t="s">
        <v>54</v>
      </c>
      <c r="K299" s="39"/>
      <c r="L299" s="39"/>
      <c r="M299" s="39"/>
      <c r="N299" s="39"/>
      <c r="O299" s="39"/>
      <c r="P299" s="39" t="n">
        <f aca="false">SUM(P300)</f>
        <v>400000</v>
      </c>
      <c r="Q299" s="39" t="n">
        <f aca="false">SUM(Q300)</f>
        <v>400000</v>
      </c>
      <c r="R299" s="39" t="n">
        <f aca="false">SUM(R300)</f>
        <v>2120.34</v>
      </c>
      <c r="S299" s="39" t="n">
        <f aca="false">SUM(S300)</f>
        <v>0</v>
      </c>
      <c r="T299" s="39" t="n">
        <f aca="false">SUM(T300)</f>
        <v>0</v>
      </c>
      <c r="U299" s="39" t="n">
        <f aca="false">SUM(U300)</f>
        <v>0</v>
      </c>
      <c r="V299" s="39" t="n">
        <f aca="false">S299/P299*100</f>
        <v>0</v>
      </c>
      <c r="W299" s="39"/>
      <c r="X299" s="39"/>
      <c r="Y299" s="39"/>
      <c r="Z299" s="39"/>
      <c r="AA299" s="39" t="n">
        <v>0</v>
      </c>
      <c r="AB299" s="39"/>
      <c r="AC299" s="39" t="n">
        <v>0</v>
      </c>
      <c r="AD299" s="39"/>
      <c r="AE299" s="39"/>
      <c r="AF299" s="39"/>
      <c r="AG299" s="53" t="n">
        <f aca="false">SUM(AC299+AE299-AF299)</f>
        <v>0</v>
      </c>
      <c r="AH299" s="51"/>
      <c r="AI299" s="51"/>
      <c r="AJ299" s="47"/>
      <c r="AK299" s="51"/>
      <c r="AL299" s="51"/>
      <c r="AM299" s="51"/>
      <c r="AN299" s="47" t="n">
        <f aca="false">SUM(AK299+AL299-AM299)</f>
        <v>0</v>
      </c>
      <c r="AO299" s="39" t="n">
        <f aca="false">SUM(AN299/$AN$4)</f>
        <v>0</v>
      </c>
      <c r="AP299" s="47"/>
      <c r="AQ299" s="47"/>
      <c r="AR299" s="39" t="n">
        <f aca="false">SUM(AP299/$AN$4)</f>
        <v>0</v>
      </c>
      <c r="AS299" s="39"/>
      <c r="AT299" s="39"/>
      <c r="AU299" s="39"/>
      <c r="AV299" s="39"/>
      <c r="AW299" s="39" t="n">
        <f aca="false">SUM(AR299+AU299-AV299)</f>
        <v>0</v>
      </c>
      <c r="AX299" s="47"/>
      <c r="AY299" s="47"/>
      <c r="AZ299" s="47"/>
      <c r="BA299" s="47" t="n">
        <f aca="false">SUM(AW299+AY299-AZ299)</f>
        <v>0</v>
      </c>
      <c r="BB299" s="47"/>
      <c r="BC299" s="48" t="e">
        <f aca="false">SUM(BB299/BA299*100)</f>
        <v>#DIV/0!</v>
      </c>
      <c r="BL299" s="2"/>
    </row>
    <row r="300" customFormat="false" ht="12.75" hidden="true" customHeight="false" outlineLevel="0" collapsed="false">
      <c r="A300" s="46"/>
      <c r="B300" s="52"/>
      <c r="C300" s="52"/>
      <c r="D300" s="52"/>
      <c r="E300" s="52"/>
      <c r="F300" s="52"/>
      <c r="G300" s="52"/>
      <c r="H300" s="52"/>
      <c r="I300" s="37" t="n">
        <v>38</v>
      </c>
      <c r="J300" s="38" t="s">
        <v>210</v>
      </c>
      <c r="K300" s="39"/>
      <c r="L300" s="39"/>
      <c r="M300" s="39"/>
      <c r="N300" s="39"/>
      <c r="O300" s="39"/>
      <c r="P300" s="39" t="n">
        <f aca="false">SUM(P302)</f>
        <v>400000</v>
      </c>
      <c r="Q300" s="39" t="n">
        <f aca="false">SUM(Q302)</f>
        <v>400000</v>
      </c>
      <c r="R300" s="39" t="n">
        <f aca="false">SUM(R302)</f>
        <v>2120.34</v>
      </c>
      <c r="S300" s="39" t="n">
        <f aca="false">SUM(S302)</f>
        <v>0</v>
      </c>
      <c r="T300" s="39" t="n">
        <f aca="false">SUM(T302)</f>
        <v>0</v>
      </c>
      <c r="U300" s="39" t="n">
        <v>0</v>
      </c>
      <c r="V300" s="39" t="n">
        <f aca="false">S300/P300*100</f>
        <v>0</v>
      </c>
      <c r="W300" s="39"/>
      <c r="X300" s="39"/>
      <c r="Y300" s="39"/>
      <c r="Z300" s="39"/>
      <c r="AA300" s="39" t="n">
        <v>0</v>
      </c>
      <c r="AB300" s="39"/>
      <c r="AC300" s="39" t="n">
        <v>0</v>
      </c>
      <c r="AD300" s="39"/>
      <c r="AE300" s="39"/>
      <c r="AF300" s="39"/>
      <c r="AG300" s="53" t="n">
        <f aca="false">SUM(AC300+AE300-AF300)</f>
        <v>0</v>
      </c>
      <c r="AH300" s="51"/>
      <c r="AI300" s="51"/>
      <c r="AJ300" s="47"/>
      <c r="AK300" s="51"/>
      <c r="AL300" s="51"/>
      <c r="AM300" s="51"/>
      <c r="AN300" s="47" t="n">
        <f aca="false">SUM(AK300+AL300-AM300)</f>
        <v>0</v>
      </c>
      <c r="AO300" s="39" t="n">
        <f aca="false">SUM(AN300/$AN$4)</f>
        <v>0</v>
      </c>
      <c r="AP300" s="47"/>
      <c r="AQ300" s="47"/>
      <c r="AR300" s="39" t="n">
        <f aca="false">SUM(AP300/$AN$4)</f>
        <v>0</v>
      </c>
      <c r="AS300" s="39"/>
      <c r="AT300" s="39"/>
      <c r="AU300" s="39"/>
      <c r="AV300" s="39"/>
      <c r="AW300" s="39" t="n">
        <f aca="false">SUM(AR300+AU300-AV300)</f>
        <v>0</v>
      </c>
      <c r="AX300" s="47"/>
      <c r="AY300" s="47"/>
      <c r="AZ300" s="47"/>
      <c r="BA300" s="47" t="n">
        <f aca="false">SUM(AW300+AY300-AZ300)</f>
        <v>0</v>
      </c>
      <c r="BB300" s="47"/>
      <c r="BC300" s="48" t="e">
        <f aca="false">SUM(BB300/BA300*100)</f>
        <v>#DIV/0!</v>
      </c>
      <c r="BL300" s="2"/>
    </row>
    <row r="301" customFormat="false" ht="12.75" hidden="true" customHeight="false" outlineLevel="0" collapsed="false">
      <c r="A301" s="41"/>
      <c r="B301" s="36"/>
      <c r="C301" s="36"/>
      <c r="D301" s="36"/>
      <c r="E301" s="36"/>
      <c r="F301" s="36"/>
      <c r="G301" s="36"/>
      <c r="H301" s="36"/>
      <c r="I301" s="49" t="n">
        <v>382</v>
      </c>
      <c r="J301" s="50" t="s">
        <v>300</v>
      </c>
      <c r="K301" s="51"/>
      <c r="L301" s="51"/>
      <c r="M301" s="51"/>
      <c r="N301" s="51"/>
      <c r="O301" s="51"/>
      <c r="P301" s="51" t="n">
        <f aca="false">SUM(P302)</f>
        <v>400000</v>
      </c>
      <c r="Q301" s="51" t="n">
        <f aca="false">SUM(Q302)</f>
        <v>400000</v>
      </c>
      <c r="R301" s="51" t="n">
        <f aca="false">SUM(R302)</f>
        <v>2120.34</v>
      </c>
      <c r="S301" s="51" t="n">
        <f aca="false">SUM(S302)</f>
        <v>0</v>
      </c>
      <c r="T301" s="51" t="n">
        <f aca="false">SUM(T302)</f>
        <v>0</v>
      </c>
      <c r="U301" s="51"/>
      <c r="V301" s="39" t="n">
        <f aca="false">S301/P301*100</f>
        <v>0</v>
      </c>
      <c r="W301" s="51"/>
      <c r="X301" s="51"/>
      <c r="Y301" s="51"/>
      <c r="Z301" s="51"/>
      <c r="AA301" s="51" t="n">
        <v>0</v>
      </c>
      <c r="AB301" s="51"/>
      <c r="AC301" s="51" t="n">
        <v>0</v>
      </c>
      <c r="AD301" s="51"/>
      <c r="AE301" s="51"/>
      <c r="AF301" s="51"/>
      <c r="AG301" s="53" t="n">
        <f aca="false">SUM(AC301+AE301-AF301)</f>
        <v>0</v>
      </c>
      <c r="AH301" s="51"/>
      <c r="AI301" s="51"/>
      <c r="AJ301" s="47"/>
      <c r="AK301" s="51"/>
      <c r="AL301" s="51"/>
      <c r="AM301" s="51"/>
      <c r="AN301" s="47" t="n">
        <f aca="false">SUM(AK301+AL301-AM301)</f>
        <v>0</v>
      </c>
      <c r="AO301" s="39" t="n">
        <f aca="false">SUM(AN301/$AN$4)</f>
        <v>0</v>
      </c>
      <c r="AP301" s="47"/>
      <c r="AQ301" s="47"/>
      <c r="AR301" s="39" t="n">
        <f aca="false">SUM(AP301/$AN$4)</f>
        <v>0</v>
      </c>
      <c r="AS301" s="39"/>
      <c r="AT301" s="39"/>
      <c r="AU301" s="39"/>
      <c r="AV301" s="39"/>
      <c r="AW301" s="39" t="n">
        <f aca="false">SUM(AR301+AU301-AV301)</f>
        <v>0</v>
      </c>
      <c r="AX301" s="47"/>
      <c r="AY301" s="47"/>
      <c r="AZ301" s="47"/>
      <c r="BA301" s="47" t="n">
        <f aca="false">SUM(AW301+AY301-AZ301)</f>
        <v>0</v>
      </c>
      <c r="BB301" s="47"/>
      <c r="BC301" s="48" t="e">
        <f aca="false">SUM(BB301/BA301*100)</f>
        <v>#DIV/0!</v>
      </c>
      <c r="BL301" s="2"/>
    </row>
    <row r="302" customFormat="false" ht="12.75" hidden="true" customHeight="false" outlineLevel="0" collapsed="false">
      <c r="A302" s="41"/>
      <c r="B302" s="36"/>
      <c r="C302" s="36"/>
      <c r="D302" s="36"/>
      <c r="E302" s="36"/>
      <c r="F302" s="36"/>
      <c r="G302" s="36"/>
      <c r="H302" s="36"/>
      <c r="I302" s="49" t="n">
        <v>38221</v>
      </c>
      <c r="J302" s="50" t="s">
        <v>301</v>
      </c>
      <c r="K302" s="51"/>
      <c r="L302" s="51"/>
      <c r="M302" s="51"/>
      <c r="N302" s="51"/>
      <c r="O302" s="51"/>
      <c r="P302" s="51" t="n">
        <v>400000</v>
      </c>
      <c r="Q302" s="51" t="n">
        <v>400000</v>
      </c>
      <c r="R302" s="51" t="n">
        <v>2120.34</v>
      </c>
      <c r="S302" s="51"/>
      <c r="T302" s="51"/>
      <c r="U302" s="51"/>
      <c r="V302" s="39" t="n">
        <f aca="false">S302/P302*100</f>
        <v>0</v>
      </c>
      <c r="W302" s="51"/>
      <c r="X302" s="51"/>
      <c r="Y302" s="51"/>
      <c r="Z302" s="51"/>
      <c r="AA302" s="51" t="n">
        <v>0</v>
      </c>
      <c r="AB302" s="51"/>
      <c r="AC302" s="51" t="n">
        <v>0</v>
      </c>
      <c r="AD302" s="51"/>
      <c r="AE302" s="51"/>
      <c r="AF302" s="51"/>
      <c r="AG302" s="53" t="n">
        <f aca="false">SUM(AC302+AE302-AF302)</f>
        <v>0</v>
      </c>
      <c r="AH302" s="51"/>
      <c r="AI302" s="51"/>
      <c r="AJ302" s="47"/>
      <c r="AK302" s="51"/>
      <c r="AL302" s="51"/>
      <c r="AM302" s="51"/>
      <c r="AN302" s="47" t="n">
        <f aca="false">SUM(AK302+AL302-AM302)</f>
        <v>0</v>
      </c>
      <c r="AO302" s="39" t="n">
        <f aca="false">SUM(AN302/$AN$4)</f>
        <v>0</v>
      </c>
      <c r="AP302" s="47"/>
      <c r="AQ302" s="47"/>
      <c r="AR302" s="39" t="n">
        <f aca="false">SUM(AP302/$AN$4)</f>
        <v>0</v>
      </c>
      <c r="AS302" s="39"/>
      <c r="AT302" s="39"/>
      <c r="AU302" s="39"/>
      <c r="AV302" s="39"/>
      <c r="AW302" s="39" t="n">
        <f aca="false">SUM(AR302+AU302-AV302)</f>
        <v>0</v>
      </c>
      <c r="AX302" s="47"/>
      <c r="AY302" s="47"/>
      <c r="AZ302" s="47"/>
      <c r="BA302" s="47" t="n">
        <f aca="false">SUM(AW302+AY302-AZ302)</f>
        <v>0</v>
      </c>
      <c r="BB302" s="47"/>
      <c r="BC302" s="48" t="e">
        <f aca="false">SUM(BB302/BA302*100)</f>
        <v>#DIV/0!</v>
      </c>
      <c r="BL302" s="2"/>
    </row>
    <row r="303" customFormat="false" ht="12.75" hidden="false" customHeight="false" outlineLevel="0" collapsed="false">
      <c r="A303" s="41" t="s">
        <v>302</v>
      </c>
      <c r="B303" s="36"/>
      <c r="C303" s="36"/>
      <c r="D303" s="36"/>
      <c r="E303" s="36"/>
      <c r="F303" s="36"/>
      <c r="G303" s="36"/>
      <c r="H303" s="36"/>
      <c r="I303" s="49" t="s">
        <v>48</v>
      </c>
      <c r="J303" s="50" t="s">
        <v>303</v>
      </c>
      <c r="K303" s="51" t="n">
        <f aca="false">SUM(K304)</f>
        <v>10000</v>
      </c>
      <c r="L303" s="51" t="n">
        <f aca="false">SUM(L304)</f>
        <v>20000</v>
      </c>
      <c r="M303" s="51" t="n">
        <f aca="false">SUM(M304)</f>
        <v>20000</v>
      </c>
      <c r="N303" s="51" t="n">
        <f aca="false">SUM(N304)</f>
        <v>3000</v>
      </c>
      <c r="O303" s="51" t="n">
        <f aca="false">SUM(O304)</f>
        <v>3000</v>
      </c>
      <c r="P303" s="51" t="n">
        <f aca="false">SUM(P304)</f>
        <v>3000</v>
      </c>
      <c r="Q303" s="51" t="n">
        <f aca="false">SUM(Q304)</f>
        <v>3000</v>
      </c>
      <c r="R303" s="51" t="n">
        <f aca="false">SUM(R304)</f>
        <v>0</v>
      </c>
      <c r="S303" s="51" t="n">
        <f aca="false">SUM(S304)</f>
        <v>3000</v>
      </c>
      <c r="T303" s="51" t="n">
        <f aca="false">SUM(T304)</f>
        <v>0</v>
      </c>
      <c r="U303" s="51" t="n">
        <f aca="false">SUM(U304)</f>
        <v>0</v>
      </c>
      <c r="V303" s="51" t="n">
        <f aca="false">SUM(V304)</f>
        <v>100</v>
      </c>
      <c r="W303" s="51" t="n">
        <f aca="false">SUM(W304)</f>
        <v>3000</v>
      </c>
      <c r="X303" s="51" t="n">
        <f aca="false">SUM(X304)</f>
        <v>3000</v>
      </c>
      <c r="Y303" s="51" t="n">
        <f aca="false">SUM(Y304)</f>
        <v>3000</v>
      </c>
      <c r="Z303" s="51" t="n">
        <f aca="false">SUM(Z304)</f>
        <v>3000</v>
      </c>
      <c r="AA303" s="51" t="n">
        <f aca="false">SUM(AA304)</f>
        <v>22000</v>
      </c>
      <c r="AB303" s="51" t="n">
        <f aca="false">SUM(AB304)</f>
        <v>0</v>
      </c>
      <c r="AC303" s="51" t="n">
        <f aca="false">SUM(AC304)</f>
        <v>22000</v>
      </c>
      <c r="AD303" s="51" t="n">
        <f aca="false">SUM(AD304)</f>
        <v>22000</v>
      </c>
      <c r="AE303" s="51" t="n">
        <f aca="false">SUM(AE304)</f>
        <v>0</v>
      </c>
      <c r="AF303" s="51" t="n">
        <f aca="false">SUM(AF304)</f>
        <v>0</v>
      </c>
      <c r="AG303" s="51" t="n">
        <f aca="false">SUM(AG304)</f>
        <v>22000</v>
      </c>
      <c r="AH303" s="51" t="n">
        <f aca="false">SUM(AH304)</f>
        <v>10836.89</v>
      </c>
      <c r="AI303" s="51" t="n">
        <f aca="false">SUM(AI304)</f>
        <v>10000</v>
      </c>
      <c r="AJ303" s="51" t="n">
        <f aca="false">SUM(AJ304)</f>
        <v>10000</v>
      </c>
      <c r="AK303" s="51" t="n">
        <f aca="false">SUM(AK304)</f>
        <v>10000</v>
      </c>
      <c r="AL303" s="51" t="n">
        <f aca="false">SUM(AL304)</f>
        <v>0</v>
      </c>
      <c r="AM303" s="51" t="n">
        <f aca="false">SUM(AM304)</f>
        <v>0</v>
      </c>
      <c r="AN303" s="51" t="n">
        <f aca="false">SUM(AN304)</f>
        <v>10000</v>
      </c>
      <c r="AO303" s="39" t="n">
        <f aca="false">SUM(AN303/$AN$4)</f>
        <v>1327.22808414626</v>
      </c>
      <c r="AP303" s="51" t="n">
        <f aca="false">SUM(AP304)</f>
        <v>10000</v>
      </c>
      <c r="AQ303" s="51" t="n">
        <f aca="false">SUM(AQ304)</f>
        <v>0</v>
      </c>
      <c r="AR303" s="39" t="n">
        <f aca="false">SUM(AP303/$AN$4)</f>
        <v>1327.22808414626</v>
      </c>
      <c r="AS303" s="39"/>
      <c r="AT303" s="39" t="n">
        <f aca="false">SUM(AT304)</f>
        <v>0</v>
      </c>
      <c r="AU303" s="39" t="n">
        <f aca="false">SUM(AU304)</f>
        <v>0</v>
      </c>
      <c r="AV303" s="39" t="n">
        <f aca="false">SUM(AV304)</f>
        <v>0</v>
      </c>
      <c r="AW303" s="39" t="n">
        <f aca="false">SUM(AR303+AU303-AV303)</f>
        <v>1327.22808414626</v>
      </c>
      <c r="AX303" s="47" t="n">
        <f aca="false">SUM(AX307)</f>
        <v>1327.23</v>
      </c>
      <c r="AY303" s="47" t="n">
        <f aca="false">SUM(AY307)</f>
        <v>0</v>
      </c>
      <c r="AZ303" s="47" t="n">
        <f aca="false">SUM(AZ307)</f>
        <v>0</v>
      </c>
      <c r="BA303" s="47" t="n">
        <f aca="false">SUM(BA307)</f>
        <v>1327.22808414626</v>
      </c>
      <c r="BB303" s="47" t="n">
        <f aca="false">SUM(BB307)</f>
        <v>1327.23</v>
      </c>
      <c r="BC303" s="48" t="n">
        <f aca="false">SUM(BB303/BA303*100)</f>
        <v>100.00014435</v>
      </c>
      <c r="BL303" s="2"/>
    </row>
    <row r="304" customFormat="false" ht="12.75" hidden="false" customHeight="false" outlineLevel="0" collapsed="false">
      <c r="A304" s="41"/>
      <c r="B304" s="36"/>
      <c r="C304" s="36"/>
      <c r="D304" s="36"/>
      <c r="E304" s="36"/>
      <c r="F304" s="36"/>
      <c r="G304" s="36"/>
      <c r="H304" s="36"/>
      <c r="I304" s="49" t="s">
        <v>285</v>
      </c>
      <c r="J304" s="50"/>
      <c r="K304" s="51" t="n">
        <f aca="false">SUM(K307)</f>
        <v>10000</v>
      </c>
      <c r="L304" s="51" t="n">
        <f aca="false">SUM(L307)</f>
        <v>20000</v>
      </c>
      <c r="M304" s="51" t="n">
        <f aca="false">SUM(M307)</f>
        <v>20000</v>
      </c>
      <c r="N304" s="51" t="n">
        <f aca="false">SUM(N307)</f>
        <v>3000</v>
      </c>
      <c r="O304" s="51" t="n">
        <f aca="false">SUM(O307)</f>
        <v>3000</v>
      </c>
      <c r="P304" s="51" t="n">
        <f aca="false">SUM(P307)</f>
        <v>3000</v>
      </c>
      <c r="Q304" s="51" t="n">
        <f aca="false">SUM(Q307)</f>
        <v>3000</v>
      </c>
      <c r="R304" s="51" t="n">
        <f aca="false">SUM(R307)</f>
        <v>0</v>
      </c>
      <c r="S304" s="51" t="n">
        <f aca="false">SUM(S307)</f>
        <v>3000</v>
      </c>
      <c r="T304" s="51" t="n">
        <f aca="false">SUM(T307)</f>
        <v>0</v>
      </c>
      <c r="U304" s="51" t="n">
        <f aca="false">SUM(U307)</f>
        <v>0</v>
      </c>
      <c r="V304" s="51" t="n">
        <f aca="false">SUM(V307)</f>
        <v>100</v>
      </c>
      <c r="W304" s="51" t="n">
        <f aca="false">SUM(W307)</f>
        <v>3000</v>
      </c>
      <c r="X304" s="51" t="n">
        <f aca="false">SUM(X307)</f>
        <v>3000</v>
      </c>
      <c r="Y304" s="51" t="n">
        <f aca="false">SUM(Y307)</f>
        <v>3000</v>
      </c>
      <c r="Z304" s="51" t="n">
        <f aca="false">SUM(Z307)</f>
        <v>3000</v>
      </c>
      <c r="AA304" s="51" t="n">
        <f aca="false">SUM(AA307)</f>
        <v>22000</v>
      </c>
      <c r="AB304" s="51" t="n">
        <f aca="false">SUM(AB307)</f>
        <v>0</v>
      </c>
      <c r="AC304" s="51" t="n">
        <f aca="false">SUM(AC307)</f>
        <v>22000</v>
      </c>
      <c r="AD304" s="51" t="n">
        <f aca="false">SUM(AD307)</f>
        <v>22000</v>
      </c>
      <c r="AE304" s="51" t="n">
        <f aca="false">SUM(AE307)</f>
        <v>0</v>
      </c>
      <c r="AF304" s="51" t="n">
        <f aca="false">SUM(AF307)</f>
        <v>0</v>
      </c>
      <c r="AG304" s="51" t="n">
        <f aca="false">SUM(AG307)</f>
        <v>22000</v>
      </c>
      <c r="AH304" s="51" t="n">
        <f aca="false">SUM(AH307)</f>
        <v>10836.89</v>
      </c>
      <c r="AI304" s="51" t="n">
        <f aca="false">SUM(AI307)</f>
        <v>10000</v>
      </c>
      <c r="AJ304" s="51" t="n">
        <f aca="false">SUM(AJ307)</f>
        <v>10000</v>
      </c>
      <c r="AK304" s="51" t="n">
        <f aca="false">SUM(AK307)</f>
        <v>10000</v>
      </c>
      <c r="AL304" s="51" t="n">
        <f aca="false">SUM(AL307)</f>
        <v>0</v>
      </c>
      <c r="AM304" s="51" t="n">
        <f aca="false">SUM(AM307)</f>
        <v>0</v>
      </c>
      <c r="AN304" s="51" t="n">
        <f aca="false">SUM(AN307)</f>
        <v>10000</v>
      </c>
      <c r="AO304" s="39" t="n">
        <f aca="false">SUM(AN304/$AN$4)</f>
        <v>1327.22808414626</v>
      </c>
      <c r="AP304" s="51" t="n">
        <f aca="false">SUM(AP307)</f>
        <v>10000</v>
      </c>
      <c r="AQ304" s="51" t="n">
        <f aca="false">SUM(AQ307)</f>
        <v>0</v>
      </c>
      <c r="AR304" s="39" t="n">
        <f aca="false">SUM(AP304/$AN$4)</f>
        <v>1327.22808414626</v>
      </c>
      <c r="AS304" s="39"/>
      <c r="AT304" s="39" t="n">
        <f aca="false">SUM(AT307)</f>
        <v>0</v>
      </c>
      <c r="AU304" s="39" t="n">
        <f aca="false">SUM(AU307)</f>
        <v>0</v>
      </c>
      <c r="AV304" s="39" t="n">
        <f aca="false">SUM(AV307)</f>
        <v>0</v>
      </c>
      <c r="AW304" s="39" t="n">
        <f aca="false">SUM(AR304+AU304-AV304)</f>
        <v>1327.22808414626</v>
      </c>
      <c r="AX304" s="47"/>
      <c r="AY304" s="47"/>
      <c r="AZ304" s="47"/>
      <c r="BA304" s="47" t="n">
        <v>1327.23</v>
      </c>
      <c r="BB304" s="47" t="n">
        <f aca="false">SUM(BB307)</f>
        <v>1327.23</v>
      </c>
      <c r="BC304" s="48" t="n">
        <f aca="false">SUM(BB304/BA304*100)</f>
        <v>100</v>
      </c>
      <c r="BL304" s="2"/>
    </row>
    <row r="305" customFormat="false" ht="14.25" hidden="true" customHeight="true" outlineLevel="0" collapsed="false">
      <c r="A305" s="41"/>
      <c r="B305" s="36" t="s">
        <v>51</v>
      </c>
      <c r="C305" s="36"/>
      <c r="D305" s="36"/>
      <c r="E305" s="36"/>
      <c r="F305" s="36"/>
      <c r="G305" s="36"/>
      <c r="H305" s="36"/>
      <c r="I305" s="49" t="s">
        <v>52</v>
      </c>
      <c r="J305" s="50" t="s">
        <v>53</v>
      </c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39" t="n">
        <f aca="false">SUM(AN305/$AN$4)</f>
        <v>0</v>
      </c>
      <c r="AP305" s="51" t="n">
        <v>10000</v>
      </c>
      <c r="AQ305" s="51"/>
      <c r="AR305" s="39" t="n">
        <f aca="false">SUM(AP305/$AN$4)</f>
        <v>1327.22808414626</v>
      </c>
      <c r="AS305" s="39"/>
      <c r="AT305" s="39" t="n">
        <v>10000</v>
      </c>
      <c r="AU305" s="39"/>
      <c r="AV305" s="39"/>
      <c r="AW305" s="39" t="n">
        <f aca="false">SUM(AR305+AU305-AV305)</f>
        <v>1327.22808414626</v>
      </c>
      <c r="AX305" s="47"/>
      <c r="AY305" s="47"/>
      <c r="AZ305" s="47"/>
      <c r="BA305" s="47" t="n">
        <v>5.6</v>
      </c>
      <c r="BB305" s="47"/>
      <c r="BC305" s="48" t="n">
        <f aca="false">SUM(BB305/BA305*100)</f>
        <v>0</v>
      </c>
      <c r="BL305" s="2"/>
    </row>
    <row r="306" customFormat="false" ht="12.75" hidden="true" customHeight="false" outlineLevel="0" collapsed="false">
      <c r="A306" s="41"/>
      <c r="B306" s="36"/>
      <c r="C306" s="36"/>
      <c r="D306" s="36"/>
      <c r="E306" s="36"/>
      <c r="F306" s="36"/>
      <c r="G306" s="36"/>
      <c r="H306" s="36"/>
      <c r="I306" s="57" t="s">
        <v>170</v>
      </c>
      <c r="J306" s="50" t="s">
        <v>82</v>
      </c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39"/>
      <c r="AP306" s="51"/>
      <c r="AQ306" s="51"/>
      <c r="AR306" s="39"/>
      <c r="AS306" s="39"/>
      <c r="AT306" s="39"/>
      <c r="AU306" s="39"/>
      <c r="AV306" s="39"/>
      <c r="AW306" s="39"/>
      <c r="AX306" s="47"/>
      <c r="AY306" s="47"/>
      <c r="AZ306" s="47"/>
      <c r="BA306" s="47" t="n">
        <v>1321.63</v>
      </c>
      <c r="BB306" s="47"/>
      <c r="BC306" s="48" t="n">
        <f aca="false">SUM(BB306/BA306*100)</f>
        <v>0</v>
      </c>
      <c r="BL306" s="2"/>
    </row>
    <row r="307" customFormat="false" ht="12.75" hidden="false" customHeight="false" outlineLevel="0" collapsed="false">
      <c r="A307" s="46"/>
      <c r="B307" s="52"/>
      <c r="C307" s="52"/>
      <c r="D307" s="52"/>
      <c r="E307" s="52"/>
      <c r="F307" s="52"/>
      <c r="G307" s="52"/>
      <c r="H307" s="52"/>
      <c r="I307" s="37" t="n">
        <v>3</v>
      </c>
      <c r="J307" s="38" t="s">
        <v>54</v>
      </c>
      <c r="K307" s="39" t="n">
        <f aca="false">SUM(K308)</f>
        <v>10000</v>
      </c>
      <c r="L307" s="39" t="n">
        <f aca="false">SUM(L308)</f>
        <v>20000</v>
      </c>
      <c r="M307" s="39" t="n">
        <f aca="false">SUM(M308)</f>
        <v>20000</v>
      </c>
      <c r="N307" s="39" t="n">
        <f aca="false">SUM(N308)</f>
        <v>3000</v>
      </c>
      <c r="O307" s="39" t="n">
        <f aca="false">SUM(O308)</f>
        <v>3000</v>
      </c>
      <c r="P307" s="39" t="n">
        <f aca="false">SUM(P308)</f>
        <v>3000</v>
      </c>
      <c r="Q307" s="39" t="n">
        <f aca="false">SUM(Q308)</f>
        <v>3000</v>
      </c>
      <c r="R307" s="39" t="n">
        <f aca="false">SUM(R308)</f>
        <v>0</v>
      </c>
      <c r="S307" s="39" t="n">
        <f aca="false">SUM(S308)</f>
        <v>3000</v>
      </c>
      <c r="T307" s="39" t="n">
        <f aca="false">SUM(T308)</f>
        <v>0</v>
      </c>
      <c r="U307" s="39" t="n">
        <f aca="false">SUM(U308)</f>
        <v>0</v>
      </c>
      <c r="V307" s="39" t="n">
        <f aca="false">SUM(V308)</f>
        <v>100</v>
      </c>
      <c r="W307" s="39" t="n">
        <f aca="false">SUM(W308)</f>
        <v>3000</v>
      </c>
      <c r="X307" s="39" t="n">
        <f aca="false">SUM(X308)</f>
        <v>3000</v>
      </c>
      <c r="Y307" s="39" t="n">
        <f aca="false">SUM(Y308)</f>
        <v>3000</v>
      </c>
      <c r="Z307" s="39" t="n">
        <f aca="false">SUM(Z308)</f>
        <v>3000</v>
      </c>
      <c r="AA307" s="39" t="n">
        <f aca="false">SUM(AA308)</f>
        <v>22000</v>
      </c>
      <c r="AB307" s="39" t="n">
        <f aca="false">SUM(AB308)</f>
        <v>0</v>
      </c>
      <c r="AC307" s="39" t="n">
        <f aca="false">SUM(AC308)</f>
        <v>22000</v>
      </c>
      <c r="AD307" s="39" t="n">
        <f aca="false">SUM(AD308)</f>
        <v>22000</v>
      </c>
      <c r="AE307" s="39" t="n">
        <f aca="false">SUM(AE308)</f>
        <v>0</v>
      </c>
      <c r="AF307" s="39" t="n">
        <f aca="false">SUM(AF308)</f>
        <v>0</v>
      </c>
      <c r="AG307" s="39" t="n">
        <f aca="false">SUM(AG308)</f>
        <v>22000</v>
      </c>
      <c r="AH307" s="39" t="n">
        <f aca="false">SUM(AH308)</f>
        <v>10836.89</v>
      </c>
      <c r="AI307" s="39" t="n">
        <f aca="false">SUM(AI308)</f>
        <v>10000</v>
      </c>
      <c r="AJ307" s="39" t="n">
        <f aca="false">SUM(AJ308)</f>
        <v>10000</v>
      </c>
      <c r="AK307" s="39" t="n">
        <f aca="false">SUM(AK308)</f>
        <v>10000</v>
      </c>
      <c r="AL307" s="39" t="n">
        <f aca="false">SUM(AL308)</f>
        <v>0</v>
      </c>
      <c r="AM307" s="39" t="n">
        <f aca="false">SUM(AM308)</f>
        <v>0</v>
      </c>
      <c r="AN307" s="39" t="n">
        <f aca="false">SUM(AN308)</f>
        <v>10000</v>
      </c>
      <c r="AO307" s="39" t="n">
        <f aca="false">SUM(AN307/$AN$4)</f>
        <v>1327.22808414626</v>
      </c>
      <c r="AP307" s="39" t="n">
        <f aca="false">SUM(AP308)</f>
        <v>10000</v>
      </c>
      <c r="AQ307" s="39" t="n">
        <f aca="false">SUM(AQ308)</f>
        <v>0</v>
      </c>
      <c r="AR307" s="39" t="n">
        <f aca="false">SUM(AP307/$AN$4)</f>
        <v>1327.22808414626</v>
      </c>
      <c r="AS307" s="39"/>
      <c r="AT307" s="39" t="n">
        <f aca="false">SUM(AT308)</f>
        <v>0</v>
      </c>
      <c r="AU307" s="39" t="n">
        <f aca="false">SUM(AU308)</f>
        <v>0</v>
      </c>
      <c r="AV307" s="39" t="n">
        <f aca="false">SUM(AV308)</f>
        <v>0</v>
      </c>
      <c r="AW307" s="39" t="n">
        <f aca="false">SUM(AR307+AU307-AV307)</f>
        <v>1327.22808414626</v>
      </c>
      <c r="AX307" s="47" t="n">
        <f aca="false">SUM(AX308)</f>
        <v>1327.23</v>
      </c>
      <c r="AY307" s="47" t="n">
        <f aca="false">SUM(AY308)</f>
        <v>0</v>
      </c>
      <c r="AZ307" s="47" t="n">
        <f aca="false">SUM(AZ308)</f>
        <v>0</v>
      </c>
      <c r="BA307" s="47" t="n">
        <f aca="false">SUM(BA308)</f>
        <v>1327.22808414626</v>
      </c>
      <c r="BB307" s="47" t="n">
        <f aca="false">SUM(BB308)</f>
        <v>1327.23</v>
      </c>
      <c r="BC307" s="48" t="n">
        <f aca="false">SUM(BB307/BA307*100)</f>
        <v>100.00014435</v>
      </c>
      <c r="BL307" s="2"/>
    </row>
    <row r="308" customFormat="false" ht="12.75" hidden="false" customHeight="false" outlineLevel="0" collapsed="false">
      <c r="A308" s="46"/>
      <c r="B308" s="52" t="s">
        <v>52</v>
      </c>
      <c r="C308" s="52"/>
      <c r="D308" s="52"/>
      <c r="E308" s="52"/>
      <c r="F308" s="52"/>
      <c r="G308" s="52"/>
      <c r="H308" s="52"/>
      <c r="I308" s="37" t="n">
        <v>38</v>
      </c>
      <c r="J308" s="38" t="s">
        <v>210</v>
      </c>
      <c r="K308" s="39" t="n">
        <f aca="false">SUM(K310)</f>
        <v>10000</v>
      </c>
      <c r="L308" s="39" t="n">
        <f aca="false">SUM(L310)</f>
        <v>20000</v>
      </c>
      <c r="M308" s="39" t="n">
        <f aca="false">SUM(M310)</f>
        <v>20000</v>
      </c>
      <c r="N308" s="39" t="n">
        <f aca="false">SUM(N310)</f>
        <v>3000</v>
      </c>
      <c r="O308" s="39" t="n">
        <f aca="false">SUM(O310)</f>
        <v>3000</v>
      </c>
      <c r="P308" s="39" t="n">
        <f aca="false">SUM(P310)</f>
        <v>3000</v>
      </c>
      <c r="Q308" s="39" t="n">
        <f aca="false">SUM(Q310)</f>
        <v>3000</v>
      </c>
      <c r="R308" s="39" t="n">
        <f aca="false">SUM(R310)</f>
        <v>0</v>
      </c>
      <c r="S308" s="39" t="n">
        <f aca="false">SUM(S310)</f>
        <v>3000</v>
      </c>
      <c r="T308" s="39" t="n">
        <f aca="false">SUM(T310)</f>
        <v>0</v>
      </c>
      <c r="U308" s="39" t="n">
        <f aca="false">SUM(U310)</f>
        <v>0</v>
      </c>
      <c r="V308" s="39" t="n">
        <f aca="false">SUM(V310)</f>
        <v>100</v>
      </c>
      <c r="W308" s="39" t="n">
        <f aca="false">SUM(W310)</f>
        <v>3000</v>
      </c>
      <c r="X308" s="39" t="n">
        <f aca="false">SUM(X310)</f>
        <v>3000</v>
      </c>
      <c r="Y308" s="39" t="n">
        <f aca="false">SUM(Y310)</f>
        <v>3000</v>
      </c>
      <c r="Z308" s="39" t="n">
        <f aca="false">SUM(Z310)</f>
        <v>3000</v>
      </c>
      <c r="AA308" s="39" t="n">
        <f aca="false">SUM(AA310)</f>
        <v>22000</v>
      </c>
      <c r="AB308" s="39" t="n">
        <f aca="false">SUM(AB310)</f>
        <v>0</v>
      </c>
      <c r="AC308" s="39" t="n">
        <f aca="false">SUM(AC310)</f>
        <v>22000</v>
      </c>
      <c r="AD308" s="39" t="n">
        <f aca="false">SUM(AD310)</f>
        <v>22000</v>
      </c>
      <c r="AE308" s="39" t="n">
        <f aca="false">SUM(AE310)</f>
        <v>0</v>
      </c>
      <c r="AF308" s="39" t="n">
        <f aca="false">SUM(AF310)</f>
        <v>0</v>
      </c>
      <c r="AG308" s="39" t="n">
        <f aca="false">SUM(AG310)</f>
        <v>22000</v>
      </c>
      <c r="AH308" s="39" t="n">
        <f aca="false">SUM(AH310)</f>
        <v>10836.89</v>
      </c>
      <c r="AI308" s="39" t="n">
        <f aca="false">SUM(AI310)</f>
        <v>10000</v>
      </c>
      <c r="AJ308" s="39" t="n">
        <f aca="false">SUM(AJ310)</f>
        <v>10000</v>
      </c>
      <c r="AK308" s="39" t="n">
        <f aca="false">SUM(AK310)</f>
        <v>10000</v>
      </c>
      <c r="AL308" s="39" t="n">
        <f aca="false">SUM(AL310)</f>
        <v>0</v>
      </c>
      <c r="AM308" s="39" t="n">
        <f aca="false">SUM(AM310)</f>
        <v>0</v>
      </c>
      <c r="AN308" s="39" t="n">
        <f aca="false">SUM(AN310)</f>
        <v>10000</v>
      </c>
      <c r="AO308" s="39" t="n">
        <f aca="false">SUM(AN308/$AN$4)</f>
        <v>1327.22808414626</v>
      </c>
      <c r="AP308" s="39" t="n">
        <f aca="false">SUM(AP310)</f>
        <v>10000</v>
      </c>
      <c r="AQ308" s="39"/>
      <c r="AR308" s="39" t="n">
        <f aca="false">SUM(AP308/$AN$4)</f>
        <v>1327.22808414626</v>
      </c>
      <c r="AS308" s="39"/>
      <c r="AT308" s="39" t="n">
        <f aca="false">SUM(AT310)</f>
        <v>0</v>
      </c>
      <c r="AU308" s="39" t="n">
        <f aca="false">SUM(AU310)</f>
        <v>0</v>
      </c>
      <c r="AV308" s="39" t="n">
        <f aca="false">SUM(AV310)</f>
        <v>0</v>
      </c>
      <c r="AW308" s="39" t="n">
        <f aca="false">SUM(AR308+AU308-AV308)</f>
        <v>1327.22808414626</v>
      </c>
      <c r="AX308" s="47" t="n">
        <f aca="false">SUM(AX309)</f>
        <v>1327.23</v>
      </c>
      <c r="AY308" s="47" t="n">
        <f aca="false">SUM(AY309)</f>
        <v>0</v>
      </c>
      <c r="AZ308" s="47" t="n">
        <f aca="false">SUM(AZ309)</f>
        <v>0</v>
      </c>
      <c r="BA308" s="47" t="n">
        <f aca="false">SUM(BA309)</f>
        <v>1327.22808414626</v>
      </c>
      <c r="BB308" s="47" t="n">
        <f aca="false">SUM(BB309)</f>
        <v>1327.23</v>
      </c>
      <c r="BC308" s="48" t="n">
        <f aca="false">SUM(BB308/BA308*100)</f>
        <v>100.00014435</v>
      </c>
      <c r="BL308" s="2"/>
    </row>
    <row r="309" customFormat="false" ht="12.75" hidden="false" customHeight="false" outlineLevel="0" collapsed="false">
      <c r="A309" s="41"/>
      <c r="B309" s="36"/>
      <c r="C309" s="36"/>
      <c r="D309" s="36"/>
      <c r="E309" s="36"/>
      <c r="F309" s="36"/>
      <c r="G309" s="36"/>
      <c r="H309" s="36"/>
      <c r="I309" s="49" t="n">
        <v>381</v>
      </c>
      <c r="J309" s="50" t="s">
        <v>64</v>
      </c>
      <c r="K309" s="51" t="n">
        <f aca="false">SUM(K310)</f>
        <v>10000</v>
      </c>
      <c r="L309" s="51" t="n">
        <f aca="false">SUM(L310)</f>
        <v>20000</v>
      </c>
      <c r="M309" s="51" t="n">
        <f aca="false">SUM(M310)</f>
        <v>20000</v>
      </c>
      <c r="N309" s="51" t="n">
        <f aca="false">SUM(N310)</f>
        <v>3000</v>
      </c>
      <c r="O309" s="51" t="n">
        <f aca="false">SUM(O310)</f>
        <v>3000</v>
      </c>
      <c r="P309" s="51" t="n">
        <f aca="false">SUM(P310)</f>
        <v>3000</v>
      </c>
      <c r="Q309" s="51" t="n">
        <f aca="false">SUM(Q310)</f>
        <v>3000</v>
      </c>
      <c r="R309" s="51" t="n">
        <f aca="false">SUM(R310)</f>
        <v>0</v>
      </c>
      <c r="S309" s="51" t="n">
        <f aca="false">SUM(S310)</f>
        <v>3000</v>
      </c>
      <c r="T309" s="51" t="n">
        <f aca="false">SUM(T310)</f>
        <v>0</v>
      </c>
      <c r="U309" s="51" t="n">
        <f aca="false">SUM(U310)</f>
        <v>0</v>
      </c>
      <c r="V309" s="51" t="n">
        <f aca="false">SUM(V310)</f>
        <v>100</v>
      </c>
      <c r="W309" s="51" t="n">
        <f aca="false">SUM(W310)</f>
        <v>3000</v>
      </c>
      <c r="X309" s="51" t="n">
        <f aca="false">SUM(X310)</f>
        <v>3000</v>
      </c>
      <c r="Y309" s="51" t="n">
        <f aca="false">SUM(Y310)</f>
        <v>3000</v>
      </c>
      <c r="Z309" s="51" t="n">
        <f aca="false">SUM(Z310)</f>
        <v>3000</v>
      </c>
      <c r="AA309" s="51" t="n">
        <f aca="false">SUM(AA310)</f>
        <v>22000</v>
      </c>
      <c r="AB309" s="51" t="n">
        <f aca="false">SUM(AB310)</f>
        <v>0</v>
      </c>
      <c r="AC309" s="51" t="n">
        <f aca="false">SUM(AC310)</f>
        <v>22000</v>
      </c>
      <c r="AD309" s="51" t="n">
        <f aca="false">SUM(AD310)</f>
        <v>22000</v>
      </c>
      <c r="AE309" s="51" t="n">
        <f aca="false">SUM(AE310)</f>
        <v>0</v>
      </c>
      <c r="AF309" s="51" t="n">
        <f aca="false">SUM(AF310)</f>
        <v>0</v>
      </c>
      <c r="AG309" s="51" t="n">
        <f aca="false">SUM(AG310)</f>
        <v>22000</v>
      </c>
      <c r="AH309" s="51" t="n">
        <f aca="false">SUM(AH310)</f>
        <v>10836.89</v>
      </c>
      <c r="AI309" s="51" t="n">
        <f aca="false">SUM(AI310)</f>
        <v>10000</v>
      </c>
      <c r="AJ309" s="51" t="n">
        <f aca="false">SUM(AJ310)</f>
        <v>10000</v>
      </c>
      <c r="AK309" s="51" t="n">
        <f aca="false">SUM(AK310)</f>
        <v>10000</v>
      </c>
      <c r="AL309" s="51" t="n">
        <f aca="false">SUM(AL310)</f>
        <v>0</v>
      </c>
      <c r="AM309" s="51" t="n">
        <f aca="false">SUM(AM310)</f>
        <v>0</v>
      </c>
      <c r="AN309" s="51" t="n">
        <f aca="false">SUM(AN310)</f>
        <v>10000</v>
      </c>
      <c r="AO309" s="39" t="n">
        <f aca="false">SUM(AN309/$AN$4)</f>
        <v>1327.22808414626</v>
      </c>
      <c r="AP309" s="51" t="n">
        <f aca="false">SUM(AP310)</f>
        <v>10000</v>
      </c>
      <c r="AQ309" s="51"/>
      <c r="AR309" s="39" t="n">
        <f aca="false">SUM(AP309/$AN$4)</f>
        <v>1327.22808414626</v>
      </c>
      <c r="AS309" s="39"/>
      <c r="AT309" s="39" t="n">
        <f aca="false">SUM(AT310)</f>
        <v>0</v>
      </c>
      <c r="AU309" s="39" t="n">
        <f aca="false">SUM(AU310)</f>
        <v>0</v>
      </c>
      <c r="AV309" s="39" t="n">
        <f aca="false">SUM(AV310)</f>
        <v>0</v>
      </c>
      <c r="AW309" s="39" t="n">
        <f aca="false">SUM(AR309+AU309-AV309)</f>
        <v>1327.22808414626</v>
      </c>
      <c r="AX309" s="47" t="n">
        <f aca="false">SUM(AX310)</f>
        <v>1327.23</v>
      </c>
      <c r="AY309" s="47" t="n">
        <f aca="false">SUM(AY310)</f>
        <v>0</v>
      </c>
      <c r="AZ309" s="47" t="n">
        <f aca="false">SUM(AZ310)</f>
        <v>0</v>
      </c>
      <c r="BA309" s="47" t="n">
        <f aca="false">SUM(BA310)</f>
        <v>1327.22808414626</v>
      </c>
      <c r="BB309" s="47" t="n">
        <f aca="false">SUM(BB310)</f>
        <v>1327.23</v>
      </c>
      <c r="BC309" s="48" t="n">
        <f aca="false">SUM(BB309/BA309*100)</f>
        <v>100.00014435</v>
      </c>
      <c r="BL309" s="2"/>
    </row>
    <row r="310" customFormat="false" ht="12.75" hidden="false" customHeight="false" outlineLevel="0" collapsed="false">
      <c r="A310" s="41"/>
      <c r="B310" s="36"/>
      <c r="C310" s="36"/>
      <c r="D310" s="36"/>
      <c r="E310" s="36"/>
      <c r="F310" s="36"/>
      <c r="G310" s="36"/>
      <c r="H310" s="36"/>
      <c r="I310" s="49" t="n">
        <v>38111</v>
      </c>
      <c r="J310" s="50" t="s">
        <v>304</v>
      </c>
      <c r="K310" s="51" t="n">
        <v>10000</v>
      </c>
      <c r="L310" s="51" t="n">
        <v>20000</v>
      </c>
      <c r="M310" s="51" t="n">
        <v>20000</v>
      </c>
      <c r="N310" s="51" t="n">
        <v>3000</v>
      </c>
      <c r="O310" s="51" t="n">
        <v>3000</v>
      </c>
      <c r="P310" s="51" t="n">
        <v>3000</v>
      </c>
      <c r="Q310" s="51" t="n">
        <v>3000</v>
      </c>
      <c r="R310" s="51"/>
      <c r="S310" s="51" t="n">
        <v>3000</v>
      </c>
      <c r="T310" s="51"/>
      <c r="U310" s="51"/>
      <c r="V310" s="39" t="n">
        <f aca="false">S310/P310*100</f>
        <v>100</v>
      </c>
      <c r="W310" s="51" t="n">
        <v>3000</v>
      </c>
      <c r="X310" s="51" t="n">
        <v>3000</v>
      </c>
      <c r="Y310" s="51" t="n">
        <v>3000</v>
      </c>
      <c r="Z310" s="51" t="n">
        <v>3000</v>
      </c>
      <c r="AA310" s="51" t="n">
        <v>22000</v>
      </c>
      <c r="AB310" s="51"/>
      <c r="AC310" s="51" t="n">
        <v>22000</v>
      </c>
      <c r="AD310" s="51" t="n">
        <v>22000</v>
      </c>
      <c r="AE310" s="51"/>
      <c r="AF310" s="51"/>
      <c r="AG310" s="53" t="n">
        <f aca="false">SUM(AD310+AE310-AF310)</f>
        <v>22000</v>
      </c>
      <c r="AH310" s="51" t="n">
        <v>10836.89</v>
      </c>
      <c r="AI310" s="51" t="n">
        <v>10000</v>
      </c>
      <c r="AJ310" s="47" t="n">
        <v>10000</v>
      </c>
      <c r="AK310" s="51" t="n">
        <v>10000</v>
      </c>
      <c r="AL310" s="51"/>
      <c r="AM310" s="51"/>
      <c r="AN310" s="47" t="n">
        <f aca="false">SUM(AK310+AL310-AM310)</f>
        <v>10000</v>
      </c>
      <c r="AO310" s="39" t="n">
        <f aca="false">SUM(AN310/$AN$4)</f>
        <v>1327.22808414626</v>
      </c>
      <c r="AP310" s="47" t="n">
        <v>10000</v>
      </c>
      <c r="AQ310" s="47"/>
      <c r="AR310" s="39" t="n">
        <f aca="false">SUM(AP310/$AN$4)</f>
        <v>1327.22808414626</v>
      </c>
      <c r="AS310" s="39"/>
      <c r="AT310" s="39"/>
      <c r="AU310" s="39"/>
      <c r="AV310" s="39"/>
      <c r="AW310" s="39" t="n">
        <f aca="false">SUM(AR310+AU310-AV310)</f>
        <v>1327.22808414626</v>
      </c>
      <c r="AX310" s="47" t="n">
        <v>1327.23</v>
      </c>
      <c r="AY310" s="47"/>
      <c r="AZ310" s="47"/>
      <c r="BA310" s="47" t="n">
        <f aca="false">SUM(AW310+AY310-AZ310)</f>
        <v>1327.22808414626</v>
      </c>
      <c r="BB310" s="47" t="n">
        <v>1327.23</v>
      </c>
      <c r="BC310" s="48" t="n">
        <f aca="false">SUM(BB310/BA310*100)</f>
        <v>100.00014435</v>
      </c>
      <c r="BJ310" s="2" t="n">
        <v>1327.23</v>
      </c>
      <c r="BL310" s="2"/>
    </row>
    <row r="311" customFormat="false" ht="12.75" hidden="false" customHeight="false" outlineLevel="0" collapsed="false">
      <c r="A311" s="46" t="s">
        <v>305</v>
      </c>
      <c r="B311" s="56"/>
      <c r="C311" s="56"/>
      <c r="D311" s="56"/>
      <c r="E311" s="56"/>
      <c r="F311" s="56"/>
      <c r="G311" s="56"/>
      <c r="H311" s="56"/>
      <c r="I311" s="43" t="s">
        <v>306</v>
      </c>
      <c r="J311" s="44" t="s">
        <v>307</v>
      </c>
      <c r="K311" s="45" t="e">
        <f aca="false">SUM(#REF!+K312+K324+K331+K338+K345+#REF!)</f>
        <v>#REF!</v>
      </c>
      <c r="L311" s="45" t="e">
        <f aca="false">SUM(#REF!+L312+L324+L331+L338+L345+#REF!)</f>
        <v>#REF!</v>
      </c>
      <c r="M311" s="45" t="e">
        <f aca="false">SUM(#REF!+M312+M324+M331+M338+M345+#REF!)</f>
        <v>#REF!</v>
      </c>
      <c r="N311" s="45" t="n">
        <f aca="false">SUM(N312+N324+N331+N338+N345)</f>
        <v>54000</v>
      </c>
      <c r="O311" s="45" t="n">
        <f aca="false">SUM(O312+O324+O331+O338+O345)</f>
        <v>54000</v>
      </c>
      <c r="P311" s="45" t="n">
        <f aca="false">SUM(P312+P324+P331+P338+P345)</f>
        <v>95000</v>
      </c>
      <c r="Q311" s="45" t="n">
        <f aca="false">SUM(Q312+Q324+Q331+Q338+Q345)</f>
        <v>95000</v>
      </c>
      <c r="R311" s="45" t="n">
        <f aca="false">SUM(R312+R324+R331+R338+R345)</f>
        <v>72200</v>
      </c>
      <c r="S311" s="45" t="n">
        <f aca="false">SUM(S312+S324+S331+S338+S345)</f>
        <v>110000</v>
      </c>
      <c r="T311" s="45" t="n">
        <f aca="false">SUM(T312+T324+T331+T338+T345)</f>
        <v>57200</v>
      </c>
      <c r="U311" s="45" t="n">
        <f aca="false">SUM(U312+U324+U331+U338+U345)</f>
        <v>0</v>
      </c>
      <c r="V311" s="45" t="e">
        <f aca="false">SUM(V312+V324+V331+V338+V345)</f>
        <v>#DIV/0!</v>
      </c>
      <c r="W311" s="45" t="n">
        <f aca="false">SUM(W312+W324+W331+W338+W345)</f>
        <v>135000</v>
      </c>
      <c r="X311" s="45" t="n">
        <f aca="false">SUM(X312+X324+X331+X338+X345)</f>
        <v>255000</v>
      </c>
      <c r="Y311" s="45" t="n">
        <f aca="false">SUM(Y312+Y324+Y331+Y338+Y345)</f>
        <v>245000</v>
      </c>
      <c r="Z311" s="45" t="n">
        <f aca="false">SUM(Z312+Z324+Z331+Z338+Z345)</f>
        <v>345000</v>
      </c>
      <c r="AA311" s="45" t="n">
        <f aca="false">SUM(AA312+AA324+AA331+AA338+AA345)</f>
        <v>329000</v>
      </c>
      <c r="AB311" s="45" t="n">
        <f aca="false">SUM(AB312+AB324+AB331+AB338+AB345)</f>
        <v>113000</v>
      </c>
      <c r="AC311" s="45" t="n">
        <f aca="false">SUM(AC312+AC324+AC331+AC338+AC345)</f>
        <v>439000</v>
      </c>
      <c r="AD311" s="45" t="n">
        <f aca="false">SUM(AD312+AD324+AD331+AD338+AD345)</f>
        <v>544000</v>
      </c>
      <c r="AE311" s="45" t="n">
        <f aca="false">SUM(AE312+AE324+AE331+AE338+AE345)</f>
        <v>0</v>
      </c>
      <c r="AF311" s="45" t="n">
        <f aca="false">SUM(AF312+AF324+AF331+AF338+AF345)</f>
        <v>0</v>
      </c>
      <c r="AG311" s="45" t="n">
        <f aca="false">SUM(AG312+AG324+AG331+AG338+AG345)</f>
        <v>556000</v>
      </c>
      <c r="AH311" s="45" t="n">
        <f aca="false">SUM(AH312+AH324+AH331+AH338+AH345)</f>
        <v>395155</v>
      </c>
      <c r="AI311" s="45" t="n">
        <f aca="false">SUM(AI312+AI324+AI331+AI338+AI345)</f>
        <v>462000</v>
      </c>
      <c r="AJ311" s="45" t="n">
        <f aca="false">SUM(AJ312+AJ324+AJ331+AJ338+AJ345)</f>
        <v>162500</v>
      </c>
      <c r="AK311" s="45" t="n">
        <f aca="false">SUM(AK312+AK324+AK331+AK338+AK345)</f>
        <v>588000</v>
      </c>
      <c r="AL311" s="45" t="n">
        <f aca="false">SUM(AL312+AL324+AL331+AL338+AL345)</f>
        <v>47000</v>
      </c>
      <c r="AM311" s="45" t="n">
        <f aca="false">SUM(AM312+AM324+AM331+AM338+AM345)</f>
        <v>0</v>
      </c>
      <c r="AN311" s="45" t="n">
        <f aca="false">SUM(AN312+AN324+AN331+AN338+AN345)</f>
        <v>635000</v>
      </c>
      <c r="AO311" s="39" t="n">
        <f aca="false">SUM(AN311/$AN$4)</f>
        <v>84278.9833432876</v>
      </c>
      <c r="AP311" s="45" t="n">
        <f aca="false">SUM(AP312+AP324+AP331+AP338+AP345)</f>
        <v>551000</v>
      </c>
      <c r="AQ311" s="45" t="n">
        <f aca="false">SUM(AQ312+AQ324+AQ331+AQ338+AQ345)</f>
        <v>0</v>
      </c>
      <c r="AR311" s="39" t="n">
        <f aca="false">SUM(AP311/$AN$4)</f>
        <v>73130.267436459</v>
      </c>
      <c r="AS311" s="39"/>
      <c r="AT311" s="39" t="n">
        <f aca="false">SUM(AT312+AT324+AT331+AT338+AT345)</f>
        <v>18608.38</v>
      </c>
      <c r="AU311" s="39" t="n">
        <f aca="false">SUM(AU312+AU324+AU331+AU338+AU345)</f>
        <v>0</v>
      </c>
      <c r="AV311" s="39" t="n">
        <f aca="false">SUM(AV312+AV324+AV331+AV338+AV345)</f>
        <v>0</v>
      </c>
      <c r="AW311" s="39" t="n">
        <f aca="false">SUM(AR311+AU311-AV311)</f>
        <v>73130.267436459</v>
      </c>
      <c r="AX311" s="47" t="n">
        <f aca="false">SUM(AX312+AX324+AX331+AX338+AX345)</f>
        <v>48063.17</v>
      </c>
      <c r="AY311" s="47" t="n">
        <f aca="false">SUM(AY312+AY324+AY331+AY338+AY345)</f>
        <v>2000</v>
      </c>
      <c r="AZ311" s="47" t="n">
        <f aca="false">SUM(AZ312+AZ324+AZ331+AZ338+AZ345)</f>
        <v>19226.49</v>
      </c>
      <c r="BA311" s="47" t="n">
        <f aca="false">SUM(BA312+BA324+BA331+BA338+BA345)</f>
        <v>55903.777436459</v>
      </c>
      <c r="BB311" s="47" t="n">
        <f aca="false">SUM(BB312+BB324+BB331+BB338+BB345)</f>
        <v>48063.17</v>
      </c>
      <c r="BC311" s="48" t="n">
        <f aca="false">SUM(BB311/BA311*100)</f>
        <v>85.9748163791424</v>
      </c>
      <c r="BL311" s="2"/>
    </row>
    <row r="312" customFormat="false" ht="12.75" hidden="false" customHeight="false" outlineLevel="0" collapsed="false">
      <c r="A312" s="35" t="s">
        <v>308</v>
      </c>
      <c r="B312" s="36"/>
      <c r="C312" s="36"/>
      <c r="D312" s="36"/>
      <c r="E312" s="36"/>
      <c r="F312" s="36"/>
      <c r="G312" s="36"/>
      <c r="H312" s="36"/>
      <c r="I312" s="43" t="s">
        <v>48</v>
      </c>
      <c r="J312" s="44" t="s">
        <v>309</v>
      </c>
      <c r="K312" s="45" t="n">
        <f aca="false">SUM(K313)</f>
        <v>36000</v>
      </c>
      <c r="L312" s="45" t="n">
        <f aca="false">SUM(L313)</f>
        <v>20000</v>
      </c>
      <c r="M312" s="45" t="n">
        <f aca="false">SUM(M313)</f>
        <v>20000</v>
      </c>
      <c r="N312" s="45" t="n">
        <f aca="false">SUM(N313)</f>
        <v>13000</v>
      </c>
      <c r="O312" s="45" t="n">
        <f aca="false">SUM(O313)</f>
        <v>13000</v>
      </c>
      <c r="P312" s="45" t="n">
        <f aca="false">SUM(P313)</f>
        <v>25000</v>
      </c>
      <c r="Q312" s="45" t="n">
        <f aca="false">SUM(Q313)</f>
        <v>25000</v>
      </c>
      <c r="R312" s="45" t="n">
        <f aca="false">SUM(R313)</f>
        <v>20000</v>
      </c>
      <c r="S312" s="45" t="n">
        <f aca="false">SUM(S313)</f>
        <v>25000</v>
      </c>
      <c r="T312" s="45" t="n">
        <f aca="false">SUM(T313)</f>
        <v>13500</v>
      </c>
      <c r="U312" s="45" t="n">
        <f aca="false">SUM(U313)</f>
        <v>0</v>
      </c>
      <c r="V312" s="45" t="n">
        <f aca="false">SUM(V313)</f>
        <v>200</v>
      </c>
      <c r="W312" s="45" t="n">
        <f aca="false">SUM(W313)</f>
        <v>45000</v>
      </c>
      <c r="X312" s="45" t="n">
        <f aca="false">SUM(X313)</f>
        <v>45000</v>
      </c>
      <c r="Y312" s="45" t="n">
        <f aca="false">SUM(Y313)</f>
        <v>45000</v>
      </c>
      <c r="Z312" s="45" t="n">
        <f aca="false">SUM(Z313)</f>
        <v>65000</v>
      </c>
      <c r="AA312" s="45" t="n">
        <f aca="false">SUM(AA313)</f>
        <v>55000</v>
      </c>
      <c r="AB312" s="45" t="n">
        <f aca="false">SUM(AB313)</f>
        <v>9500</v>
      </c>
      <c r="AC312" s="45" t="n">
        <f aca="false">SUM(AC313)</f>
        <v>115000</v>
      </c>
      <c r="AD312" s="45" t="n">
        <f aca="false">SUM(AD313)</f>
        <v>220000</v>
      </c>
      <c r="AE312" s="45" t="n">
        <f aca="false">SUM(AE313)</f>
        <v>0</v>
      </c>
      <c r="AF312" s="45" t="n">
        <f aca="false">SUM(AF313)</f>
        <v>0</v>
      </c>
      <c r="AG312" s="45" t="n">
        <f aca="false">SUM(AG313)</f>
        <v>220000</v>
      </c>
      <c r="AH312" s="45" t="n">
        <f aca="false">SUM(AH313)</f>
        <v>211155</v>
      </c>
      <c r="AI312" s="45" t="n">
        <f aca="false">SUM(AI313)</f>
        <v>135000</v>
      </c>
      <c r="AJ312" s="45" t="n">
        <f aca="false">SUM(AJ313)</f>
        <v>12500</v>
      </c>
      <c r="AK312" s="45" t="n">
        <f aca="false">SUM(AK313)</f>
        <v>200000</v>
      </c>
      <c r="AL312" s="45" t="n">
        <f aca="false">SUM(AL313)</f>
        <v>0</v>
      </c>
      <c r="AM312" s="45" t="n">
        <f aca="false">SUM(AM313)</f>
        <v>0</v>
      </c>
      <c r="AN312" s="45" t="n">
        <f aca="false">SUM(AN313)</f>
        <v>200000</v>
      </c>
      <c r="AO312" s="39" t="n">
        <f aca="false">SUM(AN312/$AN$4)</f>
        <v>26544.5616829252</v>
      </c>
      <c r="AP312" s="45" t="n">
        <f aca="false">SUM(AP313)</f>
        <v>175000</v>
      </c>
      <c r="AQ312" s="45" t="n">
        <f aca="false">SUM(AQ313)</f>
        <v>0</v>
      </c>
      <c r="AR312" s="39" t="n">
        <f aca="false">SUM(AP312/$AN$4)</f>
        <v>23226.4914725596</v>
      </c>
      <c r="AS312" s="39"/>
      <c r="AT312" s="39" t="n">
        <f aca="false">SUM(AT313)</f>
        <v>0</v>
      </c>
      <c r="AU312" s="39" t="n">
        <f aca="false">SUM(AU313)</f>
        <v>0</v>
      </c>
      <c r="AV312" s="39" t="n">
        <f aca="false">SUM(AV313)</f>
        <v>0</v>
      </c>
      <c r="AW312" s="39" t="n">
        <f aca="false">SUM(AR312+AU312-AV312)</f>
        <v>23226.4914725596</v>
      </c>
      <c r="AX312" s="47" t="n">
        <f aca="false">SUM(AX317)</f>
        <v>4000</v>
      </c>
      <c r="AY312" s="47" t="n">
        <f aca="false">SUM(AY317)</f>
        <v>0</v>
      </c>
      <c r="AZ312" s="47" t="n">
        <f aca="false">SUM(AZ317)</f>
        <v>19226.49</v>
      </c>
      <c r="BA312" s="47" t="n">
        <f aca="false">SUM(BA317)</f>
        <v>4000.00147255956</v>
      </c>
      <c r="BB312" s="47" t="n">
        <f aca="false">SUM(BB317)</f>
        <v>4000</v>
      </c>
      <c r="BC312" s="48" t="n">
        <f aca="false">SUM(BB312/BA312*100)</f>
        <v>99.9999631860246</v>
      </c>
      <c r="BL312" s="2"/>
    </row>
    <row r="313" customFormat="false" ht="12.75" hidden="false" customHeight="false" outlineLevel="0" collapsed="false">
      <c r="A313" s="35"/>
      <c r="B313" s="36"/>
      <c r="C313" s="36"/>
      <c r="D313" s="36"/>
      <c r="E313" s="36"/>
      <c r="F313" s="36"/>
      <c r="G313" s="36"/>
      <c r="H313" s="36"/>
      <c r="I313" s="43" t="s">
        <v>310</v>
      </c>
      <c r="J313" s="44"/>
      <c r="K313" s="45" t="n">
        <f aca="false">SUM(K317)</f>
        <v>36000</v>
      </c>
      <c r="L313" s="45" t="n">
        <f aca="false">SUM(L317)</f>
        <v>20000</v>
      </c>
      <c r="M313" s="45" t="n">
        <f aca="false">SUM(M317)</f>
        <v>20000</v>
      </c>
      <c r="N313" s="45" t="n">
        <f aca="false">SUM(N317)</f>
        <v>13000</v>
      </c>
      <c r="O313" s="45" t="n">
        <f aca="false">SUM(O317)</f>
        <v>13000</v>
      </c>
      <c r="P313" s="45" t="n">
        <f aca="false">SUM(P317)</f>
        <v>25000</v>
      </c>
      <c r="Q313" s="45" t="n">
        <f aca="false">SUM(Q317)</f>
        <v>25000</v>
      </c>
      <c r="R313" s="45" t="n">
        <f aca="false">SUM(R317)</f>
        <v>20000</v>
      </c>
      <c r="S313" s="45" t="n">
        <f aca="false">SUM(S317)</f>
        <v>25000</v>
      </c>
      <c r="T313" s="45" t="n">
        <f aca="false">SUM(T317)</f>
        <v>13500</v>
      </c>
      <c r="U313" s="45" t="n">
        <f aca="false">SUM(U317)</f>
        <v>0</v>
      </c>
      <c r="V313" s="45" t="n">
        <f aca="false">SUM(V317)</f>
        <v>200</v>
      </c>
      <c r="W313" s="45" t="n">
        <f aca="false">SUM(W317)</f>
        <v>45000</v>
      </c>
      <c r="X313" s="45" t="n">
        <f aca="false">SUM(X317)</f>
        <v>45000</v>
      </c>
      <c r="Y313" s="45" t="n">
        <f aca="false">SUM(Y317)</f>
        <v>45000</v>
      </c>
      <c r="Z313" s="45" t="n">
        <f aca="false">SUM(Z317)</f>
        <v>65000</v>
      </c>
      <c r="AA313" s="45" t="n">
        <f aca="false">SUM(AA317)</f>
        <v>55000</v>
      </c>
      <c r="AB313" s="45" t="n">
        <f aca="false">SUM(AB317)</f>
        <v>9500</v>
      </c>
      <c r="AC313" s="45" t="n">
        <f aca="false">SUM(AC317)</f>
        <v>115000</v>
      </c>
      <c r="AD313" s="45" t="n">
        <f aca="false">SUM(AD317)</f>
        <v>220000</v>
      </c>
      <c r="AE313" s="45" t="n">
        <f aca="false">SUM(AE317)</f>
        <v>0</v>
      </c>
      <c r="AF313" s="45" t="n">
        <f aca="false">SUM(AF317)</f>
        <v>0</v>
      </c>
      <c r="AG313" s="45" t="n">
        <f aca="false">SUM(AG317)</f>
        <v>220000</v>
      </c>
      <c r="AH313" s="45" t="n">
        <f aca="false">SUM(AH317)</f>
        <v>211155</v>
      </c>
      <c r="AI313" s="45" t="n">
        <f aca="false">SUM(AI317)</f>
        <v>135000</v>
      </c>
      <c r="AJ313" s="45" t="n">
        <f aca="false">SUM(AJ317)</f>
        <v>12500</v>
      </c>
      <c r="AK313" s="45" t="n">
        <f aca="false">SUM(AK317)</f>
        <v>200000</v>
      </c>
      <c r="AL313" s="45" t="n">
        <f aca="false">SUM(AL317)</f>
        <v>0</v>
      </c>
      <c r="AM313" s="45" t="n">
        <f aca="false">SUM(AM317)</f>
        <v>0</v>
      </c>
      <c r="AN313" s="45" t="n">
        <f aca="false">SUM(AN317)</f>
        <v>200000</v>
      </c>
      <c r="AO313" s="39" t="n">
        <f aca="false">SUM(AN313/$AN$4)</f>
        <v>26544.5616829252</v>
      </c>
      <c r="AP313" s="45" t="n">
        <f aca="false">SUM(AP317)</f>
        <v>175000</v>
      </c>
      <c r="AQ313" s="45" t="n">
        <f aca="false">SUM(AQ317)</f>
        <v>0</v>
      </c>
      <c r="AR313" s="39" t="n">
        <f aca="false">SUM(AP313/$AN$4)</f>
        <v>23226.4914725596</v>
      </c>
      <c r="AS313" s="39"/>
      <c r="AT313" s="39" t="n">
        <f aca="false">SUM(AT317)</f>
        <v>0</v>
      </c>
      <c r="AU313" s="39" t="n">
        <f aca="false">SUM(AU317)</f>
        <v>0</v>
      </c>
      <c r="AV313" s="39" t="n">
        <f aca="false">SUM(AV317)</f>
        <v>0</v>
      </c>
      <c r="AW313" s="39" t="n">
        <f aca="false">SUM(AR313+AU313-AV313)</f>
        <v>23226.4914725596</v>
      </c>
      <c r="AX313" s="47"/>
      <c r="AY313" s="47" t="n">
        <f aca="false">SUM(AY314:AY316)</f>
        <v>0</v>
      </c>
      <c r="AZ313" s="47" t="n">
        <f aca="false">SUM(AZ314:AZ316)</f>
        <v>0</v>
      </c>
      <c r="BA313" s="47" t="n">
        <v>4000</v>
      </c>
      <c r="BB313" s="47" t="n">
        <f aca="false">SUM(BB317)</f>
        <v>4000</v>
      </c>
      <c r="BC313" s="48" t="n">
        <f aca="false">SUM(BB313/BA313*100)</f>
        <v>100</v>
      </c>
      <c r="BL313" s="2"/>
    </row>
    <row r="314" customFormat="false" ht="24" hidden="true" customHeight="true" outlineLevel="0" collapsed="false">
      <c r="A314" s="35"/>
      <c r="B314" s="36" t="s">
        <v>51</v>
      </c>
      <c r="C314" s="36"/>
      <c r="D314" s="36"/>
      <c r="E314" s="36"/>
      <c r="F314" s="36"/>
      <c r="G314" s="36"/>
      <c r="H314" s="36"/>
      <c r="I314" s="49" t="s">
        <v>52</v>
      </c>
      <c r="J314" s="50" t="s">
        <v>53</v>
      </c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39"/>
      <c r="AP314" s="45"/>
      <c r="AQ314" s="45"/>
      <c r="AR314" s="39"/>
      <c r="AS314" s="39"/>
      <c r="AT314" s="39"/>
      <c r="AU314" s="39"/>
      <c r="AV314" s="39"/>
      <c r="AW314" s="39"/>
      <c r="AX314" s="47"/>
      <c r="AY314" s="47"/>
      <c r="AZ314" s="47"/>
      <c r="BA314" s="47" t="n">
        <v>4000</v>
      </c>
      <c r="BB314" s="47"/>
      <c r="BC314" s="48" t="n">
        <f aca="false">SUM(BB314/BA314*100)</f>
        <v>0</v>
      </c>
      <c r="BL314" s="2"/>
    </row>
    <row r="315" customFormat="false" ht="12.75" hidden="true" customHeight="false" outlineLevel="0" collapsed="false">
      <c r="A315" s="35"/>
      <c r="B315" s="36" t="s">
        <v>73</v>
      </c>
      <c r="C315" s="36"/>
      <c r="D315" s="36"/>
      <c r="E315" s="36"/>
      <c r="F315" s="36"/>
      <c r="G315" s="36"/>
      <c r="H315" s="36"/>
      <c r="I315" s="57" t="s">
        <v>74</v>
      </c>
      <c r="J315" s="50" t="s">
        <v>75</v>
      </c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39" t="n">
        <f aca="false">SUM(AN315/$AN$4)</f>
        <v>0</v>
      </c>
      <c r="AP315" s="45" t="n">
        <v>25000</v>
      </c>
      <c r="AQ315" s="45"/>
      <c r="AR315" s="39" t="n">
        <f aca="false">SUM(AP315/$AN$4)</f>
        <v>3318.07021036565</v>
      </c>
      <c r="AS315" s="39"/>
      <c r="AT315" s="39" t="n">
        <v>25000</v>
      </c>
      <c r="AU315" s="39"/>
      <c r="AV315" s="39"/>
      <c r="AW315" s="39" t="n">
        <f aca="false">SUM(AR315+AU315-AV315)</f>
        <v>3318.07021036565</v>
      </c>
      <c r="AX315" s="47"/>
      <c r="AY315" s="47"/>
      <c r="AZ315" s="47"/>
      <c r="BA315" s="47" t="n">
        <v>0</v>
      </c>
      <c r="BB315" s="47"/>
      <c r="BC315" s="48" t="e">
        <f aca="false">SUM(BB315/BA315*100)</f>
        <v>#DIV/0!</v>
      </c>
      <c r="BL315" s="2"/>
    </row>
    <row r="316" customFormat="false" ht="12.75" hidden="true" customHeight="false" outlineLevel="0" collapsed="false">
      <c r="A316" s="35"/>
      <c r="B316" s="36" t="s">
        <v>73</v>
      </c>
      <c r="C316" s="36"/>
      <c r="D316" s="36"/>
      <c r="E316" s="36"/>
      <c r="F316" s="36"/>
      <c r="G316" s="36"/>
      <c r="H316" s="36"/>
      <c r="I316" s="49" t="s">
        <v>80</v>
      </c>
      <c r="J316" s="50" t="s">
        <v>81</v>
      </c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39" t="n">
        <f aca="false">SUM(AN316/$AN$4)</f>
        <v>0</v>
      </c>
      <c r="AP316" s="45" t="n">
        <v>150000</v>
      </c>
      <c r="AQ316" s="45"/>
      <c r="AR316" s="39" t="n">
        <f aca="false">SUM(AP316/$AN$4)</f>
        <v>19908.4212621939</v>
      </c>
      <c r="AS316" s="39"/>
      <c r="AT316" s="39" t="n">
        <v>150000</v>
      </c>
      <c r="AU316" s="39"/>
      <c r="AV316" s="39"/>
      <c r="AW316" s="39" t="n">
        <f aca="false">SUM(AR316+AU316-AV316)</f>
        <v>19908.4212621939</v>
      </c>
      <c r="AX316" s="47"/>
      <c r="AY316" s="47"/>
      <c r="AZ316" s="47"/>
      <c r="BA316" s="47" t="n">
        <v>0</v>
      </c>
      <c r="BB316" s="47"/>
      <c r="BC316" s="48" t="e">
        <f aca="false">SUM(BB316/BA316*100)</f>
        <v>#DIV/0!</v>
      </c>
      <c r="BL316" s="2"/>
    </row>
    <row r="317" customFormat="false" ht="12.75" hidden="false" customHeight="false" outlineLevel="0" collapsed="false">
      <c r="A317" s="66"/>
      <c r="B317" s="52"/>
      <c r="C317" s="52"/>
      <c r="D317" s="52"/>
      <c r="E317" s="52"/>
      <c r="F317" s="52"/>
      <c r="G317" s="52"/>
      <c r="H317" s="52"/>
      <c r="I317" s="37" t="n">
        <v>3</v>
      </c>
      <c r="J317" s="38" t="s">
        <v>54</v>
      </c>
      <c r="K317" s="45" t="n">
        <f aca="false">SUM(K318)</f>
        <v>36000</v>
      </c>
      <c r="L317" s="45" t="n">
        <f aca="false">SUM(L318)</f>
        <v>20000</v>
      </c>
      <c r="M317" s="45" t="n">
        <f aca="false">SUM(M318)</f>
        <v>20000</v>
      </c>
      <c r="N317" s="45" t="n">
        <f aca="false">SUM(N318)</f>
        <v>13000</v>
      </c>
      <c r="O317" s="45" t="n">
        <f aca="false">SUM(O318)</f>
        <v>13000</v>
      </c>
      <c r="P317" s="45" t="n">
        <f aca="false">SUM(P318)</f>
        <v>25000</v>
      </c>
      <c r="Q317" s="45" t="n">
        <f aca="false">SUM(Q318)</f>
        <v>25000</v>
      </c>
      <c r="R317" s="45" t="n">
        <f aca="false">SUM(R318)</f>
        <v>20000</v>
      </c>
      <c r="S317" s="45" t="n">
        <f aca="false">SUM(S318)</f>
        <v>25000</v>
      </c>
      <c r="T317" s="45" t="n">
        <f aca="false">SUM(T318)</f>
        <v>13500</v>
      </c>
      <c r="U317" s="45" t="n">
        <f aca="false">SUM(U318)</f>
        <v>0</v>
      </c>
      <c r="V317" s="45" t="n">
        <f aca="false">SUM(V318)</f>
        <v>200</v>
      </c>
      <c r="W317" s="45" t="n">
        <f aca="false">SUM(W318)</f>
        <v>45000</v>
      </c>
      <c r="X317" s="45" t="n">
        <f aca="false">SUM(X318)</f>
        <v>45000</v>
      </c>
      <c r="Y317" s="45" t="n">
        <f aca="false">SUM(Y318)</f>
        <v>45000</v>
      </c>
      <c r="Z317" s="45" t="n">
        <f aca="false">SUM(Z318)</f>
        <v>65000</v>
      </c>
      <c r="AA317" s="45" t="n">
        <f aca="false">SUM(AA318)</f>
        <v>55000</v>
      </c>
      <c r="AB317" s="45" t="n">
        <f aca="false">SUM(AB318)</f>
        <v>9500</v>
      </c>
      <c r="AC317" s="45" t="n">
        <f aca="false">SUM(AC318)</f>
        <v>115000</v>
      </c>
      <c r="AD317" s="45" t="n">
        <f aca="false">SUM(AD318)</f>
        <v>220000</v>
      </c>
      <c r="AE317" s="45" t="n">
        <f aca="false">SUM(AE318)</f>
        <v>0</v>
      </c>
      <c r="AF317" s="45" t="n">
        <f aca="false">SUM(AF318)</f>
        <v>0</v>
      </c>
      <c r="AG317" s="45" t="n">
        <f aca="false">SUM(AG318)</f>
        <v>220000</v>
      </c>
      <c r="AH317" s="45" t="n">
        <f aca="false">SUM(AH318)</f>
        <v>211155</v>
      </c>
      <c r="AI317" s="45" t="n">
        <f aca="false">SUM(AI318)</f>
        <v>135000</v>
      </c>
      <c r="AJ317" s="45" t="n">
        <f aca="false">SUM(AJ318)</f>
        <v>12500</v>
      </c>
      <c r="AK317" s="45" t="n">
        <f aca="false">SUM(AK318)</f>
        <v>200000</v>
      </c>
      <c r="AL317" s="45" t="n">
        <f aca="false">SUM(AL318)</f>
        <v>0</v>
      </c>
      <c r="AM317" s="45" t="n">
        <f aca="false">SUM(AM318)</f>
        <v>0</v>
      </c>
      <c r="AN317" s="45" t="n">
        <f aca="false">SUM(AN318)</f>
        <v>200000</v>
      </c>
      <c r="AO317" s="39" t="n">
        <f aca="false">SUM(AN317/$AN$4)</f>
        <v>26544.5616829252</v>
      </c>
      <c r="AP317" s="45" t="n">
        <f aca="false">SUM(AP318)</f>
        <v>175000</v>
      </c>
      <c r="AQ317" s="45" t="n">
        <f aca="false">SUM(AQ318)</f>
        <v>0</v>
      </c>
      <c r="AR317" s="39" t="n">
        <f aca="false">SUM(AP317/$AN$4)</f>
        <v>23226.4914725596</v>
      </c>
      <c r="AS317" s="39"/>
      <c r="AT317" s="39" t="n">
        <f aca="false">SUM(AT318)</f>
        <v>0</v>
      </c>
      <c r="AU317" s="39" t="n">
        <f aca="false">SUM(AU318)</f>
        <v>0</v>
      </c>
      <c r="AV317" s="39" t="n">
        <f aca="false">SUM(AV318)</f>
        <v>0</v>
      </c>
      <c r="AW317" s="39" t="n">
        <f aca="false">SUM(AR317+AU317-AV317)</f>
        <v>23226.4914725596</v>
      </c>
      <c r="AX317" s="47" t="n">
        <f aca="false">SUM(AX318)</f>
        <v>4000</v>
      </c>
      <c r="AY317" s="47" t="n">
        <f aca="false">SUM(AY318)</f>
        <v>0</v>
      </c>
      <c r="AZ317" s="47" t="n">
        <f aca="false">SUM(AZ318)</f>
        <v>19226.49</v>
      </c>
      <c r="BA317" s="47" t="n">
        <f aca="false">SUM(BA318)</f>
        <v>4000.00147255956</v>
      </c>
      <c r="BB317" s="47" t="n">
        <f aca="false">SUM(BB318)</f>
        <v>4000</v>
      </c>
      <c r="BC317" s="48" t="n">
        <f aca="false">SUM(BB317/BA317*100)</f>
        <v>99.9999631860246</v>
      </c>
      <c r="BL317" s="2"/>
    </row>
    <row r="318" customFormat="false" ht="12.75" hidden="false" customHeight="false" outlineLevel="0" collapsed="false">
      <c r="A318" s="66"/>
      <c r="B318" s="52" t="s">
        <v>311</v>
      </c>
      <c r="C318" s="52"/>
      <c r="D318" s="52"/>
      <c r="E318" s="52"/>
      <c r="F318" s="52"/>
      <c r="G318" s="52"/>
      <c r="H318" s="52"/>
      <c r="I318" s="37" t="n">
        <v>38</v>
      </c>
      <c r="J318" s="38" t="s">
        <v>210</v>
      </c>
      <c r="K318" s="45" t="n">
        <f aca="false">SUM(K319)</f>
        <v>36000</v>
      </c>
      <c r="L318" s="45" t="n">
        <f aca="false">SUM(L319)</f>
        <v>20000</v>
      </c>
      <c r="M318" s="45" t="n">
        <f aca="false">SUM(M319)</f>
        <v>20000</v>
      </c>
      <c r="N318" s="45" t="n">
        <f aca="false">SUM(N319+N322)</f>
        <v>13000</v>
      </c>
      <c r="O318" s="45" t="n">
        <f aca="false">SUM(O319+O322)</f>
        <v>13000</v>
      </c>
      <c r="P318" s="45" t="n">
        <f aca="false">SUM(P319+P322)</f>
        <v>25000</v>
      </c>
      <c r="Q318" s="45" t="n">
        <f aca="false">SUM(Q319+Q322)</f>
        <v>25000</v>
      </c>
      <c r="R318" s="45" t="n">
        <f aca="false">SUM(R319+R322)</f>
        <v>20000</v>
      </c>
      <c r="S318" s="45" t="n">
        <f aca="false">SUM(S319+S322)</f>
        <v>25000</v>
      </c>
      <c r="T318" s="45" t="n">
        <f aca="false">SUM(T319+T322)</f>
        <v>13500</v>
      </c>
      <c r="U318" s="45" t="n">
        <f aca="false">SUM(U319+U322)</f>
        <v>0</v>
      </c>
      <c r="V318" s="45" t="n">
        <f aca="false">SUM(V319+V322)</f>
        <v>200</v>
      </c>
      <c r="W318" s="45" t="n">
        <f aca="false">SUM(W319+W322)</f>
        <v>45000</v>
      </c>
      <c r="X318" s="45" t="n">
        <f aca="false">SUM(X319+X322)</f>
        <v>45000</v>
      </c>
      <c r="Y318" s="45" t="n">
        <f aca="false">SUM(Y319+Y322)</f>
        <v>45000</v>
      </c>
      <c r="Z318" s="45" t="n">
        <f aca="false">SUM(Z319+Z322)</f>
        <v>65000</v>
      </c>
      <c r="AA318" s="45" t="n">
        <f aca="false">SUM(AA319+AA322)</f>
        <v>55000</v>
      </c>
      <c r="AB318" s="45" t="n">
        <f aca="false">SUM(AB319+AB322)</f>
        <v>9500</v>
      </c>
      <c r="AC318" s="45" t="n">
        <f aca="false">SUM(AC319+AC322)</f>
        <v>115000</v>
      </c>
      <c r="AD318" s="45" t="n">
        <f aca="false">SUM(AD319+AD322)</f>
        <v>220000</v>
      </c>
      <c r="AE318" s="45" t="n">
        <f aca="false">SUM(AE319+AE322)</f>
        <v>0</v>
      </c>
      <c r="AF318" s="45" t="n">
        <f aca="false">SUM(AF319+AF322)</f>
        <v>0</v>
      </c>
      <c r="AG318" s="45" t="n">
        <f aca="false">SUM(AG319+AG322)</f>
        <v>220000</v>
      </c>
      <c r="AH318" s="45" t="n">
        <f aca="false">SUM(AH319+AH322)</f>
        <v>211155</v>
      </c>
      <c r="AI318" s="45" t="n">
        <f aca="false">SUM(AI319+AI322)</f>
        <v>135000</v>
      </c>
      <c r="AJ318" s="45" t="n">
        <f aca="false">SUM(AJ319+AJ322)</f>
        <v>12500</v>
      </c>
      <c r="AK318" s="45" t="n">
        <f aca="false">SUM(AK319+AK322)</f>
        <v>200000</v>
      </c>
      <c r="AL318" s="45" t="n">
        <f aca="false">SUM(AL319+AL322)</f>
        <v>0</v>
      </c>
      <c r="AM318" s="45" t="n">
        <f aca="false">SUM(AM319+AM322)</f>
        <v>0</v>
      </c>
      <c r="AN318" s="45" t="n">
        <f aca="false">SUM(AN319+AN322)</f>
        <v>200000</v>
      </c>
      <c r="AO318" s="39" t="n">
        <f aca="false">SUM(AN318/$AN$4)</f>
        <v>26544.5616829252</v>
      </c>
      <c r="AP318" s="45" t="n">
        <f aca="false">SUM(AP319+AP322)</f>
        <v>175000</v>
      </c>
      <c r="AQ318" s="45"/>
      <c r="AR318" s="39" t="n">
        <f aca="false">SUM(AP318/$AN$4)</f>
        <v>23226.4914725596</v>
      </c>
      <c r="AS318" s="39"/>
      <c r="AT318" s="39" t="n">
        <f aca="false">SUM(AT319+AT322)</f>
        <v>0</v>
      </c>
      <c r="AU318" s="39" t="n">
        <f aca="false">SUM(AU319+AU322)</f>
        <v>0</v>
      </c>
      <c r="AV318" s="39" t="n">
        <f aca="false">SUM(AV319+AV322)</f>
        <v>0</v>
      </c>
      <c r="AW318" s="39" t="n">
        <f aca="false">SUM(AR318+AU318-AV318)</f>
        <v>23226.4914725596</v>
      </c>
      <c r="AX318" s="47" t="n">
        <f aca="false">SUM(AX319+AX322)</f>
        <v>4000</v>
      </c>
      <c r="AY318" s="47" t="n">
        <f aca="false">SUM(AY319+AY322)</f>
        <v>0</v>
      </c>
      <c r="AZ318" s="47" t="n">
        <f aca="false">SUM(AZ319+AZ322)</f>
        <v>19226.49</v>
      </c>
      <c r="BA318" s="47" t="n">
        <f aca="false">SUM(BA319+BA322)</f>
        <v>4000.00147255956</v>
      </c>
      <c r="BB318" s="47" t="n">
        <f aca="false">SUM(BB319+BB322)</f>
        <v>4000</v>
      </c>
      <c r="BC318" s="48" t="n">
        <f aca="false">SUM(BB318/BA318*100)</f>
        <v>99.9999631860246</v>
      </c>
      <c r="BL318" s="2"/>
    </row>
    <row r="319" customFormat="false" ht="12.75" hidden="false" customHeight="false" outlineLevel="0" collapsed="false">
      <c r="A319" s="35"/>
      <c r="B319" s="36"/>
      <c r="C319" s="36"/>
      <c r="D319" s="36"/>
      <c r="E319" s="36"/>
      <c r="F319" s="36"/>
      <c r="G319" s="36"/>
      <c r="H319" s="36"/>
      <c r="I319" s="49" t="n">
        <v>381</v>
      </c>
      <c r="J319" s="50" t="s">
        <v>64</v>
      </c>
      <c r="K319" s="45" t="n">
        <f aca="false">SUM(K320)</f>
        <v>36000</v>
      </c>
      <c r="L319" s="45" t="n">
        <f aca="false">SUM(L320)</f>
        <v>20000</v>
      </c>
      <c r="M319" s="45" t="n">
        <f aca="false">SUM(M320)</f>
        <v>20000</v>
      </c>
      <c r="N319" s="53" t="n">
        <f aca="false">SUM(N320)</f>
        <v>3000</v>
      </c>
      <c r="O319" s="53" t="n">
        <f aca="false">SUM(O320)</f>
        <v>3000</v>
      </c>
      <c r="P319" s="53" t="n">
        <f aca="false">SUM(P320)</f>
        <v>5000</v>
      </c>
      <c r="Q319" s="53" t="n">
        <f aca="false">SUM(Q320)</f>
        <v>5000</v>
      </c>
      <c r="R319" s="53" t="n">
        <f aca="false">SUM(R320)</f>
        <v>20000</v>
      </c>
      <c r="S319" s="53" t="n">
        <f aca="false">SUM(S320)</f>
        <v>5000</v>
      </c>
      <c r="T319" s="53" t="n">
        <f aca="false">SUM(T320)</f>
        <v>0</v>
      </c>
      <c r="U319" s="53" t="n">
        <f aca="false">SUM(U320)</f>
        <v>0</v>
      </c>
      <c r="V319" s="53" t="n">
        <f aca="false">SUM(V320)</f>
        <v>100</v>
      </c>
      <c r="W319" s="53" t="n">
        <f aca="false">SUM(W320)</f>
        <v>5000</v>
      </c>
      <c r="X319" s="53" t="n">
        <f aca="false">SUM(X320)</f>
        <v>25000</v>
      </c>
      <c r="Y319" s="53" t="n">
        <f aca="false">SUM(Y320)</f>
        <v>25000</v>
      </c>
      <c r="Z319" s="53" t="n">
        <f aca="false">SUM(Z320)</f>
        <v>15000</v>
      </c>
      <c r="AA319" s="53" t="n">
        <f aca="false">SUM(AA320:AA321)</f>
        <v>30000</v>
      </c>
      <c r="AB319" s="53" t="n">
        <f aca="false">SUM(AB320:AB321)</f>
        <v>9500</v>
      </c>
      <c r="AC319" s="53" t="n">
        <f aca="false">SUM(AC320:AC321)</f>
        <v>30000</v>
      </c>
      <c r="AD319" s="53" t="n">
        <f aca="false">SUM(AD320:AD321)</f>
        <v>35000</v>
      </c>
      <c r="AE319" s="53" t="n">
        <f aca="false">SUM(AE320:AE321)</f>
        <v>0</v>
      </c>
      <c r="AF319" s="53" t="n">
        <f aca="false">SUM(AF320:AF321)</f>
        <v>0</v>
      </c>
      <c r="AG319" s="53" t="n">
        <f aca="false">SUM(AG320:AG321)</f>
        <v>35000</v>
      </c>
      <c r="AH319" s="53" t="n">
        <f aca="false">SUM(AH320:AH321)</f>
        <v>31500</v>
      </c>
      <c r="AI319" s="53" t="n">
        <f aca="false">SUM(AI320:AI321)</f>
        <v>35000</v>
      </c>
      <c r="AJ319" s="53" t="n">
        <f aca="false">SUM(AJ320:AJ321)</f>
        <v>12500</v>
      </c>
      <c r="AK319" s="53" t="n">
        <f aca="false">SUM(AK320:AK321)</f>
        <v>35000</v>
      </c>
      <c r="AL319" s="53" t="n">
        <f aca="false">SUM(AL320:AL321)</f>
        <v>0</v>
      </c>
      <c r="AM319" s="53" t="n">
        <f aca="false">SUM(AM320:AM321)</f>
        <v>0</v>
      </c>
      <c r="AN319" s="53" t="n">
        <f aca="false">SUM(AN320:AN321)</f>
        <v>35000</v>
      </c>
      <c r="AO319" s="39" t="n">
        <f aca="false">SUM(AN319/$AN$4)</f>
        <v>4645.29829451191</v>
      </c>
      <c r="AP319" s="53" t="n">
        <f aca="false">SUM(AP320:AP321)</f>
        <v>25000</v>
      </c>
      <c r="AQ319" s="53"/>
      <c r="AR319" s="39" t="n">
        <f aca="false">SUM(AP319/$AN$4)</f>
        <v>3318.07021036565</v>
      </c>
      <c r="AS319" s="39"/>
      <c r="AT319" s="39" t="n">
        <f aca="false">SUM(AT320:AT321)</f>
        <v>0</v>
      </c>
      <c r="AU319" s="39" t="n">
        <f aca="false">SUM(AU320:AU321)</f>
        <v>0</v>
      </c>
      <c r="AV319" s="39" t="n">
        <f aca="false">SUM(AV320:AV321)</f>
        <v>0</v>
      </c>
      <c r="AW319" s="39" t="n">
        <f aca="false">SUM(AR319+AU319-AV319)</f>
        <v>3318.07021036565</v>
      </c>
      <c r="AX319" s="47" t="n">
        <f aca="false">SUM(AX320+AX321)</f>
        <v>0</v>
      </c>
      <c r="AY319" s="47" t="n">
        <f aca="false">SUM(AY320+AY321)</f>
        <v>0</v>
      </c>
      <c r="AZ319" s="47" t="n">
        <f aca="false">SUM(AZ320+AZ321)</f>
        <v>3318.07</v>
      </c>
      <c r="BA319" s="47" t="n">
        <f aca="false">SUM(BA320+BA321)</f>
        <v>0.000210365651128086</v>
      </c>
      <c r="BB319" s="47" t="n">
        <f aca="false">SUM(BB320+BB321)</f>
        <v>0</v>
      </c>
      <c r="BC319" s="48" t="n">
        <f aca="false">SUM(BB319/BA319*100)</f>
        <v>0</v>
      </c>
      <c r="BL319" s="2"/>
    </row>
    <row r="320" customFormat="false" ht="12.75" hidden="false" customHeight="false" outlineLevel="0" collapsed="false">
      <c r="A320" s="35"/>
      <c r="B320" s="36"/>
      <c r="C320" s="36"/>
      <c r="D320" s="36"/>
      <c r="E320" s="36"/>
      <c r="F320" s="36"/>
      <c r="G320" s="36"/>
      <c r="H320" s="36"/>
      <c r="I320" s="49" t="n">
        <v>38113</v>
      </c>
      <c r="J320" s="50" t="s">
        <v>312</v>
      </c>
      <c r="K320" s="51" t="n">
        <v>36000</v>
      </c>
      <c r="L320" s="51" t="n">
        <v>20000</v>
      </c>
      <c r="M320" s="51" t="n">
        <v>20000</v>
      </c>
      <c r="N320" s="51" t="n">
        <v>3000</v>
      </c>
      <c r="O320" s="51" t="n">
        <v>3000</v>
      </c>
      <c r="P320" s="51" t="n">
        <v>5000</v>
      </c>
      <c r="Q320" s="51" t="n">
        <v>5000</v>
      </c>
      <c r="R320" s="51" t="n">
        <v>20000</v>
      </c>
      <c r="S320" s="51" t="n">
        <v>5000</v>
      </c>
      <c r="T320" s="51" t="n">
        <v>0</v>
      </c>
      <c r="U320" s="51"/>
      <c r="V320" s="39" t="n">
        <f aca="false">S320/P320*100</f>
        <v>100</v>
      </c>
      <c r="W320" s="51" t="n">
        <v>5000</v>
      </c>
      <c r="X320" s="51" t="n">
        <v>25000</v>
      </c>
      <c r="Y320" s="51" t="n">
        <v>25000</v>
      </c>
      <c r="Z320" s="51" t="n">
        <v>15000</v>
      </c>
      <c r="AA320" s="51" t="n">
        <v>26000</v>
      </c>
      <c r="AB320" s="51" t="n">
        <v>9500</v>
      </c>
      <c r="AC320" s="51" t="n">
        <v>26000</v>
      </c>
      <c r="AD320" s="51" t="n">
        <v>30000</v>
      </c>
      <c r="AE320" s="51"/>
      <c r="AF320" s="51"/>
      <c r="AG320" s="53" t="n">
        <f aca="false">SUM(AD320+AE320-AF320)</f>
        <v>30000</v>
      </c>
      <c r="AH320" s="51" t="n">
        <v>30000</v>
      </c>
      <c r="AI320" s="51" t="n">
        <v>30000</v>
      </c>
      <c r="AJ320" s="47" t="n">
        <v>12500</v>
      </c>
      <c r="AK320" s="51" t="n">
        <v>30000</v>
      </c>
      <c r="AL320" s="51"/>
      <c r="AM320" s="51"/>
      <c r="AN320" s="47" t="n">
        <f aca="false">SUM(AK320+AL320-AM320)</f>
        <v>30000</v>
      </c>
      <c r="AO320" s="39" t="n">
        <f aca="false">SUM(AN320/$AN$4)</f>
        <v>3981.68425243878</v>
      </c>
      <c r="AP320" s="47" t="n">
        <v>20000</v>
      </c>
      <c r="AQ320" s="47"/>
      <c r="AR320" s="39" t="n">
        <f aca="false">SUM(AP320/$AN$4)</f>
        <v>2654.45616829252</v>
      </c>
      <c r="AS320" s="39"/>
      <c r="AT320" s="39"/>
      <c r="AU320" s="39"/>
      <c r="AV320" s="39"/>
      <c r="AW320" s="39" t="n">
        <f aca="false">SUM(AR320+AU320-AV320)</f>
        <v>2654.45616829252</v>
      </c>
      <c r="AX320" s="47"/>
      <c r="AY320" s="47"/>
      <c r="AZ320" s="47" t="n">
        <v>2654.46</v>
      </c>
      <c r="BA320" s="47" t="n">
        <f aca="false">SUM(AW320+AY320-AZ320)</f>
        <v>-0.00383170747909389</v>
      </c>
      <c r="BB320" s="47"/>
      <c r="BC320" s="48" t="n">
        <f aca="false">SUM(BB320/BA320*100)</f>
        <v>0</v>
      </c>
      <c r="BL320" s="2"/>
    </row>
    <row r="321" customFormat="false" ht="12.75" hidden="false" customHeight="false" outlineLevel="0" collapsed="false">
      <c r="A321" s="35"/>
      <c r="B321" s="36"/>
      <c r="C321" s="36"/>
      <c r="D321" s="36"/>
      <c r="E321" s="36"/>
      <c r="F321" s="36"/>
      <c r="G321" s="36"/>
      <c r="H321" s="36"/>
      <c r="I321" s="49" t="n">
        <v>38113</v>
      </c>
      <c r="J321" s="50" t="s">
        <v>313</v>
      </c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39"/>
      <c r="W321" s="51"/>
      <c r="X321" s="51"/>
      <c r="Y321" s="51"/>
      <c r="Z321" s="51"/>
      <c r="AA321" s="51" t="n">
        <v>4000</v>
      </c>
      <c r="AB321" s="51"/>
      <c r="AC321" s="51" t="n">
        <v>4000</v>
      </c>
      <c r="AD321" s="51" t="n">
        <v>5000</v>
      </c>
      <c r="AE321" s="51"/>
      <c r="AF321" s="51"/>
      <c r="AG321" s="53" t="n">
        <f aca="false">SUM(AD321+AE321-AF321)</f>
        <v>5000</v>
      </c>
      <c r="AH321" s="51" t="n">
        <v>1500</v>
      </c>
      <c r="AI321" s="51" t="n">
        <v>5000</v>
      </c>
      <c r="AJ321" s="47" t="n">
        <v>0</v>
      </c>
      <c r="AK321" s="51" t="n">
        <v>5000</v>
      </c>
      <c r="AL321" s="51"/>
      <c r="AM321" s="51"/>
      <c r="AN321" s="47" t="n">
        <f aca="false">SUM(AK321+AL321-AM321)</f>
        <v>5000</v>
      </c>
      <c r="AO321" s="39" t="n">
        <f aca="false">SUM(AN321/$AN$4)</f>
        <v>663.61404207313</v>
      </c>
      <c r="AP321" s="47" t="n">
        <v>5000</v>
      </c>
      <c r="AQ321" s="47"/>
      <c r="AR321" s="39" t="n">
        <f aca="false">SUM(AP321/$AN$4)</f>
        <v>663.61404207313</v>
      </c>
      <c r="AS321" s="39"/>
      <c r="AT321" s="39"/>
      <c r="AU321" s="39"/>
      <c r="AV321" s="39"/>
      <c r="AW321" s="39" t="n">
        <f aca="false">SUM(AR321+AU321-AV321)</f>
        <v>663.61404207313</v>
      </c>
      <c r="AX321" s="47"/>
      <c r="AY321" s="47"/>
      <c r="AZ321" s="47" t="n">
        <v>663.61</v>
      </c>
      <c r="BA321" s="47" t="n">
        <f aca="false">SUM(AW321+AY321-AZ321)</f>
        <v>0.00404207313022198</v>
      </c>
      <c r="BB321" s="47"/>
      <c r="BC321" s="48" t="n">
        <f aca="false">SUM(BB321/BA321*100)</f>
        <v>0</v>
      </c>
      <c r="BL321" s="2"/>
    </row>
    <row r="322" customFormat="false" ht="12.75" hidden="false" customHeight="false" outlineLevel="0" collapsed="false">
      <c r="A322" s="35"/>
      <c r="B322" s="36"/>
      <c r="C322" s="36"/>
      <c r="D322" s="36"/>
      <c r="E322" s="36"/>
      <c r="F322" s="36"/>
      <c r="G322" s="36"/>
      <c r="H322" s="36"/>
      <c r="I322" s="49" t="n">
        <v>382</v>
      </c>
      <c r="J322" s="50" t="s">
        <v>300</v>
      </c>
      <c r="K322" s="51"/>
      <c r="L322" s="51"/>
      <c r="M322" s="51"/>
      <c r="N322" s="51" t="n">
        <f aca="false">SUM(N323)</f>
        <v>10000</v>
      </c>
      <c r="O322" s="51" t="n">
        <f aca="false">SUM(O323)</f>
        <v>10000</v>
      </c>
      <c r="P322" s="51" t="n">
        <f aca="false">SUM(P323)</f>
        <v>20000</v>
      </c>
      <c r="Q322" s="51" t="n">
        <f aca="false">SUM(Q323)</f>
        <v>20000</v>
      </c>
      <c r="R322" s="51" t="n">
        <f aca="false">SUM(R323)</f>
        <v>0</v>
      </c>
      <c r="S322" s="51" t="n">
        <f aca="false">SUM(S323)</f>
        <v>20000</v>
      </c>
      <c r="T322" s="51" t="n">
        <f aca="false">SUM(T323)</f>
        <v>13500</v>
      </c>
      <c r="U322" s="51" t="n">
        <f aca="false">SUM(U323)</f>
        <v>0</v>
      </c>
      <c r="V322" s="51" t="n">
        <f aca="false">SUM(V323)</f>
        <v>100</v>
      </c>
      <c r="W322" s="51" t="n">
        <f aca="false">SUM(W323)</f>
        <v>40000</v>
      </c>
      <c r="X322" s="51" t="n">
        <f aca="false">SUM(X323)</f>
        <v>20000</v>
      </c>
      <c r="Y322" s="51" t="n">
        <f aca="false">SUM(Y323)</f>
        <v>20000</v>
      </c>
      <c r="Z322" s="51" t="n">
        <f aca="false">SUM(Z323)</f>
        <v>50000</v>
      </c>
      <c r="AA322" s="51" t="n">
        <f aca="false">SUM(AA323)</f>
        <v>25000</v>
      </c>
      <c r="AB322" s="51" t="n">
        <f aca="false">SUM(AB323)</f>
        <v>0</v>
      </c>
      <c r="AC322" s="51" t="n">
        <f aca="false">SUM(AC323)</f>
        <v>85000</v>
      </c>
      <c r="AD322" s="51" t="n">
        <f aca="false">SUM(AD323)</f>
        <v>185000</v>
      </c>
      <c r="AE322" s="51" t="n">
        <f aca="false">SUM(AE323)</f>
        <v>0</v>
      </c>
      <c r="AF322" s="51" t="n">
        <f aca="false">SUM(AF323)</f>
        <v>0</v>
      </c>
      <c r="AG322" s="51" t="n">
        <f aca="false">SUM(AG323)</f>
        <v>185000</v>
      </c>
      <c r="AH322" s="51" t="n">
        <f aca="false">SUM(AH323)</f>
        <v>179655</v>
      </c>
      <c r="AI322" s="51" t="n">
        <f aca="false">SUM(AI323)</f>
        <v>100000</v>
      </c>
      <c r="AJ322" s="51" t="n">
        <f aca="false">SUM(AJ323)</f>
        <v>0</v>
      </c>
      <c r="AK322" s="51" t="n">
        <f aca="false">SUM(AK323)</f>
        <v>165000</v>
      </c>
      <c r="AL322" s="51" t="n">
        <f aca="false">SUM(AL323)</f>
        <v>0</v>
      </c>
      <c r="AM322" s="51" t="n">
        <f aca="false">SUM(AM323)</f>
        <v>0</v>
      </c>
      <c r="AN322" s="51" t="n">
        <f aca="false">SUM(AN323)</f>
        <v>165000</v>
      </c>
      <c r="AO322" s="39" t="n">
        <f aca="false">SUM(AN322/$AN$4)</f>
        <v>21899.2633884133</v>
      </c>
      <c r="AP322" s="51" t="n">
        <f aca="false">SUM(AP323)</f>
        <v>150000</v>
      </c>
      <c r="AQ322" s="51"/>
      <c r="AR322" s="39" t="n">
        <f aca="false">SUM(AP322/$AN$4)</f>
        <v>19908.4212621939</v>
      </c>
      <c r="AS322" s="39"/>
      <c r="AT322" s="39"/>
      <c r="AU322" s="39"/>
      <c r="AV322" s="39"/>
      <c r="AW322" s="39" t="n">
        <f aca="false">SUM(AR322+AU322-AV322)</f>
        <v>19908.4212621939</v>
      </c>
      <c r="AX322" s="47" t="n">
        <f aca="false">SUM(AX323)</f>
        <v>4000</v>
      </c>
      <c r="AY322" s="47" t="n">
        <f aca="false">SUM(AY323)</f>
        <v>0</v>
      </c>
      <c r="AZ322" s="47" t="n">
        <v>15908.42</v>
      </c>
      <c r="BA322" s="47" t="n">
        <f aca="false">SUM(AW322+AY322-AZ322)</f>
        <v>4000.00126219391</v>
      </c>
      <c r="BB322" s="47" t="n">
        <f aca="false">SUM(BB323)</f>
        <v>4000</v>
      </c>
      <c r="BC322" s="48" t="n">
        <f aca="false">SUM(BB322/BA322*100)</f>
        <v>99.9999684451623</v>
      </c>
      <c r="BL322" s="2"/>
    </row>
    <row r="323" customFormat="false" ht="12.75" hidden="false" customHeight="false" outlineLevel="0" collapsed="false">
      <c r="A323" s="35"/>
      <c r="B323" s="36"/>
      <c r="C323" s="36"/>
      <c r="D323" s="36"/>
      <c r="E323" s="36"/>
      <c r="F323" s="36"/>
      <c r="G323" s="36"/>
      <c r="H323" s="36"/>
      <c r="I323" s="49" t="n">
        <v>38212</v>
      </c>
      <c r="J323" s="50" t="s">
        <v>314</v>
      </c>
      <c r="K323" s="51"/>
      <c r="L323" s="51"/>
      <c r="M323" s="51"/>
      <c r="N323" s="51" t="n">
        <v>10000</v>
      </c>
      <c r="O323" s="51" t="n">
        <v>10000</v>
      </c>
      <c r="P323" s="51" t="n">
        <v>20000</v>
      </c>
      <c r="Q323" s="51" t="n">
        <v>20000</v>
      </c>
      <c r="R323" s="51"/>
      <c r="S323" s="51" t="n">
        <v>20000</v>
      </c>
      <c r="T323" s="51" t="n">
        <v>13500</v>
      </c>
      <c r="U323" s="51"/>
      <c r="V323" s="39" t="n">
        <f aca="false">S323/P323*100</f>
        <v>100</v>
      </c>
      <c r="W323" s="39" t="n">
        <v>40000</v>
      </c>
      <c r="X323" s="51" t="n">
        <v>20000</v>
      </c>
      <c r="Y323" s="51" t="n">
        <v>20000</v>
      </c>
      <c r="Z323" s="51" t="n">
        <v>50000</v>
      </c>
      <c r="AA323" s="51" t="n">
        <v>25000</v>
      </c>
      <c r="AB323" s="51"/>
      <c r="AC323" s="51" t="n">
        <v>85000</v>
      </c>
      <c r="AD323" s="51" t="n">
        <v>185000</v>
      </c>
      <c r="AE323" s="51"/>
      <c r="AF323" s="51"/>
      <c r="AG323" s="53" t="n">
        <f aca="false">SUM(AD323+AE323-AF323)</f>
        <v>185000</v>
      </c>
      <c r="AH323" s="51" t="n">
        <v>179655</v>
      </c>
      <c r="AI323" s="51" t="n">
        <v>100000</v>
      </c>
      <c r="AJ323" s="47" t="n">
        <v>0</v>
      </c>
      <c r="AK323" s="51" t="n">
        <v>165000</v>
      </c>
      <c r="AL323" s="51"/>
      <c r="AM323" s="51"/>
      <c r="AN323" s="47" t="n">
        <f aca="false">SUM(AK323+AL323-AM323)</f>
        <v>165000</v>
      </c>
      <c r="AO323" s="39" t="n">
        <f aca="false">SUM(AN323/$AN$4)</f>
        <v>21899.2633884133</v>
      </c>
      <c r="AP323" s="47" t="n">
        <v>150000</v>
      </c>
      <c r="AQ323" s="47"/>
      <c r="AR323" s="39" t="n">
        <f aca="false">SUM(AP323/$AN$4)</f>
        <v>19908.4212621939</v>
      </c>
      <c r="AS323" s="39"/>
      <c r="AT323" s="39"/>
      <c r="AU323" s="39"/>
      <c r="AV323" s="39"/>
      <c r="AW323" s="39" t="n">
        <f aca="false">SUM(AR323+AU323-AV323)</f>
        <v>19908.4212621939</v>
      </c>
      <c r="AX323" s="47" t="n">
        <v>4000</v>
      </c>
      <c r="AY323" s="47"/>
      <c r="AZ323" s="47" t="n">
        <v>15908.42</v>
      </c>
      <c r="BA323" s="47" t="n">
        <f aca="false">SUM(AW323+AY323-AZ323)</f>
        <v>4000.00126219391</v>
      </c>
      <c r="BB323" s="47" t="n">
        <v>4000</v>
      </c>
      <c r="BC323" s="48" t="n">
        <f aca="false">SUM(BB323/BA323*100)</f>
        <v>99.9999684451623</v>
      </c>
      <c r="BE323" s="2" t="n">
        <v>4000</v>
      </c>
      <c r="BL323" s="2"/>
    </row>
    <row r="324" customFormat="false" ht="12.75" hidden="false" customHeight="false" outlineLevel="0" collapsed="false">
      <c r="A324" s="35" t="s">
        <v>315</v>
      </c>
      <c r="B324" s="36"/>
      <c r="C324" s="36"/>
      <c r="D324" s="36"/>
      <c r="E324" s="36"/>
      <c r="F324" s="36"/>
      <c r="G324" s="36"/>
      <c r="H324" s="36"/>
      <c r="I324" s="49" t="s">
        <v>48</v>
      </c>
      <c r="J324" s="50" t="s">
        <v>316</v>
      </c>
      <c r="K324" s="45" t="n">
        <f aca="false">SUM(K325)</f>
        <v>26000</v>
      </c>
      <c r="L324" s="45" t="n">
        <f aca="false">SUM(L325)</f>
        <v>95000</v>
      </c>
      <c r="M324" s="45" t="n">
        <f aca="false">SUM(M325)</f>
        <v>95000</v>
      </c>
      <c r="N324" s="45" t="n">
        <f aca="false">SUM(N325)</f>
        <v>5000</v>
      </c>
      <c r="O324" s="45" t="n">
        <f aca="false">SUM(O325)</f>
        <v>5000</v>
      </c>
      <c r="P324" s="45" t="n">
        <f aca="false">SUM(P325)</f>
        <v>15000</v>
      </c>
      <c r="Q324" s="45" t="n">
        <f aca="false">SUM(Q325)</f>
        <v>15000</v>
      </c>
      <c r="R324" s="45" t="n">
        <f aca="false">SUM(R325)</f>
        <v>0</v>
      </c>
      <c r="S324" s="45" t="n">
        <f aca="false">SUM(S325)</f>
        <v>15000</v>
      </c>
      <c r="T324" s="45" t="n">
        <f aca="false">SUM(T325)</f>
        <v>0</v>
      </c>
      <c r="U324" s="45" t="n">
        <f aca="false">SUM(U325)</f>
        <v>0</v>
      </c>
      <c r="V324" s="45" t="n">
        <f aca="false">SUM(V325)</f>
        <v>100</v>
      </c>
      <c r="W324" s="45" t="n">
        <f aca="false">SUM(W325)</f>
        <v>15000</v>
      </c>
      <c r="X324" s="45" t="n">
        <f aca="false">SUM(X325)</f>
        <v>40000</v>
      </c>
      <c r="Y324" s="45" t="n">
        <f aca="false">SUM(Y325)</f>
        <v>40000</v>
      </c>
      <c r="Z324" s="45" t="n">
        <f aca="false">SUM(Z325)</f>
        <v>40000</v>
      </c>
      <c r="AA324" s="45" t="n">
        <f aca="false">SUM(AA325)</f>
        <v>40000</v>
      </c>
      <c r="AB324" s="45" t="n">
        <f aca="false">SUM(AB325)</f>
        <v>20000</v>
      </c>
      <c r="AC324" s="45" t="n">
        <f aca="false">SUM(AC325)</f>
        <v>40000</v>
      </c>
      <c r="AD324" s="45" t="n">
        <f aca="false">SUM(AD325)</f>
        <v>40000</v>
      </c>
      <c r="AE324" s="45" t="n">
        <f aca="false">SUM(AE325)</f>
        <v>0</v>
      </c>
      <c r="AF324" s="45" t="n">
        <f aca="false">SUM(AF325)</f>
        <v>0</v>
      </c>
      <c r="AG324" s="45" t="n">
        <f aca="false">SUM(AG325)</f>
        <v>40000</v>
      </c>
      <c r="AH324" s="45" t="n">
        <f aca="false">SUM(AH325)</f>
        <v>0</v>
      </c>
      <c r="AI324" s="45" t="n">
        <f aca="false">SUM(AI325)</f>
        <v>40000</v>
      </c>
      <c r="AJ324" s="45" t="n">
        <f aca="false">SUM(AJ325)</f>
        <v>27500</v>
      </c>
      <c r="AK324" s="45" t="n">
        <f aca="false">SUM(AK325)</f>
        <v>40000</v>
      </c>
      <c r="AL324" s="45" t="n">
        <f aca="false">SUM(AL325)</f>
        <v>0</v>
      </c>
      <c r="AM324" s="45" t="n">
        <f aca="false">SUM(AM325)</f>
        <v>0</v>
      </c>
      <c r="AN324" s="45" t="n">
        <f aca="false">SUM(AN325)</f>
        <v>40000</v>
      </c>
      <c r="AO324" s="39" t="n">
        <f aca="false">SUM(AN324/$AN$4)</f>
        <v>5308.91233658504</v>
      </c>
      <c r="AP324" s="45" t="n">
        <f aca="false">SUM(AP325)</f>
        <v>40000</v>
      </c>
      <c r="AQ324" s="45" t="n">
        <f aca="false">SUM(AQ325)</f>
        <v>0</v>
      </c>
      <c r="AR324" s="39" t="n">
        <f aca="false">SUM(AP324/$AN$4)</f>
        <v>5308.91233658504</v>
      </c>
      <c r="AS324" s="39"/>
      <c r="AT324" s="39" t="n">
        <f aca="false">SUM(AT325)</f>
        <v>2654</v>
      </c>
      <c r="AU324" s="39" t="n">
        <f aca="false">SUM(AU325)</f>
        <v>0</v>
      </c>
      <c r="AV324" s="39" t="n">
        <f aca="false">SUM(AV325)</f>
        <v>0</v>
      </c>
      <c r="AW324" s="39" t="n">
        <f aca="false">SUM(AR324+AU324-AV324)</f>
        <v>5308.91233658504</v>
      </c>
      <c r="AX324" s="47" t="n">
        <f aca="false">SUM(AX327)</f>
        <v>3981</v>
      </c>
      <c r="AY324" s="47" t="n">
        <f aca="false">SUM(AY327)</f>
        <v>0</v>
      </c>
      <c r="AZ324" s="47" t="n">
        <f aca="false">SUM(AZ327)</f>
        <v>0</v>
      </c>
      <c r="BA324" s="47" t="n">
        <f aca="false">SUM(BA327)</f>
        <v>5308.91233658504</v>
      </c>
      <c r="BB324" s="47" t="n">
        <f aca="false">SUM(BB327)</f>
        <v>3981</v>
      </c>
      <c r="BC324" s="48" t="n">
        <f aca="false">SUM(BB324/BA324*100)</f>
        <v>74.98711125</v>
      </c>
      <c r="BL324" s="2"/>
    </row>
    <row r="325" customFormat="false" ht="12.75" hidden="false" customHeight="false" outlineLevel="0" collapsed="false">
      <c r="A325" s="35"/>
      <c r="B325" s="36"/>
      <c r="C325" s="36"/>
      <c r="D325" s="36"/>
      <c r="E325" s="36"/>
      <c r="F325" s="36"/>
      <c r="G325" s="36"/>
      <c r="H325" s="36"/>
      <c r="I325" s="49" t="s">
        <v>317</v>
      </c>
      <c r="J325" s="50"/>
      <c r="K325" s="45" t="n">
        <f aca="false">SUM(K327)</f>
        <v>26000</v>
      </c>
      <c r="L325" s="45" t="n">
        <f aca="false">SUM(L327)</f>
        <v>95000</v>
      </c>
      <c r="M325" s="45" t="n">
        <f aca="false">SUM(M327)</f>
        <v>95000</v>
      </c>
      <c r="N325" s="45" t="n">
        <f aca="false">SUM(N327)</f>
        <v>5000</v>
      </c>
      <c r="O325" s="45" t="n">
        <f aca="false">SUM(O327)</f>
        <v>5000</v>
      </c>
      <c r="P325" s="45" t="n">
        <f aca="false">SUM(P327)</f>
        <v>15000</v>
      </c>
      <c r="Q325" s="45" t="n">
        <f aca="false">SUM(Q327)</f>
        <v>15000</v>
      </c>
      <c r="R325" s="45" t="n">
        <f aca="false">SUM(R327)</f>
        <v>0</v>
      </c>
      <c r="S325" s="45" t="n">
        <f aca="false">SUM(S327)</f>
        <v>15000</v>
      </c>
      <c r="T325" s="45" t="n">
        <f aca="false">SUM(T327)</f>
        <v>0</v>
      </c>
      <c r="U325" s="45" t="n">
        <f aca="false">SUM(U327)</f>
        <v>0</v>
      </c>
      <c r="V325" s="45" t="n">
        <f aca="false">SUM(V327)</f>
        <v>100</v>
      </c>
      <c r="W325" s="45" t="n">
        <f aca="false">SUM(W327)</f>
        <v>15000</v>
      </c>
      <c r="X325" s="45" t="n">
        <f aca="false">SUM(X327)</f>
        <v>40000</v>
      </c>
      <c r="Y325" s="45" t="n">
        <f aca="false">SUM(Y327)</f>
        <v>40000</v>
      </c>
      <c r="Z325" s="45" t="n">
        <f aca="false">SUM(Z327)</f>
        <v>40000</v>
      </c>
      <c r="AA325" s="45" t="n">
        <f aca="false">SUM(AA327)</f>
        <v>40000</v>
      </c>
      <c r="AB325" s="45" t="n">
        <f aca="false">SUM(AB327)</f>
        <v>20000</v>
      </c>
      <c r="AC325" s="45" t="n">
        <f aca="false">SUM(AC327)</f>
        <v>40000</v>
      </c>
      <c r="AD325" s="45" t="n">
        <f aca="false">SUM(AD327)</f>
        <v>40000</v>
      </c>
      <c r="AE325" s="45" t="n">
        <f aca="false">SUM(AE327)</f>
        <v>0</v>
      </c>
      <c r="AF325" s="45" t="n">
        <f aca="false">SUM(AF327)</f>
        <v>0</v>
      </c>
      <c r="AG325" s="45" t="n">
        <f aca="false">SUM(AG327)</f>
        <v>40000</v>
      </c>
      <c r="AH325" s="45" t="n">
        <f aca="false">SUM(AH327)</f>
        <v>0</v>
      </c>
      <c r="AI325" s="45" t="n">
        <f aca="false">SUM(AI327)</f>
        <v>40000</v>
      </c>
      <c r="AJ325" s="45" t="n">
        <f aca="false">SUM(AJ327)</f>
        <v>27500</v>
      </c>
      <c r="AK325" s="45" t="n">
        <f aca="false">SUM(AK327)</f>
        <v>40000</v>
      </c>
      <c r="AL325" s="45" t="n">
        <f aca="false">SUM(AL327)</f>
        <v>0</v>
      </c>
      <c r="AM325" s="45" t="n">
        <f aca="false">SUM(AM327)</f>
        <v>0</v>
      </c>
      <c r="AN325" s="45" t="n">
        <f aca="false">SUM(AN327)</f>
        <v>40000</v>
      </c>
      <c r="AO325" s="39" t="n">
        <f aca="false">SUM(AN325/$AN$4)</f>
        <v>5308.91233658504</v>
      </c>
      <c r="AP325" s="45" t="n">
        <f aca="false">SUM(AP327)</f>
        <v>40000</v>
      </c>
      <c r="AQ325" s="45" t="n">
        <f aca="false">SUM(AQ327)</f>
        <v>0</v>
      </c>
      <c r="AR325" s="39" t="n">
        <f aca="false">SUM(AP325/$AN$4)</f>
        <v>5308.91233658504</v>
      </c>
      <c r="AS325" s="39"/>
      <c r="AT325" s="39" t="n">
        <f aca="false">SUM(AT327)</f>
        <v>2654</v>
      </c>
      <c r="AU325" s="39" t="n">
        <f aca="false">SUM(AU327)</f>
        <v>0</v>
      </c>
      <c r="AV325" s="39" t="n">
        <f aca="false">SUM(AV327)</f>
        <v>0</v>
      </c>
      <c r="AW325" s="39" t="n">
        <f aca="false">SUM(AR325+AU325-AV325)</f>
        <v>5308.91233658504</v>
      </c>
      <c r="AX325" s="47"/>
      <c r="AY325" s="47"/>
      <c r="AZ325" s="47"/>
      <c r="BA325" s="47" t="n">
        <f aca="false">SUM(AW325+AY325-AZ325)</f>
        <v>5308.91233658504</v>
      </c>
      <c r="BB325" s="47" t="n">
        <f aca="false">SUM(BB327)</f>
        <v>3981</v>
      </c>
      <c r="BC325" s="48" t="n">
        <f aca="false">SUM(BB325/BA325*100)</f>
        <v>74.98711125</v>
      </c>
      <c r="BL325" s="2"/>
    </row>
    <row r="326" customFormat="false" ht="12.75" hidden="true" customHeight="false" outlineLevel="0" collapsed="false">
      <c r="A326" s="35"/>
      <c r="B326" s="36" t="s">
        <v>73</v>
      </c>
      <c r="C326" s="36"/>
      <c r="D326" s="36"/>
      <c r="E326" s="36"/>
      <c r="F326" s="36"/>
      <c r="G326" s="36"/>
      <c r="H326" s="36"/>
      <c r="I326" s="57" t="s">
        <v>74</v>
      </c>
      <c r="J326" s="50" t="s">
        <v>75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39" t="n">
        <f aca="false">SUM(AN326/$AN$4)</f>
        <v>0</v>
      </c>
      <c r="AP326" s="45" t="n">
        <v>40000</v>
      </c>
      <c r="AQ326" s="45"/>
      <c r="AR326" s="39" t="n">
        <f aca="false">SUM(AP326/$AN$4)</f>
        <v>5308.91233658504</v>
      </c>
      <c r="AS326" s="39"/>
      <c r="AT326" s="39" t="n">
        <v>40000</v>
      </c>
      <c r="AU326" s="39"/>
      <c r="AV326" s="39"/>
      <c r="AW326" s="39" t="n">
        <f aca="false">SUM(AR326+AU326-AV326)</f>
        <v>5308.91233658504</v>
      </c>
      <c r="AX326" s="47"/>
      <c r="AY326" s="47"/>
      <c r="AZ326" s="47"/>
      <c r="BA326" s="47" t="n">
        <v>5308.91</v>
      </c>
      <c r="BB326" s="47"/>
      <c r="BC326" s="48" t="n">
        <f aca="false">SUM(BB326/BA326*100)</f>
        <v>0</v>
      </c>
      <c r="BL326" s="2"/>
    </row>
    <row r="327" customFormat="false" ht="12.75" hidden="false" customHeight="false" outlineLevel="0" collapsed="false">
      <c r="A327" s="66"/>
      <c r="B327" s="52"/>
      <c r="C327" s="52"/>
      <c r="D327" s="52"/>
      <c r="E327" s="52"/>
      <c r="F327" s="52"/>
      <c r="G327" s="52"/>
      <c r="H327" s="52"/>
      <c r="I327" s="37" t="n">
        <v>3</v>
      </c>
      <c r="J327" s="38" t="s">
        <v>54</v>
      </c>
      <c r="K327" s="45" t="n">
        <f aca="false">SUM(K328)</f>
        <v>26000</v>
      </c>
      <c r="L327" s="45" t="n">
        <f aca="false">SUM(L328)</f>
        <v>95000</v>
      </c>
      <c r="M327" s="45" t="n">
        <f aca="false">SUM(M328)</f>
        <v>95000</v>
      </c>
      <c r="N327" s="45" t="n">
        <f aca="false">SUM(N328)</f>
        <v>5000</v>
      </c>
      <c r="O327" s="45" t="n">
        <f aca="false">SUM(O328)</f>
        <v>5000</v>
      </c>
      <c r="P327" s="45" t="n">
        <f aca="false">SUM(P328)</f>
        <v>15000</v>
      </c>
      <c r="Q327" s="45" t="n">
        <f aca="false">SUM(Q328)</f>
        <v>15000</v>
      </c>
      <c r="R327" s="45" t="n">
        <f aca="false">SUM(R328)</f>
        <v>0</v>
      </c>
      <c r="S327" s="45" t="n">
        <f aca="false">SUM(S328)</f>
        <v>15000</v>
      </c>
      <c r="T327" s="45" t="n">
        <f aca="false">SUM(T328)</f>
        <v>0</v>
      </c>
      <c r="U327" s="45" t="n">
        <f aca="false">SUM(U328)</f>
        <v>0</v>
      </c>
      <c r="V327" s="45" t="n">
        <f aca="false">SUM(V328)</f>
        <v>100</v>
      </c>
      <c r="W327" s="45" t="n">
        <f aca="false">SUM(W328)</f>
        <v>15000</v>
      </c>
      <c r="X327" s="45" t="n">
        <f aca="false">SUM(X328)</f>
        <v>40000</v>
      </c>
      <c r="Y327" s="45" t="n">
        <f aca="false">SUM(Y328)</f>
        <v>40000</v>
      </c>
      <c r="Z327" s="45" t="n">
        <f aca="false">SUM(Z328)</f>
        <v>40000</v>
      </c>
      <c r="AA327" s="45" t="n">
        <f aca="false">SUM(AA328)</f>
        <v>40000</v>
      </c>
      <c r="AB327" s="45" t="n">
        <f aca="false">SUM(AB328)</f>
        <v>20000</v>
      </c>
      <c r="AC327" s="45" t="n">
        <f aca="false">SUM(AC328)</f>
        <v>40000</v>
      </c>
      <c r="AD327" s="45" t="n">
        <f aca="false">SUM(AD328)</f>
        <v>40000</v>
      </c>
      <c r="AE327" s="45" t="n">
        <f aca="false">SUM(AE328)</f>
        <v>0</v>
      </c>
      <c r="AF327" s="45" t="n">
        <f aca="false">SUM(AF328)</f>
        <v>0</v>
      </c>
      <c r="AG327" s="45" t="n">
        <f aca="false">SUM(AG328)</f>
        <v>40000</v>
      </c>
      <c r="AH327" s="45" t="n">
        <f aca="false">SUM(AH328)</f>
        <v>0</v>
      </c>
      <c r="AI327" s="45" t="n">
        <f aca="false">SUM(AI328)</f>
        <v>40000</v>
      </c>
      <c r="AJ327" s="45" t="n">
        <f aca="false">SUM(AJ328)</f>
        <v>27500</v>
      </c>
      <c r="AK327" s="45" t="n">
        <f aca="false">SUM(AK328)</f>
        <v>40000</v>
      </c>
      <c r="AL327" s="45" t="n">
        <f aca="false">SUM(AL328)</f>
        <v>0</v>
      </c>
      <c r="AM327" s="45" t="n">
        <f aca="false">SUM(AM328)</f>
        <v>0</v>
      </c>
      <c r="AN327" s="45" t="n">
        <f aca="false">SUM(AN328)</f>
        <v>40000</v>
      </c>
      <c r="AO327" s="39" t="n">
        <f aca="false">SUM(AN327/$AN$4)</f>
        <v>5308.91233658504</v>
      </c>
      <c r="AP327" s="45" t="n">
        <f aca="false">SUM(AP328)</f>
        <v>40000</v>
      </c>
      <c r="AQ327" s="45" t="n">
        <f aca="false">SUM(AQ328)</f>
        <v>0</v>
      </c>
      <c r="AR327" s="39" t="n">
        <f aca="false">SUM(AP327/$AN$4)</f>
        <v>5308.91233658504</v>
      </c>
      <c r="AS327" s="39"/>
      <c r="AT327" s="39" t="n">
        <f aca="false">SUM(AT328)</f>
        <v>2654</v>
      </c>
      <c r="AU327" s="39" t="n">
        <f aca="false">SUM(AU328)</f>
        <v>0</v>
      </c>
      <c r="AV327" s="39" t="n">
        <f aca="false">SUM(AV328)</f>
        <v>0</v>
      </c>
      <c r="AW327" s="39" t="n">
        <f aca="false">SUM(AR327+AU327-AV327)</f>
        <v>5308.91233658504</v>
      </c>
      <c r="AX327" s="47" t="n">
        <f aca="false">SUM(AX328)</f>
        <v>3981</v>
      </c>
      <c r="AY327" s="47" t="n">
        <f aca="false">SUM(AY328)</f>
        <v>0</v>
      </c>
      <c r="AZ327" s="47" t="n">
        <f aca="false">SUM(AZ328)</f>
        <v>0</v>
      </c>
      <c r="BA327" s="47" t="n">
        <f aca="false">SUM(AW327+AY327-AZ327)</f>
        <v>5308.91233658504</v>
      </c>
      <c r="BB327" s="47" t="n">
        <f aca="false">SUM(BB328)</f>
        <v>3981</v>
      </c>
      <c r="BC327" s="48" t="n">
        <f aca="false">SUM(BB327/BA327*100)</f>
        <v>74.98711125</v>
      </c>
      <c r="BL327" s="2"/>
    </row>
    <row r="328" customFormat="false" ht="12.75" hidden="false" customHeight="false" outlineLevel="0" collapsed="false">
      <c r="A328" s="66"/>
      <c r="B328" s="52" t="s">
        <v>74</v>
      </c>
      <c r="C328" s="52"/>
      <c r="D328" s="52"/>
      <c r="E328" s="52"/>
      <c r="F328" s="52"/>
      <c r="G328" s="52"/>
      <c r="H328" s="52"/>
      <c r="I328" s="37" t="n">
        <v>38</v>
      </c>
      <c r="J328" s="38" t="s">
        <v>210</v>
      </c>
      <c r="K328" s="45" t="n">
        <f aca="false">SUM(K329)</f>
        <v>26000</v>
      </c>
      <c r="L328" s="45" t="n">
        <f aca="false">SUM(L329)</f>
        <v>95000</v>
      </c>
      <c r="M328" s="45" t="n">
        <f aca="false">SUM(M329)</f>
        <v>95000</v>
      </c>
      <c r="N328" s="45" t="n">
        <f aca="false">SUM(N329)</f>
        <v>5000</v>
      </c>
      <c r="O328" s="45" t="n">
        <f aca="false">SUM(O329)</f>
        <v>5000</v>
      </c>
      <c r="P328" s="45" t="n">
        <f aca="false">SUM(P329)</f>
        <v>15000</v>
      </c>
      <c r="Q328" s="45" t="n">
        <f aca="false">SUM(Q329)</f>
        <v>15000</v>
      </c>
      <c r="R328" s="45" t="n">
        <f aca="false">SUM(R329)</f>
        <v>0</v>
      </c>
      <c r="S328" s="45" t="n">
        <f aca="false">SUM(S329)</f>
        <v>15000</v>
      </c>
      <c r="T328" s="45" t="n">
        <f aca="false">SUM(T329)</f>
        <v>0</v>
      </c>
      <c r="U328" s="45" t="n">
        <f aca="false">SUM(U329)</f>
        <v>0</v>
      </c>
      <c r="V328" s="45" t="n">
        <f aca="false">SUM(V329)</f>
        <v>100</v>
      </c>
      <c r="W328" s="45" t="n">
        <f aca="false">SUM(W329)</f>
        <v>15000</v>
      </c>
      <c r="X328" s="45" t="n">
        <f aca="false">SUM(X329)</f>
        <v>40000</v>
      </c>
      <c r="Y328" s="45" t="n">
        <f aca="false">SUM(Y329)</f>
        <v>40000</v>
      </c>
      <c r="Z328" s="45" t="n">
        <f aca="false">SUM(Z329)</f>
        <v>40000</v>
      </c>
      <c r="AA328" s="45" t="n">
        <f aca="false">SUM(AA329)</f>
        <v>40000</v>
      </c>
      <c r="AB328" s="45" t="n">
        <f aca="false">SUM(AB329)</f>
        <v>20000</v>
      </c>
      <c r="AC328" s="45" t="n">
        <f aca="false">SUM(AC329)</f>
        <v>40000</v>
      </c>
      <c r="AD328" s="45" t="n">
        <f aca="false">SUM(AD329)</f>
        <v>40000</v>
      </c>
      <c r="AE328" s="45" t="n">
        <f aca="false">SUM(AE329)</f>
        <v>0</v>
      </c>
      <c r="AF328" s="45" t="n">
        <f aca="false">SUM(AF329)</f>
        <v>0</v>
      </c>
      <c r="AG328" s="45" t="n">
        <f aca="false">SUM(AG329)</f>
        <v>40000</v>
      </c>
      <c r="AH328" s="45" t="n">
        <f aca="false">SUM(AH329)</f>
        <v>0</v>
      </c>
      <c r="AI328" s="45" t="n">
        <f aca="false">SUM(AI329)</f>
        <v>40000</v>
      </c>
      <c r="AJ328" s="45" t="n">
        <f aca="false">SUM(AJ329)</f>
        <v>27500</v>
      </c>
      <c r="AK328" s="45" t="n">
        <f aca="false">SUM(AK329)</f>
        <v>40000</v>
      </c>
      <c r="AL328" s="45" t="n">
        <f aca="false">SUM(AL329)</f>
        <v>0</v>
      </c>
      <c r="AM328" s="45" t="n">
        <f aca="false">SUM(AM329)</f>
        <v>0</v>
      </c>
      <c r="AN328" s="45" t="n">
        <f aca="false">SUM(AN329)</f>
        <v>40000</v>
      </c>
      <c r="AO328" s="39" t="n">
        <f aca="false">SUM(AN328/$AN$4)</f>
        <v>5308.91233658504</v>
      </c>
      <c r="AP328" s="45" t="n">
        <f aca="false">SUM(AP329)</f>
        <v>40000</v>
      </c>
      <c r="AQ328" s="45"/>
      <c r="AR328" s="39" t="n">
        <f aca="false">SUM(AP328/$AN$4)</f>
        <v>5308.91233658504</v>
      </c>
      <c r="AS328" s="39"/>
      <c r="AT328" s="39" t="n">
        <f aca="false">SUM(AT329)</f>
        <v>2654</v>
      </c>
      <c r="AU328" s="39" t="n">
        <f aca="false">SUM(AU329)</f>
        <v>0</v>
      </c>
      <c r="AV328" s="39" t="n">
        <f aca="false">SUM(AV329)</f>
        <v>0</v>
      </c>
      <c r="AW328" s="39" t="n">
        <f aca="false">SUM(AR328+AU328-AV328)</f>
        <v>5308.91233658504</v>
      </c>
      <c r="AX328" s="47" t="n">
        <f aca="false">SUM(AX329)</f>
        <v>3981</v>
      </c>
      <c r="AY328" s="47" t="n">
        <f aca="false">SUM(AY329)</f>
        <v>0</v>
      </c>
      <c r="AZ328" s="47" t="n">
        <f aca="false">SUM(AZ329)</f>
        <v>0</v>
      </c>
      <c r="BA328" s="47" t="n">
        <f aca="false">SUM(BA329)</f>
        <v>5308.91233658504</v>
      </c>
      <c r="BB328" s="47" t="n">
        <f aca="false">SUM(BB329)</f>
        <v>3981</v>
      </c>
      <c r="BC328" s="48" t="n">
        <f aca="false">SUM(BB328/BA328*100)</f>
        <v>74.98711125</v>
      </c>
      <c r="BG328" s="2" t="n">
        <v>3981</v>
      </c>
      <c r="BL328" s="2"/>
    </row>
    <row r="329" customFormat="false" ht="12.75" hidden="false" customHeight="false" outlineLevel="0" collapsed="false">
      <c r="A329" s="35"/>
      <c r="B329" s="36"/>
      <c r="C329" s="36"/>
      <c r="D329" s="36"/>
      <c r="E329" s="36"/>
      <c r="F329" s="36"/>
      <c r="G329" s="36"/>
      <c r="H329" s="36"/>
      <c r="I329" s="49" t="n">
        <v>381</v>
      </c>
      <c r="J329" s="50" t="s">
        <v>64</v>
      </c>
      <c r="K329" s="45" t="n">
        <f aca="false">SUM(K330)</f>
        <v>26000</v>
      </c>
      <c r="L329" s="45" t="n">
        <f aca="false">SUM(L330)</f>
        <v>95000</v>
      </c>
      <c r="M329" s="45" t="n">
        <f aca="false">SUM(M330)</f>
        <v>95000</v>
      </c>
      <c r="N329" s="53" t="n">
        <f aca="false">SUM(N330)</f>
        <v>5000</v>
      </c>
      <c r="O329" s="53" t="n">
        <f aca="false">SUM(O330)</f>
        <v>5000</v>
      </c>
      <c r="P329" s="53" t="n">
        <f aca="false">SUM(P330)</f>
        <v>15000</v>
      </c>
      <c r="Q329" s="53" t="n">
        <f aca="false">SUM(Q330)</f>
        <v>15000</v>
      </c>
      <c r="R329" s="53" t="n">
        <f aca="false">SUM(R330)</f>
        <v>0</v>
      </c>
      <c r="S329" s="53" t="n">
        <f aca="false">SUM(S330)</f>
        <v>15000</v>
      </c>
      <c r="T329" s="53" t="n">
        <f aca="false">SUM(T330)</f>
        <v>0</v>
      </c>
      <c r="U329" s="53" t="n">
        <f aca="false">SUM(U330)</f>
        <v>0</v>
      </c>
      <c r="V329" s="53" t="n">
        <f aca="false">SUM(V330)</f>
        <v>100</v>
      </c>
      <c r="W329" s="53" t="n">
        <f aca="false">SUM(W330)</f>
        <v>15000</v>
      </c>
      <c r="X329" s="53" t="n">
        <f aca="false">SUM(X330)</f>
        <v>40000</v>
      </c>
      <c r="Y329" s="53" t="n">
        <f aca="false">SUM(Y330)</f>
        <v>40000</v>
      </c>
      <c r="Z329" s="53" t="n">
        <f aca="false">SUM(Z330)</f>
        <v>40000</v>
      </c>
      <c r="AA329" s="53" t="n">
        <f aca="false">SUM(AA330)</f>
        <v>40000</v>
      </c>
      <c r="AB329" s="53" t="n">
        <f aca="false">SUM(AB330)</f>
        <v>20000</v>
      </c>
      <c r="AC329" s="53" t="n">
        <f aca="false">SUM(AC330)</f>
        <v>40000</v>
      </c>
      <c r="AD329" s="53" t="n">
        <f aca="false">SUM(AD330)</f>
        <v>40000</v>
      </c>
      <c r="AE329" s="53" t="n">
        <f aca="false">SUM(AE330)</f>
        <v>0</v>
      </c>
      <c r="AF329" s="53" t="n">
        <f aca="false">SUM(AF330)</f>
        <v>0</v>
      </c>
      <c r="AG329" s="53" t="n">
        <f aca="false">SUM(AG330)</f>
        <v>40000</v>
      </c>
      <c r="AH329" s="53" t="n">
        <f aca="false">SUM(AH330)</f>
        <v>0</v>
      </c>
      <c r="AI329" s="53" t="n">
        <f aca="false">SUM(AI330)</f>
        <v>40000</v>
      </c>
      <c r="AJ329" s="53" t="n">
        <f aca="false">SUM(AJ330)</f>
        <v>27500</v>
      </c>
      <c r="AK329" s="53" t="n">
        <f aca="false">SUM(AK330)</f>
        <v>40000</v>
      </c>
      <c r="AL329" s="53" t="n">
        <f aca="false">SUM(AL330)</f>
        <v>0</v>
      </c>
      <c r="AM329" s="53" t="n">
        <f aca="false">SUM(AM330)</f>
        <v>0</v>
      </c>
      <c r="AN329" s="53" t="n">
        <f aca="false">SUM(AN330)</f>
        <v>40000</v>
      </c>
      <c r="AO329" s="39" t="n">
        <f aca="false">SUM(AN329/$AN$4)</f>
        <v>5308.91233658504</v>
      </c>
      <c r="AP329" s="53" t="n">
        <f aca="false">SUM(AP330)</f>
        <v>40000</v>
      </c>
      <c r="AQ329" s="53"/>
      <c r="AR329" s="39" t="n">
        <f aca="false">SUM(AP329/$AN$4)</f>
        <v>5308.91233658504</v>
      </c>
      <c r="AS329" s="39"/>
      <c r="AT329" s="39" t="n">
        <f aca="false">SUM(AT330)</f>
        <v>2654</v>
      </c>
      <c r="AU329" s="39" t="n">
        <f aca="false">SUM(AU330)</f>
        <v>0</v>
      </c>
      <c r="AV329" s="39" t="n">
        <f aca="false">SUM(AV330)</f>
        <v>0</v>
      </c>
      <c r="AW329" s="39" t="n">
        <f aca="false">SUM(AR329+AU329-AV329)</f>
        <v>5308.91233658504</v>
      </c>
      <c r="AX329" s="47" t="n">
        <f aca="false">SUM(AX330)</f>
        <v>3981</v>
      </c>
      <c r="AY329" s="47" t="n">
        <f aca="false">SUM(AY330)</f>
        <v>0</v>
      </c>
      <c r="AZ329" s="47" t="n">
        <f aca="false">SUM(AZ330)</f>
        <v>0</v>
      </c>
      <c r="BA329" s="47" t="n">
        <f aca="false">SUM(BA330)</f>
        <v>5308.91233658504</v>
      </c>
      <c r="BB329" s="47" t="n">
        <f aca="false">SUM(BB330)</f>
        <v>3981</v>
      </c>
      <c r="BC329" s="48" t="n">
        <f aca="false">SUM(BB329/BA329*100)</f>
        <v>74.98711125</v>
      </c>
      <c r="BL329" s="2"/>
    </row>
    <row r="330" customFormat="false" ht="12.75" hidden="false" customHeight="false" outlineLevel="0" collapsed="false">
      <c r="A330" s="35"/>
      <c r="B330" s="36"/>
      <c r="C330" s="36"/>
      <c r="D330" s="36"/>
      <c r="E330" s="36"/>
      <c r="F330" s="36"/>
      <c r="G330" s="36"/>
      <c r="H330" s="36"/>
      <c r="I330" s="49" t="n">
        <v>38113</v>
      </c>
      <c r="J330" s="50" t="s">
        <v>318</v>
      </c>
      <c r="K330" s="51" t="n">
        <v>26000</v>
      </c>
      <c r="L330" s="51" t="n">
        <v>95000</v>
      </c>
      <c r="M330" s="51" t="n">
        <v>95000</v>
      </c>
      <c r="N330" s="51" t="n">
        <v>5000</v>
      </c>
      <c r="O330" s="51" t="n">
        <v>5000</v>
      </c>
      <c r="P330" s="51" t="n">
        <v>15000</v>
      </c>
      <c r="Q330" s="51" t="n">
        <v>15000</v>
      </c>
      <c r="R330" s="51"/>
      <c r="S330" s="51" t="n">
        <v>15000</v>
      </c>
      <c r="T330" s="51"/>
      <c r="U330" s="51"/>
      <c r="V330" s="39" t="n">
        <f aca="false">S330/P330*100</f>
        <v>100</v>
      </c>
      <c r="W330" s="39" t="n">
        <v>15000</v>
      </c>
      <c r="X330" s="51" t="n">
        <v>40000</v>
      </c>
      <c r="Y330" s="51" t="n">
        <v>40000</v>
      </c>
      <c r="Z330" s="51" t="n">
        <v>40000</v>
      </c>
      <c r="AA330" s="51" t="n">
        <v>40000</v>
      </c>
      <c r="AB330" s="51" t="n">
        <v>20000</v>
      </c>
      <c r="AC330" s="51" t="n">
        <v>40000</v>
      </c>
      <c r="AD330" s="51" t="n">
        <v>40000</v>
      </c>
      <c r="AE330" s="51"/>
      <c r="AF330" s="51"/>
      <c r="AG330" s="53" t="n">
        <f aca="false">SUM(AD330+AE330-AF330)</f>
        <v>40000</v>
      </c>
      <c r="AH330" s="51"/>
      <c r="AI330" s="51" t="n">
        <v>40000</v>
      </c>
      <c r="AJ330" s="47" t="n">
        <v>27500</v>
      </c>
      <c r="AK330" s="51" t="n">
        <v>40000</v>
      </c>
      <c r="AL330" s="51"/>
      <c r="AM330" s="51"/>
      <c r="AN330" s="47" t="n">
        <f aca="false">SUM(AK330+AL330-AM330)</f>
        <v>40000</v>
      </c>
      <c r="AO330" s="39" t="n">
        <f aca="false">SUM(AN330/$AN$4)</f>
        <v>5308.91233658504</v>
      </c>
      <c r="AP330" s="47" t="n">
        <v>40000</v>
      </c>
      <c r="AQ330" s="47"/>
      <c r="AR330" s="39" t="n">
        <f aca="false">SUM(AP330/$AN$4)</f>
        <v>5308.91233658504</v>
      </c>
      <c r="AS330" s="39" t="n">
        <v>2654</v>
      </c>
      <c r="AT330" s="39" t="n">
        <v>2654</v>
      </c>
      <c r="AU330" s="39"/>
      <c r="AV330" s="39"/>
      <c r="AW330" s="39" t="n">
        <f aca="false">SUM(AR330+AU330-AV330)</f>
        <v>5308.91233658504</v>
      </c>
      <c r="AX330" s="47" t="n">
        <v>3981</v>
      </c>
      <c r="AY330" s="47"/>
      <c r="AZ330" s="47"/>
      <c r="BA330" s="47" t="n">
        <f aca="false">SUM(AW330+AY330-AZ330)</f>
        <v>5308.91233658504</v>
      </c>
      <c r="BB330" s="47" t="n">
        <v>3981</v>
      </c>
      <c r="BC330" s="48" t="n">
        <f aca="false">SUM(BB330/BA330*100)</f>
        <v>74.98711125</v>
      </c>
      <c r="BL330" s="2"/>
    </row>
    <row r="331" customFormat="false" ht="12.75" hidden="false" customHeight="false" outlineLevel="0" collapsed="false">
      <c r="A331" s="35" t="s">
        <v>319</v>
      </c>
      <c r="B331" s="36"/>
      <c r="C331" s="36"/>
      <c r="D331" s="36"/>
      <c r="E331" s="36"/>
      <c r="F331" s="36"/>
      <c r="G331" s="36"/>
      <c r="H331" s="36"/>
      <c r="I331" s="49" t="s">
        <v>48</v>
      </c>
      <c r="J331" s="50" t="s">
        <v>320</v>
      </c>
      <c r="K331" s="45" t="n">
        <f aca="false">SUM(K332)</f>
        <v>13000</v>
      </c>
      <c r="L331" s="45" t="n">
        <f aca="false">SUM(L332)</f>
        <v>0</v>
      </c>
      <c r="M331" s="45" t="n">
        <f aca="false">SUM(M332)</f>
        <v>0</v>
      </c>
      <c r="N331" s="45" t="n">
        <f aca="false">SUM(N332)</f>
        <v>14000</v>
      </c>
      <c r="O331" s="45" t="n">
        <f aca="false">SUM(O332)</f>
        <v>14000</v>
      </c>
      <c r="P331" s="45" t="n">
        <f aca="false">SUM(P332)</f>
        <v>20000</v>
      </c>
      <c r="Q331" s="45" t="n">
        <f aca="false">SUM(Q332)</f>
        <v>20000</v>
      </c>
      <c r="R331" s="45" t="n">
        <f aca="false">SUM(R332)</f>
        <v>15200</v>
      </c>
      <c r="S331" s="45" t="n">
        <f aca="false">SUM(S332)</f>
        <v>25000</v>
      </c>
      <c r="T331" s="45" t="n">
        <f aca="false">SUM(T332)</f>
        <v>17700</v>
      </c>
      <c r="U331" s="45" t="n">
        <f aca="false">SUM(U332)</f>
        <v>0</v>
      </c>
      <c r="V331" s="45" t="n">
        <f aca="false">SUM(V332)</f>
        <v>125</v>
      </c>
      <c r="W331" s="45" t="n">
        <f aca="false">SUM(W332)</f>
        <v>25000</v>
      </c>
      <c r="X331" s="45" t="n">
        <f aca="false">SUM(X332)</f>
        <v>60000</v>
      </c>
      <c r="Y331" s="45" t="n">
        <f aca="false">SUM(Y332)</f>
        <v>10000</v>
      </c>
      <c r="Z331" s="45" t="n">
        <f aca="false">SUM(Z332)</f>
        <v>15000</v>
      </c>
      <c r="AA331" s="45" t="n">
        <f aca="false">SUM(AA332)</f>
        <v>15000</v>
      </c>
      <c r="AB331" s="45" t="n">
        <f aca="false">SUM(AB332)</f>
        <v>4500</v>
      </c>
      <c r="AC331" s="45" t="n">
        <f aca="false">SUM(AC332)</f>
        <v>15000</v>
      </c>
      <c r="AD331" s="45" t="n">
        <f aca="false">SUM(AD332)</f>
        <v>15000</v>
      </c>
      <c r="AE331" s="45" t="n">
        <f aca="false">SUM(AE332)</f>
        <v>0</v>
      </c>
      <c r="AF331" s="45" t="n">
        <f aca="false">SUM(AF332)</f>
        <v>0</v>
      </c>
      <c r="AG331" s="45" t="n">
        <f aca="false">SUM(AG332)</f>
        <v>15000</v>
      </c>
      <c r="AH331" s="45" t="n">
        <f aca="false">SUM(AH332)</f>
        <v>0</v>
      </c>
      <c r="AI331" s="45" t="n">
        <f aca="false">SUM(AI332)</f>
        <v>15000</v>
      </c>
      <c r="AJ331" s="45" t="n">
        <f aca="false">SUM(AJ332)</f>
        <v>0</v>
      </c>
      <c r="AK331" s="45" t="n">
        <f aca="false">SUM(AK332)</f>
        <v>15000</v>
      </c>
      <c r="AL331" s="45" t="n">
        <f aca="false">SUM(AL332)</f>
        <v>0</v>
      </c>
      <c r="AM331" s="45" t="n">
        <f aca="false">SUM(AM332)</f>
        <v>0</v>
      </c>
      <c r="AN331" s="45" t="n">
        <f aca="false">SUM(AN332)</f>
        <v>15000</v>
      </c>
      <c r="AO331" s="39" t="n">
        <f aca="false">SUM(AN331/$AN$4)</f>
        <v>1990.84212621939</v>
      </c>
      <c r="AP331" s="45" t="n">
        <f aca="false">SUM(AP332)</f>
        <v>15000</v>
      </c>
      <c r="AQ331" s="45" t="n">
        <f aca="false">SUM(AQ332)</f>
        <v>0</v>
      </c>
      <c r="AR331" s="39" t="n">
        <f aca="false">SUM(AP331/$AN$4)</f>
        <v>1990.84212621939</v>
      </c>
      <c r="AS331" s="39"/>
      <c r="AT331" s="39" t="n">
        <f aca="false">SUM(AT332)</f>
        <v>150</v>
      </c>
      <c r="AU331" s="39" t="n">
        <f aca="false">SUM(AU332)</f>
        <v>0</v>
      </c>
      <c r="AV331" s="39" t="n">
        <f aca="false">SUM(AV332)</f>
        <v>0</v>
      </c>
      <c r="AW331" s="39" t="n">
        <f aca="false">SUM(AR331+AU331-AV331)</f>
        <v>1990.84212621939</v>
      </c>
      <c r="AX331" s="47" t="n">
        <f aca="false">SUM(AX334)</f>
        <v>0</v>
      </c>
      <c r="AY331" s="47" t="n">
        <f aca="false">SUM(AY334)</f>
        <v>0</v>
      </c>
      <c r="AZ331" s="47" t="n">
        <f aca="false">SUM(AZ334)</f>
        <v>0</v>
      </c>
      <c r="BA331" s="47" t="n">
        <f aca="false">SUM(BA334)</f>
        <v>1990.84212621939</v>
      </c>
      <c r="BB331" s="47" t="n">
        <f aca="false">SUM(BB334)</f>
        <v>0</v>
      </c>
      <c r="BC331" s="48" t="n">
        <f aca="false">SUM(BB331/BA331*100)</f>
        <v>0</v>
      </c>
      <c r="BL331" s="2"/>
    </row>
    <row r="332" customFormat="false" ht="12.75" hidden="false" customHeight="false" outlineLevel="0" collapsed="false">
      <c r="A332" s="35"/>
      <c r="B332" s="36"/>
      <c r="C332" s="36"/>
      <c r="D332" s="36"/>
      <c r="E332" s="36"/>
      <c r="F332" s="36"/>
      <c r="G332" s="36"/>
      <c r="H332" s="36"/>
      <c r="I332" s="49" t="s">
        <v>317</v>
      </c>
      <c r="J332" s="50"/>
      <c r="K332" s="45" t="n">
        <f aca="false">SUM(K334)</f>
        <v>13000</v>
      </c>
      <c r="L332" s="45" t="n">
        <f aca="false">SUM(L334)</f>
        <v>0</v>
      </c>
      <c r="M332" s="45" t="n">
        <f aca="false">SUM(M334)</f>
        <v>0</v>
      </c>
      <c r="N332" s="45" t="n">
        <f aca="false">SUM(N334)</f>
        <v>14000</v>
      </c>
      <c r="O332" s="45" t="n">
        <f aca="false">SUM(O334)</f>
        <v>14000</v>
      </c>
      <c r="P332" s="45" t="n">
        <f aca="false">SUM(P334)</f>
        <v>20000</v>
      </c>
      <c r="Q332" s="45" t="n">
        <f aca="false">SUM(Q334)</f>
        <v>20000</v>
      </c>
      <c r="R332" s="45" t="n">
        <f aca="false">SUM(R334)</f>
        <v>15200</v>
      </c>
      <c r="S332" s="45" t="n">
        <f aca="false">SUM(S334)</f>
        <v>25000</v>
      </c>
      <c r="T332" s="45" t="n">
        <f aca="false">SUM(T334)</f>
        <v>17700</v>
      </c>
      <c r="U332" s="45" t="n">
        <f aca="false">SUM(U334)</f>
        <v>0</v>
      </c>
      <c r="V332" s="45" t="n">
        <f aca="false">SUM(V334)</f>
        <v>125</v>
      </c>
      <c r="W332" s="45" t="n">
        <f aca="false">SUM(W334)</f>
        <v>25000</v>
      </c>
      <c r="X332" s="45" t="n">
        <f aca="false">SUM(X334)</f>
        <v>60000</v>
      </c>
      <c r="Y332" s="45" t="n">
        <f aca="false">SUM(Y334)</f>
        <v>10000</v>
      </c>
      <c r="Z332" s="45" t="n">
        <f aca="false">SUM(Z334)</f>
        <v>15000</v>
      </c>
      <c r="AA332" s="45" t="n">
        <f aca="false">SUM(AA334)</f>
        <v>15000</v>
      </c>
      <c r="AB332" s="45" t="n">
        <f aca="false">SUM(AB334)</f>
        <v>4500</v>
      </c>
      <c r="AC332" s="45" t="n">
        <f aca="false">SUM(AC334)</f>
        <v>15000</v>
      </c>
      <c r="AD332" s="45" t="n">
        <f aca="false">SUM(AD334)</f>
        <v>15000</v>
      </c>
      <c r="AE332" s="45" t="n">
        <f aca="false">SUM(AE334)</f>
        <v>0</v>
      </c>
      <c r="AF332" s="45" t="n">
        <f aca="false">SUM(AF334)</f>
        <v>0</v>
      </c>
      <c r="AG332" s="45" t="n">
        <f aca="false">SUM(AG334)</f>
        <v>15000</v>
      </c>
      <c r="AH332" s="45" t="n">
        <f aca="false">SUM(AH334)</f>
        <v>0</v>
      </c>
      <c r="AI332" s="45" t="n">
        <f aca="false">SUM(AI334)</f>
        <v>15000</v>
      </c>
      <c r="AJ332" s="45" t="n">
        <f aca="false">SUM(AJ334)</f>
        <v>0</v>
      </c>
      <c r="AK332" s="45" t="n">
        <f aca="false">SUM(AK334)</f>
        <v>15000</v>
      </c>
      <c r="AL332" s="45" t="n">
        <f aca="false">SUM(AL334)</f>
        <v>0</v>
      </c>
      <c r="AM332" s="45" t="n">
        <f aca="false">SUM(AM334)</f>
        <v>0</v>
      </c>
      <c r="AN332" s="45" t="n">
        <f aca="false">SUM(AN334)</f>
        <v>15000</v>
      </c>
      <c r="AO332" s="39" t="n">
        <f aca="false">SUM(AN332/$AN$4)</f>
        <v>1990.84212621939</v>
      </c>
      <c r="AP332" s="45" t="n">
        <f aca="false">SUM(AP334)</f>
        <v>15000</v>
      </c>
      <c r="AQ332" s="45" t="n">
        <f aca="false">SUM(AQ334)</f>
        <v>0</v>
      </c>
      <c r="AR332" s="39" t="n">
        <f aca="false">SUM(AP332/$AN$4)</f>
        <v>1990.84212621939</v>
      </c>
      <c r="AS332" s="39"/>
      <c r="AT332" s="39" t="n">
        <f aca="false">SUM(AT334)</f>
        <v>150</v>
      </c>
      <c r="AU332" s="39" t="n">
        <f aca="false">SUM(AU334)</f>
        <v>0</v>
      </c>
      <c r="AV332" s="39" t="n">
        <f aca="false">SUM(AV334)</f>
        <v>0</v>
      </c>
      <c r="AW332" s="39" t="n">
        <f aca="false">SUM(AR332+AU332-AV332)</f>
        <v>1990.84212621939</v>
      </c>
      <c r="AX332" s="47"/>
      <c r="AY332" s="47" t="n">
        <f aca="false">SUM(AY333)</f>
        <v>0</v>
      </c>
      <c r="AZ332" s="47" t="n">
        <f aca="false">SUM(AZ333)</f>
        <v>0</v>
      </c>
      <c r="BA332" s="47" t="n">
        <f aca="false">SUM(AW332+AY332-AZ332)</f>
        <v>1990.84212621939</v>
      </c>
      <c r="BB332" s="47" t="n">
        <v>0</v>
      </c>
      <c r="BC332" s="48" t="n">
        <f aca="false">SUM(BB332/BA332*100)</f>
        <v>0</v>
      </c>
      <c r="BL332" s="2"/>
    </row>
    <row r="333" customFormat="false" ht="12.75" hidden="true" customHeight="false" outlineLevel="0" collapsed="false">
      <c r="A333" s="35"/>
      <c r="B333" s="36" t="s">
        <v>73</v>
      </c>
      <c r="C333" s="36"/>
      <c r="D333" s="36"/>
      <c r="E333" s="36"/>
      <c r="F333" s="36"/>
      <c r="G333" s="36"/>
      <c r="H333" s="36"/>
      <c r="I333" s="57" t="s">
        <v>74</v>
      </c>
      <c r="J333" s="50" t="s">
        <v>75</v>
      </c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39" t="n">
        <f aca="false">SUM(AN333/$AN$4)</f>
        <v>0</v>
      </c>
      <c r="AP333" s="45" t="n">
        <v>15000</v>
      </c>
      <c r="AQ333" s="45"/>
      <c r="AR333" s="39" t="n">
        <f aca="false">SUM(AP333/$AN$4)</f>
        <v>1990.84212621939</v>
      </c>
      <c r="AS333" s="39"/>
      <c r="AT333" s="39" t="n">
        <v>15000</v>
      </c>
      <c r="AU333" s="39"/>
      <c r="AV333" s="39"/>
      <c r="AW333" s="39" t="n">
        <f aca="false">SUM(AR333+AU333-AV333)</f>
        <v>1990.84212621939</v>
      </c>
      <c r="AX333" s="47"/>
      <c r="AY333" s="47"/>
      <c r="AZ333" s="47"/>
      <c r="BA333" s="47" t="n">
        <f aca="false">SUM(AW333+AY333-AZ333)</f>
        <v>1990.84212621939</v>
      </c>
      <c r="BB333" s="47"/>
      <c r="BC333" s="48" t="n">
        <f aca="false">SUM(BB333/BA333*100)</f>
        <v>0</v>
      </c>
      <c r="BL333" s="2"/>
    </row>
    <row r="334" customFormat="false" ht="12.75" hidden="false" customHeight="false" outlineLevel="0" collapsed="false">
      <c r="A334" s="66"/>
      <c r="B334" s="52"/>
      <c r="C334" s="52"/>
      <c r="D334" s="52"/>
      <c r="E334" s="52"/>
      <c r="F334" s="52"/>
      <c r="G334" s="52"/>
      <c r="H334" s="52"/>
      <c r="I334" s="37" t="n">
        <v>3</v>
      </c>
      <c r="J334" s="38" t="s">
        <v>54</v>
      </c>
      <c r="K334" s="45" t="n">
        <f aca="false">SUM(K335)</f>
        <v>13000</v>
      </c>
      <c r="L334" s="45" t="n">
        <f aca="false">SUM(L335)</f>
        <v>0</v>
      </c>
      <c r="M334" s="45" t="n">
        <f aca="false">SUM(M335)</f>
        <v>0</v>
      </c>
      <c r="N334" s="39" t="n">
        <f aca="false">SUM(N335)</f>
        <v>14000</v>
      </c>
      <c r="O334" s="39" t="n">
        <f aca="false">SUM(O335)</f>
        <v>14000</v>
      </c>
      <c r="P334" s="39" t="n">
        <f aca="false">SUM(P335)</f>
        <v>20000</v>
      </c>
      <c r="Q334" s="39" t="n">
        <f aca="false">SUM(Q335)</f>
        <v>20000</v>
      </c>
      <c r="R334" s="39" t="n">
        <f aca="false">SUM(R335)</f>
        <v>15200</v>
      </c>
      <c r="S334" s="39" t="n">
        <f aca="false">SUM(S335)</f>
        <v>25000</v>
      </c>
      <c r="T334" s="39" t="n">
        <f aca="false">SUM(T335)</f>
        <v>17700</v>
      </c>
      <c r="U334" s="39" t="n">
        <f aca="false">SUM(U335)</f>
        <v>0</v>
      </c>
      <c r="V334" s="39" t="n">
        <f aca="false">SUM(V335)</f>
        <v>125</v>
      </c>
      <c r="W334" s="39" t="n">
        <f aca="false">SUM(W335)</f>
        <v>25000</v>
      </c>
      <c r="X334" s="39" t="n">
        <f aca="false">SUM(X335)</f>
        <v>60000</v>
      </c>
      <c r="Y334" s="39" t="n">
        <f aca="false">SUM(Y335)</f>
        <v>10000</v>
      </c>
      <c r="Z334" s="39" t="n">
        <f aca="false">SUM(Z335)</f>
        <v>15000</v>
      </c>
      <c r="AA334" s="39" t="n">
        <f aca="false">SUM(AA335)</f>
        <v>15000</v>
      </c>
      <c r="AB334" s="39" t="n">
        <f aca="false">SUM(AB335)</f>
        <v>4500</v>
      </c>
      <c r="AC334" s="39" t="n">
        <f aca="false">SUM(AC335)</f>
        <v>15000</v>
      </c>
      <c r="AD334" s="39" t="n">
        <f aca="false">SUM(AD335)</f>
        <v>15000</v>
      </c>
      <c r="AE334" s="39" t="n">
        <f aca="false">SUM(AE335)</f>
        <v>0</v>
      </c>
      <c r="AF334" s="39" t="n">
        <f aca="false">SUM(AF335)</f>
        <v>0</v>
      </c>
      <c r="AG334" s="39" t="n">
        <f aca="false">SUM(AG335)</f>
        <v>15000</v>
      </c>
      <c r="AH334" s="39" t="n">
        <f aca="false">SUM(AH335)</f>
        <v>0</v>
      </c>
      <c r="AI334" s="39" t="n">
        <f aca="false">SUM(AI335)</f>
        <v>15000</v>
      </c>
      <c r="AJ334" s="39" t="n">
        <f aca="false">SUM(AJ335)</f>
        <v>0</v>
      </c>
      <c r="AK334" s="39" t="n">
        <f aca="false">SUM(AK335)</f>
        <v>15000</v>
      </c>
      <c r="AL334" s="39" t="n">
        <f aca="false">SUM(AL335)</f>
        <v>0</v>
      </c>
      <c r="AM334" s="39" t="n">
        <f aca="false">SUM(AM335)</f>
        <v>0</v>
      </c>
      <c r="AN334" s="39" t="n">
        <f aca="false">SUM(AN335)</f>
        <v>15000</v>
      </c>
      <c r="AO334" s="39" t="n">
        <f aca="false">SUM(AN334/$AN$4)</f>
        <v>1990.84212621939</v>
      </c>
      <c r="AP334" s="39" t="n">
        <f aca="false">SUM(AP335)</f>
        <v>15000</v>
      </c>
      <c r="AQ334" s="39" t="n">
        <f aca="false">SUM(AQ335)</f>
        <v>0</v>
      </c>
      <c r="AR334" s="39" t="n">
        <f aca="false">SUM(AP334/$AN$4)</f>
        <v>1990.84212621939</v>
      </c>
      <c r="AS334" s="39"/>
      <c r="AT334" s="39" t="n">
        <f aca="false">SUM(AT335)</f>
        <v>150</v>
      </c>
      <c r="AU334" s="39" t="n">
        <f aca="false">SUM(AU335)</f>
        <v>0</v>
      </c>
      <c r="AV334" s="39" t="n">
        <f aca="false">SUM(AV335)</f>
        <v>0</v>
      </c>
      <c r="AW334" s="39" t="n">
        <f aca="false">SUM(AR334+AU334-AV334)</f>
        <v>1990.84212621939</v>
      </c>
      <c r="AX334" s="47" t="n">
        <f aca="false">SUM(AX335)</f>
        <v>0</v>
      </c>
      <c r="AY334" s="47" t="n">
        <f aca="false">SUM(AY335)</f>
        <v>0</v>
      </c>
      <c r="AZ334" s="47" t="n">
        <f aca="false">SUM(AZ335)</f>
        <v>0</v>
      </c>
      <c r="BA334" s="47" t="n">
        <f aca="false">SUM(BA335)</f>
        <v>1990.84212621939</v>
      </c>
      <c r="BB334" s="47" t="n">
        <f aca="false">SUM(BB335)</f>
        <v>0</v>
      </c>
      <c r="BC334" s="48" t="n">
        <f aca="false">SUM(BB334/BA334*100)</f>
        <v>0</v>
      </c>
      <c r="BL334" s="2"/>
    </row>
    <row r="335" customFormat="false" ht="12.75" hidden="false" customHeight="false" outlineLevel="0" collapsed="false">
      <c r="A335" s="66"/>
      <c r="B335" s="52" t="s">
        <v>74</v>
      </c>
      <c r="C335" s="52"/>
      <c r="D335" s="52"/>
      <c r="E335" s="52"/>
      <c r="F335" s="52"/>
      <c r="G335" s="52"/>
      <c r="H335" s="52"/>
      <c r="I335" s="37" t="n">
        <v>38</v>
      </c>
      <c r="J335" s="38" t="s">
        <v>210</v>
      </c>
      <c r="K335" s="45" t="n">
        <f aca="false">SUM(K336)</f>
        <v>13000</v>
      </c>
      <c r="L335" s="45" t="n">
        <f aca="false">SUM(L336)</f>
        <v>0</v>
      </c>
      <c r="M335" s="45" t="n">
        <f aca="false">SUM(M336)</f>
        <v>0</v>
      </c>
      <c r="N335" s="39" t="n">
        <f aca="false">SUM(N336)</f>
        <v>14000</v>
      </c>
      <c r="O335" s="39" t="n">
        <f aca="false">SUM(O336)</f>
        <v>14000</v>
      </c>
      <c r="P335" s="39" t="n">
        <f aca="false">SUM(P336)</f>
        <v>20000</v>
      </c>
      <c r="Q335" s="39" t="n">
        <f aca="false">SUM(Q336)</f>
        <v>20000</v>
      </c>
      <c r="R335" s="39" t="n">
        <f aca="false">SUM(R336)</f>
        <v>15200</v>
      </c>
      <c r="S335" s="39" t="n">
        <f aca="false">SUM(S336)</f>
        <v>25000</v>
      </c>
      <c r="T335" s="39" t="n">
        <f aca="false">SUM(T336)</f>
        <v>17700</v>
      </c>
      <c r="U335" s="39" t="n">
        <f aca="false">SUM(U336)</f>
        <v>0</v>
      </c>
      <c r="V335" s="39" t="n">
        <f aca="false">SUM(V336)</f>
        <v>125</v>
      </c>
      <c r="W335" s="39" t="n">
        <f aca="false">SUM(W336)</f>
        <v>25000</v>
      </c>
      <c r="X335" s="39" t="n">
        <f aca="false">SUM(X336)</f>
        <v>60000</v>
      </c>
      <c r="Y335" s="39" t="n">
        <f aca="false">SUM(Y336)</f>
        <v>10000</v>
      </c>
      <c r="Z335" s="39" t="n">
        <f aca="false">SUM(Z336)</f>
        <v>15000</v>
      </c>
      <c r="AA335" s="39" t="n">
        <f aca="false">SUM(AA336)</f>
        <v>15000</v>
      </c>
      <c r="AB335" s="39" t="n">
        <f aca="false">SUM(AB336)</f>
        <v>4500</v>
      </c>
      <c r="AC335" s="39" t="n">
        <f aca="false">SUM(AC336)</f>
        <v>15000</v>
      </c>
      <c r="AD335" s="39" t="n">
        <f aca="false">SUM(AD336)</f>
        <v>15000</v>
      </c>
      <c r="AE335" s="39" t="n">
        <f aca="false">SUM(AE336)</f>
        <v>0</v>
      </c>
      <c r="AF335" s="39" t="n">
        <f aca="false">SUM(AF336)</f>
        <v>0</v>
      </c>
      <c r="AG335" s="39" t="n">
        <f aca="false">SUM(AG336)</f>
        <v>15000</v>
      </c>
      <c r="AH335" s="39" t="n">
        <f aca="false">SUM(AH336)</f>
        <v>0</v>
      </c>
      <c r="AI335" s="39" t="n">
        <f aca="false">SUM(AI336)</f>
        <v>15000</v>
      </c>
      <c r="AJ335" s="39" t="n">
        <f aca="false">SUM(AJ336)</f>
        <v>0</v>
      </c>
      <c r="AK335" s="39" t="n">
        <f aca="false">SUM(AK336)</f>
        <v>15000</v>
      </c>
      <c r="AL335" s="39" t="n">
        <f aca="false">SUM(AL336)</f>
        <v>0</v>
      </c>
      <c r="AM335" s="39" t="n">
        <f aca="false">SUM(AM336)</f>
        <v>0</v>
      </c>
      <c r="AN335" s="39" t="n">
        <f aca="false">SUM(AN336)</f>
        <v>15000</v>
      </c>
      <c r="AO335" s="39" t="n">
        <f aca="false">SUM(AN335/$AN$4)</f>
        <v>1990.84212621939</v>
      </c>
      <c r="AP335" s="39" t="n">
        <f aca="false">SUM(AP336)</f>
        <v>15000</v>
      </c>
      <c r="AQ335" s="39"/>
      <c r="AR335" s="39" t="n">
        <f aca="false">SUM(AP335/$AN$4)</f>
        <v>1990.84212621939</v>
      </c>
      <c r="AS335" s="39"/>
      <c r="AT335" s="39" t="n">
        <f aca="false">SUM(AT336)</f>
        <v>150</v>
      </c>
      <c r="AU335" s="39" t="n">
        <f aca="false">SUM(AU336)</f>
        <v>0</v>
      </c>
      <c r="AV335" s="39" t="n">
        <f aca="false">SUM(AV336)</f>
        <v>0</v>
      </c>
      <c r="AW335" s="39" t="n">
        <f aca="false">SUM(AR335+AU335-AV335)</f>
        <v>1990.84212621939</v>
      </c>
      <c r="AX335" s="47" t="n">
        <f aca="false">SUM(AX336)</f>
        <v>0</v>
      </c>
      <c r="AY335" s="47" t="n">
        <f aca="false">SUM(AY336)</f>
        <v>0</v>
      </c>
      <c r="AZ335" s="47" t="n">
        <f aca="false">SUM(AZ336)</f>
        <v>0</v>
      </c>
      <c r="BA335" s="47" t="n">
        <f aca="false">SUM(BA336)</f>
        <v>1990.84212621939</v>
      </c>
      <c r="BB335" s="47" t="n">
        <f aca="false">SUM(BB336)</f>
        <v>0</v>
      </c>
      <c r="BC335" s="48" t="n">
        <f aca="false">SUM(BB335/BA335*100)</f>
        <v>0</v>
      </c>
      <c r="BL335" s="2"/>
    </row>
    <row r="336" customFormat="false" ht="12.75" hidden="false" customHeight="false" outlineLevel="0" collapsed="false">
      <c r="A336" s="35"/>
      <c r="B336" s="36"/>
      <c r="C336" s="36"/>
      <c r="D336" s="36"/>
      <c r="E336" s="36"/>
      <c r="F336" s="36"/>
      <c r="G336" s="36"/>
      <c r="H336" s="36"/>
      <c r="I336" s="49" t="n">
        <v>381</v>
      </c>
      <c r="J336" s="50" t="s">
        <v>64</v>
      </c>
      <c r="K336" s="45" t="n">
        <f aca="false">SUM(K337)</f>
        <v>13000</v>
      </c>
      <c r="L336" s="45" t="n">
        <f aca="false">SUM(L337)</f>
        <v>0</v>
      </c>
      <c r="M336" s="45" t="n">
        <f aca="false">SUM(M337)</f>
        <v>0</v>
      </c>
      <c r="N336" s="51" t="n">
        <f aca="false">SUM(N337)</f>
        <v>14000</v>
      </c>
      <c r="O336" s="51" t="n">
        <f aca="false">SUM(O337)</f>
        <v>14000</v>
      </c>
      <c r="P336" s="51" t="n">
        <f aca="false">SUM(P337)</f>
        <v>20000</v>
      </c>
      <c r="Q336" s="51" t="n">
        <f aca="false">SUM(Q337)</f>
        <v>20000</v>
      </c>
      <c r="R336" s="51" t="n">
        <f aca="false">SUM(R337)</f>
        <v>15200</v>
      </c>
      <c r="S336" s="51" t="n">
        <f aca="false">SUM(S337)</f>
        <v>25000</v>
      </c>
      <c r="T336" s="51" t="n">
        <f aca="false">SUM(T337)</f>
        <v>17700</v>
      </c>
      <c r="U336" s="51" t="n">
        <f aca="false">SUM(U337)</f>
        <v>0</v>
      </c>
      <c r="V336" s="51" t="n">
        <f aca="false">SUM(V337)</f>
        <v>125</v>
      </c>
      <c r="W336" s="51" t="n">
        <f aca="false">SUM(W337)</f>
        <v>25000</v>
      </c>
      <c r="X336" s="51" t="n">
        <f aca="false">SUM(X337)</f>
        <v>60000</v>
      </c>
      <c r="Y336" s="51" t="n">
        <f aca="false">SUM(Y337)</f>
        <v>10000</v>
      </c>
      <c r="Z336" s="51" t="n">
        <f aca="false">SUM(Z337)</f>
        <v>15000</v>
      </c>
      <c r="AA336" s="51" t="n">
        <f aca="false">SUM(AA337)</f>
        <v>15000</v>
      </c>
      <c r="AB336" s="51" t="n">
        <f aca="false">SUM(AB337)</f>
        <v>4500</v>
      </c>
      <c r="AC336" s="51" t="n">
        <f aca="false">SUM(AC337)</f>
        <v>15000</v>
      </c>
      <c r="AD336" s="51" t="n">
        <f aca="false">SUM(AD337)</f>
        <v>15000</v>
      </c>
      <c r="AE336" s="51" t="n">
        <f aca="false">SUM(AE337)</f>
        <v>0</v>
      </c>
      <c r="AF336" s="51" t="n">
        <f aca="false">SUM(AF337)</f>
        <v>0</v>
      </c>
      <c r="AG336" s="51" t="n">
        <f aca="false">SUM(AG337)</f>
        <v>15000</v>
      </c>
      <c r="AH336" s="51" t="n">
        <f aca="false">SUM(AH337)</f>
        <v>0</v>
      </c>
      <c r="AI336" s="51" t="n">
        <f aca="false">SUM(AI337)</f>
        <v>15000</v>
      </c>
      <c r="AJ336" s="51" t="n">
        <f aca="false">SUM(AJ337)</f>
        <v>0</v>
      </c>
      <c r="AK336" s="51" t="n">
        <f aca="false">SUM(AK337)</f>
        <v>15000</v>
      </c>
      <c r="AL336" s="51" t="n">
        <f aca="false">SUM(AL337)</f>
        <v>0</v>
      </c>
      <c r="AM336" s="51" t="n">
        <f aca="false">SUM(AM337)</f>
        <v>0</v>
      </c>
      <c r="AN336" s="51" t="n">
        <f aca="false">SUM(AN337)</f>
        <v>15000</v>
      </c>
      <c r="AO336" s="39" t="n">
        <f aca="false">SUM(AN336/$AN$4)</f>
        <v>1990.84212621939</v>
      </c>
      <c r="AP336" s="51" t="n">
        <f aca="false">SUM(AP337)</f>
        <v>15000</v>
      </c>
      <c r="AQ336" s="51"/>
      <c r="AR336" s="39" t="n">
        <f aca="false">SUM(AP336/$AN$4)</f>
        <v>1990.84212621939</v>
      </c>
      <c r="AS336" s="39"/>
      <c r="AT336" s="39" t="n">
        <f aca="false">SUM(AT337)</f>
        <v>150</v>
      </c>
      <c r="AU336" s="39" t="n">
        <f aca="false">SUM(AU337)</f>
        <v>0</v>
      </c>
      <c r="AV336" s="39" t="n">
        <f aca="false">SUM(AV337)</f>
        <v>0</v>
      </c>
      <c r="AW336" s="39" t="n">
        <f aca="false">SUM(AR336+AU336-AV336)</f>
        <v>1990.84212621939</v>
      </c>
      <c r="AX336" s="47" t="n">
        <f aca="false">SUM(AX337)</f>
        <v>0</v>
      </c>
      <c r="AY336" s="47" t="n">
        <f aca="false">SUM(AY337)</f>
        <v>0</v>
      </c>
      <c r="AZ336" s="47" t="n">
        <f aca="false">SUM(AZ337)</f>
        <v>0</v>
      </c>
      <c r="BA336" s="47" t="n">
        <f aca="false">SUM(BA337)</f>
        <v>1990.84212621939</v>
      </c>
      <c r="BB336" s="47" t="n">
        <f aca="false">SUM(BB337)</f>
        <v>0</v>
      </c>
      <c r="BC336" s="48" t="n">
        <f aca="false">SUM(BB336/BA336*100)</f>
        <v>0</v>
      </c>
      <c r="BL336" s="2"/>
    </row>
    <row r="337" customFormat="false" ht="12.75" hidden="false" customHeight="false" outlineLevel="0" collapsed="false">
      <c r="A337" s="35"/>
      <c r="B337" s="36"/>
      <c r="C337" s="36"/>
      <c r="D337" s="36"/>
      <c r="E337" s="36"/>
      <c r="F337" s="36"/>
      <c r="G337" s="36"/>
      <c r="H337" s="36"/>
      <c r="I337" s="49" t="n">
        <v>38113</v>
      </c>
      <c r="J337" s="50" t="s">
        <v>321</v>
      </c>
      <c r="K337" s="51" t="n">
        <v>13000</v>
      </c>
      <c r="L337" s="51" t="n">
        <v>0</v>
      </c>
      <c r="M337" s="51" t="n">
        <v>0</v>
      </c>
      <c r="N337" s="51" t="n">
        <v>14000</v>
      </c>
      <c r="O337" s="51" t="n">
        <v>14000</v>
      </c>
      <c r="P337" s="51" t="n">
        <v>20000</v>
      </c>
      <c r="Q337" s="51" t="n">
        <v>20000</v>
      </c>
      <c r="R337" s="51" t="n">
        <v>15200</v>
      </c>
      <c r="S337" s="51" t="n">
        <v>25000</v>
      </c>
      <c r="T337" s="51" t="n">
        <v>17700</v>
      </c>
      <c r="U337" s="51"/>
      <c r="V337" s="39" t="n">
        <f aca="false">S337/P337*100</f>
        <v>125</v>
      </c>
      <c r="W337" s="39" t="n">
        <v>25000</v>
      </c>
      <c r="X337" s="51" t="n">
        <v>60000</v>
      </c>
      <c r="Y337" s="51" t="n">
        <v>10000</v>
      </c>
      <c r="Z337" s="51" t="n">
        <v>15000</v>
      </c>
      <c r="AA337" s="51" t="n">
        <v>15000</v>
      </c>
      <c r="AB337" s="51" t="n">
        <v>4500</v>
      </c>
      <c r="AC337" s="51" t="n">
        <v>15000</v>
      </c>
      <c r="AD337" s="51" t="n">
        <v>15000</v>
      </c>
      <c r="AE337" s="51"/>
      <c r="AF337" s="51"/>
      <c r="AG337" s="53" t="n">
        <f aca="false">SUM(AD337+AE337-AF337)</f>
        <v>15000</v>
      </c>
      <c r="AH337" s="51"/>
      <c r="AI337" s="51" t="n">
        <v>15000</v>
      </c>
      <c r="AJ337" s="47" t="n">
        <v>0</v>
      </c>
      <c r="AK337" s="51" t="n">
        <v>15000</v>
      </c>
      <c r="AL337" s="51"/>
      <c r="AM337" s="51"/>
      <c r="AN337" s="47" t="n">
        <f aca="false">SUM(AK337+AL337-AM337)</f>
        <v>15000</v>
      </c>
      <c r="AO337" s="39" t="n">
        <f aca="false">SUM(AN337/$AN$4)</f>
        <v>1990.84212621939</v>
      </c>
      <c r="AP337" s="47" t="n">
        <v>15000</v>
      </c>
      <c r="AQ337" s="47"/>
      <c r="AR337" s="39" t="n">
        <f aca="false">SUM(AP337/$AN$4)</f>
        <v>1990.84212621939</v>
      </c>
      <c r="AS337" s="39" t="n">
        <v>150</v>
      </c>
      <c r="AT337" s="39" t="n">
        <v>150</v>
      </c>
      <c r="AU337" s="39"/>
      <c r="AV337" s="39"/>
      <c r="AW337" s="39" t="n">
        <f aca="false">SUM(AR337+AU337-AV337)</f>
        <v>1990.84212621939</v>
      </c>
      <c r="AX337" s="47"/>
      <c r="AY337" s="47"/>
      <c r="AZ337" s="47"/>
      <c r="BA337" s="47" t="n">
        <f aca="false">SUM(AW337+AY337-AZ337)</f>
        <v>1990.84212621939</v>
      </c>
      <c r="BB337" s="47"/>
      <c r="BC337" s="48" t="n">
        <f aca="false">SUM(BB337/BA337*100)</f>
        <v>0</v>
      </c>
      <c r="BL337" s="2"/>
    </row>
    <row r="338" customFormat="false" ht="12.75" hidden="false" customHeight="false" outlineLevel="0" collapsed="false">
      <c r="A338" s="35" t="s">
        <v>322</v>
      </c>
      <c r="B338" s="36"/>
      <c r="C338" s="36"/>
      <c r="D338" s="36"/>
      <c r="E338" s="36"/>
      <c r="F338" s="36"/>
      <c r="G338" s="36"/>
      <c r="H338" s="36"/>
      <c r="I338" s="49" t="s">
        <v>48</v>
      </c>
      <c r="J338" s="50" t="s">
        <v>323</v>
      </c>
      <c r="K338" s="51" t="n">
        <f aca="false">SUM(K339)</f>
        <v>7950.08</v>
      </c>
      <c r="L338" s="51" t="n">
        <f aca="false">SUM(L339)</f>
        <v>20000</v>
      </c>
      <c r="M338" s="51" t="n">
        <f aca="false">SUM(M339)</f>
        <v>20000</v>
      </c>
      <c r="N338" s="51" t="n">
        <f aca="false">SUM(N339)</f>
        <v>5000</v>
      </c>
      <c r="O338" s="51" t="n">
        <f aca="false">SUM(O339)</f>
        <v>5000</v>
      </c>
      <c r="P338" s="51" t="n">
        <f aca="false">SUM(P339)</f>
        <v>20000</v>
      </c>
      <c r="Q338" s="51" t="n">
        <f aca="false">SUM(Q339)</f>
        <v>20000</v>
      </c>
      <c r="R338" s="51" t="n">
        <f aca="false">SUM(R339)</f>
        <v>15000</v>
      </c>
      <c r="S338" s="51" t="n">
        <f aca="false">SUM(S339)</f>
        <v>20000</v>
      </c>
      <c r="T338" s="51" t="n">
        <f aca="false">SUM(T339)</f>
        <v>12500</v>
      </c>
      <c r="U338" s="51" t="n">
        <f aca="false">SUM(U339)</f>
        <v>0</v>
      </c>
      <c r="V338" s="51" t="n">
        <f aca="false">SUM(V339)</f>
        <v>100</v>
      </c>
      <c r="W338" s="51" t="n">
        <f aca="false">SUM(W339)</f>
        <v>20000</v>
      </c>
      <c r="X338" s="51" t="n">
        <f aca="false">SUM(X339)</f>
        <v>25000</v>
      </c>
      <c r="Y338" s="51" t="n">
        <f aca="false">SUM(Y339)</f>
        <v>25000</v>
      </c>
      <c r="Z338" s="51" t="n">
        <f aca="false">SUM(Z339)</f>
        <v>40000</v>
      </c>
      <c r="AA338" s="51" t="n">
        <f aca="false">SUM(AA339)</f>
        <v>40000</v>
      </c>
      <c r="AB338" s="51" t="n">
        <f aca="false">SUM(AB339)</f>
        <v>21000</v>
      </c>
      <c r="AC338" s="51" t="n">
        <f aca="false">SUM(AC339)</f>
        <v>40000</v>
      </c>
      <c r="AD338" s="51" t="n">
        <f aca="false">SUM(AD339)</f>
        <v>40000</v>
      </c>
      <c r="AE338" s="51" t="n">
        <f aca="false">SUM(AE339)</f>
        <v>0</v>
      </c>
      <c r="AF338" s="51" t="n">
        <f aca="false">SUM(AF339)</f>
        <v>0</v>
      </c>
      <c r="AG338" s="51" t="n">
        <f aca="false">SUM(AG339)</f>
        <v>40000</v>
      </c>
      <c r="AH338" s="51" t="n">
        <f aca="false">SUM(AH339)</f>
        <v>22500</v>
      </c>
      <c r="AI338" s="51" t="n">
        <f aca="false">SUM(AI339)</f>
        <v>40000</v>
      </c>
      <c r="AJ338" s="51" t="n">
        <f aca="false">SUM(AJ339)</f>
        <v>10000</v>
      </c>
      <c r="AK338" s="51" t="n">
        <f aca="false">SUM(AK339)</f>
        <v>40000</v>
      </c>
      <c r="AL338" s="51" t="n">
        <f aca="false">SUM(AL339)</f>
        <v>0</v>
      </c>
      <c r="AM338" s="51" t="n">
        <f aca="false">SUM(AM339)</f>
        <v>0</v>
      </c>
      <c r="AN338" s="51" t="n">
        <f aca="false">SUM(AN339)</f>
        <v>40000</v>
      </c>
      <c r="AO338" s="39" t="n">
        <f aca="false">SUM(AN338/$AN$4)</f>
        <v>5308.91233658504</v>
      </c>
      <c r="AP338" s="51" t="n">
        <f aca="false">SUM(AP339)</f>
        <v>40000</v>
      </c>
      <c r="AQ338" s="51" t="n">
        <f aca="false">SUM(AQ339)</f>
        <v>0</v>
      </c>
      <c r="AR338" s="39" t="n">
        <f aca="false">SUM(AP338/$AN$4)</f>
        <v>5308.91233658504</v>
      </c>
      <c r="AS338" s="39"/>
      <c r="AT338" s="39" t="n">
        <f aca="false">SUM(AT339)</f>
        <v>2654</v>
      </c>
      <c r="AU338" s="39" t="n">
        <f aca="false">SUM(AU339)</f>
        <v>0</v>
      </c>
      <c r="AV338" s="39" t="n">
        <f aca="false">SUM(AV339)</f>
        <v>0</v>
      </c>
      <c r="AW338" s="39" t="n">
        <f aca="false">SUM(AR338+AU338-AV338)</f>
        <v>5308.91233658504</v>
      </c>
      <c r="AX338" s="47" t="n">
        <f aca="false">SUM(AX341)</f>
        <v>5308</v>
      </c>
      <c r="AY338" s="47" t="n">
        <f aca="false">SUM(AY341)</f>
        <v>0</v>
      </c>
      <c r="AZ338" s="47" t="n">
        <f aca="false">SUM(AZ341)</f>
        <v>0</v>
      </c>
      <c r="BA338" s="47" t="n">
        <f aca="false">SUM(BA341)</f>
        <v>5308.91233658504</v>
      </c>
      <c r="BB338" s="47" t="n">
        <f aca="false">SUM(BB341)</f>
        <v>5308</v>
      </c>
      <c r="BC338" s="48" t="n">
        <f aca="false">SUM(BB338/BA338*100)</f>
        <v>99.982815</v>
      </c>
      <c r="BL338" s="2"/>
    </row>
    <row r="339" customFormat="false" ht="12.75" hidden="false" customHeight="false" outlineLevel="0" collapsed="false">
      <c r="A339" s="35"/>
      <c r="B339" s="36"/>
      <c r="C339" s="36"/>
      <c r="D339" s="36"/>
      <c r="E339" s="36"/>
      <c r="F339" s="36"/>
      <c r="G339" s="36"/>
      <c r="H339" s="36"/>
      <c r="I339" s="49" t="s">
        <v>317</v>
      </c>
      <c r="J339" s="50"/>
      <c r="K339" s="51" t="n">
        <f aca="false">SUM(K341)</f>
        <v>7950.08</v>
      </c>
      <c r="L339" s="51" t="n">
        <f aca="false">SUM(L341)</f>
        <v>20000</v>
      </c>
      <c r="M339" s="51" t="n">
        <f aca="false">SUM(M341)</f>
        <v>20000</v>
      </c>
      <c r="N339" s="51" t="n">
        <f aca="false">SUM(N341)</f>
        <v>5000</v>
      </c>
      <c r="O339" s="51" t="n">
        <f aca="false">SUM(O341)</f>
        <v>5000</v>
      </c>
      <c r="P339" s="51" t="n">
        <f aca="false">SUM(P341)</f>
        <v>20000</v>
      </c>
      <c r="Q339" s="51" t="n">
        <f aca="false">SUM(Q341)</f>
        <v>20000</v>
      </c>
      <c r="R339" s="51" t="n">
        <f aca="false">SUM(R341)</f>
        <v>15000</v>
      </c>
      <c r="S339" s="51" t="n">
        <f aca="false">SUM(S341)</f>
        <v>20000</v>
      </c>
      <c r="T339" s="51" t="n">
        <f aca="false">SUM(T341)</f>
        <v>12500</v>
      </c>
      <c r="U339" s="51" t="n">
        <f aca="false">SUM(U341)</f>
        <v>0</v>
      </c>
      <c r="V339" s="51" t="n">
        <f aca="false">SUM(V341)</f>
        <v>100</v>
      </c>
      <c r="W339" s="51" t="n">
        <f aca="false">SUM(W341)</f>
        <v>20000</v>
      </c>
      <c r="X339" s="51" t="n">
        <f aca="false">SUM(X341)</f>
        <v>25000</v>
      </c>
      <c r="Y339" s="51" t="n">
        <f aca="false">SUM(Y341)</f>
        <v>25000</v>
      </c>
      <c r="Z339" s="51" t="n">
        <f aca="false">SUM(Z341)</f>
        <v>40000</v>
      </c>
      <c r="AA339" s="51" t="n">
        <f aca="false">SUM(AA341)</f>
        <v>40000</v>
      </c>
      <c r="AB339" s="51" t="n">
        <f aca="false">SUM(AB341)</f>
        <v>21000</v>
      </c>
      <c r="AC339" s="51" t="n">
        <f aca="false">SUM(AC341)</f>
        <v>40000</v>
      </c>
      <c r="AD339" s="51" t="n">
        <f aca="false">SUM(AD341)</f>
        <v>40000</v>
      </c>
      <c r="AE339" s="51" t="n">
        <f aca="false">SUM(AE341)</f>
        <v>0</v>
      </c>
      <c r="AF339" s="51" t="n">
        <f aca="false">SUM(AF341)</f>
        <v>0</v>
      </c>
      <c r="AG339" s="51" t="n">
        <f aca="false">SUM(AG341)</f>
        <v>40000</v>
      </c>
      <c r="AH339" s="51" t="n">
        <f aca="false">SUM(AH341)</f>
        <v>22500</v>
      </c>
      <c r="AI339" s="51" t="n">
        <f aca="false">SUM(AI341)</f>
        <v>40000</v>
      </c>
      <c r="AJ339" s="51" t="n">
        <f aca="false">SUM(AJ341)</f>
        <v>10000</v>
      </c>
      <c r="AK339" s="51" t="n">
        <f aca="false">SUM(AK341)</f>
        <v>40000</v>
      </c>
      <c r="AL339" s="51" t="n">
        <f aca="false">SUM(AL341)</f>
        <v>0</v>
      </c>
      <c r="AM339" s="51" t="n">
        <f aca="false">SUM(AM341)</f>
        <v>0</v>
      </c>
      <c r="AN339" s="51" t="n">
        <f aca="false">SUM(AN341)</f>
        <v>40000</v>
      </c>
      <c r="AO339" s="39" t="n">
        <f aca="false">SUM(AN339/$AN$4)</f>
        <v>5308.91233658504</v>
      </c>
      <c r="AP339" s="51" t="n">
        <f aca="false">SUM(AP341)</f>
        <v>40000</v>
      </c>
      <c r="AQ339" s="51" t="n">
        <f aca="false">SUM(AQ341)</f>
        <v>0</v>
      </c>
      <c r="AR339" s="39" t="n">
        <f aca="false">SUM(AP339/$AN$4)</f>
        <v>5308.91233658504</v>
      </c>
      <c r="AS339" s="39"/>
      <c r="AT339" s="39" t="n">
        <f aca="false">SUM(AT341)</f>
        <v>2654</v>
      </c>
      <c r="AU339" s="39" t="n">
        <f aca="false">SUM(AU341)</f>
        <v>0</v>
      </c>
      <c r="AV339" s="39" t="n">
        <f aca="false">SUM(AV341)</f>
        <v>0</v>
      </c>
      <c r="AW339" s="39" t="n">
        <f aca="false">SUM(AR339+AU339-AV339)</f>
        <v>5308.91233658504</v>
      </c>
      <c r="AX339" s="47"/>
      <c r="AY339" s="47"/>
      <c r="AZ339" s="47"/>
      <c r="BA339" s="47" t="n">
        <f aca="false">SUM(AW339+AY339-AZ339)</f>
        <v>5308.91233658504</v>
      </c>
      <c r="BB339" s="47" t="n">
        <f aca="false">SUM(BB341)</f>
        <v>5308</v>
      </c>
      <c r="BC339" s="48" t="n">
        <f aca="false">SUM(BB339/BA339*100)</f>
        <v>99.982815</v>
      </c>
      <c r="BL339" s="2"/>
    </row>
    <row r="340" customFormat="false" ht="12.75" hidden="true" customHeight="false" outlineLevel="0" collapsed="false">
      <c r="A340" s="35"/>
      <c r="B340" s="36" t="s">
        <v>73</v>
      </c>
      <c r="C340" s="36"/>
      <c r="D340" s="36"/>
      <c r="E340" s="36"/>
      <c r="F340" s="36"/>
      <c r="G340" s="36"/>
      <c r="H340" s="36"/>
      <c r="I340" s="57" t="s">
        <v>74</v>
      </c>
      <c r="J340" s="50" t="s">
        <v>75</v>
      </c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39" t="n">
        <f aca="false">SUM(AN340/$AN$4)</f>
        <v>0</v>
      </c>
      <c r="AP340" s="51" t="n">
        <v>40000</v>
      </c>
      <c r="AQ340" s="51"/>
      <c r="AR340" s="39" t="n">
        <f aca="false">SUM(AP340/$AN$4)</f>
        <v>5308.91233658504</v>
      </c>
      <c r="AS340" s="39"/>
      <c r="AT340" s="39" t="n">
        <v>40000</v>
      </c>
      <c r="AU340" s="39"/>
      <c r="AV340" s="39"/>
      <c r="AW340" s="39" t="n">
        <f aca="false">SUM(AR340+AU340-AV340)</f>
        <v>5308.91233658504</v>
      </c>
      <c r="AX340" s="47"/>
      <c r="AY340" s="47"/>
      <c r="AZ340" s="47"/>
      <c r="BA340" s="47" t="n">
        <v>5308.91</v>
      </c>
      <c r="BB340" s="47"/>
      <c r="BC340" s="48" t="n">
        <f aca="false">SUM(BB340/BA340*100)</f>
        <v>0</v>
      </c>
      <c r="BL340" s="2"/>
    </row>
    <row r="341" customFormat="false" ht="12.75" hidden="false" customHeight="false" outlineLevel="0" collapsed="false">
      <c r="A341" s="66"/>
      <c r="B341" s="52"/>
      <c r="C341" s="52"/>
      <c r="D341" s="52"/>
      <c r="E341" s="52"/>
      <c r="F341" s="52"/>
      <c r="G341" s="52"/>
      <c r="H341" s="52"/>
      <c r="I341" s="37" t="n">
        <v>3</v>
      </c>
      <c r="J341" s="38" t="s">
        <v>54</v>
      </c>
      <c r="K341" s="39" t="n">
        <f aca="false">SUM(K342)</f>
        <v>7950.08</v>
      </c>
      <c r="L341" s="39" t="n">
        <f aca="false">SUM(L342)</f>
        <v>20000</v>
      </c>
      <c r="M341" s="39" t="n">
        <f aca="false">SUM(M342)</f>
        <v>20000</v>
      </c>
      <c r="N341" s="39" t="n">
        <f aca="false">SUM(N342)</f>
        <v>5000</v>
      </c>
      <c r="O341" s="39" t="n">
        <f aca="false">SUM(O342)</f>
        <v>5000</v>
      </c>
      <c r="P341" s="39" t="n">
        <f aca="false">SUM(P342)</f>
        <v>20000</v>
      </c>
      <c r="Q341" s="39" t="n">
        <f aca="false">SUM(Q342)</f>
        <v>20000</v>
      </c>
      <c r="R341" s="39" t="n">
        <f aca="false">SUM(R342)</f>
        <v>15000</v>
      </c>
      <c r="S341" s="39" t="n">
        <f aca="false">SUM(S342)</f>
        <v>20000</v>
      </c>
      <c r="T341" s="39" t="n">
        <f aca="false">SUM(T342)</f>
        <v>12500</v>
      </c>
      <c r="U341" s="39" t="n">
        <f aca="false">SUM(U342)</f>
        <v>0</v>
      </c>
      <c r="V341" s="39" t="n">
        <f aca="false">SUM(V342)</f>
        <v>100</v>
      </c>
      <c r="W341" s="39" t="n">
        <f aca="false">SUM(W342)</f>
        <v>20000</v>
      </c>
      <c r="X341" s="39" t="n">
        <f aca="false">SUM(X342)</f>
        <v>25000</v>
      </c>
      <c r="Y341" s="39" t="n">
        <f aca="false">SUM(Y342)</f>
        <v>25000</v>
      </c>
      <c r="Z341" s="39" t="n">
        <f aca="false">SUM(Z342)</f>
        <v>40000</v>
      </c>
      <c r="AA341" s="39" t="n">
        <f aca="false">SUM(AA342)</f>
        <v>40000</v>
      </c>
      <c r="AB341" s="39" t="n">
        <f aca="false">SUM(AB342)</f>
        <v>21000</v>
      </c>
      <c r="AC341" s="39" t="n">
        <f aca="false">SUM(AC342)</f>
        <v>40000</v>
      </c>
      <c r="AD341" s="39" t="n">
        <f aca="false">SUM(AD342)</f>
        <v>40000</v>
      </c>
      <c r="AE341" s="39" t="n">
        <f aca="false">SUM(AE342)</f>
        <v>0</v>
      </c>
      <c r="AF341" s="39" t="n">
        <f aca="false">SUM(AF342)</f>
        <v>0</v>
      </c>
      <c r="AG341" s="39" t="n">
        <f aca="false">SUM(AG342)</f>
        <v>40000</v>
      </c>
      <c r="AH341" s="39" t="n">
        <f aca="false">SUM(AH342)</f>
        <v>22500</v>
      </c>
      <c r="AI341" s="39" t="n">
        <f aca="false">SUM(AI342)</f>
        <v>40000</v>
      </c>
      <c r="AJ341" s="39" t="n">
        <f aca="false">SUM(AJ342)</f>
        <v>10000</v>
      </c>
      <c r="AK341" s="39" t="n">
        <f aca="false">SUM(AK342)</f>
        <v>40000</v>
      </c>
      <c r="AL341" s="39" t="n">
        <f aca="false">SUM(AL342)</f>
        <v>0</v>
      </c>
      <c r="AM341" s="39" t="n">
        <f aca="false">SUM(AM342)</f>
        <v>0</v>
      </c>
      <c r="AN341" s="39" t="n">
        <f aca="false">SUM(AN342)</f>
        <v>40000</v>
      </c>
      <c r="AO341" s="39" t="n">
        <f aca="false">SUM(AN341/$AN$4)</f>
        <v>5308.91233658504</v>
      </c>
      <c r="AP341" s="39" t="n">
        <f aca="false">SUM(AP342)</f>
        <v>40000</v>
      </c>
      <c r="AQ341" s="39" t="n">
        <f aca="false">SUM(AQ342)</f>
        <v>0</v>
      </c>
      <c r="AR341" s="39" t="n">
        <f aca="false">SUM(AP341/$AN$4)</f>
        <v>5308.91233658504</v>
      </c>
      <c r="AS341" s="39"/>
      <c r="AT341" s="39" t="n">
        <f aca="false">SUM(AT342)</f>
        <v>2654</v>
      </c>
      <c r="AU341" s="39" t="n">
        <f aca="false">SUM(AU342)</f>
        <v>0</v>
      </c>
      <c r="AV341" s="39" t="n">
        <f aca="false">SUM(AV342)</f>
        <v>0</v>
      </c>
      <c r="AW341" s="39" t="n">
        <f aca="false">SUM(AR341+AU341-AV341)</f>
        <v>5308.91233658504</v>
      </c>
      <c r="AX341" s="47" t="n">
        <f aca="false">SUM(AX342)</f>
        <v>5308</v>
      </c>
      <c r="AY341" s="47" t="n">
        <f aca="false">SUM(AY342)</f>
        <v>0</v>
      </c>
      <c r="AZ341" s="47" t="n">
        <f aca="false">SUM(AZ342)</f>
        <v>0</v>
      </c>
      <c r="BA341" s="47" t="n">
        <f aca="false">SUM(AW341+AY341-AZ341)</f>
        <v>5308.91233658504</v>
      </c>
      <c r="BB341" s="47" t="n">
        <f aca="false">SUM(BB342)</f>
        <v>5308</v>
      </c>
      <c r="BC341" s="48" t="n">
        <f aca="false">SUM(BB341/BA341*100)</f>
        <v>99.982815</v>
      </c>
      <c r="BG341" s="2" t="n">
        <v>5308</v>
      </c>
      <c r="BL341" s="2"/>
    </row>
    <row r="342" customFormat="false" ht="12.75" hidden="false" customHeight="false" outlineLevel="0" collapsed="false">
      <c r="A342" s="66"/>
      <c r="B342" s="52" t="s">
        <v>74</v>
      </c>
      <c r="C342" s="52"/>
      <c r="D342" s="52"/>
      <c r="E342" s="52"/>
      <c r="F342" s="52"/>
      <c r="G342" s="52"/>
      <c r="H342" s="52"/>
      <c r="I342" s="37" t="n">
        <v>38</v>
      </c>
      <c r="J342" s="38" t="s">
        <v>210</v>
      </c>
      <c r="K342" s="39" t="n">
        <f aca="false">SUM(K343)</f>
        <v>7950.08</v>
      </c>
      <c r="L342" s="39" t="n">
        <f aca="false">SUM(L343)</f>
        <v>20000</v>
      </c>
      <c r="M342" s="39" t="n">
        <f aca="false">SUM(M343)</f>
        <v>20000</v>
      </c>
      <c r="N342" s="39" t="n">
        <f aca="false">SUM(N343)</f>
        <v>5000</v>
      </c>
      <c r="O342" s="39" t="n">
        <f aca="false">SUM(O343)</f>
        <v>5000</v>
      </c>
      <c r="P342" s="39" t="n">
        <f aca="false">SUM(P343)</f>
        <v>20000</v>
      </c>
      <c r="Q342" s="39" t="n">
        <f aca="false">SUM(Q343)</f>
        <v>20000</v>
      </c>
      <c r="R342" s="39" t="n">
        <f aca="false">SUM(R343)</f>
        <v>15000</v>
      </c>
      <c r="S342" s="39" t="n">
        <f aca="false">SUM(S343)</f>
        <v>20000</v>
      </c>
      <c r="T342" s="39" t="n">
        <f aca="false">SUM(T343)</f>
        <v>12500</v>
      </c>
      <c r="U342" s="39" t="n">
        <f aca="false">SUM(U343)</f>
        <v>0</v>
      </c>
      <c r="V342" s="39" t="n">
        <f aca="false">SUM(V343)</f>
        <v>100</v>
      </c>
      <c r="W342" s="39" t="n">
        <f aca="false">SUM(W343)</f>
        <v>20000</v>
      </c>
      <c r="X342" s="39" t="n">
        <f aca="false">SUM(X343)</f>
        <v>25000</v>
      </c>
      <c r="Y342" s="39" t="n">
        <f aca="false">SUM(Y343)</f>
        <v>25000</v>
      </c>
      <c r="Z342" s="39" t="n">
        <f aca="false">SUM(Z343)</f>
        <v>40000</v>
      </c>
      <c r="AA342" s="39" t="n">
        <f aca="false">SUM(AA343)</f>
        <v>40000</v>
      </c>
      <c r="AB342" s="39" t="n">
        <f aca="false">SUM(AB343)</f>
        <v>21000</v>
      </c>
      <c r="AC342" s="39" t="n">
        <f aca="false">SUM(AC343)</f>
        <v>40000</v>
      </c>
      <c r="AD342" s="39" t="n">
        <f aca="false">SUM(AD343)</f>
        <v>40000</v>
      </c>
      <c r="AE342" s="39" t="n">
        <f aca="false">SUM(AE343)</f>
        <v>0</v>
      </c>
      <c r="AF342" s="39" t="n">
        <f aca="false">SUM(AF343)</f>
        <v>0</v>
      </c>
      <c r="AG342" s="39" t="n">
        <f aca="false">SUM(AG343)</f>
        <v>40000</v>
      </c>
      <c r="AH342" s="39" t="n">
        <f aca="false">SUM(AH343)</f>
        <v>22500</v>
      </c>
      <c r="AI342" s="39" t="n">
        <f aca="false">SUM(AI343)</f>
        <v>40000</v>
      </c>
      <c r="AJ342" s="39" t="n">
        <f aca="false">SUM(AJ343)</f>
        <v>10000</v>
      </c>
      <c r="AK342" s="39" t="n">
        <f aca="false">SUM(AK343)</f>
        <v>40000</v>
      </c>
      <c r="AL342" s="39" t="n">
        <f aca="false">SUM(AL343)</f>
        <v>0</v>
      </c>
      <c r="AM342" s="39" t="n">
        <f aca="false">SUM(AM343)</f>
        <v>0</v>
      </c>
      <c r="AN342" s="39" t="n">
        <f aca="false">SUM(AN343)</f>
        <v>40000</v>
      </c>
      <c r="AO342" s="39" t="n">
        <f aca="false">SUM(AN342/$AN$4)</f>
        <v>5308.91233658504</v>
      </c>
      <c r="AP342" s="39" t="n">
        <f aca="false">SUM(AP343)</f>
        <v>40000</v>
      </c>
      <c r="AQ342" s="39"/>
      <c r="AR342" s="39" t="n">
        <f aca="false">SUM(AP342/$AN$4)</f>
        <v>5308.91233658504</v>
      </c>
      <c r="AS342" s="39"/>
      <c r="AT342" s="39" t="n">
        <f aca="false">SUM(AT343)</f>
        <v>2654</v>
      </c>
      <c r="AU342" s="39" t="n">
        <f aca="false">SUM(AU343)</f>
        <v>0</v>
      </c>
      <c r="AV342" s="39" t="n">
        <f aca="false">SUM(AV343)</f>
        <v>0</v>
      </c>
      <c r="AW342" s="39" t="n">
        <f aca="false">SUM(AR342+AU342-AV342)</f>
        <v>5308.91233658504</v>
      </c>
      <c r="AX342" s="47" t="n">
        <f aca="false">SUM(AX343)</f>
        <v>5308</v>
      </c>
      <c r="AY342" s="47" t="n">
        <f aca="false">SUM(AY343)</f>
        <v>0</v>
      </c>
      <c r="AZ342" s="47" t="n">
        <f aca="false">SUM(AZ343)</f>
        <v>0</v>
      </c>
      <c r="BA342" s="47" t="n">
        <f aca="false">SUM(BA343)</f>
        <v>5308.91233658504</v>
      </c>
      <c r="BB342" s="47" t="n">
        <f aca="false">SUM(BB343)</f>
        <v>5308</v>
      </c>
      <c r="BC342" s="48" t="n">
        <f aca="false">SUM(BB342/BA342*100)</f>
        <v>99.982815</v>
      </c>
      <c r="BL342" s="2"/>
    </row>
    <row r="343" customFormat="false" ht="12.75" hidden="false" customHeight="false" outlineLevel="0" collapsed="false">
      <c r="A343" s="35"/>
      <c r="B343" s="36"/>
      <c r="C343" s="36"/>
      <c r="D343" s="36"/>
      <c r="E343" s="36"/>
      <c r="F343" s="36"/>
      <c r="G343" s="36"/>
      <c r="H343" s="36"/>
      <c r="I343" s="49" t="n">
        <v>381</v>
      </c>
      <c r="J343" s="50" t="s">
        <v>64</v>
      </c>
      <c r="K343" s="51" t="n">
        <f aca="false">SUM(K344)</f>
        <v>7950.08</v>
      </c>
      <c r="L343" s="51" t="n">
        <f aca="false">SUM(L344)</f>
        <v>20000</v>
      </c>
      <c r="M343" s="51" t="n">
        <f aca="false">SUM(M344)</f>
        <v>20000</v>
      </c>
      <c r="N343" s="51" t="n">
        <f aca="false">SUM(N344)</f>
        <v>5000</v>
      </c>
      <c r="O343" s="51" t="n">
        <f aca="false">SUM(O344)</f>
        <v>5000</v>
      </c>
      <c r="P343" s="51" t="n">
        <f aca="false">SUM(P344)</f>
        <v>20000</v>
      </c>
      <c r="Q343" s="51" t="n">
        <f aca="false">SUM(Q344)</f>
        <v>20000</v>
      </c>
      <c r="R343" s="51" t="n">
        <f aca="false">SUM(R344)</f>
        <v>15000</v>
      </c>
      <c r="S343" s="51" t="n">
        <f aca="false">SUM(S344)</f>
        <v>20000</v>
      </c>
      <c r="T343" s="51" t="n">
        <f aca="false">SUM(T344)</f>
        <v>12500</v>
      </c>
      <c r="U343" s="51" t="n">
        <f aca="false">SUM(U344)</f>
        <v>0</v>
      </c>
      <c r="V343" s="51" t="n">
        <f aca="false">SUM(V344)</f>
        <v>100</v>
      </c>
      <c r="W343" s="51" t="n">
        <f aca="false">SUM(W344)</f>
        <v>20000</v>
      </c>
      <c r="X343" s="51" t="n">
        <f aca="false">SUM(X344)</f>
        <v>25000</v>
      </c>
      <c r="Y343" s="51" t="n">
        <f aca="false">SUM(Y344)</f>
        <v>25000</v>
      </c>
      <c r="Z343" s="51" t="n">
        <f aca="false">SUM(Z344)</f>
        <v>40000</v>
      </c>
      <c r="AA343" s="51" t="n">
        <f aca="false">SUM(AA344)</f>
        <v>40000</v>
      </c>
      <c r="AB343" s="51" t="n">
        <f aca="false">SUM(AB344)</f>
        <v>21000</v>
      </c>
      <c r="AC343" s="51" t="n">
        <f aca="false">SUM(AC344)</f>
        <v>40000</v>
      </c>
      <c r="AD343" s="51" t="n">
        <f aca="false">SUM(AD344)</f>
        <v>40000</v>
      </c>
      <c r="AE343" s="51" t="n">
        <f aca="false">SUM(AE344)</f>
        <v>0</v>
      </c>
      <c r="AF343" s="51" t="n">
        <f aca="false">SUM(AF344)</f>
        <v>0</v>
      </c>
      <c r="AG343" s="51" t="n">
        <f aca="false">SUM(AG344)</f>
        <v>40000</v>
      </c>
      <c r="AH343" s="51" t="n">
        <f aca="false">SUM(AH344)</f>
        <v>22500</v>
      </c>
      <c r="AI343" s="51" t="n">
        <f aca="false">SUM(AI344)</f>
        <v>40000</v>
      </c>
      <c r="AJ343" s="51" t="n">
        <f aca="false">SUM(AJ344)</f>
        <v>10000</v>
      </c>
      <c r="AK343" s="51" t="n">
        <f aca="false">SUM(AK344)</f>
        <v>40000</v>
      </c>
      <c r="AL343" s="51" t="n">
        <f aca="false">SUM(AL344)</f>
        <v>0</v>
      </c>
      <c r="AM343" s="51" t="n">
        <f aca="false">SUM(AM344)</f>
        <v>0</v>
      </c>
      <c r="AN343" s="51" t="n">
        <f aca="false">SUM(AN344)</f>
        <v>40000</v>
      </c>
      <c r="AO343" s="39" t="n">
        <f aca="false">SUM(AN343/$AN$4)</f>
        <v>5308.91233658504</v>
      </c>
      <c r="AP343" s="51" t="n">
        <f aca="false">SUM(AP344)</f>
        <v>40000</v>
      </c>
      <c r="AQ343" s="51"/>
      <c r="AR343" s="39" t="n">
        <f aca="false">SUM(AP343/$AN$4)</f>
        <v>5308.91233658504</v>
      </c>
      <c r="AS343" s="39"/>
      <c r="AT343" s="39" t="n">
        <f aca="false">SUM(AT344)</f>
        <v>2654</v>
      </c>
      <c r="AU343" s="39" t="n">
        <f aca="false">SUM(AU344)</f>
        <v>0</v>
      </c>
      <c r="AV343" s="39" t="n">
        <f aca="false">SUM(AV344)</f>
        <v>0</v>
      </c>
      <c r="AW343" s="39" t="n">
        <f aca="false">SUM(AR343+AU343-AV343)</f>
        <v>5308.91233658504</v>
      </c>
      <c r="AX343" s="47" t="n">
        <f aca="false">SUM(AX344)</f>
        <v>5308</v>
      </c>
      <c r="AY343" s="47" t="n">
        <f aca="false">SUM(AY344)</f>
        <v>0</v>
      </c>
      <c r="AZ343" s="47" t="n">
        <f aca="false">SUM(AZ344)</f>
        <v>0</v>
      </c>
      <c r="BA343" s="47" t="n">
        <f aca="false">SUM(BA344)</f>
        <v>5308.91233658504</v>
      </c>
      <c r="BB343" s="47" t="n">
        <f aca="false">SUM(BB344)</f>
        <v>5308</v>
      </c>
      <c r="BC343" s="48" t="n">
        <f aca="false">SUM(BB343/BA343*100)</f>
        <v>99.982815</v>
      </c>
      <c r="BL343" s="2"/>
    </row>
    <row r="344" customFormat="false" ht="12.75" hidden="false" customHeight="false" outlineLevel="0" collapsed="false">
      <c r="A344" s="35"/>
      <c r="B344" s="36"/>
      <c r="C344" s="36"/>
      <c r="D344" s="36"/>
      <c r="E344" s="36"/>
      <c r="F344" s="36"/>
      <c r="G344" s="36"/>
      <c r="H344" s="36"/>
      <c r="I344" s="49" t="n">
        <v>38113</v>
      </c>
      <c r="J344" s="50" t="s">
        <v>324</v>
      </c>
      <c r="K344" s="51" t="n">
        <v>7950.08</v>
      </c>
      <c r="L344" s="51" t="n">
        <v>20000</v>
      </c>
      <c r="M344" s="51" t="n">
        <v>20000</v>
      </c>
      <c r="N344" s="51" t="n">
        <v>5000</v>
      </c>
      <c r="O344" s="51" t="n">
        <v>5000</v>
      </c>
      <c r="P344" s="51" t="n">
        <v>20000</v>
      </c>
      <c r="Q344" s="51" t="n">
        <v>20000</v>
      </c>
      <c r="R344" s="51" t="n">
        <v>15000</v>
      </c>
      <c r="S344" s="51" t="n">
        <v>20000</v>
      </c>
      <c r="T344" s="51" t="n">
        <v>12500</v>
      </c>
      <c r="U344" s="51"/>
      <c r="V344" s="39" t="n">
        <f aca="false">S344/P344*100</f>
        <v>100</v>
      </c>
      <c r="W344" s="39" t="n">
        <v>20000</v>
      </c>
      <c r="X344" s="51" t="n">
        <v>25000</v>
      </c>
      <c r="Y344" s="51" t="n">
        <v>25000</v>
      </c>
      <c r="Z344" s="51" t="n">
        <v>40000</v>
      </c>
      <c r="AA344" s="51" t="n">
        <v>40000</v>
      </c>
      <c r="AB344" s="51" t="n">
        <v>21000</v>
      </c>
      <c r="AC344" s="51" t="n">
        <v>40000</v>
      </c>
      <c r="AD344" s="51" t="n">
        <v>40000</v>
      </c>
      <c r="AE344" s="51"/>
      <c r="AF344" s="51"/>
      <c r="AG344" s="53" t="n">
        <f aca="false">SUM(AD344+AE344-AF344)</f>
        <v>40000</v>
      </c>
      <c r="AH344" s="51" t="n">
        <v>22500</v>
      </c>
      <c r="AI344" s="51" t="n">
        <v>40000</v>
      </c>
      <c r="AJ344" s="47" t="n">
        <v>10000</v>
      </c>
      <c r="AK344" s="51" t="n">
        <v>40000</v>
      </c>
      <c r="AL344" s="51"/>
      <c r="AM344" s="51"/>
      <c r="AN344" s="47" t="n">
        <f aca="false">SUM(AK344+AL344-AM344)</f>
        <v>40000</v>
      </c>
      <c r="AO344" s="39" t="n">
        <f aca="false">SUM(AN344/$AN$4)</f>
        <v>5308.91233658504</v>
      </c>
      <c r="AP344" s="47" t="n">
        <v>40000</v>
      </c>
      <c r="AQ344" s="47"/>
      <c r="AR344" s="39" t="n">
        <f aca="false">SUM(AP344/$AN$4)</f>
        <v>5308.91233658504</v>
      </c>
      <c r="AS344" s="39" t="n">
        <v>2654</v>
      </c>
      <c r="AT344" s="39" t="n">
        <v>2654</v>
      </c>
      <c r="AU344" s="39"/>
      <c r="AV344" s="39"/>
      <c r="AW344" s="39" t="n">
        <f aca="false">SUM(AR344+AU344-AV344)</f>
        <v>5308.91233658504</v>
      </c>
      <c r="AX344" s="47" t="n">
        <v>5308</v>
      </c>
      <c r="AY344" s="47"/>
      <c r="AZ344" s="47"/>
      <c r="BA344" s="47" t="n">
        <f aca="false">SUM(AW344+AY344-AZ344)</f>
        <v>5308.91233658504</v>
      </c>
      <c r="BB344" s="47" t="n">
        <v>5308</v>
      </c>
      <c r="BC344" s="48" t="n">
        <f aca="false">SUM(BB344/BA344*100)</f>
        <v>99.982815</v>
      </c>
      <c r="BL344" s="2"/>
    </row>
    <row r="345" customFormat="false" ht="12.75" hidden="false" customHeight="false" outlineLevel="0" collapsed="false">
      <c r="A345" s="35" t="s">
        <v>325</v>
      </c>
      <c r="B345" s="36"/>
      <c r="C345" s="36"/>
      <c r="D345" s="36"/>
      <c r="E345" s="36"/>
      <c r="F345" s="36"/>
      <c r="G345" s="36"/>
      <c r="H345" s="36"/>
      <c r="I345" s="49" t="s">
        <v>48</v>
      </c>
      <c r="J345" s="50" t="s">
        <v>326</v>
      </c>
      <c r="K345" s="51" t="n">
        <f aca="false">SUM(K346)</f>
        <v>77000</v>
      </c>
      <c r="L345" s="51" t="n">
        <f aca="false">SUM(L346)</f>
        <v>30000</v>
      </c>
      <c r="M345" s="51" t="n">
        <f aca="false">SUM(M346)</f>
        <v>30000</v>
      </c>
      <c r="N345" s="51" t="n">
        <f aca="false">SUM(N346)</f>
        <v>17000</v>
      </c>
      <c r="O345" s="51" t="n">
        <f aca="false">SUM(O346)</f>
        <v>17000</v>
      </c>
      <c r="P345" s="51" t="n">
        <f aca="false">SUM(P346)</f>
        <v>15000</v>
      </c>
      <c r="Q345" s="51" t="n">
        <f aca="false">SUM(Q346)</f>
        <v>15000</v>
      </c>
      <c r="R345" s="51" t="n">
        <f aca="false">SUM(R346)</f>
        <v>22000</v>
      </c>
      <c r="S345" s="51" t="n">
        <f aca="false">SUM(S346)</f>
        <v>25000</v>
      </c>
      <c r="T345" s="51" t="n">
        <f aca="false">SUM(T346)</f>
        <v>13500</v>
      </c>
      <c r="U345" s="51" t="n">
        <f aca="false">SUM(U346)</f>
        <v>0</v>
      </c>
      <c r="V345" s="51" t="e">
        <f aca="false">SUM(V346)</f>
        <v>#DIV/0!</v>
      </c>
      <c r="W345" s="51" t="n">
        <f aca="false">SUM(W346)</f>
        <v>30000</v>
      </c>
      <c r="X345" s="51" t="n">
        <f aca="false">SUM(X346)</f>
        <v>85000</v>
      </c>
      <c r="Y345" s="51" t="n">
        <f aca="false">SUM(Y346)</f>
        <v>125000</v>
      </c>
      <c r="Z345" s="51" t="n">
        <f aca="false">SUM(Z346)</f>
        <v>185000</v>
      </c>
      <c r="AA345" s="51" t="n">
        <f aca="false">SUM(AA346)</f>
        <v>179000</v>
      </c>
      <c r="AB345" s="51" t="n">
        <f aca="false">SUM(AB346)</f>
        <v>58000</v>
      </c>
      <c r="AC345" s="51" t="n">
        <f aca="false">SUM(AC346)</f>
        <v>229000</v>
      </c>
      <c r="AD345" s="51" t="n">
        <f aca="false">SUM(AD346)</f>
        <v>229000</v>
      </c>
      <c r="AE345" s="51" t="n">
        <f aca="false">SUM(AE346)</f>
        <v>0</v>
      </c>
      <c r="AF345" s="51" t="n">
        <f aca="false">SUM(AF346)</f>
        <v>0</v>
      </c>
      <c r="AG345" s="51" t="n">
        <f aca="false">SUM(AG346)</f>
        <v>241000</v>
      </c>
      <c r="AH345" s="51" t="n">
        <f aca="false">SUM(AH346)</f>
        <v>161500</v>
      </c>
      <c r="AI345" s="51" t="n">
        <f aca="false">SUM(AI346)</f>
        <v>232000</v>
      </c>
      <c r="AJ345" s="51" t="n">
        <f aca="false">SUM(AJ346)</f>
        <v>112500</v>
      </c>
      <c r="AK345" s="51" t="n">
        <f aca="false">SUM(AK346)</f>
        <v>293000</v>
      </c>
      <c r="AL345" s="51" t="n">
        <f aca="false">SUM(AL346)</f>
        <v>47000</v>
      </c>
      <c r="AM345" s="51" t="n">
        <f aca="false">SUM(AM346)</f>
        <v>0</v>
      </c>
      <c r="AN345" s="51" t="n">
        <f aca="false">SUM(AN346)</f>
        <v>340000</v>
      </c>
      <c r="AO345" s="39" t="n">
        <f aca="false">SUM(AN345/$AN$4)</f>
        <v>45125.7548609729</v>
      </c>
      <c r="AP345" s="51" t="n">
        <f aca="false">SUM(AP346)</f>
        <v>281000</v>
      </c>
      <c r="AQ345" s="51" t="n">
        <f aca="false">SUM(AQ346)</f>
        <v>0</v>
      </c>
      <c r="AR345" s="39" t="n">
        <f aca="false">SUM(AP345/$AN$4)</f>
        <v>37295.1091645099</v>
      </c>
      <c r="AS345" s="39"/>
      <c r="AT345" s="39" t="n">
        <f aca="false">SUM(AT346)</f>
        <v>13150.38</v>
      </c>
      <c r="AU345" s="39" t="n">
        <f aca="false">SUM(AU346)</f>
        <v>0</v>
      </c>
      <c r="AV345" s="39" t="n">
        <f aca="false">SUM(AV346)</f>
        <v>0</v>
      </c>
      <c r="AW345" s="39" t="n">
        <f aca="false">SUM(AR345+AU345-AV345)</f>
        <v>37295.1091645099</v>
      </c>
      <c r="AX345" s="47" t="n">
        <f aca="false">SUM(AX348)</f>
        <v>34774.17</v>
      </c>
      <c r="AY345" s="47" t="n">
        <f aca="false">SUM(AY348)</f>
        <v>2000</v>
      </c>
      <c r="AZ345" s="47" t="n">
        <f aca="false">SUM(AZ348)</f>
        <v>0</v>
      </c>
      <c r="BA345" s="47" t="n">
        <f aca="false">SUM(BA348)</f>
        <v>39295.1091645099</v>
      </c>
      <c r="BB345" s="47" t="n">
        <f aca="false">SUM(BB348)</f>
        <v>34774.17</v>
      </c>
      <c r="BC345" s="48" t="n">
        <f aca="false">SUM(BB345/BA345*100)</f>
        <v>88.4949062093634</v>
      </c>
      <c r="BL345" s="2"/>
    </row>
    <row r="346" customFormat="false" ht="12.75" hidden="false" customHeight="false" outlineLevel="0" collapsed="false">
      <c r="A346" s="35"/>
      <c r="B346" s="36"/>
      <c r="C346" s="36"/>
      <c r="D346" s="36"/>
      <c r="E346" s="36"/>
      <c r="F346" s="36"/>
      <c r="G346" s="36"/>
      <c r="H346" s="36"/>
      <c r="I346" s="49" t="s">
        <v>317</v>
      </c>
      <c r="J346" s="50"/>
      <c r="K346" s="51" t="n">
        <f aca="false">SUM(K348)</f>
        <v>77000</v>
      </c>
      <c r="L346" s="51" t="n">
        <f aca="false">SUM(L348)</f>
        <v>30000</v>
      </c>
      <c r="M346" s="51" t="n">
        <f aca="false">SUM(M348)</f>
        <v>30000</v>
      </c>
      <c r="N346" s="51" t="n">
        <f aca="false">SUM(N348)</f>
        <v>17000</v>
      </c>
      <c r="O346" s="51" t="n">
        <f aca="false">SUM(O348)</f>
        <v>17000</v>
      </c>
      <c r="P346" s="51" t="n">
        <f aca="false">SUM(P348)</f>
        <v>15000</v>
      </c>
      <c r="Q346" s="51" t="n">
        <f aca="false">SUM(Q348)</f>
        <v>15000</v>
      </c>
      <c r="R346" s="51" t="n">
        <f aca="false">SUM(R348)</f>
        <v>22000</v>
      </c>
      <c r="S346" s="51" t="n">
        <f aca="false">SUM(S348)</f>
        <v>25000</v>
      </c>
      <c r="T346" s="51" t="n">
        <f aca="false">SUM(T348)</f>
        <v>13500</v>
      </c>
      <c r="U346" s="51" t="n">
        <f aca="false">SUM(U348)</f>
        <v>0</v>
      </c>
      <c r="V346" s="51" t="e">
        <f aca="false">SUM(V348)</f>
        <v>#DIV/0!</v>
      </c>
      <c r="W346" s="51" t="n">
        <f aca="false">SUM(W348)</f>
        <v>30000</v>
      </c>
      <c r="X346" s="51" t="n">
        <f aca="false">SUM(X348)</f>
        <v>85000</v>
      </c>
      <c r="Y346" s="51" t="n">
        <f aca="false">SUM(Y348)</f>
        <v>125000</v>
      </c>
      <c r="Z346" s="51" t="n">
        <f aca="false">SUM(Z348)</f>
        <v>185000</v>
      </c>
      <c r="AA346" s="51" t="n">
        <f aca="false">SUM(AA348)</f>
        <v>179000</v>
      </c>
      <c r="AB346" s="51" t="n">
        <f aca="false">SUM(AB348)</f>
        <v>58000</v>
      </c>
      <c r="AC346" s="51" t="n">
        <f aca="false">SUM(AC348)</f>
        <v>229000</v>
      </c>
      <c r="AD346" s="51" t="n">
        <f aca="false">SUM(AD348)</f>
        <v>229000</v>
      </c>
      <c r="AE346" s="51" t="n">
        <f aca="false">SUM(AE348)</f>
        <v>0</v>
      </c>
      <c r="AF346" s="51" t="n">
        <f aca="false">SUM(AF348)</f>
        <v>0</v>
      </c>
      <c r="AG346" s="51" t="n">
        <f aca="false">SUM(AG348)</f>
        <v>241000</v>
      </c>
      <c r="AH346" s="51" t="n">
        <f aca="false">SUM(AH348)</f>
        <v>161500</v>
      </c>
      <c r="AI346" s="51" t="n">
        <f aca="false">SUM(AI348)</f>
        <v>232000</v>
      </c>
      <c r="AJ346" s="51" t="n">
        <f aca="false">SUM(AJ348)</f>
        <v>112500</v>
      </c>
      <c r="AK346" s="51" t="n">
        <f aca="false">SUM(AK348)</f>
        <v>293000</v>
      </c>
      <c r="AL346" s="51" t="n">
        <f aca="false">SUM(AL348)</f>
        <v>47000</v>
      </c>
      <c r="AM346" s="51" t="n">
        <f aca="false">SUM(AM348)</f>
        <v>0</v>
      </c>
      <c r="AN346" s="51" t="n">
        <f aca="false">SUM(AN348)</f>
        <v>340000</v>
      </c>
      <c r="AO346" s="39" t="n">
        <f aca="false">SUM(AN346/$AN$4)</f>
        <v>45125.7548609729</v>
      </c>
      <c r="AP346" s="51" t="n">
        <f aca="false">SUM(AP348)</f>
        <v>281000</v>
      </c>
      <c r="AQ346" s="51" t="n">
        <f aca="false">SUM(AQ348)</f>
        <v>0</v>
      </c>
      <c r="AR346" s="39" t="n">
        <f aca="false">SUM(AP346/$AN$4)</f>
        <v>37295.1091645099</v>
      </c>
      <c r="AS346" s="39"/>
      <c r="AT346" s="39" t="n">
        <f aca="false">SUM(AT348)</f>
        <v>13150.38</v>
      </c>
      <c r="AU346" s="39" t="n">
        <f aca="false">SUM(AU348)</f>
        <v>0</v>
      </c>
      <c r="AV346" s="39" t="n">
        <f aca="false">SUM(AV348)</f>
        <v>0</v>
      </c>
      <c r="AW346" s="39" t="n">
        <f aca="false">SUM(AR346+AU346-AV346)</f>
        <v>37295.1091645099</v>
      </c>
      <c r="AX346" s="47"/>
      <c r="AY346" s="47"/>
      <c r="AZ346" s="47"/>
      <c r="BA346" s="47" t="n">
        <v>39295.11</v>
      </c>
      <c r="BB346" s="47" t="n">
        <f aca="false">SUM(BB348)</f>
        <v>34774.17</v>
      </c>
      <c r="BC346" s="48" t="n">
        <f aca="false">SUM(BB346/BA346*100)</f>
        <v>88.4949043277904</v>
      </c>
      <c r="BL346" s="2"/>
    </row>
    <row r="347" customFormat="false" ht="12.75" hidden="true" customHeight="false" outlineLevel="0" collapsed="false">
      <c r="A347" s="35"/>
      <c r="B347" s="36" t="s">
        <v>73</v>
      </c>
      <c r="C347" s="36"/>
      <c r="D347" s="36"/>
      <c r="E347" s="36"/>
      <c r="F347" s="36"/>
      <c r="G347" s="36"/>
      <c r="H347" s="36"/>
      <c r="I347" s="57" t="s">
        <v>74</v>
      </c>
      <c r="J347" s="50" t="s">
        <v>75</v>
      </c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39" t="n">
        <f aca="false">SUM(AN347/$AN$4)</f>
        <v>0</v>
      </c>
      <c r="AP347" s="51" t="n">
        <v>281000</v>
      </c>
      <c r="AQ347" s="51"/>
      <c r="AR347" s="39" t="n">
        <f aca="false">SUM(AP347/$AN$4)</f>
        <v>37295.1091645099</v>
      </c>
      <c r="AS347" s="39"/>
      <c r="AT347" s="39" t="n">
        <v>281000</v>
      </c>
      <c r="AU347" s="39"/>
      <c r="AV347" s="39"/>
      <c r="AW347" s="39" t="n">
        <f aca="false">SUM(AR347+AU347-AV347)</f>
        <v>37295.1091645099</v>
      </c>
      <c r="AX347" s="47"/>
      <c r="AY347" s="47"/>
      <c r="AZ347" s="47"/>
      <c r="BA347" s="47" t="n">
        <v>39295.11</v>
      </c>
      <c r="BB347" s="47"/>
      <c r="BC347" s="48" t="n">
        <f aca="false">SUM(BB347/BA347*100)</f>
        <v>0</v>
      </c>
      <c r="BL347" s="2"/>
    </row>
    <row r="348" customFormat="false" ht="12.75" hidden="false" customHeight="false" outlineLevel="0" collapsed="false">
      <c r="A348" s="66"/>
      <c r="B348" s="52"/>
      <c r="C348" s="52"/>
      <c r="D348" s="52"/>
      <c r="E348" s="52"/>
      <c r="F348" s="52"/>
      <c r="G348" s="52"/>
      <c r="H348" s="52"/>
      <c r="I348" s="37" t="n">
        <v>3</v>
      </c>
      <c r="J348" s="38" t="s">
        <v>54</v>
      </c>
      <c r="K348" s="39" t="n">
        <f aca="false">SUM(K354)</f>
        <v>77000</v>
      </c>
      <c r="L348" s="39" t="n">
        <f aca="false">SUM(L354)</f>
        <v>30000</v>
      </c>
      <c r="M348" s="39" t="n">
        <f aca="false">SUM(M354)</f>
        <v>30000</v>
      </c>
      <c r="N348" s="39" t="n">
        <f aca="false">SUM(N354)</f>
        <v>17000</v>
      </c>
      <c r="O348" s="39" t="n">
        <f aca="false">SUM(O354)</f>
        <v>17000</v>
      </c>
      <c r="P348" s="39" t="n">
        <f aca="false">SUM(P354)</f>
        <v>15000</v>
      </c>
      <c r="Q348" s="39" t="n">
        <f aca="false">SUM(Q354)</f>
        <v>15000</v>
      </c>
      <c r="R348" s="39" t="n">
        <f aca="false">SUM(R354)</f>
        <v>22000</v>
      </c>
      <c r="S348" s="39" t="n">
        <f aca="false">SUM(S354)</f>
        <v>25000</v>
      </c>
      <c r="T348" s="39" t="n">
        <f aca="false">SUM(T354)</f>
        <v>13500</v>
      </c>
      <c r="U348" s="39" t="n">
        <f aca="false">SUM(U354)</f>
        <v>0</v>
      </c>
      <c r="V348" s="39" t="e">
        <f aca="false">SUM(V354)</f>
        <v>#DIV/0!</v>
      </c>
      <c r="W348" s="39" t="n">
        <f aca="false">SUM(W354)</f>
        <v>30000</v>
      </c>
      <c r="X348" s="39" t="n">
        <f aca="false">SUM(X354)</f>
        <v>85000</v>
      </c>
      <c r="Y348" s="39" t="n">
        <f aca="false">SUM(Y354)</f>
        <v>125000</v>
      </c>
      <c r="Z348" s="39" t="n">
        <f aca="false">SUM(Z354)</f>
        <v>185000</v>
      </c>
      <c r="AA348" s="39" t="n">
        <f aca="false">SUM(AA354)</f>
        <v>179000</v>
      </c>
      <c r="AB348" s="39" t="n">
        <f aca="false">SUM(AB354)</f>
        <v>58000</v>
      </c>
      <c r="AC348" s="39" t="n">
        <f aca="false">SUM(AC349+AC354)</f>
        <v>229000</v>
      </c>
      <c r="AD348" s="39" t="n">
        <f aca="false">SUM(AD349+AD354)</f>
        <v>229000</v>
      </c>
      <c r="AE348" s="39" t="n">
        <f aca="false">SUM(AE349+AE354)</f>
        <v>0</v>
      </c>
      <c r="AF348" s="39" t="n">
        <f aca="false">SUM(AF349+AF354)</f>
        <v>0</v>
      </c>
      <c r="AG348" s="39" t="n">
        <f aca="false">SUM(AG349+AG354)</f>
        <v>241000</v>
      </c>
      <c r="AH348" s="39" t="n">
        <f aca="false">SUM(AH349+AH354)</f>
        <v>161500</v>
      </c>
      <c r="AI348" s="39" t="n">
        <f aca="false">SUM(AI349+AI354)</f>
        <v>232000</v>
      </c>
      <c r="AJ348" s="39" t="n">
        <f aca="false">SUM(AJ349+AJ354)</f>
        <v>112500</v>
      </c>
      <c r="AK348" s="39" t="n">
        <f aca="false">SUM(AK349+AK354)</f>
        <v>293000</v>
      </c>
      <c r="AL348" s="39" t="n">
        <f aca="false">SUM(AL349+AL354)</f>
        <v>47000</v>
      </c>
      <c r="AM348" s="39" t="n">
        <f aca="false">SUM(AM349+AM354)</f>
        <v>0</v>
      </c>
      <c r="AN348" s="39" t="n">
        <f aca="false">SUM(AN349+AN354)</f>
        <v>340000</v>
      </c>
      <c r="AO348" s="39" t="n">
        <f aca="false">SUM(AN348/$AN$4)</f>
        <v>45125.7548609729</v>
      </c>
      <c r="AP348" s="39" t="n">
        <f aca="false">SUM(AP349+AP354)</f>
        <v>281000</v>
      </c>
      <c r="AQ348" s="39" t="n">
        <f aca="false">SUM(AQ349+AQ354)</f>
        <v>0</v>
      </c>
      <c r="AR348" s="39" t="n">
        <f aca="false">SUM(AP348/$AN$4)</f>
        <v>37295.1091645099</v>
      </c>
      <c r="AS348" s="39"/>
      <c r="AT348" s="39" t="n">
        <f aca="false">SUM(AT349+AT354)</f>
        <v>13150.38</v>
      </c>
      <c r="AU348" s="39" t="n">
        <f aca="false">SUM(AU349+AU354)</f>
        <v>0</v>
      </c>
      <c r="AV348" s="39" t="n">
        <f aca="false">SUM(AV349+AV354)</f>
        <v>0</v>
      </c>
      <c r="AW348" s="39" t="n">
        <f aca="false">SUM(AR348+AU348-AV348)</f>
        <v>37295.1091645099</v>
      </c>
      <c r="AX348" s="47" t="n">
        <f aca="false">SUM(AX349+AX354)</f>
        <v>34774.17</v>
      </c>
      <c r="AY348" s="47" t="n">
        <f aca="false">SUM(AY349+AY354)</f>
        <v>2000</v>
      </c>
      <c r="AZ348" s="47" t="n">
        <f aca="false">SUM(AZ349+AZ354)</f>
        <v>0</v>
      </c>
      <c r="BA348" s="47" t="n">
        <f aca="false">SUM(AW348+AY348-AZ348)</f>
        <v>39295.1091645099</v>
      </c>
      <c r="BB348" s="47" t="n">
        <f aca="false">SUM(BB349+BB354)</f>
        <v>34774.17</v>
      </c>
      <c r="BC348" s="48" t="n">
        <f aca="false">SUM(BB348/BA348*100)</f>
        <v>88.4949062093634</v>
      </c>
      <c r="BL348" s="2"/>
    </row>
    <row r="349" customFormat="false" ht="12" hidden="false" customHeight="true" outlineLevel="0" collapsed="false">
      <c r="A349" s="66"/>
      <c r="B349" s="52" t="s">
        <v>74</v>
      </c>
      <c r="C349" s="52"/>
      <c r="D349" s="52"/>
      <c r="E349" s="52"/>
      <c r="F349" s="52"/>
      <c r="G349" s="52"/>
      <c r="H349" s="52"/>
      <c r="I349" s="37" t="n">
        <v>36</v>
      </c>
      <c r="J349" s="38" t="s">
        <v>327</v>
      </c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 t="n">
        <f aca="false">SUM(AC350)</f>
        <v>0</v>
      </c>
      <c r="AD349" s="39" t="n">
        <f aca="false">SUM(AD350)</f>
        <v>6000</v>
      </c>
      <c r="AE349" s="39" t="n">
        <f aca="false">SUM(AE350)</f>
        <v>0</v>
      </c>
      <c r="AF349" s="39" t="n">
        <f aca="false">SUM(AF350)</f>
        <v>0</v>
      </c>
      <c r="AG349" s="39" t="n">
        <f aca="false">SUM(AG350+AG352)</f>
        <v>18000</v>
      </c>
      <c r="AH349" s="39" t="n">
        <f aca="false">SUM(AH350+AH352)</f>
        <v>15000</v>
      </c>
      <c r="AI349" s="39" t="n">
        <f aca="false">SUM(AI350+AI352)</f>
        <v>9000</v>
      </c>
      <c r="AJ349" s="39" t="n">
        <f aca="false">SUM(AJ350+AJ352)</f>
        <v>0</v>
      </c>
      <c r="AK349" s="39" t="n">
        <f aca="false">SUM(AK350+AK352)</f>
        <v>18000</v>
      </c>
      <c r="AL349" s="39" t="n">
        <f aca="false">SUM(AL350+AL352)</f>
        <v>0</v>
      </c>
      <c r="AM349" s="39" t="n">
        <f aca="false">SUM(AM350+AM352)</f>
        <v>0</v>
      </c>
      <c r="AN349" s="39" t="n">
        <f aca="false">SUM(AN350+AN352)</f>
        <v>18000</v>
      </c>
      <c r="AO349" s="39" t="n">
        <f aca="false">SUM(AN349/$AN$4)</f>
        <v>2389.01055146327</v>
      </c>
      <c r="AP349" s="39" t="n">
        <f aca="false">SUM(AP350+AP352)</f>
        <v>6000</v>
      </c>
      <c r="AQ349" s="39"/>
      <c r="AR349" s="39" t="n">
        <f aca="false">SUM(AP349/$AN$4)</f>
        <v>796.336850487756</v>
      </c>
      <c r="AS349" s="39"/>
      <c r="AT349" s="39" t="n">
        <f aca="false">SUM(AT350+AT352)</f>
        <v>0</v>
      </c>
      <c r="AU349" s="39" t="n">
        <f aca="false">SUM(AU350+AU352)</f>
        <v>0</v>
      </c>
      <c r="AV349" s="39" t="n">
        <f aca="false">SUM(AV350+AV352)</f>
        <v>0</v>
      </c>
      <c r="AW349" s="39" t="n">
        <f aca="false">SUM(AR349+AU349-AV349)</f>
        <v>796.336850487756</v>
      </c>
      <c r="AX349" s="47" t="n">
        <f aca="false">SUM(AX350)</f>
        <v>796.34</v>
      </c>
      <c r="AY349" s="47" t="n">
        <f aca="false">SUM(AY350)</f>
        <v>0</v>
      </c>
      <c r="AZ349" s="47" t="n">
        <f aca="false">SUM(AZ350)</f>
        <v>0</v>
      </c>
      <c r="BA349" s="47" t="n">
        <f aca="false">SUM(BA350)</f>
        <v>796.336850487756</v>
      </c>
      <c r="BB349" s="47" t="n">
        <f aca="false">SUM(BB350)</f>
        <v>796.34</v>
      </c>
      <c r="BC349" s="48" t="n">
        <f aca="false">SUM(BB349/BA349*100)</f>
        <v>100.0003955</v>
      </c>
      <c r="BL349" s="2"/>
    </row>
    <row r="350" customFormat="false" ht="12.75" hidden="false" customHeight="false" outlineLevel="0" collapsed="false">
      <c r="A350" s="35"/>
      <c r="B350" s="36"/>
      <c r="C350" s="36"/>
      <c r="D350" s="36"/>
      <c r="E350" s="36"/>
      <c r="F350" s="36"/>
      <c r="G350" s="36"/>
      <c r="H350" s="36"/>
      <c r="I350" s="49" t="n">
        <v>363</v>
      </c>
      <c r="J350" s="50" t="s">
        <v>327</v>
      </c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 t="n">
        <v>6000</v>
      </c>
      <c r="AE350" s="51"/>
      <c r="AF350" s="51"/>
      <c r="AG350" s="51" t="n">
        <f aca="false">SUM(AG351)</f>
        <v>6000</v>
      </c>
      <c r="AH350" s="51" t="n">
        <f aca="false">SUM(AH351)</f>
        <v>9000</v>
      </c>
      <c r="AI350" s="51" t="n">
        <f aca="false">SUM(AI351)</f>
        <v>9000</v>
      </c>
      <c r="AJ350" s="51" t="n">
        <f aca="false">SUM(AJ351)</f>
        <v>0</v>
      </c>
      <c r="AK350" s="51" t="n">
        <f aca="false">SUM(AK351)</f>
        <v>6000</v>
      </c>
      <c r="AL350" s="51" t="n">
        <f aca="false">SUM(AL351)</f>
        <v>0</v>
      </c>
      <c r="AM350" s="51" t="n">
        <f aca="false">SUM(AM351)</f>
        <v>0</v>
      </c>
      <c r="AN350" s="51" t="n">
        <f aca="false">SUM(AN351)</f>
        <v>6000</v>
      </c>
      <c r="AO350" s="39" t="n">
        <f aca="false">SUM(AN350/$AN$4)</f>
        <v>796.336850487756</v>
      </c>
      <c r="AP350" s="51" t="n">
        <f aca="false">SUM(AP351)</f>
        <v>6000</v>
      </c>
      <c r="AQ350" s="51"/>
      <c r="AR350" s="39" t="n">
        <f aca="false">SUM(AP350/$AN$4)</f>
        <v>796.336850487756</v>
      </c>
      <c r="AS350" s="39"/>
      <c r="AT350" s="39" t="n">
        <f aca="false">SUM(AT351)</f>
        <v>0</v>
      </c>
      <c r="AU350" s="39" t="n">
        <f aca="false">SUM(AU351)</f>
        <v>0</v>
      </c>
      <c r="AV350" s="39" t="n">
        <f aca="false">SUM(AV351)</f>
        <v>0</v>
      </c>
      <c r="AW350" s="39" t="n">
        <f aca="false">SUM(AR350+AU350-AV350)</f>
        <v>796.336850487756</v>
      </c>
      <c r="AX350" s="47" t="n">
        <f aca="false">SUM(AX351)</f>
        <v>796.34</v>
      </c>
      <c r="AY350" s="47" t="n">
        <f aca="false">SUM(AY351)</f>
        <v>0</v>
      </c>
      <c r="AZ350" s="47"/>
      <c r="BA350" s="47" t="n">
        <f aca="false">SUM(AW350+AY350-AZ350)</f>
        <v>796.336850487756</v>
      </c>
      <c r="BB350" s="47" t="n">
        <f aca="false">SUM(BB351)</f>
        <v>796.34</v>
      </c>
      <c r="BC350" s="48" t="n">
        <f aca="false">SUM(BB350/BA350*100)</f>
        <v>100.0003955</v>
      </c>
      <c r="BL350" s="2"/>
    </row>
    <row r="351" customFormat="false" ht="12.75" hidden="false" customHeight="false" outlineLevel="0" collapsed="false">
      <c r="A351" s="35"/>
      <c r="B351" s="36"/>
      <c r="C351" s="36"/>
      <c r="D351" s="36"/>
      <c r="E351" s="36"/>
      <c r="F351" s="36"/>
      <c r="G351" s="36"/>
      <c r="H351" s="36"/>
      <c r="I351" s="49" t="n">
        <v>36316</v>
      </c>
      <c r="J351" s="50" t="s">
        <v>328</v>
      </c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 t="n">
        <v>6000</v>
      </c>
      <c r="AE351" s="51"/>
      <c r="AF351" s="51"/>
      <c r="AG351" s="51" t="n">
        <f aca="false">SUM(AD351+AE351-AF351)</f>
        <v>6000</v>
      </c>
      <c r="AH351" s="51" t="n">
        <v>9000</v>
      </c>
      <c r="AI351" s="51" t="n">
        <v>9000</v>
      </c>
      <c r="AJ351" s="47" t="n">
        <v>0</v>
      </c>
      <c r="AK351" s="51" t="n">
        <v>6000</v>
      </c>
      <c r="AL351" s="51"/>
      <c r="AM351" s="51"/>
      <c r="AN351" s="47" t="n">
        <f aca="false">SUM(AK351+AL351-AM351)</f>
        <v>6000</v>
      </c>
      <c r="AO351" s="39" t="n">
        <f aca="false">SUM(AN351/$AN$4)</f>
        <v>796.336850487756</v>
      </c>
      <c r="AP351" s="47" t="n">
        <v>6000</v>
      </c>
      <c r="AQ351" s="47"/>
      <c r="AR351" s="39" t="n">
        <f aca="false">SUM(AP351/$AN$4)</f>
        <v>796.336850487756</v>
      </c>
      <c r="AS351" s="39"/>
      <c r="AT351" s="39"/>
      <c r="AU351" s="39"/>
      <c r="AV351" s="39"/>
      <c r="AW351" s="39" t="n">
        <f aca="false">SUM(AR351+AU351-AV351)</f>
        <v>796.336850487756</v>
      </c>
      <c r="AX351" s="47" t="n">
        <v>796.34</v>
      </c>
      <c r="AY351" s="47" t="n">
        <v>0</v>
      </c>
      <c r="AZ351" s="47"/>
      <c r="BA351" s="47" t="n">
        <f aca="false">SUM(AW351+AY351-AZ351)</f>
        <v>796.336850487756</v>
      </c>
      <c r="BB351" s="47" t="n">
        <v>796.34</v>
      </c>
      <c r="BC351" s="48" t="n">
        <f aca="false">SUM(BB351/BA351*100)</f>
        <v>100.0003955</v>
      </c>
      <c r="BG351" s="2" t="n">
        <v>796.34</v>
      </c>
      <c r="BL351" s="2"/>
    </row>
    <row r="352" customFormat="false" ht="12.75" hidden="true" customHeight="false" outlineLevel="0" collapsed="false">
      <c r="A352" s="35"/>
      <c r="B352" s="36"/>
      <c r="C352" s="36"/>
      <c r="D352" s="36"/>
      <c r="E352" s="36"/>
      <c r="F352" s="36"/>
      <c r="G352" s="36"/>
      <c r="H352" s="36"/>
      <c r="I352" s="49" t="n">
        <v>366</v>
      </c>
      <c r="J352" s="50" t="s">
        <v>329</v>
      </c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 t="n">
        <f aca="false">SUM(AG353)</f>
        <v>12000</v>
      </c>
      <c r="AH352" s="51" t="n">
        <f aca="false">SUM(AH353)</f>
        <v>6000</v>
      </c>
      <c r="AI352" s="51" t="n">
        <f aca="false">SUM(AI353)</f>
        <v>0</v>
      </c>
      <c r="AJ352" s="51" t="n">
        <f aca="false">SUM(AJ353)</f>
        <v>0</v>
      </c>
      <c r="AK352" s="51" t="n">
        <f aca="false">SUM(AK353)</f>
        <v>12000</v>
      </c>
      <c r="AL352" s="51" t="n">
        <f aca="false">SUM(AL353)</f>
        <v>0</v>
      </c>
      <c r="AM352" s="51" t="n">
        <f aca="false">SUM(AM353)</f>
        <v>0</v>
      </c>
      <c r="AN352" s="51" t="n">
        <f aca="false">SUM(AN353)</f>
        <v>12000</v>
      </c>
      <c r="AO352" s="39" t="n">
        <f aca="false">SUM(AN352/$AN$4)</f>
        <v>1592.67370097551</v>
      </c>
      <c r="AP352" s="51" t="n">
        <f aca="false">SUM(AP353)</f>
        <v>0</v>
      </c>
      <c r="AQ352" s="51"/>
      <c r="AR352" s="39" t="n">
        <f aca="false">SUM(AP352/$AN$4)</f>
        <v>0</v>
      </c>
      <c r="AS352" s="39"/>
      <c r="AT352" s="39" t="n">
        <f aca="false">SUM(AT353)</f>
        <v>0</v>
      </c>
      <c r="AU352" s="39" t="n">
        <f aca="false">SUM(AU353)</f>
        <v>0</v>
      </c>
      <c r="AV352" s="39" t="n">
        <f aca="false">SUM(AV353)</f>
        <v>0</v>
      </c>
      <c r="AW352" s="39" t="n">
        <f aca="false">SUM(AR352+AU352-AV352)</f>
        <v>0</v>
      </c>
      <c r="AX352" s="47"/>
      <c r="AY352" s="47"/>
      <c r="AZ352" s="47"/>
      <c r="BA352" s="47" t="n">
        <f aca="false">SUM(AW352+AY352-AZ352)</f>
        <v>0</v>
      </c>
      <c r="BB352" s="47"/>
      <c r="BC352" s="48" t="e">
        <f aca="false">SUM(BB352/BA352*100)</f>
        <v>#DIV/0!</v>
      </c>
      <c r="BL352" s="2"/>
    </row>
    <row r="353" customFormat="false" ht="12.75" hidden="true" customHeight="false" outlineLevel="0" collapsed="false">
      <c r="A353" s="35"/>
      <c r="B353" s="36"/>
      <c r="C353" s="36"/>
      <c r="D353" s="36"/>
      <c r="E353" s="36"/>
      <c r="F353" s="36"/>
      <c r="G353" s="36"/>
      <c r="H353" s="36"/>
      <c r="I353" s="49" t="n">
        <v>36611</v>
      </c>
      <c r="J353" s="50" t="s">
        <v>330</v>
      </c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39"/>
      <c r="W353" s="51"/>
      <c r="X353" s="51"/>
      <c r="Y353" s="51" t="n">
        <v>0</v>
      </c>
      <c r="Z353" s="51" t="n">
        <v>0</v>
      </c>
      <c r="AA353" s="51" t="n">
        <v>12000</v>
      </c>
      <c r="AB353" s="51"/>
      <c r="AC353" s="51" t="n">
        <v>12000</v>
      </c>
      <c r="AD353" s="51" t="n">
        <v>12000</v>
      </c>
      <c r="AE353" s="51"/>
      <c r="AF353" s="51"/>
      <c r="AG353" s="53" t="n">
        <f aca="false">SUM(AD353+AE353-AF353)</f>
        <v>12000</v>
      </c>
      <c r="AH353" s="51" t="n">
        <v>6000</v>
      </c>
      <c r="AI353" s="51" t="n">
        <v>0</v>
      </c>
      <c r="AJ353" s="47" t="n">
        <v>0</v>
      </c>
      <c r="AK353" s="51" t="n">
        <v>12000</v>
      </c>
      <c r="AL353" s="51"/>
      <c r="AM353" s="51"/>
      <c r="AN353" s="47" t="n">
        <f aca="false">SUM(AK353+AL353-AM353)</f>
        <v>12000</v>
      </c>
      <c r="AO353" s="39" t="n">
        <f aca="false">SUM(AN353/$AN$4)</f>
        <v>1592.67370097551</v>
      </c>
      <c r="AP353" s="47" t="n">
        <v>0</v>
      </c>
      <c r="AQ353" s="47"/>
      <c r="AR353" s="39" t="n">
        <f aca="false">SUM(AP353/$AN$4)</f>
        <v>0</v>
      </c>
      <c r="AS353" s="39"/>
      <c r="AT353" s="39" t="n">
        <v>0</v>
      </c>
      <c r="AU353" s="39" t="n">
        <v>0</v>
      </c>
      <c r="AV353" s="39" t="n">
        <v>0</v>
      </c>
      <c r="AW353" s="39" t="n">
        <f aca="false">SUM(AR353+AU353-AV353)</f>
        <v>0</v>
      </c>
      <c r="AX353" s="47"/>
      <c r="AY353" s="47"/>
      <c r="AZ353" s="47"/>
      <c r="BA353" s="47" t="n">
        <f aca="false">SUM(AW353+AY353-AZ353)</f>
        <v>0</v>
      </c>
      <c r="BB353" s="47"/>
      <c r="BC353" s="48" t="e">
        <f aca="false">SUM(BB353/BA353*100)</f>
        <v>#DIV/0!</v>
      </c>
      <c r="BL353" s="2"/>
    </row>
    <row r="354" customFormat="false" ht="12.75" hidden="false" customHeight="false" outlineLevel="0" collapsed="false">
      <c r="A354" s="66"/>
      <c r="B354" s="52" t="s">
        <v>74</v>
      </c>
      <c r="C354" s="52"/>
      <c r="D354" s="52"/>
      <c r="E354" s="52"/>
      <c r="F354" s="52"/>
      <c r="G354" s="52"/>
      <c r="H354" s="52"/>
      <c r="I354" s="37" t="n">
        <v>38</v>
      </c>
      <c r="J354" s="38" t="s">
        <v>210</v>
      </c>
      <c r="K354" s="39" t="n">
        <f aca="false">SUM(K355)</f>
        <v>77000</v>
      </c>
      <c r="L354" s="39" t="n">
        <f aca="false">SUM(L355)</f>
        <v>30000</v>
      </c>
      <c r="M354" s="39" t="n">
        <f aca="false">SUM(M355)</f>
        <v>30000</v>
      </c>
      <c r="N354" s="39" t="n">
        <f aca="false">SUM(N355)</f>
        <v>17000</v>
      </c>
      <c r="O354" s="39" t="n">
        <f aca="false">SUM(O355)</f>
        <v>17000</v>
      </c>
      <c r="P354" s="39" t="n">
        <f aca="false">SUM(P355)</f>
        <v>15000</v>
      </c>
      <c r="Q354" s="39" t="n">
        <f aca="false">SUM(Q355)</f>
        <v>15000</v>
      </c>
      <c r="R354" s="39" t="n">
        <f aca="false">SUM(R355)</f>
        <v>22000</v>
      </c>
      <c r="S354" s="39" t="n">
        <f aca="false">SUM(S355)</f>
        <v>25000</v>
      </c>
      <c r="T354" s="39" t="n">
        <f aca="false">SUM(T355)</f>
        <v>13500</v>
      </c>
      <c r="U354" s="39" t="n">
        <f aca="false">SUM(U355)</f>
        <v>0</v>
      </c>
      <c r="V354" s="39" t="e">
        <f aca="false">SUM(V355)</f>
        <v>#DIV/0!</v>
      </c>
      <c r="W354" s="39" t="n">
        <f aca="false">SUM(W355)</f>
        <v>30000</v>
      </c>
      <c r="X354" s="39" t="n">
        <f aca="false">SUM(X355)</f>
        <v>85000</v>
      </c>
      <c r="Y354" s="39" t="n">
        <f aca="false">SUM(Y355)</f>
        <v>125000</v>
      </c>
      <c r="Z354" s="39" t="n">
        <f aca="false">SUM(Z355)</f>
        <v>185000</v>
      </c>
      <c r="AA354" s="39" t="n">
        <f aca="false">SUM(AA355)</f>
        <v>179000</v>
      </c>
      <c r="AB354" s="39" t="n">
        <f aca="false">SUM(AB355)</f>
        <v>58000</v>
      </c>
      <c r="AC354" s="39" t="n">
        <f aca="false">SUM(AC355)</f>
        <v>229000</v>
      </c>
      <c r="AD354" s="39" t="n">
        <f aca="false">SUM(AD355)</f>
        <v>223000</v>
      </c>
      <c r="AE354" s="39" t="n">
        <f aca="false">SUM(AE355)</f>
        <v>0</v>
      </c>
      <c r="AF354" s="39" t="n">
        <f aca="false">SUM(AF355)</f>
        <v>0</v>
      </c>
      <c r="AG354" s="39" t="n">
        <f aca="false">SUM(AG355)</f>
        <v>223000</v>
      </c>
      <c r="AH354" s="39" t="n">
        <f aca="false">SUM(AH355)</f>
        <v>146500</v>
      </c>
      <c r="AI354" s="39" t="n">
        <f aca="false">SUM(AI355)</f>
        <v>223000</v>
      </c>
      <c r="AJ354" s="39" t="n">
        <f aca="false">SUM(AJ355)</f>
        <v>112500</v>
      </c>
      <c r="AK354" s="39" t="n">
        <f aca="false">SUM(AK355)</f>
        <v>275000</v>
      </c>
      <c r="AL354" s="39" t="n">
        <f aca="false">SUM(AL355)</f>
        <v>47000</v>
      </c>
      <c r="AM354" s="39" t="n">
        <f aca="false">SUM(AM355)</f>
        <v>0</v>
      </c>
      <c r="AN354" s="39" t="n">
        <f aca="false">SUM(AN355)</f>
        <v>322000</v>
      </c>
      <c r="AO354" s="39" t="n">
        <f aca="false">SUM(AN354/$AN$4)</f>
        <v>42736.7443095096</v>
      </c>
      <c r="AP354" s="39" t="n">
        <f aca="false">SUM(AP355)</f>
        <v>275000</v>
      </c>
      <c r="AQ354" s="39"/>
      <c r="AR354" s="39" t="n">
        <f aca="false">SUM(AP354/$AN$4)</f>
        <v>36498.7723140222</v>
      </c>
      <c r="AS354" s="39"/>
      <c r="AT354" s="39" t="n">
        <f aca="false">SUM(AT355)</f>
        <v>13150.38</v>
      </c>
      <c r="AU354" s="39" t="n">
        <f aca="false">SUM(AU355)</f>
        <v>0</v>
      </c>
      <c r="AV354" s="39" t="n">
        <f aca="false">SUM(AV355)</f>
        <v>0</v>
      </c>
      <c r="AW354" s="39" t="n">
        <f aca="false">SUM(AR354+AU354-AV354)</f>
        <v>36498.7723140222</v>
      </c>
      <c r="AX354" s="47" t="n">
        <f aca="false">SUM(AX355)</f>
        <v>33977.83</v>
      </c>
      <c r="AY354" s="47" t="n">
        <f aca="false">SUM(AY355)</f>
        <v>2000</v>
      </c>
      <c r="AZ354" s="47" t="n">
        <f aca="false">SUM(AZ355)</f>
        <v>0</v>
      </c>
      <c r="BA354" s="47" t="n">
        <f aca="false">SUM(BA355)</f>
        <v>38498.7723140222</v>
      </c>
      <c r="BB354" s="47" t="n">
        <f aca="false">SUM(BB355)</f>
        <v>33977.83</v>
      </c>
      <c r="BC354" s="48" t="n">
        <f aca="false">SUM(BB354/BA354*100)</f>
        <v>88.2569182280768</v>
      </c>
      <c r="BG354" s="2" t="n">
        <v>33977.83</v>
      </c>
      <c r="BL354" s="2"/>
    </row>
    <row r="355" customFormat="false" ht="12.75" hidden="false" customHeight="false" outlineLevel="0" collapsed="false">
      <c r="A355" s="35"/>
      <c r="B355" s="36"/>
      <c r="C355" s="36"/>
      <c r="D355" s="36"/>
      <c r="E355" s="36"/>
      <c r="F355" s="36"/>
      <c r="G355" s="36"/>
      <c r="H355" s="36"/>
      <c r="I355" s="49" t="n">
        <v>381</v>
      </c>
      <c r="J355" s="50" t="s">
        <v>64</v>
      </c>
      <c r="K355" s="51" t="n">
        <f aca="false">SUM(K364)</f>
        <v>77000</v>
      </c>
      <c r="L355" s="51" t="n">
        <f aca="false">SUM(L364)</f>
        <v>30000</v>
      </c>
      <c r="M355" s="51" t="n">
        <f aca="false">SUM(M364)</f>
        <v>30000</v>
      </c>
      <c r="N355" s="51" t="n">
        <f aca="false">SUM(N364)</f>
        <v>17000</v>
      </c>
      <c r="O355" s="51" t="n">
        <f aca="false">SUM(O364)</f>
        <v>17000</v>
      </c>
      <c r="P355" s="51" t="n">
        <f aca="false">SUM(P356:P364)</f>
        <v>15000</v>
      </c>
      <c r="Q355" s="51" t="n">
        <f aca="false">SUM(Q356:Q364)</f>
        <v>15000</v>
      </c>
      <c r="R355" s="51" t="n">
        <f aca="false">SUM(R356:R364)</f>
        <v>22000</v>
      </c>
      <c r="S355" s="51" t="n">
        <f aca="false">SUM(S356:S364)</f>
        <v>25000</v>
      </c>
      <c r="T355" s="51" t="n">
        <f aca="false">SUM(T356:T364)</f>
        <v>13500</v>
      </c>
      <c r="U355" s="51" t="n">
        <f aca="false">SUM(U356:U364)</f>
        <v>0</v>
      </c>
      <c r="V355" s="51" t="e">
        <f aca="false">SUM(V356:V364)</f>
        <v>#DIV/0!</v>
      </c>
      <c r="W355" s="51" t="n">
        <f aca="false">SUM(W356:W364)</f>
        <v>30000</v>
      </c>
      <c r="X355" s="51" t="n">
        <f aca="false">SUM(X356:X365)</f>
        <v>85000</v>
      </c>
      <c r="Y355" s="51" t="n">
        <f aca="false">SUM(Y356:Y365)</f>
        <v>125000</v>
      </c>
      <c r="Z355" s="51" t="n">
        <f aca="false">SUM(Z356:Z365)</f>
        <v>185000</v>
      </c>
      <c r="AA355" s="51" t="n">
        <f aca="false">SUM(AA356:AA365)</f>
        <v>179000</v>
      </c>
      <c r="AB355" s="51" t="n">
        <f aca="false">SUM(AB356:AB365)</f>
        <v>58000</v>
      </c>
      <c r="AC355" s="51" t="n">
        <f aca="false">SUM(AC356:AC365)</f>
        <v>229000</v>
      </c>
      <c r="AD355" s="51" t="n">
        <f aca="false">SUM(AD356:AD365)</f>
        <v>223000</v>
      </c>
      <c r="AE355" s="51" t="n">
        <f aca="false">SUM(AE356:AE365)</f>
        <v>0</v>
      </c>
      <c r="AF355" s="51" t="n">
        <f aca="false">SUM(AF356:AF365)</f>
        <v>0</v>
      </c>
      <c r="AG355" s="51" t="n">
        <f aca="false">SUM(AG356:AG365)</f>
        <v>223000</v>
      </c>
      <c r="AH355" s="51" t="n">
        <f aca="false">SUM(AH356:AH365)</f>
        <v>146500</v>
      </c>
      <c r="AI355" s="51" t="n">
        <f aca="false">SUM(AI356:AI365)</f>
        <v>223000</v>
      </c>
      <c r="AJ355" s="51" t="n">
        <f aca="false">SUM(AJ356:AJ365)</f>
        <v>112500</v>
      </c>
      <c r="AK355" s="51" t="n">
        <f aca="false">SUM(AK356:AK365)</f>
        <v>275000</v>
      </c>
      <c r="AL355" s="51" t="n">
        <f aca="false">SUM(AL356:AL365)</f>
        <v>47000</v>
      </c>
      <c r="AM355" s="51" t="n">
        <f aca="false">SUM(AM356:AM365)</f>
        <v>0</v>
      </c>
      <c r="AN355" s="51" t="n">
        <f aca="false">SUM(AN356:AN365)</f>
        <v>322000</v>
      </c>
      <c r="AO355" s="39" t="n">
        <f aca="false">SUM(AN355/$AN$4)</f>
        <v>42736.7443095096</v>
      </c>
      <c r="AP355" s="51" t="n">
        <f aca="false">SUM(AP356:AP365)</f>
        <v>275000</v>
      </c>
      <c r="AQ355" s="51"/>
      <c r="AR355" s="39" t="n">
        <f aca="false">SUM(AP355/$AN$4)</f>
        <v>36498.7723140222</v>
      </c>
      <c r="AS355" s="39"/>
      <c r="AT355" s="39" t="n">
        <f aca="false">SUM(AT356:AT365)</f>
        <v>13150.38</v>
      </c>
      <c r="AU355" s="39" t="n">
        <f aca="false">SUM(AU356:AU365)</f>
        <v>0</v>
      </c>
      <c r="AV355" s="39" t="n">
        <f aca="false">SUM(AV356:AV365)</f>
        <v>0</v>
      </c>
      <c r="AW355" s="39" t="n">
        <f aca="false">SUM(AR355+AU355-AV355)</f>
        <v>36498.7723140222</v>
      </c>
      <c r="AX355" s="47" t="n">
        <f aca="false">SUM(AX356:AX365)</f>
        <v>33977.83</v>
      </c>
      <c r="AY355" s="47" t="n">
        <f aca="false">SUM(AY356:AY365)</f>
        <v>2000</v>
      </c>
      <c r="AZ355" s="47" t="n">
        <f aca="false">SUM(AZ356:AZ365)</f>
        <v>0</v>
      </c>
      <c r="BA355" s="47" t="n">
        <f aca="false">SUM(BA356:BA365)</f>
        <v>38498.7723140222</v>
      </c>
      <c r="BB355" s="47" t="n">
        <f aca="false">SUM(BB356:BB365)</f>
        <v>33977.83</v>
      </c>
      <c r="BC355" s="48" t="n">
        <f aca="false">SUM(BB355/BA355*100)</f>
        <v>88.2569182280768</v>
      </c>
      <c r="BL355" s="2"/>
    </row>
    <row r="356" customFormat="false" ht="12.75" hidden="false" customHeight="false" outlineLevel="0" collapsed="false">
      <c r="A356" s="35"/>
      <c r="B356" s="36"/>
      <c r="C356" s="36"/>
      <c r="D356" s="36"/>
      <c r="E356" s="36"/>
      <c r="F356" s="36"/>
      <c r="G356" s="36"/>
      <c r="H356" s="36"/>
      <c r="I356" s="49" t="n">
        <v>38113</v>
      </c>
      <c r="J356" s="50" t="s">
        <v>331</v>
      </c>
      <c r="K356" s="51"/>
      <c r="L356" s="51"/>
      <c r="M356" s="51"/>
      <c r="N356" s="51"/>
      <c r="O356" s="51"/>
      <c r="P356" s="51"/>
      <c r="Q356" s="51"/>
      <c r="R356" s="51" t="n">
        <v>10000</v>
      </c>
      <c r="S356" s="51" t="n">
        <v>10000</v>
      </c>
      <c r="T356" s="51" t="n">
        <v>5000</v>
      </c>
      <c r="U356" s="51"/>
      <c r="V356" s="39" t="e">
        <f aca="false">S356/P356*100</f>
        <v>#DIV/0!</v>
      </c>
      <c r="W356" s="39" t="n">
        <v>15000</v>
      </c>
      <c r="X356" s="51" t="n">
        <v>15000</v>
      </c>
      <c r="Y356" s="51" t="n">
        <v>15000</v>
      </c>
      <c r="Z356" s="51" t="n">
        <v>15000</v>
      </c>
      <c r="AA356" s="51" t="n">
        <v>15000</v>
      </c>
      <c r="AB356" s="51" t="n">
        <v>15000</v>
      </c>
      <c r="AC356" s="51" t="n">
        <v>15000</v>
      </c>
      <c r="AD356" s="51" t="n">
        <v>15000</v>
      </c>
      <c r="AE356" s="51"/>
      <c r="AF356" s="51"/>
      <c r="AG356" s="53" t="n">
        <f aca="false">SUM(AD356+AE356-AF356)</f>
        <v>15000</v>
      </c>
      <c r="AH356" s="51" t="n">
        <v>15000</v>
      </c>
      <c r="AI356" s="51" t="n">
        <v>15000</v>
      </c>
      <c r="AJ356" s="47" t="n">
        <v>15000</v>
      </c>
      <c r="AK356" s="51" t="n">
        <v>15000</v>
      </c>
      <c r="AL356" s="51"/>
      <c r="AM356" s="51"/>
      <c r="AN356" s="47" t="n">
        <f aca="false">SUM(AK356+AL356-AM356)</f>
        <v>15000</v>
      </c>
      <c r="AO356" s="39" t="n">
        <f aca="false">SUM(AN356/$AN$4)</f>
        <v>1990.84212621939</v>
      </c>
      <c r="AP356" s="47" t="n">
        <v>15000</v>
      </c>
      <c r="AQ356" s="47"/>
      <c r="AR356" s="39" t="n">
        <f aca="false">SUM(AP356/$AN$4)</f>
        <v>1990.84212621939</v>
      </c>
      <c r="AS356" s="39"/>
      <c r="AT356" s="39"/>
      <c r="AU356" s="39"/>
      <c r="AV356" s="39"/>
      <c r="AW356" s="39" t="n">
        <f aca="false">SUM(AR356+AU356-AV356)</f>
        <v>1990.84212621939</v>
      </c>
      <c r="AX356" s="47" t="n">
        <v>2000</v>
      </c>
      <c r="AY356" s="47"/>
      <c r="AZ356" s="47"/>
      <c r="BA356" s="47" t="n">
        <f aca="false">SUM(AW356+AY356-AZ356)</f>
        <v>1990.84212621939</v>
      </c>
      <c r="BB356" s="47" t="n">
        <v>2000</v>
      </c>
      <c r="BC356" s="48" t="n">
        <f aca="false">SUM(BB356/BA356*100)</f>
        <v>100.46</v>
      </c>
      <c r="BL356" s="2"/>
    </row>
    <row r="357" customFormat="false" ht="12.75" hidden="false" customHeight="false" outlineLevel="0" collapsed="false">
      <c r="A357" s="35"/>
      <c r="B357" s="36"/>
      <c r="C357" s="36"/>
      <c r="D357" s="36"/>
      <c r="E357" s="36"/>
      <c r="F357" s="36"/>
      <c r="G357" s="36"/>
      <c r="H357" s="36"/>
      <c r="I357" s="49" t="n">
        <v>38113</v>
      </c>
      <c r="J357" s="50" t="s">
        <v>332</v>
      </c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39"/>
      <c r="W357" s="39"/>
      <c r="X357" s="51" t="n">
        <v>20000</v>
      </c>
      <c r="Y357" s="51" t="n">
        <v>20000</v>
      </c>
      <c r="Z357" s="51" t="n">
        <v>30000</v>
      </c>
      <c r="AA357" s="51" t="n">
        <v>30000</v>
      </c>
      <c r="AB357" s="51" t="n">
        <v>10000</v>
      </c>
      <c r="AC357" s="51" t="n">
        <v>30000</v>
      </c>
      <c r="AD357" s="51" t="n">
        <v>30000</v>
      </c>
      <c r="AE357" s="51"/>
      <c r="AF357" s="51"/>
      <c r="AG357" s="53" t="n">
        <f aca="false">SUM(AD357+AE357-AF357)</f>
        <v>30000</v>
      </c>
      <c r="AH357" s="51" t="n">
        <v>32000</v>
      </c>
      <c r="AI357" s="51" t="n">
        <v>30000</v>
      </c>
      <c r="AJ357" s="47" t="n">
        <v>0</v>
      </c>
      <c r="AK357" s="51" t="n">
        <v>30000</v>
      </c>
      <c r="AL357" s="51" t="n">
        <v>7000</v>
      </c>
      <c r="AM357" s="51"/>
      <c r="AN357" s="47" t="n">
        <f aca="false">SUM(AK357+AL357-AM357)</f>
        <v>37000</v>
      </c>
      <c r="AO357" s="39" t="n">
        <f aca="false">SUM(AN357/$AN$4)</f>
        <v>4910.74391134116</v>
      </c>
      <c r="AP357" s="47" t="n">
        <v>35000</v>
      </c>
      <c r="AQ357" s="47"/>
      <c r="AR357" s="39" t="n">
        <f aca="false">SUM(AP357/$AN$4)</f>
        <v>4645.29829451191</v>
      </c>
      <c r="AS357" s="39" t="n">
        <v>2322.32</v>
      </c>
      <c r="AT357" s="39" t="n">
        <v>2322.32</v>
      </c>
      <c r="AU357" s="39"/>
      <c r="AV357" s="39"/>
      <c r="AW357" s="39" t="n">
        <f aca="false">SUM(AR357+AU357-AV357)</f>
        <v>4645.29829451191</v>
      </c>
      <c r="AX357" s="47" t="n">
        <v>6644.97</v>
      </c>
      <c r="AY357" s="47" t="n">
        <v>2000</v>
      </c>
      <c r="AZ357" s="47"/>
      <c r="BA357" s="47" t="n">
        <f aca="false">SUM(AW357+AY357-AZ357)</f>
        <v>6645.29829451191</v>
      </c>
      <c r="BB357" s="47" t="n">
        <v>6644.97</v>
      </c>
      <c r="BC357" s="48" t="n">
        <f aca="false">SUM(BB357/BA357*100)</f>
        <v>99.9950597475484</v>
      </c>
      <c r="BL357" s="2"/>
    </row>
    <row r="358" customFormat="false" ht="12.75" hidden="false" customHeight="false" outlineLevel="0" collapsed="false">
      <c r="A358" s="35"/>
      <c r="B358" s="36"/>
      <c r="C358" s="36"/>
      <c r="D358" s="36"/>
      <c r="E358" s="36"/>
      <c r="F358" s="36"/>
      <c r="G358" s="36"/>
      <c r="H358" s="36"/>
      <c r="I358" s="49" t="n">
        <v>38113</v>
      </c>
      <c r="J358" s="50" t="s">
        <v>333</v>
      </c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39"/>
      <c r="W358" s="39"/>
      <c r="X358" s="51"/>
      <c r="Y358" s="51"/>
      <c r="Z358" s="51"/>
      <c r="AA358" s="51" t="n">
        <v>10000</v>
      </c>
      <c r="AB358" s="51"/>
      <c r="AC358" s="51" t="n">
        <v>10000</v>
      </c>
      <c r="AD358" s="51" t="n">
        <v>10000</v>
      </c>
      <c r="AE358" s="51"/>
      <c r="AF358" s="51"/>
      <c r="AG358" s="53" t="n">
        <f aca="false">SUM(AD358+AE358-AF358)</f>
        <v>10000</v>
      </c>
      <c r="AH358" s="51" t="n">
        <v>10000</v>
      </c>
      <c r="AI358" s="51" t="n">
        <v>10000</v>
      </c>
      <c r="AJ358" s="47" t="n">
        <v>10000</v>
      </c>
      <c r="AK358" s="51" t="n">
        <v>10000</v>
      </c>
      <c r="AL358" s="51"/>
      <c r="AM358" s="51"/>
      <c r="AN358" s="47" t="n">
        <f aca="false">SUM(AK358+AL358-AM358)</f>
        <v>10000</v>
      </c>
      <c r="AO358" s="39" t="n">
        <f aca="false">SUM(AN358/$AN$4)</f>
        <v>1327.22808414626</v>
      </c>
      <c r="AP358" s="47" t="n">
        <v>15000</v>
      </c>
      <c r="AQ358" s="47"/>
      <c r="AR358" s="39" t="n">
        <f aca="false">SUM(AP358/$AN$4)</f>
        <v>1990.84212621939</v>
      </c>
      <c r="AS358" s="39" t="n">
        <v>800</v>
      </c>
      <c r="AT358" s="39" t="n">
        <v>800</v>
      </c>
      <c r="AU358" s="39"/>
      <c r="AV358" s="39"/>
      <c r="AW358" s="39" t="n">
        <f aca="false">SUM(AR358+AU358-AV358)</f>
        <v>1990.84212621939</v>
      </c>
      <c r="AX358" s="47" t="n">
        <v>1990.84</v>
      </c>
      <c r="AY358" s="47"/>
      <c r="AZ358" s="47"/>
      <c r="BA358" s="47" t="n">
        <f aca="false">SUM(AW358+AY358-AZ358)</f>
        <v>1990.84212621939</v>
      </c>
      <c r="BB358" s="47" t="n">
        <v>1990.84</v>
      </c>
      <c r="BC358" s="48" t="n">
        <f aca="false">SUM(BB358/BA358*100)</f>
        <v>99.9998932</v>
      </c>
      <c r="BL358" s="2"/>
    </row>
    <row r="359" customFormat="false" ht="12.75" hidden="false" customHeight="false" outlineLevel="0" collapsed="false">
      <c r="A359" s="35"/>
      <c r="B359" s="36"/>
      <c r="C359" s="36"/>
      <c r="D359" s="36"/>
      <c r="E359" s="36"/>
      <c r="F359" s="36"/>
      <c r="G359" s="36"/>
      <c r="H359" s="36"/>
      <c r="I359" s="49" t="n">
        <v>38113</v>
      </c>
      <c r="J359" s="50" t="s">
        <v>334</v>
      </c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39"/>
      <c r="W359" s="39"/>
      <c r="X359" s="51"/>
      <c r="Y359" s="51"/>
      <c r="Z359" s="51"/>
      <c r="AA359" s="51" t="n">
        <v>10000</v>
      </c>
      <c r="AB359" s="51"/>
      <c r="AC359" s="51" t="n">
        <v>10000</v>
      </c>
      <c r="AD359" s="51" t="n">
        <v>10000</v>
      </c>
      <c r="AE359" s="51"/>
      <c r="AF359" s="51"/>
      <c r="AG359" s="53" t="n">
        <f aca="false">SUM(AD359+AE359-AF359)</f>
        <v>10000</v>
      </c>
      <c r="AH359" s="51" t="n">
        <v>10000</v>
      </c>
      <c r="AI359" s="51" t="n">
        <v>10000</v>
      </c>
      <c r="AJ359" s="47" t="n">
        <v>10000</v>
      </c>
      <c r="AK359" s="51" t="n">
        <v>10000</v>
      </c>
      <c r="AL359" s="51"/>
      <c r="AM359" s="51"/>
      <c r="AN359" s="47" t="n">
        <f aca="false">SUM(AK359+AL359-AM359)</f>
        <v>10000</v>
      </c>
      <c r="AO359" s="39" t="n">
        <f aca="false">SUM(AN359/$AN$4)</f>
        <v>1327.22808414626</v>
      </c>
      <c r="AP359" s="47" t="n">
        <v>15000</v>
      </c>
      <c r="AQ359" s="47"/>
      <c r="AR359" s="39" t="n">
        <f aca="false">SUM(AP359/$AN$4)</f>
        <v>1990.84212621939</v>
      </c>
      <c r="AS359" s="39"/>
      <c r="AT359" s="39"/>
      <c r="AU359" s="39"/>
      <c r="AV359" s="39"/>
      <c r="AW359" s="39" t="n">
        <f aca="false">SUM(AR359+AU359-AV359)</f>
        <v>1990.84212621939</v>
      </c>
      <c r="AX359" s="47" t="n">
        <v>995</v>
      </c>
      <c r="AY359" s="47"/>
      <c r="AZ359" s="47"/>
      <c r="BA359" s="47" t="n">
        <f aca="false">SUM(AW359+AY359-AZ359)</f>
        <v>1990.84212621939</v>
      </c>
      <c r="BB359" s="47" t="n">
        <v>995</v>
      </c>
      <c r="BC359" s="48" t="n">
        <f aca="false">SUM(BB359/BA359*100)</f>
        <v>49.97885</v>
      </c>
      <c r="BL359" s="2"/>
    </row>
    <row r="360" customFormat="false" ht="12.75" hidden="false" customHeight="false" outlineLevel="0" collapsed="false">
      <c r="A360" s="35"/>
      <c r="B360" s="36"/>
      <c r="C360" s="36"/>
      <c r="D360" s="36"/>
      <c r="E360" s="36"/>
      <c r="F360" s="36"/>
      <c r="G360" s="36"/>
      <c r="H360" s="36"/>
      <c r="I360" s="49" t="n">
        <v>38113</v>
      </c>
      <c r="J360" s="50" t="s">
        <v>335</v>
      </c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39"/>
      <c r="W360" s="39"/>
      <c r="X360" s="51"/>
      <c r="Y360" s="51"/>
      <c r="Z360" s="51"/>
      <c r="AA360" s="51" t="n">
        <v>25000</v>
      </c>
      <c r="AB360" s="51"/>
      <c r="AC360" s="51" t="n">
        <v>25000</v>
      </c>
      <c r="AD360" s="51" t="n">
        <v>28000</v>
      </c>
      <c r="AE360" s="51"/>
      <c r="AF360" s="51"/>
      <c r="AG360" s="53" t="n">
        <f aca="false">SUM(AD360+AE360-AF360)</f>
        <v>28000</v>
      </c>
      <c r="AH360" s="51" t="n">
        <v>28000</v>
      </c>
      <c r="AI360" s="51" t="n">
        <v>28000</v>
      </c>
      <c r="AJ360" s="47" t="n">
        <v>16000</v>
      </c>
      <c r="AK360" s="51" t="n">
        <v>30000</v>
      </c>
      <c r="AL360" s="51" t="n">
        <v>15000</v>
      </c>
      <c r="AM360" s="51"/>
      <c r="AN360" s="47" t="n">
        <f aca="false">SUM(AK360+AL360-AM360)</f>
        <v>45000</v>
      </c>
      <c r="AO360" s="39" t="n">
        <f aca="false">SUM(AN360/$AN$4)</f>
        <v>5972.52637865817</v>
      </c>
      <c r="AP360" s="47" t="n">
        <v>35000</v>
      </c>
      <c r="AQ360" s="47"/>
      <c r="AR360" s="39" t="n">
        <f aca="false">SUM(AP360/$AN$4)</f>
        <v>4645.29829451191</v>
      </c>
      <c r="AS360" s="39" t="n">
        <v>2322.64</v>
      </c>
      <c r="AT360" s="39" t="n">
        <v>2322.64</v>
      </c>
      <c r="AU360" s="39"/>
      <c r="AV360" s="39"/>
      <c r="AW360" s="39" t="n">
        <f aca="false">SUM(AR360+AU360-AV360)</f>
        <v>4645.29829451191</v>
      </c>
      <c r="AX360" s="47" t="n">
        <v>4645.28</v>
      </c>
      <c r="AY360" s="47"/>
      <c r="AZ360" s="47"/>
      <c r="BA360" s="47" t="n">
        <f aca="false">SUM(AW360+AY360-AZ360)</f>
        <v>4645.29829451191</v>
      </c>
      <c r="BB360" s="47" t="n">
        <v>4645.28</v>
      </c>
      <c r="BC360" s="48" t="n">
        <f aca="false">SUM(BB360/BA360*100)</f>
        <v>99.9996061714286</v>
      </c>
      <c r="BL360" s="2"/>
    </row>
    <row r="361" customFormat="false" ht="12.75" hidden="false" customHeight="false" outlineLevel="0" collapsed="false">
      <c r="A361" s="35"/>
      <c r="B361" s="36"/>
      <c r="C361" s="36"/>
      <c r="D361" s="36"/>
      <c r="E361" s="36"/>
      <c r="F361" s="36"/>
      <c r="G361" s="36"/>
      <c r="H361" s="36"/>
      <c r="I361" s="49" t="n">
        <v>38113</v>
      </c>
      <c r="J361" s="50" t="s">
        <v>336</v>
      </c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39"/>
      <c r="W361" s="39"/>
      <c r="X361" s="51"/>
      <c r="Y361" s="51"/>
      <c r="Z361" s="51"/>
      <c r="AA361" s="51" t="n">
        <v>10000</v>
      </c>
      <c r="AB361" s="51"/>
      <c r="AC361" s="51" t="n">
        <v>10000</v>
      </c>
      <c r="AD361" s="51" t="n">
        <v>10000</v>
      </c>
      <c r="AE361" s="51"/>
      <c r="AF361" s="51"/>
      <c r="AG361" s="53" t="n">
        <f aca="false">SUM(AD361+AE361-AF361)</f>
        <v>10000</v>
      </c>
      <c r="AH361" s="51" t="n">
        <v>5000</v>
      </c>
      <c r="AI361" s="51" t="n">
        <v>10000</v>
      </c>
      <c r="AJ361" s="47" t="n">
        <v>5000</v>
      </c>
      <c r="AK361" s="51" t="n">
        <v>10000</v>
      </c>
      <c r="AL361" s="51"/>
      <c r="AM361" s="51"/>
      <c r="AN361" s="47" t="n">
        <f aca="false">SUM(AK361+AL361-AM361)</f>
        <v>10000</v>
      </c>
      <c r="AO361" s="39" t="n">
        <f aca="false">SUM(AN361/$AN$4)</f>
        <v>1327.22808414626</v>
      </c>
      <c r="AP361" s="47" t="n">
        <v>15000</v>
      </c>
      <c r="AQ361" s="47"/>
      <c r="AR361" s="39" t="n">
        <f aca="false">SUM(AP361/$AN$4)</f>
        <v>1990.84212621939</v>
      </c>
      <c r="AS361" s="39" t="n">
        <v>955.42</v>
      </c>
      <c r="AT361" s="39" t="n">
        <v>955.42</v>
      </c>
      <c r="AU361" s="39"/>
      <c r="AV361" s="39"/>
      <c r="AW361" s="39" t="n">
        <f aca="false">SUM(AR361+AU361-AV361)</f>
        <v>1990.84212621939</v>
      </c>
      <c r="AX361" s="47" t="n">
        <v>1990.84</v>
      </c>
      <c r="AY361" s="47"/>
      <c r="AZ361" s="47"/>
      <c r="BA361" s="47" t="n">
        <f aca="false">SUM(AW361+AY361-AZ361)</f>
        <v>1990.84212621939</v>
      </c>
      <c r="BB361" s="47" t="n">
        <v>1990.84</v>
      </c>
      <c r="BC361" s="48" t="n">
        <f aca="false">SUM(BB361/BA361*100)</f>
        <v>99.9998932</v>
      </c>
      <c r="BL361" s="2"/>
    </row>
    <row r="362" customFormat="false" ht="12.75" hidden="true" customHeight="false" outlineLevel="0" collapsed="false">
      <c r="A362" s="35"/>
      <c r="B362" s="36"/>
      <c r="C362" s="36"/>
      <c r="D362" s="36"/>
      <c r="E362" s="36"/>
      <c r="F362" s="36"/>
      <c r="G362" s="36"/>
      <c r="H362" s="36"/>
      <c r="I362" s="49" t="n">
        <v>38113</v>
      </c>
      <c r="J362" s="50" t="s">
        <v>337</v>
      </c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39"/>
      <c r="W362" s="39"/>
      <c r="X362" s="51"/>
      <c r="Y362" s="51"/>
      <c r="Z362" s="51"/>
      <c r="AA362" s="51" t="n">
        <v>6000</v>
      </c>
      <c r="AB362" s="51"/>
      <c r="AC362" s="51" t="n">
        <v>6000</v>
      </c>
      <c r="AD362" s="51" t="n">
        <v>0</v>
      </c>
      <c r="AE362" s="51"/>
      <c r="AF362" s="51"/>
      <c r="AG362" s="53" t="n">
        <f aca="false">SUM(AD362+AE362-AF362)</f>
        <v>0</v>
      </c>
      <c r="AH362" s="51"/>
      <c r="AI362" s="51" t="n">
        <v>0</v>
      </c>
      <c r="AJ362" s="47" t="n">
        <v>0</v>
      </c>
      <c r="AK362" s="51"/>
      <c r="AL362" s="51"/>
      <c r="AM362" s="51"/>
      <c r="AN362" s="47" t="n">
        <f aca="false">SUM(AK362+AL362-AM362)</f>
        <v>0</v>
      </c>
      <c r="AO362" s="39" t="n">
        <f aca="false">SUM(AN362/$AN$4)</f>
        <v>0</v>
      </c>
      <c r="AP362" s="47"/>
      <c r="AQ362" s="47"/>
      <c r="AR362" s="39" t="n">
        <f aca="false">SUM(AP362/$AN$4)</f>
        <v>0</v>
      </c>
      <c r="AS362" s="39"/>
      <c r="AT362" s="39"/>
      <c r="AU362" s="39"/>
      <c r="AV362" s="39"/>
      <c r="AW362" s="39" t="n">
        <f aca="false">SUM(AR362+AU362-AV362)</f>
        <v>0</v>
      </c>
      <c r="AX362" s="47"/>
      <c r="AY362" s="47"/>
      <c r="AZ362" s="47"/>
      <c r="BA362" s="47" t="n">
        <f aca="false">SUM(AW362+AY362-AZ362)</f>
        <v>0</v>
      </c>
      <c r="BB362" s="47"/>
      <c r="BC362" s="48" t="e">
        <f aca="false">SUM(BB362/BA362*100)</f>
        <v>#DIV/0!</v>
      </c>
      <c r="BL362" s="2"/>
    </row>
    <row r="363" customFormat="false" ht="12.75" hidden="false" customHeight="false" outlineLevel="0" collapsed="false">
      <c r="A363" s="35"/>
      <c r="B363" s="36"/>
      <c r="C363" s="36"/>
      <c r="D363" s="36"/>
      <c r="E363" s="36"/>
      <c r="F363" s="36"/>
      <c r="G363" s="36"/>
      <c r="H363" s="36"/>
      <c r="I363" s="49" t="n">
        <v>38113</v>
      </c>
      <c r="J363" s="50" t="s">
        <v>338</v>
      </c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39"/>
      <c r="W363" s="39"/>
      <c r="X363" s="51"/>
      <c r="Y363" s="51"/>
      <c r="Z363" s="51"/>
      <c r="AA363" s="51" t="n">
        <v>2000</v>
      </c>
      <c r="AB363" s="51"/>
      <c r="AC363" s="51" t="n">
        <v>2000</v>
      </c>
      <c r="AD363" s="51" t="n">
        <v>2000</v>
      </c>
      <c r="AE363" s="51"/>
      <c r="AF363" s="51"/>
      <c r="AG363" s="53" t="n">
        <f aca="false">SUM(AD363+AE363-AF363)</f>
        <v>2000</v>
      </c>
      <c r="AH363" s="51" t="n">
        <v>2000</v>
      </c>
      <c r="AI363" s="51" t="n">
        <v>2000</v>
      </c>
      <c r="AJ363" s="47" t="n">
        <v>2000</v>
      </c>
      <c r="AK363" s="51" t="n">
        <v>2000</v>
      </c>
      <c r="AL363" s="51"/>
      <c r="AM363" s="51"/>
      <c r="AN363" s="47" t="n">
        <f aca="false">SUM(AK363+AL363-AM363)</f>
        <v>2000</v>
      </c>
      <c r="AO363" s="39" t="n">
        <f aca="false">SUM(AN363/$AN$4)</f>
        <v>265.445616829252</v>
      </c>
      <c r="AP363" s="47" t="n">
        <v>2000</v>
      </c>
      <c r="AQ363" s="47"/>
      <c r="AR363" s="39" t="n">
        <f aca="false">SUM(AP363/$AN$4)</f>
        <v>265.445616829252</v>
      </c>
      <c r="AS363" s="39"/>
      <c r="AT363" s="39"/>
      <c r="AU363" s="39"/>
      <c r="AV363" s="39"/>
      <c r="AW363" s="39" t="n">
        <f aca="false">SUM(AR363+AU363-AV363)</f>
        <v>265.445616829252</v>
      </c>
      <c r="AX363" s="47" t="n">
        <v>265.45</v>
      </c>
      <c r="AY363" s="47"/>
      <c r="AZ363" s="47"/>
      <c r="BA363" s="47" t="n">
        <f aca="false">SUM(AW363+AY363-AZ363)</f>
        <v>265.445616829252</v>
      </c>
      <c r="BB363" s="47" t="n">
        <v>265.45</v>
      </c>
      <c r="BC363" s="48" t="n">
        <f aca="false">SUM(BB363/BA363*100)</f>
        <v>100.00165125</v>
      </c>
      <c r="BL363" s="2"/>
    </row>
    <row r="364" customFormat="false" ht="12.75" hidden="false" customHeight="false" outlineLevel="0" collapsed="false">
      <c r="A364" s="35"/>
      <c r="B364" s="36"/>
      <c r="C364" s="36"/>
      <c r="D364" s="36"/>
      <c r="E364" s="36"/>
      <c r="F364" s="36"/>
      <c r="G364" s="36"/>
      <c r="H364" s="36"/>
      <c r="I364" s="49" t="n">
        <v>38113</v>
      </c>
      <c r="J364" s="50" t="s">
        <v>339</v>
      </c>
      <c r="K364" s="51" t="n">
        <v>77000</v>
      </c>
      <c r="L364" s="51" t="n">
        <v>30000</v>
      </c>
      <c r="M364" s="51" t="n">
        <v>30000</v>
      </c>
      <c r="N364" s="51" t="n">
        <v>17000</v>
      </c>
      <c r="O364" s="51" t="n">
        <v>17000</v>
      </c>
      <c r="P364" s="51" t="n">
        <v>15000</v>
      </c>
      <c r="Q364" s="51" t="n">
        <v>15000</v>
      </c>
      <c r="R364" s="51" t="n">
        <v>12000</v>
      </c>
      <c r="S364" s="51" t="n">
        <v>15000</v>
      </c>
      <c r="T364" s="51" t="n">
        <v>8500</v>
      </c>
      <c r="U364" s="51"/>
      <c r="V364" s="39" t="n">
        <f aca="false">S364/P364*100</f>
        <v>100</v>
      </c>
      <c r="W364" s="39" t="n">
        <v>15000</v>
      </c>
      <c r="X364" s="51" t="n">
        <v>30000</v>
      </c>
      <c r="Y364" s="51" t="n">
        <v>70000</v>
      </c>
      <c r="Z364" s="51" t="n">
        <v>90000</v>
      </c>
      <c r="AA364" s="51" t="n">
        <v>21000</v>
      </c>
      <c r="AB364" s="51" t="n">
        <v>28000</v>
      </c>
      <c r="AC364" s="51" t="n">
        <v>21000</v>
      </c>
      <c r="AD364" s="51" t="n">
        <v>18000</v>
      </c>
      <c r="AE364" s="51"/>
      <c r="AF364" s="51"/>
      <c r="AG364" s="53" t="n">
        <f aca="false">SUM(AD364+AE364-AF364)</f>
        <v>18000</v>
      </c>
      <c r="AH364" s="51" t="n">
        <v>4500</v>
      </c>
      <c r="AI364" s="51" t="n">
        <v>18000</v>
      </c>
      <c r="AJ364" s="47" t="n">
        <v>4500</v>
      </c>
      <c r="AK364" s="51" t="n">
        <v>18000</v>
      </c>
      <c r="AL364" s="51"/>
      <c r="AM364" s="51"/>
      <c r="AN364" s="47" t="n">
        <f aca="false">SUM(AK364+AL364-AM364)</f>
        <v>18000</v>
      </c>
      <c r="AO364" s="39" t="n">
        <f aca="false">SUM(AN364/$AN$4)</f>
        <v>2389.01055146327</v>
      </c>
      <c r="AP364" s="47" t="n">
        <v>18000</v>
      </c>
      <c r="AQ364" s="47"/>
      <c r="AR364" s="39" t="n">
        <f aca="false">SUM(AP364/$AN$4)</f>
        <v>2389.01055146327</v>
      </c>
      <c r="AS364" s="39" t="n">
        <v>750</v>
      </c>
      <c r="AT364" s="39" t="n">
        <v>750</v>
      </c>
      <c r="AU364" s="39"/>
      <c r="AV364" s="39"/>
      <c r="AW364" s="39" t="n">
        <f aca="false">SUM(AR364+AU364-AV364)</f>
        <v>2389.01055146327</v>
      </c>
      <c r="AX364" s="47" t="n">
        <v>1445.45</v>
      </c>
      <c r="AY364" s="47"/>
      <c r="AZ364" s="47"/>
      <c r="BA364" s="47" t="n">
        <f aca="false">SUM(AW364+AY364-AZ364)</f>
        <v>2389.01055146327</v>
      </c>
      <c r="BB364" s="47" t="n">
        <v>1445.45</v>
      </c>
      <c r="BC364" s="48" t="n">
        <f aca="false">SUM(BB364/BA364*100)</f>
        <v>60.5041279166667</v>
      </c>
      <c r="BL364" s="2"/>
    </row>
    <row r="365" customFormat="false" ht="12.75" hidden="false" customHeight="false" outlineLevel="0" collapsed="false">
      <c r="A365" s="35"/>
      <c r="B365" s="36"/>
      <c r="C365" s="36"/>
      <c r="D365" s="36"/>
      <c r="E365" s="36"/>
      <c r="F365" s="36"/>
      <c r="G365" s="36"/>
      <c r="H365" s="36"/>
      <c r="I365" s="49" t="n">
        <v>38113</v>
      </c>
      <c r="J365" s="50" t="s">
        <v>340</v>
      </c>
      <c r="K365" s="51"/>
      <c r="L365" s="51"/>
      <c r="M365" s="51"/>
      <c r="N365" s="51"/>
      <c r="O365" s="51"/>
      <c r="P365" s="51" t="n">
        <v>50000</v>
      </c>
      <c r="Q365" s="51" t="n">
        <v>50000</v>
      </c>
      <c r="R365" s="51" t="n">
        <v>43400</v>
      </c>
      <c r="S365" s="51" t="n">
        <v>70000</v>
      </c>
      <c r="T365" s="51" t="n">
        <v>46800</v>
      </c>
      <c r="U365" s="51"/>
      <c r="V365" s="39" t="n">
        <f aca="false">S365/P365*100</f>
        <v>140</v>
      </c>
      <c r="W365" s="51" t="n">
        <v>95000</v>
      </c>
      <c r="X365" s="51" t="n">
        <v>20000</v>
      </c>
      <c r="Y365" s="51" t="n">
        <v>20000</v>
      </c>
      <c r="Z365" s="51" t="n">
        <v>50000</v>
      </c>
      <c r="AA365" s="51" t="n">
        <v>50000</v>
      </c>
      <c r="AB365" s="51" t="n">
        <v>5000</v>
      </c>
      <c r="AC365" s="51" t="n">
        <v>100000</v>
      </c>
      <c r="AD365" s="51" t="n">
        <v>100000</v>
      </c>
      <c r="AE365" s="51"/>
      <c r="AF365" s="51"/>
      <c r="AG365" s="53" t="n">
        <f aca="false">SUM(AD365+AE365-AF365)</f>
        <v>100000</v>
      </c>
      <c r="AH365" s="51" t="n">
        <v>40000</v>
      </c>
      <c r="AI365" s="51" t="n">
        <v>100000</v>
      </c>
      <c r="AJ365" s="47" t="n">
        <v>50000</v>
      </c>
      <c r="AK365" s="51" t="n">
        <v>150000</v>
      </c>
      <c r="AL365" s="51" t="n">
        <v>25000</v>
      </c>
      <c r="AM365" s="51"/>
      <c r="AN365" s="47" t="n">
        <f aca="false">SUM(AK365+AL365-AM365)</f>
        <v>175000</v>
      </c>
      <c r="AO365" s="39" t="n">
        <f aca="false">SUM(AN365/$AN$4)</f>
        <v>23226.4914725596</v>
      </c>
      <c r="AP365" s="47" t="n">
        <v>125000</v>
      </c>
      <c r="AQ365" s="47"/>
      <c r="AR365" s="39" t="n">
        <f aca="false">SUM(AP365/$AN$4)</f>
        <v>16590.3510518283</v>
      </c>
      <c r="AS365" s="39" t="n">
        <v>6000</v>
      </c>
      <c r="AT365" s="39" t="n">
        <v>6000</v>
      </c>
      <c r="AU365" s="39"/>
      <c r="AV365" s="39"/>
      <c r="AW365" s="39" t="n">
        <f aca="false">SUM(AR365+AU365-AV365)</f>
        <v>16590.3510518283</v>
      </c>
      <c r="AX365" s="47" t="n">
        <v>14000</v>
      </c>
      <c r="AY365" s="47"/>
      <c r="AZ365" s="47"/>
      <c r="BA365" s="47" t="n">
        <f aca="false">SUM(AW365+AY365-AZ365)</f>
        <v>16590.3510518283</v>
      </c>
      <c r="BB365" s="47" t="n">
        <v>14000</v>
      </c>
      <c r="BC365" s="48" t="n">
        <f aca="false">SUM(BB365/BA365*100)</f>
        <v>84.3864</v>
      </c>
      <c r="BL365" s="2"/>
    </row>
    <row r="366" customFormat="false" ht="12.75" hidden="false" customHeight="false" outlineLevel="0" collapsed="false">
      <c r="A366" s="46" t="s">
        <v>341</v>
      </c>
      <c r="B366" s="56"/>
      <c r="C366" s="56"/>
      <c r="D366" s="56"/>
      <c r="E366" s="56"/>
      <c r="F366" s="56"/>
      <c r="G366" s="56"/>
      <c r="H366" s="56"/>
      <c r="I366" s="43" t="s">
        <v>342</v>
      </c>
      <c r="J366" s="44" t="s">
        <v>343</v>
      </c>
      <c r="K366" s="45" t="n">
        <f aca="false">SUM(K367)</f>
        <v>398010</v>
      </c>
      <c r="L366" s="45" t="n">
        <f aca="false">SUM(L367)</f>
        <v>170000</v>
      </c>
      <c r="M366" s="45" t="n">
        <f aca="false">SUM(M367)</f>
        <v>170000</v>
      </c>
      <c r="N366" s="45" t="n">
        <f aca="false">SUM(N367)</f>
        <v>36000</v>
      </c>
      <c r="O366" s="45" t="n">
        <f aca="false">SUM(O367)</f>
        <v>36000</v>
      </c>
      <c r="P366" s="45" t="n">
        <f aca="false">SUM(P367)</f>
        <v>70000</v>
      </c>
      <c r="Q366" s="45" t="n">
        <f aca="false">SUM(Q367)</f>
        <v>70000</v>
      </c>
      <c r="R366" s="45" t="n">
        <f aca="false">SUM(R367)</f>
        <v>40000</v>
      </c>
      <c r="S366" s="45" t="n">
        <f aca="false">SUM(S367)</f>
        <v>80000</v>
      </c>
      <c r="T366" s="45" t="n">
        <f aca="false">SUM(T367)</f>
        <v>45000</v>
      </c>
      <c r="U366" s="45" t="n">
        <f aca="false">SUM(U367)</f>
        <v>0</v>
      </c>
      <c r="V366" s="45" t="n">
        <f aca="false">SUM(V367)</f>
        <v>114.285714285714</v>
      </c>
      <c r="W366" s="45" t="n">
        <f aca="false">SUM(W367)</f>
        <v>100000</v>
      </c>
      <c r="X366" s="45" t="n">
        <f aca="false">SUM(X367)</f>
        <v>150000</v>
      </c>
      <c r="Y366" s="45" t="n">
        <f aca="false">SUM(Y367)</f>
        <v>174000</v>
      </c>
      <c r="Z366" s="45" t="n">
        <f aca="false">SUM(Z367)</f>
        <v>207000</v>
      </c>
      <c r="AA366" s="45" t="n">
        <f aca="false">SUM(AA367)</f>
        <v>207000</v>
      </c>
      <c r="AB366" s="45" t="n">
        <f aca="false">SUM(AB367)</f>
        <v>135700</v>
      </c>
      <c r="AC366" s="45" t="n">
        <f aca="false">SUM(AC367)</f>
        <v>207000</v>
      </c>
      <c r="AD366" s="45" t="n">
        <f aca="false">SUM(AD367)</f>
        <v>207000</v>
      </c>
      <c r="AE366" s="45" t="n">
        <f aca="false">SUM(AE367)</f>
        <v>0</v>
      </c>
      <c r="AF366" s="45" t="n">
        <f aca="false">SUM(AF367)</f>
        <v>0</v>
      </c>
      <c r="AG366" s="45" t="n">
        <f aca="false">SUM(AG367)</f>
        <v>207000</v>
      </c>
      <c r="AH366" s="45" t="n">
        <f aca="false">SUM(AH367)</f>
        <v>138000</v>
      </c>
      <c r="AI366" s="45" t="n">
        <f aca="false">SUM(AI367)</f>
        <v>207000</v>
      </c>
      <c r="AJ366" s="45" t="n">
        <f aca="false">SUM(AJ367)</f>
        <v>115000</v>
      </c>
      <c r="AK366" s="45" t="n">
        <f aca="false">SUM(AK367)</f>
        <v>293000</v>
      </c>
      <c r="AL366" s="45" t="n">
        <f aca="false">SUM(AL367)</f>
        <v>130000</v>
      </c>
      <c r="AM366" s="45" t="n">
        <f aca="false">SUM(AM367)</f>
        <v>0</v>
      </c>
      <c r="AN366" s="45" t="n">
        <f aca="false">SUM(AN367)</f>
        <v>423000</v>
      </c>
      <c r="AO366" s="45" t="n">
        <f aca="false">SUM(AO367)</f>
        <v>56141.7479593868</v>
      </c>
      <c r="AP366" s="45" t="n">
        <f aca="false">SUM(AP367)</f>
        <v>431000</v>
      </c>
      <c r="AQ366" s="45" t="n">
        <f aca="false">SUM(AQ367)</f>
        <v>0</v>
      </c>
      <c r="AR366" s="45" t="n">
        <f aca="false">SUM(AR367)</f>
        <v>57203.5304267038</v>
      </c>
      <c r="AS366" s="45" t="n">
        <f aca="false">SUM(AS367)</f>
        <v>0</v>
      </c>
      <c r="AT366" s="45" t="n">
        <f aca="false">SUM(AT367)</f>
        <v>44392.25</v>
      </c>
      <c r="AU366" s="45" t="n">
        <f aca="false">SUM(AU367)</f>
        <v>0</v>
      </c>
      <c r="AV366" s="45" t="n">
        <f aca="false">SUM(AV367)</f>
        <v>0</v>
      </c>
      <c r="AW366" s="45" t="n">
        <f aca="false">SUM(AW367)</f>
        <v>57203.5304267038</v>
      </c>
      <c r="AX366" s="45" t="n">
        <f aca="false">SUM(AX367)</f>
        <v>68690.01</v>
      </c>
      <c r="AY366" s="45" t="n">
        <f aca="false">SUM(AY367)</f>
        <v>13000</v>
      </c>
      <c r="AZ366" s="45" t="n">
        <f aca="false">SUM(AZ367)</f>
        <v>1425.4</v>
      </c>
      <c r="BA366" s="45" t="n">
        <f aca="false">SUM(BA367)</f>
        <v>68778.1304267038</v>
      </c>
      <c r="BB366" s="45" t="n">
        <f aca="false">SUM(BB367)</f>
        <v>68690.01</v>
      </c>
      <c r="BC366" s="64" t="n">
        <f aca="false">SUM(BB366/BA366*100)</f>
        <v>99.8718772578476</v>
      </c>
      <c r="BD366" s="65"/>
      <c r="BL366" s="2"/>
    </row>
    <row r="367" customFormat="false" ht="12.75" hidden="false" customHeight="false" outlineLevel="0" collapsed="false">
      <c r="A367" s="35" t="s">
        <v>344</v>
      </c>
      <c r="B367" s="36"/>
      <c r="C367" s="36"/>
      <c r="D367" s="36"/>
      <c r="E367" s="36"/>
      <c r="F367" s="36"/>
      <c r="G367" s="36"/>
      <c r="H367" s="36"/>
      <c r="I367" s="49" t="s">
        <v>345</v>
      </c>
      <c r="J367" s="50" t="s">
        <v>346</v>
      </c>
      <c r="K367" s="51" t="n">
        <f aca="false">SUM(K368)</f>
        <v>398010</v>
      </c>
      <c r="L367" s="51" t="n">
        <f aca="false">SUM(L368)</f>
        <v>170000</v>
      </c>
      <c r="M367" s="51" t="n">
        <f aca="false">SUM(M368)</f>
        <v>170000</v>
      </c>
      <c r="N367" s="39" t="n">
        <f aca="false">SUM(N368)</f>
        <v>36000</v>
      </c>
      <c r="O367" s="39" t="n">
        <f aca="false">SUM(O368)</f>
        <v>36000</v>
      </c>
      <c r="P367" s="39" t="n">
        <f aca="false">SUM(P368)</f>
        <v>70000</v>
      </c>
      <c r="Q367" s="39" t="n">
        <f aca="false">SUM(Q368)</f>
        <v>70000</v>
      </c>
      <c r="R367" s="39" t="n">
        <f aca="false">SUM(R368)</f>
        <v>40000</v>
      </c>
      <c r="S367" s="39" t="n">
        <f aca="false">SUM(S368)</f>
        <v>80000</v>
      </c>
      <c r="T367" s="39" t="n">
        <f aca="false">SUM(T368)</f>
        <v>45000</v>
      </c>
      <c r="U367" s="39" t="n">
        <f aca="false">SUM(U368)</f>
        <v>0</v>
      </c>
      <c r="V367" s="39" t="n">
        <f aca="false">SUM(V368)</f>
        <v>114.285714285714</v>
      </c>
      <c r="W367" s="39" t="n">
        <f aca="false">SUM(W368)</f>
        <v>100000</v>
      </c>
      <c r="X367" s="39" t="n">
        <f aca="false">SUM(X368)</f>
        <v>150000</v>
      </c>
      <c r="Y367" s="39" t="n">
        <f aca="false">SUM(Y368)</f>
        <v>174000</v>
      </c>
      <c r="Z367" s="39" t="n">
        <f aca="false">SUM(Z368)</f>
        <v>207000</v>
      </c>
      <c r="AA367" s="39" t="n">
        <f aca="false">SUM(AA368)</f>
        <v>207000</v>
      </c>
      <c r="AB367" s="39" t="n">
        <f aca="false">SUM(AB368)</f>
        <v>135700</v>
      </c>
      <c r="AC367" s="39" t="n">
        <f aca="false">SUM(AC368)</f>
        <v>207000</v>
      </c>
      <c r="AD367" s="39" t="n">
        <f aca="false">SUM(AD368)</f>
        <v>207000</v>
      </c>
      <c r="AE367" s="39" t="n">
        <f aca="false">SUM(AE368)</f>
        <v>0</v>
      </c>
      <c r="AF367" s="39" t="n">
        <f aca="false">SUM(AF368)</f>
        <v>0</v>
      </c>
      <c r="AG367" s="39" t="n">
        <f aca="false">SUM(AG368)</f>
        <v>207000</v>
      </c>
      <c r="AH367" s="39" t="n">
        <f aca="false">SUM(AH368)</f>
        <v>138000</v>
      </c>
      <c r="AI367" s="39" t="n">
        <f aca="false">SUM(AI368)</f>
        <v>207000</v>
      </c>
      <c r="AJ367" s="39" t="n">
        <f aca="false">SUM(AJ368)</f>
        <v>115000</v>
      </c>
      <c r="AK367" s="39" t="n">
        <f aca="false">SUM(AK368)</f>
        <v>293000</v>
      </c>
      <c r="AL367" s="39" t="n">
        <f aca="false">SUM(AL368)</f>
        <v>130000</v>
      </c>
      <c r="AM367" s="39" t="n">
        <f aca="false">SUM(AM368)</f>
        <v>0</v>
      </c>
      <c r="AN367" s="39" t="n">
        <f aca="false">SUM(AN368)</f>
        <v>423000</v>
      </c>
      <c r="AO367" s="39" t="n">
        <f aca="false">SUM(AN367/$AN$4)</f>
        <v>56141.7479593868</v>
      </c>
      <c r="AP367" s="39" t="n">
        <f aca="false">SUM(AP368)</f>
        <v>431000</v>
      </c>
      <c r="AQ367" s="39" t="n">
        <f aca="false">SUM(AQ368)</f>
        <v>0</v>
      </c>
      <c r="AR367" s="39" t="n">
        <f aca="false">SUM(AP367/$AN$4)</f>
        <v>57203.5304267038</v>
      </c>
      <c r="AS367" s="39"/>
      <c r="AT367" s="39" t="n">
        <f aca="false">SUM(AT368)</f>
        <v>44392.25</v>
      </c>
      <c r="AU367" s="39" t="n">
        <f aca="false">SUM(AU368)</f>
        <v>0</v>
      </c>
      <c r="AV367" s="39" t="n">
        <f aca="false">SUM(AV368)</f>
        <v>0</v>
      </c>
      <c r="AW367" s="39" t="n">
        <f aca="false">SUM(AR367+AU367-AV367)</f>
        <v>57203.5304267038</v>
      </c>
      <c r="AX367" s="47" t="n">
        <f aca="false">SUM(AX370)</f>
        <v>68690.01</v>
      </c>
      <c r="AY367" s="47" t="n">
        <f aca="false">SUM(AY370)</f>
        <v>13000</v>
      </c>
      <c r="AZ367" s="47" t="n">
        <f aca="false">SUM(AZ370)</f>
        <v>1425.4</v>
      </c>
      <c r="BA367" s="47" t="n">
        <f aca="false">SUM(BA370)</f>
        <v>68778.1304267038</v>
      </c>
      <c r="BB367" s="47" t="n">
        <f aca="false">SUM(BB370)</f>
        <v>68690.01</v>
      </c>
      <c r="BC367" s="48" t="n">
        <f aca="false">SUM(BB367/BA367*100)</f>
        <v>99.8718772578476</v>
      </c>
      <c r="BL367" s="2"/>
    </row>
    <row r="368" customFormat="false" ht="12.75" hidden="false" customHeight="false" outlineLevel="0" collapsed="false">
      <c r="A368" s="35"/>
      <c r="B368" s="36"/>
      <c r="C368" s="36"/>
      <c r="D368" s="36"/>
      <c r="E368" s="36"/>
      <c r="F368" s="36"/>
      <c r="G368" s="36"/>
      <c r="H368" s="36"/>
      <c r="I368" s="43" t="s">
        <v>347</v>
      </c>
      <c r="J368" s="44"/>
      <c r="K368" s="45" t="n">
        <f aca="false">SUM(K370)</f>
        <v>398010</v>
      </c>
      <c r="L368" s="45" t="n">
        <f aca="false">SUM(L370)</f>
        <v>170000</v>
      </c>
      <c r="M368" s="45" t="n">
        <f aca="false">SUM(M370)</f>
        <v>170000</v>
      </c>
      <c r="N368" s="45" t="n">
        <f aca="false">SUM(N370)</f>
        <v>36000</v>
      </c>
      <c r="O368" s="45" t="n">
        <f aca="false">SUM(O370)</f>
        <v>36000</v>
      </c>
      <c r="P368" s="45" t="n">
        <f aca="false">SUM(P370)</f>
        <v>70000</v>
      </c>
      <c r="Q368" s="45" t="n">
        <f aca="false">SUM(Q370)</f>
        <v>70000</v>
      </c>
      <c r="R368" s="45" t="n">
        <f aca="false">SUM(R370)</f>
        <v>40000</v>
      </c>
      <c r="S368" s="45" t="n">
        <f aca="false">SUM(S370)</f>
        <v>80000</v>
      </c>
      <c r="T368" s="45" t="n">
        <f aca="false">SUM(T370)</f>
        <v>45000</v>
      </c>
      <c r="U368" s="45" t="n">
        <f aca="false">SUM(U370)</f>
        <v>0</v>
      </c>
      <c r="V368" s="45" t="n">
        <f aca="false">SUM(V370)</f>
        <v>114.285714285714</v>
      </c>
      <c r="W368" s="45" t="n">
        <f aca="false">SUM(W370)</f>
        <v>100000</v>
      </c>
      <c r="X368" s="45" t="n">
        <f aca="false">SUM(X370)</f>
        <v>150000</v>
      </c>
      <c r="Y368" s="45" t="n">
        <f aca="false">SUM(Y370)</f>
        <v>174000</v>
      </c>
      <c r="Z368" s="45" t="n">
        <f aca="false">SUM(Z370)</f>
        <v>207000</v>
      </c>
      <c r="AA368" s="45" t="n">
        <f aca="false">SUM(AA370)</f>
        <v>207000</v>
      </c>
      <c r="AB368" s="45" t="n">
        <f aca="false">SUM(AB370)</f>
        <v>135700</v>
      </c>
      <c r="AC368" s="45" t="n">
        <f aca="false">SUM(AC370)</f>
        <v>207000</v>
      </c>
      <c r="AD368" s="45" t="n">
        <f aca="false">SUM(AD370)</f>
        <v>207000</v>
      </c>
      <c r="AE368" s="45" t="n">
        <f aca="false">SUM(AE370)</f>
        <v>0</v>
      </c>
      <c r="AF368" s="45" t="n">
        <f aca="false">SUM(AF370)</f>
        <v>0</v>
      </c>
      <c r="AG368" s="45" t="n">
        <f aca="false">SUM(AG370)</f>
        <v>207000</v>
      </c>
      <c r="AH368" s="45" t="n">
        <f aca="false">SUM(AH370)</f>
        <v>138000</v>
      </c>
      <c r="AI368" s="45" t="n">
        <f aca="false">SUM(AI370)</f>
        <v>207000</v>
      </c>
      <c r="AJ368" s="45" t="n">
        <f aca="false">SUM(AJ370)</f>
        <v>115000</v>
      </c>
      <c r="AK368" s="45" t="n">
        <f aca="false">SUM(AK370)</f>
        <v>293000</v>
      </c>
      <c r="AL368" s="45" t="n">
        <f aca="false">SUM(AL370)</f>
        <v>130000</v>
      </c>
      <c r="AM368" s="45" t="n">
        <f aca="false">SUM(AM370)</f>
        <v>0</v>
      </c>
      <c r="AN368" s="45" t="n">
        <f aca="false">SUM(AN370)</f>
        <v>423000</v>
      </c>
      <c r="AO368" s="39" t="n">
        <f aca="false">SUM(AN368/$AN$4)</f>
        <v>56141.7479593868</v>
      </c>
      <c r="AP368" s="45" t="n">
        <f aca="false">SUM(AP370)</f>
        <v>431000</v>
      </c>
      <c r="AQ368" s="45" t="n">
        <f aca="false">SUM(AQ370)</f>
        <v>0</v>
      </c>
      <c r="AR368" s="39" t="n">
        <f aca="false">SUM(AP368/$AN$4)</f>
        <v>57203.5304267038</v>
      </c>
      <c r="AS368" s="39"/>
      <c r="AT368" s="39" t="n">
        <f aca="false">SUM(AT370)</f>
        <v>44392.25</v>
      </c>
      <c r="AU368" s="39" t="n">
        <f aca="false">SUM(AU370)</f>
        <v>0</v>
      </c>
      <c r="AV368" s="39" t="n">
        <f aca="false">SUM(AV370)</f>
        <v>0</v>
      </c>
      <c r="AW368" s="39" t="n">
        <f aca="false">SUM(AR368+AU368-AV368)</f>
        <v>57203.5304267038</v>
      </c>
      <c r="AX368" s="47"/>
      <c r="AY368" s="47"/>
      <c r="AZ368" s="47"/>
      <c r="BA368" s="47" t="n">
        <v>68779.11</v>
      </c>
      <c r="BB368" s="47" t="n">
        <f aca="false">SUM(BB370)</f>
        <v>68690.01</v>
      </c>
      <c r="BC368" s="48" t="n">
        <f aca="false">SUM(BB368/BA368*100)</f>
        <v>99.8704548517711</v>
      </c>
      <c r="BL368" s="2"/>
    </row>
    <row r="369" customFormat="false" ht="12.75" hidden="true" customHeight="false" outlineLevel="0" collapsed="false">
      <c r="A369" s="35"/>
      <c r="B369" s="36" t="s">
        <v>73</v>
      </c>
      <c r="C369" s="36"/>
      <c r="D369" s="36"/>
      <c r="E369" s="36"/>
      <c r="F369" s="36"/>
      <c r="G369" s="36"/>
      <c r="H369" s="36"/>
      <c r="I369" s="57" t="s">
        <v>170</v>
      </c>
      <c r="J369" s="50" t="s">
        <v>82</v>
      </c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39" t="n">
        <f aca="false">SUM(AN369/$AN$4)</f>
        <v>0</v>
      </c>
      <c r="AP369" s="45" t="n">
        <v>431000</v>
      </c>
      <c r="AQ369" s="45"/>
      <c r="AR369" s="39" t="n">
        <f aca="false">SUM(AP369/$AN$4)</f>
        <v>57203.5304267038</v>
      </c>
      <c r="AS369" s="39"/>
      <c r="AT369" s="39" t="n">
        <v>431000</v>
      </c>
      <c r="AU369" s="39"/>
      <c r="AV369" s="39"/>
      <c r="AW369" s="39" t="n">
        <f aca="false">SUM(AR369+AU369-AV369)</f>
        <v>57203.5304267038</v>
      </c>
      <c r="AX369" s="47"/>
      <c r="AY369" s="47"/>
      <c r="AZ369" s="47"/>
      <c r="BA369" s="47" t="n">
        <v>68778.13</v>
      </c>
      <c r="BB369" s="47"/>
      <c r="BC369" s="48" t="n">
        <f aca="false">SUM(BB369/BA369*100)</f>
        <v>0</v>
      </c>
      <c r="BL369" s="2"/>
    </row>
    <row r="370" customFormat="false" ht="12.75" hidden="false" customHeight="false" outlineLevel="0" collapsed="false">
      <c r="A370" s="46"/>
      <c r="B370" s="52"/>
      <c r="C370" s="52"/>
      <c r="D370" s="52"/>
      <c r="E370" s="52"/>
      <c r="F370" s="52"/>
      <c r="G370" s="52"/>
      <c r="H370" s="52"/>
      <c r="I370" s="37" t="n">
        <v>3</v>
      </c>
      <c r="J370" s="38" t="s">
        <v>54</v>
      </c>
      <c r="K370" s="39" t="n">
        <f aca="false">SUM(K371)</f>
        <v>398010</v>
      </c>
      <c r="L370" s="39" t="n">
        <f aca="false">SUM(L371)</f>
        <v>170000</v>
      </c>
      <c r="M370" s="39" t="n">
        <f aca="false">SUM(M371)</f>
        <v>170000</v>
      </c>
      <c r="N370" s="39" t="n">
        <f aca="false">SUM(N371)</f>
        <v>36000</v>
      </c>
      <c r="O370" s="39" t="n">
        <f aca="false">SUM(O371)</f>
        <v>36000</v>
      </c>
      <c r="P370" s="39" t="n">
        <f aca="false">SUM(P371)</f>
        <v>70000</v>
      </c>
      <c r="Q370" s="39" t="n">
        <f aca="false">SUM(Q371)</f>
        <v>70000</v>
      </c>
      <c r="R370" s="39" t="n">
        <f aca="false">SUM(R371)</f>
        <v>40000</v>
      </c>
      <c r="S370" s="39" t="n">
        <f aca="false">SUM(S371)</f>
        <v>80000</v>
      </c>
      <c r="T370" s="39" t="n">
        <f aca="false">SUM(T371)</f>
        <v>45000</v>
      </c>
      <c r="U370" s="39" t="n">
        <f aca="false">SUM(U371)</f>
        <v>0</v>
      </c>
      <c r="V370" s="39" t="n">
        <f aca="false">SUM(V371)</f>
        <v>114.285714285714</v>
      </c>
      <c r="W370" s="39" t="n">
        <f aca="false">SUM(W371)</f>
        <v>100000</v>
      </c>
      <c r="X370" s="39" t="n">
        <f aca="false">SUM(X371)</f>
        <v>150000</v>
      </c>
      <c r="Y370" s="39" t="n">
        <f aca="false">SUM(Y371)</f>
        <v>174000</v>
      </c>
      <c r="Z370" s="39" t="n">
        <f aca="false">SUM(Z371)</f>
        <v>207000</v>
      </c>
      <c r="AA370" s="39" t="n">
        <f aca="false">SUM(AA371)</f>
        <v>207000</v>
      </c>
      <c r="AB370" s="39" t="n">
        <f aca="false">SUM(AB371)</f>
        <v>135700</v>
      </c>
      <c r="AC370" s="39" t="n">
        <f aca="false">SUM(AC371)</f>
        <v>207000</v>
      </c>
      <c r="AD370" s="39" t="n">
        <f aca="false">SUM(AD371)</f>
        <v>207000</v>
      </c>
      <c r="AE370" s="39" t="n">
        <f aca="false">SUM(AE371)</f>
        <v>0</v>
      </c>
      <c r="AF370" s="39" t="n">
        <f aca="false">SUM(AF371)</f>
        <v>0</v>
      </c>
      <c r="AG370" s="39" t="n">
        <f aca="false">SUM(AG371)</f>
        <v>207000</v>
      </c>
      <c r="AH370" s="39" t="n">
        <f aca="false">SUM(AH371)</f>
        <v>138000</v>
      </c>
      <c r="AI370" s="39" t="n">
        <f aca="false">SUM(AI371)</f>
        <v>207000</v>
      </c>
      <c r="AJ370" s="39" t="n">
        <f aca="false">SUM(AJ371)</f>
        <v>115000</v>
      </c>
      <c r="AK370" s="39" t="n">
        <f aca="false">SUM(AK371)</f>
        <v>293000</v>
      </c>
      <c r="AL370" s="39" t="n">
        <f aca="false">SUM(AL371)</f>
        <v>130000</v>
      </c>
      <c r="AM370" s="39" t="n">
        <f aca="false">SUM(AM371)</f>
        <v>0</v>
      </c>
      <c r="AN370" s="39" t="n">
        <f aca="false">SUM(AN371)</f>
        <v>423000</v>
      </c>
      <c r="AO370" s="39" t="n">
        <f aca="false">SUM(AN370/$AN$4)</f>
        <v>56141.7479593868</v>
      </c>
      <c r="AP370" s="39" t="n">
        <f aca="false">SUM(AP371)</f>
        <v>431000</v>
      </c>
      <c r="AQ370" s="39" t="n">
        <f aca="false">SUM(AQ371)</f>
        <v>0</v>
      </c>
      <c r="AR370" s="39" t="n">
        <f aca="false">SUM(AP370/$AN$4)</f>
        <v>57203.5304267038</v>
      </c>
      <c r="AS370" s="39"/>
      <c r="AT370" s="39" t="n">
        <f aca="false">SUM(AT371)</f>
        <v>44392.25</v>
      </c>
      <c r="AU370" s="39" t="n">
        <f aca="false">SUM(AU371)</f>
        <v>0</v>
      </c>
      <c r="AV370" s="39" t="n">
        <f aca="false">SUM(AV371)</f>
        <v>0</v>
      </c>
      <c r="AW370" s="39" t="n">
        <f aca="false">SUM(AR370+AU370-AV370)</f>
        <v>57203.5304267038</v>
      </c>
      <c r="AX370" s="47" t="n">
        <f aca="false">SUM(AX371)</f>
        <v>68690.01</v>
      </c>
      <c r="AY370" s="47" t="n">
        <f aca="false">SUM(AY371)</f>
        <v>13000</v>
      </c>
      <c r="AZ370" s="47" t="n">
        <f aca="false">SUM(AZ371)</f>
        <v>1425.4</v>
      </c>
      <c r="BA370" s="47" t="n">
        <f aca="false">SUM(BA371)</f>
        <v>68778.1304267038</v>
      </c>
      <c r="BB370" s="47" t="n">
        <f aca="false">SUM(BB371)</f>
        <v>68690.01</v>
      </c>
      <c r="BC370" s="48" t="n">
        <f aca="false">SUM(BB370/BA370*100)</f>
        <v>99.8718772578476</v>
      </c>
      <c r="BL370" s="2"/>
    </row>
    <row r="371" customFormat="false" ht="12.75" hidden="false" customHeight="false" outlineLevel="0" collapsed="false">
      <c r="A371" s="46"/>
      <c r="B371" s="52" t="s">
        <v>74</v>
      </c>
      <c r="C371" s="52"/>
      <c r="D371" s="52"/>
      <c r="E371" s="52"/>
      <c r="F371" s="52"/>
      <c r="G371" s="52"/>
      <c r="H371" s="52"/>
      <c r="I371" s="37" t="n">
        <v>38</v>
      </c>
      <c r="J371" s="38" t="s">
        <v>210</v>
      </c>
      <c r="K371" s="39" t="n">
        <f aca="false">SUM(K373)</f>
        <v>398010</v>
      </c>
      <c r="L371" s="39" t="n">
        <f aca="false">SUM(L373)</f>
        <v>170000</v>
      </c>
      <c r="M371" s="39" t="n">
        <f aca="false">SUM(M373)</f>
        <v>170000</v>
      </c>
      <c r="N371" s="39" t="n">
        <f aca="false">SUM(N373)</f>
        <v>36000</v>
      </c>
      <c r="O371" s="39" t="n">
        <f aca="false">SUM(O373)</f>
        <v>36000</v>
      </c>
      <c r="P371" s="39" t="n">
        <f aca="false">SUM(P373)</f>
        <v>70000</v>
      </c>
      <c r="Q371" s="39" t="n">
        <f aca="false">SUM(Q373)</f>
        <v>70000</v>
      </c>
      <c r="R371" s="39" t="n">
        <f aca="false">SUM(R373)</f>
        <v>40000</v>
      </c>
      <c r="S371" s="39" t="n">
        <f aca="false">SUM(S373)</f>
        <v>80000</v>
      </c>
      <c r="T371" s="39" t="n">
        <f aca="false">SUM(T373)</f>
        <v>45000</v>
      </c>
      <c r="U371" s="39" t="n">
        <f aca="false">SUM(U373)</f>
        <v>0</v>
      </c>
      <c r="V371" s="39" t="n">
        <f aca="false">SUM(V373)</f>
        <v>114.285714285714</v>
      </c>
      <c r="W371" s="39" t="n">
        <f aca="false">SUM(W372)</f>
        <v>100000</v>
      </c>
      <c r="X371" s="39" t="n">
        <f aca="false">SUM(X372)</f>
        <v>150000</v>
      </c>
      <c r="Y371" s="39" t="n">
        <f aca="false">SUM(Y372)</f>
        <v>174000</v>
      </c>
      <c r="Z371" s="39" t="n">
        <f aca="false">SUM(Z372)</f>
        <v>207000</v>
      </c>
      <c r="AA371" s="39" t="n">
        <f aca="false">SUM(AA372)</f>
        <v>207000</v>
      </c>
      <c r="AB371" s="39" t="n">
        <f aca="false">SUM(AB372)</f>
        <v>135700</v>
      </c>
      <c r="AC371" s="39" t="n">
        <f aca="false">SUM(AC372)</f>
        <v>207000</v>
      </c>
      <c r="AD371" s="39" t="n">
        <f aca="false">SUM(AD372)</f>
        <v>207000</v>
      </c>
      <c r="AE371" s="39" t="n">
        <f aca="false">SUM(AE372)</f>
        <v>0</v>
      </c>
      <c r="AF371" s="39" t="n">
        <f aca="false">SUM(AF372)</f>
        <v>0</v>
      </c>
      <c r="AG371" s="39" t="n">
        <f aca="false">SUM(AG372)</f>
        <v>207000</v>
      </c>
      <c r="AH371" s="39" t="n">
        <f aca="false">SUM(AH372)</f>
        <v>138000</v>
      </c>
      <c r="AI371" s="39" t="n">
        <f aca="false">SUM(AI372)</f>
        <v>207000</v>
      </c>
      <c r="AJ371" s="39" t="n">
        <f aca="false">SUM(AJ372)</f>
        <v>115000</v>
      </c>
      <c r="AK371" s="39" t="n">
        <f aca="false">SUM(AK372)</f>
        <v>293000</v>
      </c>
      <c r="AL371" s="39" t="n">
        <f aca="false">SUM(AL372)</f>
        <v>130000</v>
      </c>
      <c r="AM371" s="39" t="n">
        <f aca="false">SUM(AM372)</f>
        <v>0</v>
      </c>
      <c r="AN371" s="39" t="n">
        <f aca="false">SUM(AN372)</f>
        <v>423000</v>
      </c>
      <c r="AO371" s="39" t="n">
        <f aca="false">SUM(AN371/$AN$4)</f>
        <v>56141.7479593868</v>
      </c>
      <c r="AP371" s="39" t="n">
        <f aca="false">SUM(AP372)</f>
        <v>431000</v>
      </c>
      <c r="AQ371" s="39"/>
      <c r="AR371" s="39" t="n">
        <f aca="false">SUM(AP371/$AN$4)</f>
        <v>57203.5304267038</v>
      </c>
      <c r="AS371" s="39"/>
      <c r="AT371" s="39" t="n">
        <f aca="false">SUM(AT372)</f>
        <v>44392.25</v>
      </c>
      <c r="AU371" s="39" t="n">
        <f aca="false">SUM(AU372)</f>
        <v>0</v>
      </c>
      <c r="AV371" s="39" t="n">
        <f aca="false">SUM(AV372)</f>
        <v>0</v>
      </c>
      <c r="AW371" s="39" t="n">
        <f aca="false">SUM(AR371+AU371-AV371)</f>
        <v>57203.5304267038</v>
      </c>
      <c r="AX371" s="47" t="n">
        <f aca="false">SUM(AX372)</f>
        <v>68690.01</v>
      </c>
      <c r="AY371" s="47" t="n">
        <f aca="false">SUM(AY372)</f>
        <v>13000</v>
      </c>
      <c r="AZ371" s="47" t="n">
        <f aca="false">SUM(AZ372)</f>
        <v>1425.4</v>
      </c>
      <c r="BA371" s="47" t="n">
        <f aca="false">SUM(BA372)</f>
        <v>68778.1304267038</v>
      </c>
      <c r="BB371" s="47" t="n">
        <f aca="false">SUM(BB372)</f>
        <v>68690.01</v>
      </c>
      <c r="BC371" s="48" t="n">
        <f aca="false">SUM(BB371/BA371*100)</f>
        <v>99.8718772578476</v>
      </c>
      <c r="BL371" s="2"/>
    </row>
    <row r="372" customFormat="false" ht="12.75" hidden="false" customHeight="false" outlineLevel="0" collapsed="false">
      <c r="A372" s="41"/>
      <c r="B372" s="36"/>
      <c r="C372" s="36"/>
      <c r="D372" s="36"/>
      <c r="E372" s="36"/>
      <c r="F372" s="36"/>
      <c r="G372" s="36"/>
      <c r="H372" s="36"/>
      <c r="I372" s="49" t="n">
        <v>381</v>
      </c>
      <c r="J372" s="50" t="s">
        <v>64</v>
      </c>
      <c r="K372" s="51" t="n">
        <f aca="false">SUM(K373)</f>
        <v>398010</v>
      </c>
      <c r="L372" s="51" t="n">
        <f aca="false">SUM(L373)</f>
        <v>170000</v>
      </c>
      <c r="M372" s="51" t="n">
        <f aca="false">SUM(M373)</f>
        <v>170000</v>
      </c>
      <c r="N372" s="51" t="n">
        <f aca="false">SUM(N373)</f>
        <v>36000</v>
      </c>
      <c r="O372" s="51" t="n">
        <f aca="false">SUM(O373)</f>
        <v>36000</v>
      </c>
      <c r="P372" s="51" t="n">
        <f aca="false">SUM(P373)</f>
        <v>70000</v>
      </c>
      <c r="Q372" s="51" t="n">
        <f aca="false">SUM(Q373)</f>
        <v>70000</v>
      </c>
      <c r="R372" s="51" t="n">
        <f aca="false">SUM(R373)</f>
        <v>40000</v>
      </c>
      <c r="S372" s="51" t="n">
        <f aca="false">SUM(S373)</f>
        <v>80000</v>
      </c>
      <c r="T372" s="51" t="n">
        <f aca="false">SUM(T373)</f>
        <v>45000</v>
      </c>
      <c r="U372" s="51" t="n">
        <f aca="false">SUM(U373)</f>
        <v>0</v>
      </c>
      <c r="V372" s="51" t="n">
        <f aca="false">SUM(V373)</f>
        <v>114.285714285714</v>
      </c>
      <c r="W372" s="51" t="n">
        <f aca="false">SUM(W373:W373)</f>
        <v>100000</v>
      </c>
      <c r="X372" s="51" t="n">
        <f aca="false">SUM(X373:X375)</f>
        <v>150000</v>
      </c>
      <c r="Y372" s="51" t="n">
        <f aca="false">SUM(Y373:Y375)</f>
        <v>174000</v>
      </c>
      <c r="Z372" s="51" t="n">
        <f aca="false">SUM(Z373:Z375)</f>
        <v>207000</v>
      </c>
      <c r="AA372" s="51" t="n">
        <f aca="false">SUM(AA373:AA375)</f>
        <v>207000</v>
      </c>
      <c r="AB372" s="51" t="n">
        <f aca="false">SUM(AB373:AB375)</f>
        <v>135700</v>
      </c>
      <c r="AC372" s="51" t="n">
        <f aca="false">SUM(AC373:AC375)</f>
        <v>207000</v>
      </c>
      <c r="AD372" s="51" t="n">
        <f aca="false">SUM(AD373:AD375)</f>
        <v>207000</v>
      </c>
      <c r="AE372" s="51" t="n">
        <f aca="false">SUM(AE373:AE375)</f>
        <v>0</v>
      </c>
      <c r="AF372" s="51" t="n">
        <f aca="false">SUM(AF373:AF375)</f>
        <v>0</v>
      </c>
      <c r="AG372" s="51" t="n">
        <f aca="false">SUM(AG373:AG375)</f>
        <v>207000</v>
      </c>
      <c r="AH372" s="51" t="n">
        <f aca="false">SUM(AH373:AH375)</f>
        <v>138000</v>
      </c>
      <c r="AI372" s="51" t="n">
        <f aca="false">SUM(AI373:AI375)</f>
        <v>207000</v>
      </c>
      <c r="AJ372" s="51" t="n">
        <f aca="false">SUM(AJ373:AJ375)</f>
        <v>115000</v>
      </c>
      <c r="AK372" s="51" t="n">
        <f aca="false">SUM(AK373:AK375)</f>
        <v>293000</v>
      </c>
      <c r="AL372" s="51" t="n">
        <f aca="false">SUM(AL373:AL375)</f>
        <v>130000</v>
      </c>
      <c r="AM372" s="51" t="n">
        <f aca="false">SUM(AM373:AM375)</f>
        <v>0</v>
      </c>
      <c r="AN372" s="51" t="n">
        <f aca="false">SUM(AN373:AN375)</f>
        <v>423000</v>
      </c>
      <c r="AO372" s="39" t="n">
        <f aca="false">SUM(AN372/$AN$4)</f>
        <v>56141.7479593868</v>
      </c>
      <c r="AP372" s="51" t="n">
        <f aca="false">SUM(AP373:AP375)</f>
        <v>431000</v>
      </c>
      <c r="AQ372" s="51"/>
      <c r="AR372" s="39" t="n">
        <f aca="false">SUM(AP372/$AN$4)</f>
        <v>57203.5304267038</v>
      </c>
      <c r="AS372" s="39"/>
      <c r="AT372" s="39" t="n">
        <f aca="false">SUM(AT373:AT375)</f>
        <v>44392.25</v>
      </c>
      <c r="AU372" s="39" t="n">
        <f aca="false">SUM(AU373:AU375)</f>
        <v>0</v>
      </c>
      <c r="AV372" s="39" t="n">
        <f aca="false">SUM(AV373:AV375)</f>
        <v>0</v>
      </c>
      <c r="AW372" s="39" t="n">
        <f aca="false">SUM(AR372+AU372-AV372)</f>
        <v>57203.5304267038</v>
      </c>
      <c r="AX372" s="47" t="n">
        <f aca="false">SUM(AX373:AX375)</f>
        <v>68690.01</v>
      </c>
      <c r="AY372" s="47" t="n">
        <f aca="false">SUM(AY373:AY375)</f>
        <v>13000</v>
      </c>
      <c r="AZ372" s="47" t="n">
        <f aca="false">SUM(AZ373:AZ375)</f>
        <v>1425.4</v>
      </c>
      <c r="BA372" s="47" t="n">
        <f aca="false">SUM(BA373:BA375)</f>
        <v>68778.1304267038</v>
      </c>
      <c r="BB372" s="47" t="n">
        <f aca="false">SUM(BB373:BB375)</f>
        <v>68690.01</v>
      </c>
      <c r="BC372" s="48" t="n">
        <f aca="false">SUM(BB372/BA372*100)</f>
        <v>99.8718772578476</v>
      </c>
      <c r="BG372" s="2" t="n">
        <v>68690.01</v>
      </c>
      <c r="BL372" s="2"/>
    </row>
    <row r="373" customFormat="false" ht="12.75" hidden="false" customHeight="false" outlineLevel="0" collapsed="false">
      <c r="A373" s="41"/>
      <c r="B373" s="36"/>
      <c r="C373" s="36"/>
      <c r="D373" s="36"/>
      <c r="E373" s="36"/>
      <c r="F373" s="36"/>
      <c r="G373" s="36"/>
      <c r="H373" s="36"/>
      <c r="I373" s="49" t="n">
        <v>38112</v>
      </c>
      <c r="J373" s="50" t="s">
        <v>348</v>
      </c>
      <c r="K373" s="51" t="n">
        <v>398010</v>
      </c>
      <c r="L373" s="51" t="n">
        <v>170000</v>
      </c>
      <c r="M373" s="51" t="n">
        <v>170000</v>
      </c>
      <c r="N373" s="51" t="n">
        <v>36000</v>
      </c>
      <c r="O373" s="51" t="n">
        <v>36000</v>
      </c>
      <c r="P373" s="51" t="n">
        <v>70000</v>
      </c>
      <c r="Q373" s="51" t="n">
        <v>70000</v>
      </c>
      <c r="R373" s="51" t="n">
        <v>40000</v>
      </c>
      <c r="S373" s="51" t="n">
        <v>80000</v>
      </c>
      <c r="T373" s="51" t="n">
        <v>45000</v>
      </c>
      <c r="U373" s="51"/>
      <c r="V373" s="39" t="n">
        <f aca="false">S373/P373*100</f>
        <v>114.285714285714</v>
      </c>
      <c r="W373" s="51" t="n">
        <v>100000</v>
      </c>
      <c r="X373" s="51" t="n">
        <v>150000</v>
      </c>
      <c r="Y373" s="51" t="n">
        <v>165000</v>
      </c>
      <c r="Z373" s="51" t="n">
        <v>180000</v>
      </c>
      <c r="AA373" s="51" t="n">
        <v>180000</v>
      </c>
      <c r="AB373" s="51" t="n">
        <v>117200</v>
      </c>
      <c r="AC373" s="51" t="n">
        <v>180000</v>
      </c>
      <c r="AD373" s="51" t="n">
        <v>180000</v>
      </c>
      <c r="AE373" s="51"/>
      <c r="AF373" s="51"/>
      <c r="AG373" s="53" t="n">
        <f aca="false">SUM(AD373+AE373-AF373)</f>
        <v>180000</v>
      </c>
      <c r="AH373" s="51" t="n">
        <v>125000</v>
      </c>
      <c r="AI373" s="51" t="n">
        <v>180000</v>
      </c>
      <c r="AJ373" s="47" t="n">
        <v>93000</v>
      </c>
      <c r="AK373" s="51" t="n">
        <v>266000</v>
      </c>
      <c r="AL373" s="51" t="n">
        <v>130000</v>
      </c>
      <c r="AM373" s="51"/>
      <c r="AN373" s="47" t="n">
        <f aca="false">SUM(AK373+AL373-AM373)</f>
        <v>396000</v>
      </c>
      <c r="AO373" s="39" t="n">
        <f aca="false">SUM(AN373/$AN$4)</f>
        <v>52558.2321321919</v>
      </c>
      <c r="AP373" s="47" t="n">
        <v>400000</v>
      </c>
      <c r="AQ373" s="47"/>
      <c r="AR373" s="39" t="n">
        <f aca="false">SUM(AP373/$AN$4)</f>
        <v>53089.1233658504</v>
      </c>
      <c r="AS373" s="39" t="n">
        <v>42000</v>
      </c>
      <c r="AT373" s="39" t="n">
        <v>42000</v>
      </c>
      <c r="AU373" s="39"/>
      <c r="AV373" s="39"/>
      <c r="AW373" s="39" t="n">
        <f aca="false">SUM(AR373+AU373-AV373)</f>
        <v>53089.1233658504</v>
      </c>
      <c r="AX373" s="47" t="n">
        <v>66000</v>
      </c>
      <c r="AY373" s="47" t="n">
        <v>13000</v>
      </c>
      <c r="AZ373" s="47"/>
      <c r="BA373" s="47" t="n">
        <f aca="false">SUM(AW373+AY373-AZ373)</f>
        <v>66089.1233658504</v>
      </c>
      <c r="BB373" s="47" t="n">
        <v>66000</v>
      </c>
      <c r="BC373" s="48" t="n">
        <f aca="false">SUM(BB373/BA373*100)</f>
        <v>99.8651466968974</v>
      </c>
      <c r="BL373" s="2"/>
    </row>
    <row r="374" customFormat="false" ht="12.75" hidden="false" customHeight="false" outlineLevel="0" collapsed="false">
      <c r="A374" s="41"/>
      <c r="B374" s="36"/>
      <c r="C374" s="36"/>
      <c r="D374" s="36"/>
      <c r="E374" s="36"/>
      <c r="F374" s="36"/>
      <c r="G374" s="36"/>
      <c r="H374" s="36"/>
      <c r="I374" s="49" t="n">
        <v>38112</v>
      </c>
      <c r="J374" s="50" t="s">
        <v>349</v>
      </c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39"/>
      <c r="W374" s="51"/>
      <c r="X374" s="51"/>
      <c r="Y374" s="51" t="n">
        <v>3000</v>
      </c>
      <c r="Z374" s="51" t="n">
        <v>18000</v>
      </c>
      <c r="AA374" s="51" t="n">
        <v>18000</v>
      </c>
      <c r="AB374" s="51" t="n">
        <v>13500</v>
      </c>
      <c r="AC374" s="51" t="n">
        <v>18000</v>
      </c>
      <c r="AD374" s="51" t="n">
        <v>18000</v>
      </c>
      <c r="AE374" s="51"/>
      <c r="AF374" s="51"/>
      <c r="AG374" s="53" t="n">
        <f aca="false">SUM(AD374+AE374-AF374)</f>
        <v>18000</v>
      </c>
      <c r="AH374" s="51" t="n">
        <v>7000</v>
      </c>
      <c r="AI374" s="51" t="n">
        <v>18000</v>
      </c>
      <c r="AJ374" s="47" t="n">
        <v>18000</v>
      </c>
      <c r="AK374" s="51" t="n">
        <v>18000</v>
      </c>
      <c r="AL374" s="51"/>
      <c r="AM374" s="51"/>
      <c r="AN374" s="47" t="n">
        <f aca="false">SUM(AK374+AL374-AM374)</f>
        <v>18000</v>
      </c>
      <c r="AO374" s="39" t="n">
        <f aca="false">SUM(AN374/$AN$4)</f>
        <v>2389.01055146327</v>
      </c>
      <c r="AP374" s="47" t="n">
        <v>18000</v>
      </c>
      <c r="AQ374" s="47"/>
      <c r="AR374" s="39" t="n">
        <f aca="false">SUM(AP374/$AN$4)</f>
        <v>2389.01055146327</v>
      </c>
      <c r="AS374" s="39" t="n">
        <v>1397.25</v>
      </c>
      <c r="AT374" s="39" t="n">
        <v>1397.25</v>
      </c>
      <c r="AU374" s="39"/>
      <c r="AV374" s="39"/>
      <c r="AW374" s="39" t="n">
        <f aca="false">SUM(AR374+AU374-AV374)</f>
        <v>2389.01055146327</v>
      </c>
      <c r="AX374" s="47" t="n">
        <v>2390.01</v>
      </c>
      <c r="AY374" s="47"/>
      <c r="AZ374" s="47"/>
      <c r="BA374" s="47" t="n">
        <f aca="false">SUM(AW374+AY374-AZ374)</f>
        <v>2389.01055146327</v>
      </c>
      <c r="BB374" s="47" t="n">
        <v>2390.01</v>
      </c>
      <c r="BC374" s="48" t="n">
        <f aca="false">SUM(BB374/BA374*100)</f>
        <v>100.04183525</v>
      </c>
      <c r="BL374" s="2"/>
    </row>
    <row r="375" customFormat="false" ht="12.75" hidden="false" customHeight="false" outlineLevel="0" collapsed="false">
      <c r="A375" s="41"/>
      <c r="B375" s="36"/>
      <c r="C375" s="36"/>
      <c r="D375" s="36"/>
      <c r="E375" s="36"/>
      <c r="F375" s="36"/>
      <c r="G375" s="36"/>
      <c r="H375" s="36"/>
      <c r="I375" s="49" t="n">
        <v>38112</v>
      </c>
      <c r="J375" s="50" t="s">
        <v>350</v>
      </c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39"/>
      <c r="W375" s="51"/>
      <c r="X375" s="51"/>
      <c r="Y375" s="51" t="n">
        <v>6000</v>
      </c>
      <c r="Z375" s="51" t="n">
        <v>9000</v>
      </c>
      <c r="AA375" s="51" t="n">
        <v>9000</v>
      </c>
      <c r="AB375" s="51" t="n">
        <v>5000</v>
      </c>
      <c r="AC375" s="51" t="n">
        <v>9000</v>
      </c>
      <c r="AD375" s="51" t="n">
        <v>9000</v>
      </c>
      <c r="AE375" s="51"/>
      <c r="AF375" s="51"/>
      <c r="AG375" s="53" t="n">
        <f aca="false">SUM(AD375+AE375-AF375)</f>
        <v>9000</v>
      </c>
      <c r="AH375" s="51" t="n">
        <v>6000</v>
      </c>
      <c r="AI375" s="51" t="n">
        <v>9000</v>
      </c>
      <c r="AJ375" s="47" t="n">
        <v>4000</v>
      </c>
      <c r="AK375" s="51" t="n">
        <v>9000</v>
      </c>
      <c r="AL375" s="51"/>
      <c r="AM375" s="51"/>
      <c r="AN375" s="47" t="n">
        <f aca="false">SUM(AK375+AL375-AM375)</f>
        <v>9000</v>
      </c>
      <c r="AO375" s="39" t="n">
        <f aca="false">SUM(AN375/$AN$4)</f>
        <v>1194.50527573163</v>
      </c>
      <c r="AP375" s="47" t="n">
        <v>13000</v>
      </c>
      <c r="AQ375" s="47"/>
      <c r="AR375" s="39" t="n">
        <f aca="false">SUM(AP375/$AN$4)</f>
        <v>1725.39650939014</v>
      </c>
      <c r="AS375" s="39" t="n">
        <v>995</v>
      </c>
      <c r="AT375" s="39" t="n">
        <v>995</v>
      </c>
      <c r="AU375" s="39"/>
      <c r="AV375" s="39"/>
      <c r="AW375" s="39" t="n">
        <f aca="false">SUM(AR375+AU375-AV375)</f>
        <v>1725.39650939014</v>
      </c>
      <c r="AX375" s="47" t="n">
        <v>300</v>
      </c>
      <c r="AY375" s="47"/>
      <c r="AZ375" s="47" t="n">
        <v>1425.4</v>
      </c>
      <c r="BA375" s="47" t="n">
        <f aca="false">SUM(AW375+AY375-AZ375)</f>
        <v>299.996509390139</v>
      </c>
      <c r="BB375" s="47" t="n">
        <v>300</v>
      </c>
      <c r="BC375" s="48" t="n">
        <f aca="false">SUM(BB375/BA375*100)</f>
        <v>100.001163550159</v>
      </c>
      <c r="BL375" s="2"/>
    </row>
    <row r="376" customFormat="false" ht="12.75" hidden="false" customHeight="false" outlineLevel="0" collapsed="false">
      <c r="A376" s="46" t="s">
        <v>351</v>
      </c>
      <c r="B376" s="56"/>
      <c r="C376" s="56"/>
      <c r="D376" s="56"/>
      <c r="E376" s="56"/>
      <c r="F376" s="56"/>
      <c r="G376" s="56"/>
      <c r="H376" s="56"/>
      <c r="I376" s="43" t="s">
        <v>352</v>
      </c>
      <c r="J376" s="44" t="s">
        <v>353</v>
      </c>
      <c r="K376" s="45" t="n">
        <f aca="false">SUM(K377)</f>
        <v>0</v>
      </c>
      <c r="L376" s="45" t="n">
        <f aca="false">SUM(L377)</f>
        <v>105000</v>
      </c>
      <c r="M376" s="45" t="n">
        <f aca="false">SUM(M377)</f>
        <v>105000</v>
      </c>
      <c r="N376" s="45" t="n">
        <f aca="false">SUM(N377)</f>
        <v>8000</v>
      </c>
      <c r="O376" s="45" t="n">
        <f aca="false">SUM(O377)</f>
        <v>8000</v>
      </c>
      <c r="P376" s="45" t="n">
        <f aca="false">SUM(P377)</f>
        <v>10000</v>
      </c>
      <c r="Q376" s="45" t="n">
        <f aca="false">SUM(Q377)</f>
        <v>10000</v>
      </c>
      <c r="R376" s="45" t="n">
        <f aca="false">SUM(R377)</f>
        <v>1000</v>
      </c>
      <c r="S376" s="45" t="n">
        <f aca="false">SUM(S377)</f>
        <v>10000</v>
      </c>
      <c r="T376" s="45" t="n">
        <f aca="false">SUM(T377)</f>
        <v>3000</v>
      </c>
      <c r="U376" s="45" t="n">
        <f aca="false">SUM(U377)</f>
        <v>0</v>
      </c>
      <c r="V376" s="45" t="n">
        <f aca="false">SUM(V377)</f>
        <v>100</v>
      </c>
      <c r="W376" s="45" t="n">
        <f aca="false">SUM(W377)</f>
        <v>10000</v>
      </c>
      <c r="X376" s="45" t="n">
        <f aca="false">SUM(X377)</f>
        <v>40000</v>
      </c>
      <c r="Y376" s="45" t="n">
        <f aca="false">SUM(Y377)</f>
        <v>30000</v>
      </c>
      <c r="Z376" s="45" t="n">
        <f aca="false">SUM(Z377)</f>
        <v>30000</v>
      </c>
      <c r="AA376" s="45" t="n">
        <f aca="false">SUM(AA377)</f>
        <v>35000</v>
      </c>
      <c r="AB376" s="45" t="n">
        <f aca="false">SUM(AB377)</f>
        <v>18000</v>
      </c>
      <c r="AC376" s="45" t="n">
        <f aca="false">SUM(AC377)</f>
        <v>315000</v>
      </c>
      <c r="AD376" s="45" t="n">
        <f aca="false">SUM(AD377)</f>
        <v>290000</v>
      </c>
      <c r="AE376" s="45" t="n">
        <f aca="false">SUM(AE377)</f>
        <v>0</v>
      </c>
      <c r="AF376" s="45" t="n">
        <f aca="false">SUM(AF377)</f>
        <v>0</v>
      </c>
      <c r="AG376" s="45" t="n">
        <f aca="false">SUM(AG377)</f>
        <v>290000</v>
      </c>
      <c r="AH376" s="45" t="n">
        <f aca="false">SUM(AH377)</f>
        <v>133000</v>
      </c>
      <c r="AI376" s="45" t="n">
        <f aca="false">SUM(AI377)</f>
        <v>555000</v>
      </c>
      <c r="AJ376" s="45" t="n">
        <f aca="false">SUM(AJ377)</f>
        <v>0</v>
      </c>
      <c r="AK376" s="45" t="n">
        <f aca="false">SUM(AK377)</f>
        <v>555000</v>
      </c>
      <c r="AL376" s="45" t="n">
        <f aca="false">SUM(AL377)</f>
        <v>0</v>
      </c>
      <c r="AM376" s="45" t="n">
        <f aca="false">SUM(AM377)</f>
        <v>150000</v>
      </c>
      <c r="AN376" s="45" t="n">
        <f aca="false">SUM(AN377)</f>
        <v>405000</v>
      </c>
      <c r="AO376" s="45" t="n">
        <f aca="false">SUM(AO377)</f>
        <v>53752.7374079235</v>
      </c>
      <c r="AP376" s="45" t="n">
        <f aca="false">SUM(AP377)</f>
        <v>260000</v>
      </c>
      <c r="AQ376" s="45" t="n">
        <f aca="false">SUM(AQ377)</f>
        <v>0</v>
      </c>
      <c r="AR376" s="45" t="n">
        <f aca="false">SUM(AR377)</f>
        <v>34507.9301878028</v>
      </c>
      <c r="AS376" s="45" t="n">
        <f aca="false">SUM(AS377)</f>
        <v>0</v>
      </c>
      <c r="AT376" s="45" t="n">
        <f aca="false">SUM(AT377)</f>
        <v>19054.45</v>
      </c>
      <c r="AU376" s="45" t="n">
        <f aca="false">SUM(AU377)</f>
        <v>0</v>
      </c>
      <c r="AV376" s="45" t="n">
        <f aca="false">SUM(AV377)</f>
        <v>0</v>
      </c>
      <c r="AW376" s="45" t="n">
        <f aca="false">SUM(AW377)</f>
        <v>34507.9301878028</v>
      </c>
      <c r="AX376" s="45" t="n">
        <f aca="false">SUM(AX377)</f>
        <v>20454.45</v>
      </c>
      <c r="AY376" s="45" t="n">
        <f aca="false">SUM(AY377)</f>
        <v>0</v>
      </c>
      <c r="AZ376" s="45" t="n">
        <f aca="false">SUM(AZ377)</f>
        <v>3981.68</v>
      </c>
      <c r="BA376" s="45" t="n">
        <f aca="false">SUM(BA377)</f>
        <v>30526.2501878028</v>
      </c>
      <c r="BB376" s="45" t="n">
        <f aca="false">SUM(BB377)</f>
        <v>20454.45</v>
      </c>
      <c r="BC376" s="64" t="n">
        <f aca="false">SUM(BB376/BA376*100)</f>
        <v>67.0061008940197</v>
      </c>
      <c r="BD376" s="65"/>
      <c r="BL376" s="2"/>
    </row>
    <row r="377" customFormat="false" ht="12.75" hidden="false" customHeight="false" outlineLevel="0" collapsed="false">
      <c r="A377" s="41" t="s">
        <v>354</v>
      </c>
      <c r="B377" s="36"/>
      <c r="C377" s="36"/>
      <c r="D377" s="36"/>
      <c r="E377" s="36"/>
      <c r="F377" s="36"/>
      <c r="G377" s="36"/>
      <c r="H377" s="36"/>
      <c r="I377" s="49" t="s">
        <v>48</v>
      </c>
      <c r="J377" s="50" t="s">
        <v>353</v>
      </c>
      <c r="K377" s="51" t="n">
        <f aca="false">SUM(K378)</f>
        <v>0</v>
      </c>
      <c r="L377" s="51" t="n">
        <f aca="false">SUM(L378)</f>
        <v>105000</v>
      </c>
      <c r="M377" s="51" t="n">
        <f aca="false">SUM(M378)</f>
        <v>105000</v>
      </c>
      <c r="N377" s="51" t="n">
        <f aca="false">SUM(N378)</f>
        <v>8000</v>
      </c>
      <c r="O377" s="51" t="n">
        <f aca="false">SUM(O378)</f>
        <v>8000</v>
      </c>
      <c r="P377" s="51" t="n">
        <f aca="false">SUM(P378)</f>
        <v>10000</v>
      </c>
      <c r="Q377" s="51" t="n">
        <f aca="false">SUM(Q378)</f>
        <v>10000</v>
      </c>
      <c r="R377" s="51" t="n">
        <f aca="false">SUM(R378)</f>
        <v>1000</v>
      </c>
      <c r="S377" s="51" t="n">
        <f aca="false">SUM(S378)</f>
        <v>10000</v>
      </c>
      <c r="T377" s="51" t="n">
        <f aca="false">SUM(T378)</f>
        <v>3000</v>
      </c>
      <c r="U377" s="51" t="n">
        <f aca="false">SUM(U378)</f>
        <v>0</v>
      </c>
      <c r="V377" s="51" t="n">
        <f aca="false">SUM(V378)</f>
        <v>100</v>
      </c>
      <c r="W377" s="51" t="n">
        <f aca="false">SUM(W378)</f>
        <v>10000</v>
      </c>
      <c r="X377" s="51" t="n">
        <f aca="false">SUM(X378)</f>
        <v>40000</v>
      </c>
      <c r="Y377" s="51" t="n">
        <f aca="false">SUM(Y378)</f>
        <v>30000</v>
      </c>
      <c r="Z377" s="51" t="n">
        <f aca="false">SUM(Z378)</f>
        <v>30000</v>
      </c>
      <c r="AA377" s="51" t="n">
        <f aca="false">SUM(AA378)</f>
        <v>35000</v>
      </c>
      <c r="AB377" s="51" t="n">
        <f aca="false">SUM(AB378)</f>
        <v>18000</v>
      </c>
      <c r="AC377" s="51" t="n">
        <f aca="false">SUM(AC378)</f>
        <v>315000</v>
      </c>
      <c r="AD377" s="51" t="n">
        <f aca="false">SUM(AD378)</f>
        <v>290000</v>
      </c>
      <c r="AE377" s="51" t="n">
        <f aca="false">SUM(AE378)</f>
        <v>0</v>
      </c>
      <c r="AF377" s="51" t="n">
        <f aca="false">SUM(AF378)</f>
        <v>0</v>
      </c>
      <c r="AG377" s="51" t="n">
        <f aca="false">SUM(AG378)</f>
        <v>290000</v>
      </c>
      <c r="AH377" s="51" t="n">
        <f aca="false">SUM(AH378)</f>
        <v>133000</v>
      </c>
      <c r="AI377" s="51" t="n">
        <f aca="false">SUM(AI378)</f>
        <v>555000</v>
      </c>
      <c r="AJ377" s="51" t="n">
        <f aca="false">SUM(AJ378)</f>
        <v>0</v>
      </c>
      <c r="AK377" s="51" t="n">
        <f aca="false">SUM(AK378)</f>
        <v>555000</v>
      </c>
      <c r="AL377" s="51" t="n">
        <f aca="false">SUM(AL378)</f>
        <v>0</v>
      </c>
      <c r="AM377" s="51" t="n">
        <f aca="false">SUM(AM378)</f>
        <v>150000</v>
      </c>
      <c r="AN377" s="51" t="n">
        <f aca="false">SUM(AN378)</f>
        <v>405000</v>
      </c>
      <c r="AO377" s="39" t="n">
        <f aca="false">SUM(AN377/$AN$4)</f>
        <v>53752.7374079235</v>
      </c>
      <c r="AP377" s="51" t="n">
        <f aca="false">SUM(AP378)</f>
        <v>260000</v>
      </c>
      <c r="AQ377" s="51" t="n">
        <f aca="false">SUM(AQ378)</f>
        <v>0</v>
      </c>
      <c r="AR377" s="39" t="n">
        <f aca="false">SUM(AP377/$AN$4)</f>
        <v>34507.9301878028</v>
      </c>
      <c r="AS377" s="39"/>
      <c r="AT377" s="39" t="n">
        <f aca="false">SUM(AT378)</f>
        <v>19054.45</v>
      </c>
      <c r="AU377" s="39" t="n">
        <f aca="false">SUM(AU378)</f>
        <v>0</v>
      </c>
      <c r="AV377" s="39" t="n">
        <f aca="false">SUM(AV378)</f>
        <v>0</v>
      </c>
      <c r="AW377" s="39" t="n">
        <f aca="false">SUM(AR377+AU377-AV377)</f>
        <v>34507.9301878028</v>
      </c>
      <c r="AX377" s="47" t="n">
        <f aca="false">SUM(AX380)</f>
        <v>20454.45</v>
      </c>
      <c r="AY377" s="47" t="n">
        <f aca="false">SUM(AY380)</f>
        <v>0</v>
      </c>
      <c r="AZ377" s="47" t="n">
        <f aca="false">SUM(AZ380)</f>
        <v>3981.68</v>
      </c>
      <c r="BA377" s="47" t="n">
        <f aca="false">SUM(BA380)</f>
        <v>30526.2501878028</v>
      </c>
      <c r="BB377" s="47" t="n">
        <f aca="false">SUM(BB380)</f>
        <v>20454.45</v>
      </c>
      <c r="BC377" s="48" t="n">
        <f aca="false">SUM(BB377/BA377*100)</f>
        <v>67.0061008940197</v>
      </c>
      <c r="BL377" s="2"/>
    </row>
    <row r="378" customFormat="false" ht="12.75" hidden="false" customHeight="false" outlineLevel="0" collapsed="false">
      <c r="A378" s="41"/>
      <c r="B378" s="36"/>
      <c r="C378" s="36"/>
      <c r="D378" s="36"/>
      <c r="E378" s="36"/>
      <c r="F378" s="36"/>
      <c r="G378" s="36"/>
      <c r="H378" s="36"/>
      <c r="I378" s="49" t="s">
        <v>355</v>
      </c>
      <c r="J378" s="50"/>
      <c r="K378" s="51" t="n">
        <f aca="false">SUM(K380)</f>
        <v>0</v>
      </c>
      <c r="L378" s="51" t="n">
        <f aca="false">SUM(L380)</f>
        <v>105000</v>
      </c>
      <c r="M378" s="51" t="n">
        <f aca="false">SUM(M380)</f>
        <v>105000</v>
      </c>
      <c r="N378" s="51" t="n">
        <f aca="false">SUM(N380)</f>
        <v>8000</v>
      </c>
      <c r="O378" s="51" t="n">
        <f aca="false">SUM(O380)</f>
        <v>8000</v>
      </c>
      <c r="P378" s="51" t="n">
        <f aca="false">SUM(P380)</f>
        <v>10000</v>
      </c>
      <c r="Q378" s="51" t="n">
        <f aca="false">SUM(Q380)</f>
        <v>10000</v>
      </c>
      <c r="R378" s="51" t="n">
        <f aca="false">SUM(R380)</f>
        <v>1000</v>
      </c>
      <c r="S378" s="51" t="n">
        <f aca="false">SUM(S380)</f>
        <v>10000</v>
      </c>
      <c r="T378" s="51" t="n">
        <f aca="false">SUM(T380)</f>
        <v>3000</v>
      </c>
      <c r="U378" s="51" t="n">
        <f aca="false">SUM(U380)</f>
        <v>0</v>
      </c>
      <c r="V378" s="51" t="n">
        <f aca="false">SUM(V380)</f>
        <v>100</v>
      </c>
      <c r="W378" s="51" t="n">
        <f aca="false">SUM(W380)</f>
        <v>10000</v>
      </c>
      <c r="X378" s="51" t="n">
        <f aca="false">SUM(X380)</f>
        <v>40000</v>
      </c>
      <c r="Y378" s="51" t="n">
        <f aca="false">SUM(Y380)</f>
        <v>30000</v>
      </c>
      <c r="Z378" s="51" t="n">
        <f aca="false">SUM(Z380)</f>
        <v>30000</v>
      </c>
      <c r="AA378" s="51" t="n">
        <f aca="false">SUM(AA380)</f>
        <v>35000</v>
      </c>
      <c r="AB378" s="51" t="n">
        <f aca="false">SUM(AB380)</f>
        <v>18000</v>
      </c>
      <c r="AC378" s="51" t="n">
        <f aca="false">SUM(AC380)</f>
        <v>315000</v>
      </c>
      <c r="AD378" s="51" t="n">
        <f aca="false">SUM(AD380)</f>
        <v>290000</v>
      </c>
      <c r="AE378" s="51" t="n">
        <f aca="false">SUM(AE380)</f>
        <v>0</v>
      </c>
      <c r="AF378" s="51" t="n">
        <f aca="false">SUM(AF380)</f>
        <v>0</v>
      </c>
      <c r="AG378" s="51" t="n">
        <f aca="false">SUM(AG380)</f>
        <v>290000</v>
      </c>
      <c r="AH378" s="51" t="n">
        <f aca="false">SUM(AH380)</f>
        <v>133000</v>
      </c>
      <c r="AI378" s="51" t="n">
        <f aca="false">SUM(AI380)</f>
        <v>555000</v>
      </c>
      <c r="AJ378" s="51" t="n">
        <f aca="false">SUM(AJ380)</f>
        <v>0</v>
      </c>
      <c r="AK378" s="51" t="n">
        <f aca="false">SUM(AK380)</f>
        <v>555000</v>
      </c>
      <c r="AL378" s="51" t="n">
        <f aca="false">SUM(AL380)</f>
        <v>0</v>
      </c>
      <c r="AM378" s="51" t="n">
        <f aca="false">SUM(AM380)</f>
        <v>150000</v>
      </c>
      <c r="AN378" s="51" t="n">
        <f aca="false">SUM(AN380)</f>
        <v>405000</v>
      </c>
      <c r="AO378" s="39" t="n">
        <f aca="false">SUM(AN378/$AN$4)</f>
        <v>53752.7374079235</v>
      </c>
      <c r="AP378" s="51" t="n">
        <f aca="false">SUM(AP380)</f>
        <v>260000</v>
      </c>
      <c r="AQ378" s="51" t="n">
        <f aca="false">SUM(AQ380)</f>
        <v>0</v>
      </c>
      <c r="AR378" s="39" t="n">
        <f aca="false">SUM(AP378/$AN$4)</f>
        <v>34507.9301878028</v>
      </c>
      <c r="AS378" s="39"/>
      <c r="AT378" s="39" t="n">
        <f aca="false">SUM(AT380)</f>
        <v>19054.45</v>
      </c>
      <c r="AU378" s="39" t="n">
        <f aca="false">SUM(AU380)</f>
        <v>0</v>
      </c>
      <c r="AV378" s="39" t="n">
        <f aca="false">SUM(AV380)</f>
        <v>0</v>
      </c>
      <c r="AW378" s="39" t="n">
        <f aca="false">SUM(AR378+AU378-AV378)</f>
        <v>34507.9301878028</v>
      </c>
      <c r="AX378" s="47"/>
      <c r="AY378" s="47"/>
      <c r="AZ378" s="47"/>
      <c r="BA378" s="47" t="n">
        <v>30526.25</v>
      </c>
      <c r="BB378" s="47" t="n">
        <f aca="false">SUM(BB380)</f>
        <v>20454.45</v>
      </c>
      <c r="BC378" s="48" t="n">
        <f aca="false">SUM(BB378/BA378*100)</f>
        <v>67.0061013062528</v>
      </c>
      <c r="BL378" s="2"/>
    </row>
    <row r="379" customFormat="false" ht="12.75" hidden="true" customHeight="false" outlineLevel="0" collapsed="false">
      <c r="A379" s="41"/>
      <c r="B379" s="36" t="s">
        <v>73</v>
      </c>
      <c r="C379" s="36"/>
      <c r="D379" s="36"/>
      <c r="E379" s="36"/>
      <c r="F379" s="36"/>
      <c r="G379" s="36"/>
      <c r="H379" s="36"/>
      <c r="I379" s="57" t="s">
        <v>74</v>
      </c>
      <c r="J379" s="50" t="s">
        <v>75</v>
      </c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39" t="n">
        <f aca="false">SUM(AN379/$AN$4)</f>
        <v>0</v>
      </c>
      <c r="AP379" s="51" t="n">
        <v>260000</v>
      </c>
      <c r="AQ379" s="51"/>
      <c r="AR379" s="39" t="n">
        <f aca="false">SUM(AP379/$AN$4)</f>
        <v>34507.9301878028</v>
      </c>
      <c r="AS379" s="39"/>
      <c r="AT379" s="39" t="n">
        <v>260000</v>
      </c>
      <c r="AU379" s="39"/>
      <c r="AV379" s="39"/>
      <c r="AW379" s="39" t="n">
        <f aca="false">SUM(AR379+AU379-AV379)</f>
        <v>34507.9301878028</v>
      </c>
      <c r="AX379" s="47"/>
      <c r="AY379" s="47"/>
      <c r="AZ379" s="47"/>
      <c r="BA379" s="47" t="n">
        <v>30526.25</v>
      </c>
      <c r="BB379" s="47"/>
      <c r="BC379" s="48" t="n">
        <f aca="false">SUM(BB379/BA379*100)</f>
        <v>0</v>
      </c>
      <c r="BL379" s="2"/>
    </row>
    <row r="380" customFormat="false" ht="12.75" hidden="false" customHeight="false" outlineLevel="0" collapsed="false">
      <c r="A380" s="46"/>
      <c r="B380" s="52"/>
      <c r="C380" s="52"/>
      <c r="D380" s="52"/>
      <c r="E380" s="52"/>
      <c r="F380" s="52"/>
      <c r="G380" s="52"/>
      <c r="H380" s="52"/>
      <c r="I380" s="37" t="n">
        <v>3</v>
      </c>
      <c r="J380" s="38" t="s">
        <v>54</v>
      </c>
      <c r="K380" s="39" t="n">
        <f aca="false">SUM(K381)</f>
        <v>0</v>
      </c>
      <c r="L380" s="39" t="n">
        <f aca="false">SUM(L381)</f>
        <v>105000</v>
      </c>
      <c r="M380" s="39" t="n">
        <f aca="false">SUM(M381)</f>
        <v>105000</v>
      </c>
      <c r="N380" s="39" t="n">
        <f aca="false">SUM(N381)</f>
        <v>8000</v>
      </c>
      <c r="O380" s="39" t="n">
        <f aca="false">SUM(O381)</f>
        <v>8000</v>
      </c>
      <c r="P380" s="39" t="n">
        <f aca="false">SUM(P381)</f>
        <v>10000</v>
      </c>
      <c r="Q380" s="39" t="n">
        <f aca="false">SUM(Q381)</f>
        <v>10000</v>
      </c>
      <c r="R380" s="39" t="n">
        <f aca="false">SUM(R381)</f>
        <v>1000</v>
      </c>
      <c r="S380" s="39" t="n">
        <f aca="false">SUM(S381)</f>
        <v>10000</v>
      </c>
      <c r="T380" s="39" t="n">
        <f aca="false">SUM(T381)</f>
        <v>3000</v>
      </c>
      <c r="U380" s="39" t="n">
        <f aca="false">SUM(U381)</f>
        <v>0</v>
      </c>
      <c r="V380" s="39" t="n">
        <f aca="false">SUM(V381)</f>
        <v>100</v>
      </c>
      <c r="W380" s="39" t="n">
        <f aca="false">SUM(W381)</f>
        <v>10000</v>
      </c>
      <c r="X380" s="39" t="n">
        <f aca="false">SUM(X381)</f>
        <v>40000</v>
      </c>
      <c r="Y380" s="39" t="n">
        <f aca="false">SUM(Y381)</f>
        <v>30000</v>
      </c>
      <c r="Z380" s="39" t="n">
        <f aca="false">SUM(Z381)</f>
        <v>30000</v>
      </c>
      <c r="AA380" s="39" t="n">
        <f aca="false">SUM(AA381)</f>
        <v>35000</v>
      </c>
      <c r="AB380" s="39" t="n">
        <f aca="false">SUM(AB381)</f>
        <v>18000</v>
      </c>
      <c r="AC380" s="39" t="n">
        <f aca="false">SUM(AC381)</f>
        <v>315000</v>
      </c>
      <c r="AD380" s="39" t="n">
        <f aca="false">SUM(AD381)</f>
        <v>290000</v>
      </c>
      <c r="AE380" s="39" t="n">
        <f aca="false">SUM(AE381)</f>
        <v>0</v>
      </c>
      <c r="AF380" s="39" t="n">
        <f aca="false">SUM(AF381)</f>
        <v>0</v>
      </c>
      <c r="AG380" s="39" t="n">
        <f aca="false">SUM(AG381)</f>
        <v>290000</v>
      </c>
      <c r="AH380" s="39" t="n">
        <f aca="false">SUM(AH381)</f>
        <v>133000</v>
      </c>
      <c r="AI380" s="39" t="n">
        <f aca="false">SUM(AI381)</f>
        <v>555000</v>
      </c>
      <c r="AJ380" s="39" t="n">
        <f aca="false">SUM(AJ381)</f>
        <v>0</v>
      </c>
      <c r="AK380" s="39" t="n">
        <f aca="false">SUM(AK381+AK386)</f>
        <v>555000</v>
      </c>
      <c r="AL380" s="39" t="n">
        <f aca="false">SUM(AL381+AL386)</f>
        <v>0</v>
      </c>
      <c r="AM380" s="39" t="n">
        <f aca="false">SUM(AM381+AM386)</f>
        <v>150000</v>
      </c>
      <c r="AN380" s="39" t="n">
        <f aca="false">SUM(AN381+AN386)</f>
        <v>405000</v>
      </c>
      <c r="AO380" s="39" t="n">
        <f aca="false">SUM(AN380/$AN$4)</f>
        <v>53752.7374079235</v>
      </c>
      <c r="AP380" s="39" t="n">
        <f aca="false">SUM(AP381+AP386)</f>
        <v>260000</v>
      </c>
      <c r="AQ380" s="39" t="n">
        <f aca="false">SUM(AQ381+AQ386)</f>
        <v>0</v>
      </c>
      <c r="AR380" s="39" t="n">
        <f aca="false">SUM(AP380/$AN$4)</f>
        <v>34507.9301878028</v>
      </c>
      <c r="AS380" s="39"/>
      <c r="AT380" s="39" t="n">
        <f aca="false">SUM(AT381+AT386)</f>
        <v>19054.45</v>
      </c>
      <c r="AU380" s="39" t="n">
        <f aca="false">SUM(AU381+AU386)</f>
        <v>0</v>
      </c>
      <c r="AV380" s="39" t="n">
        <f aca="false">SUM(AV381+AV386)</f>
        <v>0</v>
      </c>
      <c r="AW380" s="39" t="n">
        <f aca="false">SUM(AR380+AU380-AV380)</f>
        <v>34507.9301878028</v>
      </c>
      <c r="AX380" s="47" t="n">
        <f aca="false">SUM(AX381+AX386)</f>
        <v>20454.45</v>
      </c>
      <c r="AY380" s="47" t="n">
        <f aca="false">SUM(AY381+AY386)</f>
        <v>0</v>
      </c>
      <c r="AZ380" s="47" t="n">
        <f aca="false">SUM(AZ381+AZ386)</f>
        <v>3981.68</v>
      </c>
      <c r="BA380" s="47" t="n">
        <f aca="false">SUM(BA381+BA386)</f>
        <v>30526.2501878028</v>
      </c>
      <c r="BB380" s="47" t="n">
        <f aca="false">SUM(BB381+BB386)</f>
        <v>20454.45</v>
      </c>
      <c r="BC380" s="48" t="n">
        <f aca="false">SUM(BB380/BA380*100)</f>
        <v>67.0061008940197</v>
      </c>
      <c r="BL380" s="2"/>
    </row>
    <row r="381" customFormat="false" ht="12.75" hidden="false" customHeight="false" outlineLevel="0" collapsed="false">
      <c r="A381" s="46"/>
      <c r="B381" s="52" t="s">
        <v>74</v>
      </c>
      <c r="C381" s="52"/>
      <c r="D381" s="52"/>
      <c r="E381" s="52"/>
      <c r="F381" s="52"/>
      <c r="G381" s="52"/>
      <c r="H381" s="52"/>
      <c r="I381" s="37" t="n">
        <v>37</v>
      </c>
      <c r="J381" s="38" t="s">
        <v>218</v>
      </c>
      <c r="K381" s="39" t="n">
        <f aca="false">SUM(K382)</f>
        <v>0</v>
      </c>
      <c r="L381" s="39" t="n">
        <f aca="false">SUM(L382)</f>
        <v>105000</v>
      </c>
      <c r="M381" s="39" t="n">
        <f aca="false">SUM(M382)</f>
        <v>105000</v>
      </c>
      <c r="N381" s="39" t="n">
        <f aca="false">SUM(N382)</f>
        <v>8000</v>
      </c>
      <c r="O381" s="39" t="n">
        <f aca="false">SUM(O382)</f>
        <v>8000</v>
      </c>
      <c r="P381" s="39" t="n">
        <f aca="false">SUM(P382)</f>
        <v>10000</v>
      </c>
      <c r="Q381" s="39" t="n">
        <f aca="false">SUM(Q382)</f>
        <v>10000</v>
      </c>
      <c r="R381" s="39" t="n">
        <f aca="false">SUM(R382)</f>
        <v>1000</v>
      </c>
      <c r="S381" s="39" t="n">
        <f aca="false">SUM(S382)</f>
        <v>10000</v>
      </c>
      <c r="T381" s="39" t="n">
        <f aca="false">SUM(T382)</f>
        <v>3000</v>
      </c>
      <c r="U381" s="39" t="n">
        <f aca="false">SUM(U382)</f>
        <v>0</v>
      </c>
      <c r="V381" s="39" t="n">
        <f aca="false">SUM(V382)</f>
        <v>100</v>
      </c>
      <c r="W381" s="39" t="n">
        <f aca="false">SUM(W382)</f>
        <v>10000</v>
      </c>
      <c r="X381" s="39" t="n">
        <f aca="false">SUM(X382)</f>
        <v>40000</v>
      </c>
      <c r="Y381" s="39" t="n">
        <f aca="false">SUM(Y382)</f>
        <v>30000</v>
      </c>
      <c r="Z381" s="39" t="n">
        <f aca="false">SUM(Z382)</f>
        <v>30000</v>
      </c>
      <c r="AA381" s="39" t="n">
        <f aca="false">SUM(AA382)</f>
        <v>35000</v>
      </c>
      <c r="AB381" s="39" t="n">
        <f aca="false">SUM(AB382)</f>
        <v>18000</v>
      </c>
      <c r="AC381" s="39" t="n">
        <f aca="false">SUM(AC382)</f>
        <v>315000</v>
      </c>
      <c r="AD381" s="39" t="n">
        <f aca="false">SUM(AD382)</f>
        <v>290000</v>
      </c>
      <c r="AE381" s="39" t="n">
        <f aca="false">SUM(AE382)</f>
        <v>0</v>
      </c>
      <c r="AF381" s="39" t="n">
        <f aca="false">SUM(AF382)</f>
        <v>0</v>
      </c>
      <c r="AG381" s="39" t="n">
        <f aca="false">SUM(AG382)</f>
        <v>290000</v>
      </c>
      <c r="AH381" s="39" t="n">
        <f aca="false">SUM(AH382)</f>
        <v>133000</v>
      </c>
      <c r="AI381" s="39" t="n">
        <f aca="false">SUM(AI382)</f>
        <v>555000</v>
      </c>
      <c r="AJ381" s="39" t="n">
        <f aca="false">SUM(AJ382)</f>
        <v>0</v>
      </c>
      <c r="AK381" s="39" t="n">
        <f aca="false">SUM(AK382)</f>
        <v>305000</v>
      </c>
      <c r="AL381" s="39" t="n">
        <f aca="false">SUM(AL382)</f>
        <v>0</v>
      </c>
      <c r="AM381" s="39" t="n">
        <f aca="false">SUM(AM382)</f>
        <v>150000</v>
      </c>
      <c r="AN381" s="39" t="n">
        <f aca="false">SUM(AN382)</f>
        <v>155000</v>
      </c>
      <c r="AO381" s="39" t="n">
        <f aca="false">SUM(AN381/$AN$4)</f>
        <v>20572.035304267</v>
      </c>
      <c r="AP381" s="39" t="n">
        <f aca="false">SUM(AP382)</f>
        <v>160000</v>
      </c>
      <c r="AQ381" s="39"/>
      <c r="AR381" s="39" t="n">
        <f aca="false">SUM(AP381/$AN$4)</f>
        <v>21235.6493463402</v>
      </c>
      <c r="AS381" s="39"/>
      <c r="AT381" s="39" t="n">
        <f aca="false">SUM(AT382)</f>
        <v>9400</v>
      </c>
      <c r="AU381" s="39" t="n">
        <f aca="false">SUM(AU382)</f>
        <v>0</v>
      </c>
      <c r="AV381" s="39" t="n">
        <f aca="false">SUM(AV382)</f>
        <v>0</v>
      </c>
      <c r="AW381" s="39" t="n">
        <f aca="false">SUM(AR381+AU381-AV381)</f>
        <v>21235.6493463402</v>
      </c>
      <c r="AX381" s="47" t="n">
        <f aca="false">SUM(AX382)</f>
        <v>10800</v>
      </c>
      <c r="AY381" s="47" t="n">
        <f aca="false">SUM(AY382)</f>
        <v>0</v>
      </c>
      <c r="AZ381" s="47" t="n">
        <f aca="false">SUM(AZ382)</f>
        <v>3981.68</v>
      </c>
      <c r="BA381" s="47" t="n">
        <f aca="false">SUM(BA382)</f>
        <v>17253.9693463402</v>
      </c>
      <c r="BB381" s="47" t="n">
        <f aca="false">SUM(BB382)</f>
        <v>10800</v>
      </c>
      <c r="BC381" s="48" t="n">
        <f aca="false">SUM(BB381/BA381*100)</f>
        <v>62.5942922652221</v>
      </c>
      <c r="BL381" s="2"/>
    </row>
    <row r="382" customFormat="false" ht="12.75" hidden="false" customHeight="false" outlineLevel="0" collapsed="false">
      <c r="A382" s="41"/>
      <c r="B382" s="36"/>
      <c r="C382" s="36"/>
      <c r="D382" s="36"/>
      <c r="E382" s="36"/>
      <c r="F382" s="36"/>
      <c r="G382" s="36"/>
      <c r="H382" s="36"/>
      <c r="I382" s="49" t="n">
        <v>372</v>
      </c>
      <c r="J382" s="50" t="s">
        <v>286</v>
      </c>
      <c r="K382" s="51" t="n">
        <f aca="false">SUM(K383)</f>
        <v>0</v>
      </c>
      <c r="L382" s="51" t="n">
        <f aca="false">SUM(L383)</f>
        <v>105000</v>
      </c>
      <c r="M382" s="51" t="n">
        <f aca="false">SUM(M383)</f>
        <v>105000</v>
      </c>
      <c r="N382" s="51" t="n">
        <f aca="false">SUM(N383)</f>
        <v>8000</v>
      </c>
      <c r="O382" s="51" t="n">
        <f aca="false">SUM(O383)</f>
        <v>8000</v>
      </c>
      <c r="P382" s="51" t="n">
        <f aca="false">SUM(P383)</f>
        <v>10000</v>
      </c>
      <c r="Q382" s="51" t="n">
        <f aca="false">SUM(Q383)</f>
        <v>10000</v>
      </c>
      <c r="R382" s="51" t="n">
        <f aca="false">SUM(R383)</f>
        <v>1000</v>
      </c>
      <c r="S382" s="51" t="n">
        <f aca="false">SUM(S383)</f>
        <v>10000</v>
      </c>
      <c r="T382" s="51" t="n">
        <f aca="false">SUM(T383)</f>
        <v>3000</v>
      </c>
      <c r="U382" s="51" t="n">
        <f aca="false">SUM(U383)</f>
        <v>0</v>
      </c>
      <c r="V382" s="51" t="n">
        <f aca="false">SUM(V383)</f>
        <v>100</v>
      </c>
      <c r="W382" s="51" t="n">
        <f aca="false">SUM(W383)</f>
        <v>10000</v>
      </c>
      <c r="X382" s="51" t="n">
        <f aca="false">SUM(X383)</f>
        <v>40000</v>
      </c>
      <c r="Y382" s="51" t="n">
        <f aca="false">SUM(Y383:Y385)</f>
        <v>30000</v>
      </c>
      <c r="Z382" s="51" t="n">
        <f aca="false">SUM(Z383:Z385)</f>
        <v>30000</v>
      </c>
      <c r="AA382" s="51" t="n">
        <f aca="false">SUM(AA383:AA385)</f>
        <v>35000</v>
      </c>
      <c r="AB382" s="51" t="n">
        <f aca="false">SUM(AB383:AB385)</f>
        <v>18000</v>
      </c>
      <c r="AC382" s="51" t="n">
        <f aca="false">SUM(AC383:AC388)</f>
        <v>315000</v>
      </c>
      <c r="AD382" s="51" t="n">
        <f aca="false">SUM(AD383:AD388)</f>
        <v>290000</v>
      </c>
      <c r="AE382" s="51" t="n">
        <f aca="false">SUM(AE383:AE385)</f>
        <v>0</v>
      </c>
      <c r="AF382" s="51" t="n">
        <f aca="false">SUM(AF383:AF385)</f>
        <v>0</v>
      </c>
      <c r="AG382" s="51" t="n">
        <f aca="false">SUM(AG383:AG388)</f>
        <v>290000</v>
      </c>
      <c r="AH382" s="51" t="n">
        <f aca="false">SUM(AH383:AH388)</f>
        <v>133000</v>
      </c>
      <c r="AI382" s="51" t="n">
        <f aca="false">SUM(AI383:AI388)</f>
        <v>555000</v>
      </c>
      <c r="AJ382" s="51" t="n">
        <f aca="false">SUM(AJ383:AJ388)</f>
        <v>0</v>
      </c>
      <c r="AK382" s="51" t="n">
        <f aca="false">SUM(AK383:AK385)</f>
        <v>305000</v>
      </c>
      <c r="AL382" s="51" t="n">
        <f aca="false">SUM(AL383:AL385)</f>
        <v>0</v>
      </c>
      <c r="AM382" s="51" t="n">
        <f aca="false">SUM(AM383:AM385)</f>
        <v>150000</v>
      </c>
      <c r="AN382" s="51" t="n">
        <f aca="false">SUM(AN383:AN385)</f>
        <v>155000</v>
      </c>
      <c r="AO382" s="39" t="n">
        <f aca="false">SUM(AN382/$AN$4)</f>
        <v>20572.035304267</v>
      </c>
      <c r="AP382" s="51" t="n">
        <f aca="false">SUM(AP383:AP385)</f>
        <v>160000</v>
      </c>
      <c r="AQ382" s="51"/>
      <c r="AR382" s="39" t="n">
        <f aca="false">SUM(AP382/$AN$4)</f>
        <v>21235.6493463402</v>
      </c>
      <c r="AS382" s="39"/>
      <c r="AT382" s="39" t="n">
        <f aca="false">SUM(AT383:AT385)</f>
        <v>9400</v>
      </c>
      <c r="AU382" s="39" t="n">
        <f aca="false">SUM(AU383:AU385)</f>
        <v>0</v>
      </c>
      <c r="AV382" s="39" t="n">
        <f aca="false">SUM(AV383:AV385)</f>
        <v>0</v>
      </c>
      <c r="AW382" s="39" t="n">
        <f aca="false">SUM(AR382+AU382-AV382)</f>
        <v>21235.6493463402</v>
      </c>
      <c r="AX382" s="47" t="n">
        <f aca="false">SUM(AX383:AX385)</f>
        <v>10800</v>
      </c>
      <c r="AY382" s="47" t="n">
        <f aca="false">SUM(AY383:AY385)</f>
        <v>0</v>
      </c>
      <c r="AZ382" s="47" t="n">
        <f aca="false">SUM(AZ383:AZ385)</f>
        <v>3981.68</v>
      </c>
      <c r="BA382" s="47" t="n">
        <f aca="false">SUM(BA383:BA385)</f>
        <v>17253.9693463402</v>
      </c>
      <c r="BB382" s="47" t="n">
        <f aca="false">SUM(BB383:BB385)</f>
        <v>10800</v>
      </c>
      <c r="BC382" s="48" t="n">
        <f aca="false">SUM(BB382/BA382*100)</f>
        <v>62.5942922652221</v>
      </c>
      <c r="BG382" s="2" t="n">
        <v>10800</v>
      </c>
      <c r="BL382" s="2"/>
    </row>
    <row r="383" customFormat="false" ht="12.75" hidden="false" customHeight="false" outlineLevel="0" collapsed="false">
      <c r="A383" s="41"/>
      <c r="B383" s="36"/>
      <c r="C383" s="36"/>
      <c r="D383" s="36"/>
      <c r="E383" s="36"/>
      <c r="F383" s="36"/>
      <c r="G383" s="36"/>
      <c r="H383" s="36"/>
      <c r="I383" s="49" t="n">
        <v>37211</v>
      </c>
      <c r="J383" s="50" t="s">
        <v>356</v>
      </c>
      <c r="K383" s="51" t="n">
        <v>0</v>
      </c>
      <c r="L383" s="51" t="n">
        <v>105000</v>
      </c>
      <c r="M383" s="51" t="n">
        <v>105000</v>
      </c>
      <c r="N383" s="51" t="n">
        <v>8000</v>
      </c>
      <c r="O383" s="51" t="n">
        <v>8000</v>
      </c>
      <c r="P383" s="51" t="n">
        <v>10000</v>
      </c>
      <c r="Q383" s="51" t="n">
        <v>10000</v>
      </c>
      <c r="R383" s="51" t="n">
        <v>1000</v>
      </c>
      <c r="S383" s="51" t="n">
        <v>10000</v>
      </c>
      <c r="T383" s="51" t="n">
        <v>3000</v>
      </c>
      <c r="U383" s="51"/>
      <c r="V383" s="39" t="n">
        <f aca="false">S383/P383*100</f>
        <v>100</v>
      </c>
      <c r="W383" s="51" t="n">
        <v>10000</v>
      </c>
      <c r="X383" s="51" t="n">
        <v>40000</v>
      </c>
      <c r="Y383" s="51" t="n">
        <v>30000</v>
      </c>
      <c r="Z383" s="51" t="n">
        <v>30000</v>
      </c>
      <c r="AA383" s="51" t="n">
        <v>35000</v>
      </c>
      <c r="AB383" s="51" t="n">
        <v>18000</v>
      </c>
      <c r="AC383" s="51" t="n">
        <v>35000</v>
      </c>
      <c r="AD383" s="51" t="n">
        <v>35000</v>
      </c>
      <c r="AE383" s="51"/>
      <c r="AF383" s="51"/>
      <c r="AG383" s="53" t="n">
        <f aca="false">SUM(AD383+AE383-AF383)</f>
        <v>35000</v>
      </c>
      <c r="AH383" s="51" t="n">
        <v>8000</v>
      </c>
      <c r="AI383" s="51" t="n">
        <v>30000</v>
      </c>
      <c r="AJ383" s="47" t="n">
        <v>0</v>
      </c>
      <c r="AK383" s="51" t="n">
        <v>30000</v>
      </c>
      <c r="AL383" s="51"/>
      <c r="AM383" s="51"/>
      <c r="AN383" s="47" t="n">
        <f aca="false">SUM(AK383+AL383-AM383)</f>
        <v>30000</v>
      </c>
      <c r="AO383" s="39" t="n">
        <f aca="false">SUM(AN383/$AN$4)</f>
        <v>3981.68425243878</v>
      </c>
      <c r="AP383" s="47" t="n">
        <v>30000</v>
      </c>
      <c r="AQ383" s="47"/>
      <c r="AR383" s="39" t="n">
        <f aca="false">SUM(AP383/$AN$4)</f>
        <v>3981.68425243878</v>
      </c>
      <c r="AS383" s="39" t="n">
        <v>2800</v>
      </c>
      <c r="AT383" s="39" t="n">
        <v>2800</v>
      </c>
      <c r="AU383" s="39"/>
      <c r="AV383" s="39"/>
      <c r="AW383" s="39" t="n">
        <f aca="false">SUM(AR383+AU383-AV383)</f>
        <v>3981.68425243878</v>
      </c>
      <c r="AX383" s="47" t="n">
        <v>4200</v>
      </c>
      <c r="AY383" s="47"/>
      <c r="AZ383" s="47"/>
      <c r="BA383" s="47" t="n">
        <f aca="false">SUM(AW383+AY383-AZ383)</f>
        <v>3981.68425243878</v>
      </c>
      <c r="BB383" s="47" t="n">
        <v>4200</v>
      </c>
      <c r="BC383" s="48" t="n">
        <f aca="false">SUM(BB383/BA383*100)</f>
        <v>105.483</v>
      </c>
      <c r="BL383" s="2"/>
    </row>
    <row r="384" customFormat="false" ht="12.75" hidden="false" customHeight="false" outlineLevel="0" collapsed="false">
      <c r="A384" s="41"/>
      <c r="B384" s="36"/>
      <c r="C384" s="36"/>
      <c r="D384" s="36"/>
      <c r="E384" s="36"/>
      <c r="F384" s="36"/>
      <c r="G384" s="36"/>
      <c r="H384" s="36"/>
      <c r="I384" s="49" t="n">
        <v>37215</v>
      </c>
      <c r="J384" s="50" t="s">
        <v>357</v>
      </c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39"/>
      <c r="W384" s="51"/>
      <c r="X384" s="51"/>
      <c r="Y384" s="51"/>
      <c r="Z384" s="51"/>
      <c r="AA384" s="51"/>
      <c r="AB384" s="51"/>
      <c r="AC384" s="51" t="n">
        <v>30000</v>
      </c>
      <c r="AD384" s="51" t="n">
        <v>30000</v>
      </c>
      <c r="AE384" s="51"/>
      <c r="AF384" s="51"/>
      <c r="AG384" s="53" t="n">
        <f aca="false">SUM(AD384+AE384-AF384)</f>
        <v>30000</v>
      </c>
      <c r="AH384" s="51"/>
      <c r="AI384" s="51" t="n">
        <v>25000</v>
      </c>
      <c r="AJ384" s="47" t="n">
        <v>0</v>
      </c>
      <c r="AK384" s="51" t="n">
        <v>25000</v>
      </c>
      <c r="AL384" s="51"/>
      <c r="AM384" s="51"/>
      <c r="AN384" s="47" t="n">
        <f aca="false">SUM(AK384+AL384-AM384)</f>
        <v>25000</v>
      </c>
      <c r="AO384" s="39" t="n">
        <f aca="false">SUM(AN384/$AN$4)</f>
        <v>3318.07021036565</v>
      </c>
      <c r="AP384" s="47" t="n">
        <v>30000</v>
      </c>
      <c r="AQ384" s="47"/>
      <c r="AR384" s="39" t="n">
        <f aca="false">SUM(AP384/$AN$4)</f>
        <v>3981.68425243878</v>
      </c>
      <c r="AS384" s="39"/>
      <c r="AT384" s="39"/>
      <c r="AU384" s="39"/>
      <c r="AV384" s="39"/>
      <c r="AW384" s="39" t="n">
        <f aca="false">SUM(AR384+AU384-AV384)</f>
        <v>3981.68425243878</v>
      </c>
      <c r="AX384" s="47"/>
      <c r="AY384" s="47"/>
      <c r="AZ384" s="47" t="n">
        <v>3981.68</v>
      </c>
      <c r="BA384" s="47" t="n">
        <f aca="false">SUM(AW384+AY384-AZ384)</f>
        <v>0.00425243878135007</v>
      </c>
      <c r="BB384" s="47"/>
      <c r="BC384" s="48" t="n">
        <f aca="false">SUM(BB384/BA384*100)</f>
        <v>0</v>
      </c>
      <c r="BL384" s="2"/>
    </row>
    <row r="385" customFormat="false" ht="12.75" hidden="false" customHeight="false" outlineLevel="0" collapsed="false">
      <c r="A385" s="41"/>
      <c r="B385" s="36"/>
      <c r="C385" s="36"/>
      <c r="D385" s="36"/>
      <c r="E385" s="36"/>
      <c r="F385" s="36"/>
      <c r="G385" s="36"/>
      <c r="H385" s="36"/>
      <c r="I385" s="49" t="n">
        <v>37216</v>
      </c>
      <c r="J385" s="50" t="s">
        <v>358</v>
      </c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39"/>
      <c r="W385" s="51"/>
      <c r="X385" s="51"/>
      <c r="Y385" s="51"/>
      <c r="Z385" s="51"/>
      <c r="AA385" s="51"/>
      <c r="AB385" s="51"/>
      <c r="AC385" s="51" t="n">
        <v>150000</v>
      </c>
      <c r="AD385" s="51" t="n">
        <v>125000</v>
      </c>
      <c r="AE385" s="51"/>
      <c r="AF385" s="51"/>
      <c r="AG385" s="53" t="n">
        <f aca="false">SUM(AD385+AE385-AF385)</f>
        <v>125000</v>
      </c>
      <c r="AH385" s="51" t="n">
        <v>125000</v>
      </c>
      <c r="AI385" s="51" t="n">
        <v>250000</v>
      </c>
      <c r="AJ385" s="47" t="n">
        <v>0</v>
      </c>
      <c r="AK385" s="51" t="n">
        <v>250000</v>
      </c>
      <c r="AL385" s="51"/>
      <c r="AM385" s="51" t="n">
        <v>150000</v>
      </c>
      <c r="AN385" s="47" t="n">
        <f aca="false">SUM(AK385+AL385-AM385)</f>
        <v>100000</v>
      </c>
      <c r="AO385" s="39" t="n">
        <f aca="false">SUM(AN385/$AN$4)</f>
        <v>13272.2808414626</v>
      </c>
      <c r="AP385" s="47" t="n">
        <v>100000</v>
      </c>
      <c r="AQ385" s="47"/>
      <c r="AR385" s="39" t="n">
        <f aca="false">SUM(AP385/$AN$4)</f>
        <v>13272.2808414626</v>
      </c>
      <c r="AS385" s="39" t="n">
        <v>6600</v>
      </c>
      <c r="AT385" s="39" t="n">
        <v>6600</v>
      </c>
      <c r="AU385" s="39"/>
      <c r="AV385" s="39"/>
      <c r="AW385" s="39" t="n">
        <f aca="false">SUM(AR385+AU385-AV385)</f>
        <v>13272.2808414626</v>
      </c>
      <c r="AX385" s="47" t="n">
        <v>6600</v>
      </c>
      <c r="AY385" s="47"/>
      <c r="AZ385" s="47"/>
      <c r="BA385" s="47" t="n">
        <f aca="false">SUM(AW385+AY385-AZ385)</f>
        <v>13272.2808414626</v>
      </c>
      <c r="BB385" s="47" t="n">
        <v>6600</v>
      </c>
      <c r="BC385" s="48" t="n">
        <f aca="false">SUM(BB385/BA385*100)</f>
        <v>49.7277</v>
      </c>
      <c r="BL385" s="2"/>
    </row>
    <row r="386" customFormat="false" ht="12.75" hidden="false" customHeight="false" outlineLevel="0" collapsed="false">
      <c r="A386" s="41"/>
      <c r="B386" s="36"/>
      <c r="C386" s="36"/>
      <c r="D386" s="36"/>
      <c r="E386" s="36"/>
      <c r="F386" s="36"/>
      <c r="G386" s="36"/>
      <c r="H386" s="36"/>
      <c r="I386" s="49" t="n">
        <v>38</v>
      </c>
      <c r="J386" s="50" t="s">
        <v>210</v>
      </c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39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3"/>
      <c r="AH386" s="51"/>
      <c r="AI386" s="51"/>
      <c r="AJ386" s="47"/>
      <c r="AK386" s="51" t="n">
        <f aca="false">SUM(AK387)</f>
        <v>250000</v>
      </c>
      <c r="AL386" s="51" t="n">
        <f aca="false">SUM(AL387)</f>
        <v>0</v>
      </c>
      <c r="AM386" s="51" t="n">
        <f aca="false">SUM(AM387)</f>
        <v>0</v>
      </c>
      <c r="AN386" s="51" t="n">
        <f aca="false">SUM(AN387)</f>
        <v>250000</v>
      </c>
      <c r="AO386" s="39" t="n">
        <f aca="false">SUM(AN386/$AN$4)</f>
        <v>33180.7021036565</v>
      </c>
      <c r="AP386" s="51" t="n">
        <f aca="false">SUM(AP387)</f>
        <v>100000</v>
      </c>
      <c r="AQ386" s="51"/>
      <c r="AR386" s="39" t="n">
        <f aca="false">SUM(AP386/$AN$4)</f>
        <v>13272.2808414626</v>
      </c>
      <c r="AS386" s="39"/>
      <c r="AT386" s="39" t="n">
        <f aca="false">SUM(AT387)</f>
        <v>9654.45</v>
      </c>
      <c r="AU386" s="39" t="n">
        <f aca="false">SUM(AU387)</f>
        <v>0</v>
      </c>
      <c r="AV386" s="39" t="n">
        <f aca="false">SUM(AV387)</f>
        <v>0</v>
      </c>
      <c r="AW386" s="39" t="n">
        <f aca="false">SUM(AR386+AU386-AV386)</f>
        <v>13272.2808414626</v>
      </c>
      <c r="AX386" s="47" t="n">
        <f aca="false">SUM(AX387)</f>
        <v>9654.45</v>
      </c>
      <c r="AY386" s="47" t="n">
        <f aca="false">SUM(AY387)</f>
        <v>0</v>
      </c>
      <c r="AZ386" s="47" t="n">
        <v>0</v>
      </c>
      <c r="BA386" s="47" t="n">
        <f aca="false">SUM(AW386+AY386-AZ386)</f>
        <v>13272.2808414626</v>
      </c>
      <c r="BB386" s="47" t="n">
        <f aca="false">SUM(BB387)</f>
        <v>9654.45</v>
      </c>
      <c r="BC386" s="48" t="n">
        <f aca="false">SUM(BB386/BA386*100)</f>
        <v>72.741453525</v>
      </c>
      <c r="BL386" s="2"/>
    </row>
    <row r="387" customFormat="false" ht="12.75" hidden="false" customHeight="false" outlineLevel="0" collapsed="false">
      <c r="A387" s="41"/>
      <c r="B387" s="36"/>
      <c r="C387" s="36"/>
      <c r="D387" s="36"/>
      <c r="E387" s="36"/>
      <c r="F387" s="36"/>
      <c r="G387" s="36"/>
      <c r="H387" s="36"/>
      <c r="I387" s="49" t="n">
        <v>386</v>
      </c>
      <c r="J387" s="50" t="s">
        <v>359</v>
      </c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39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3"/>
      <c r="AH387" s="51"/>
      <c r="AI387" s="51"/>
      <c r="AJ387" s="47"/>
      <c r="AK387" s="51" t="n">
        <f aca="false">SUM(AK388)</f>
        <v>250000</v>
      </c>
      <c r="AL387" s="51" t="n">
        <f aca="false">SUM(AL388)</f>
        <v>0</v>
      </c>
      <c r="AM387" s="51" t="n">
        <f aca="false">SUM(AM388)</f>
        <v>0</v>
      </c>
      <c r="AN387" s="51" t="n">
        <f aca="false">SUM(AN388)</f>
        <v>250000</v>
      </c>
      <c r="AO387" s="39" t="n">
        <f aca="false">SUM(AN387/$AN$4)</f>
        <v>33180.7021036565</v>
      </c>
      <c r="AP387" s="51" t="n">
        <f aca="false">SUM(AP388)</f>
        <v>100000</v>
      </c>
      <c r="AQ387" s="51"/>
      <c r="AR387" s="39" t="n">
        <f aca="false">SUM(AP387/$AN$4)</f>
        <v>13272.2808414626</v>
      </c>
      <c r="AS387" s="39"/>
      <c r="AT387" s="39" t="n">
        <f aca="false">SUM(AT388)</f>
        <v>9654.45</v>
      </c>
      <c r="AU387" s="39" t="n">
        <f aca="false">SUM(AU388)</f>
        <v>0</v>
      </c>
      <c r="AV387" s="39" t="n">
        <f aca="false">SUM(AV388)</f>
        <v>0</v>
      </c>
      <c r="AW387" s="39" t="n">
        <f aca="false">SUM(AR387+AU387-AV387)</f>
        <v>13272.2808414626</v>
      </c>
      <c r="AX387" s="47" t="n">
        <f aca="false">SUM(AX388)</f>
        <v>9654.45</v>
      </c>
      <c r="AY387" s="47" t="n">
        <f aca="false">SUM(AY388)</f>
        <v>0</v>
      </c>
      <c r="AZ387" s="47" t="n">
        <f aca="false">SUM(AZ388)</f>
        <v>0</v>
      </c>
      <c r="BA387" s="47" t="n">
        <f aca="false">SUM(BA388)</f>
        <v>13272.2808414626</v>
      </c>
      <c r="BB387" s="47" t="n">
        <f aca="false">SUM(BB388)</f>
        <v>9654.45</v>
      </c>
      <c r="BC387" s="48" t="n">
        <f aca="false">SUM(BB387/BA387*100)</f>
        <v>72.741453525</v>
      </c>
      <c r="BL387" s="2"/>
    </row>
    <row r="388" customFormat="false" ht="12.75" hidden="false" customHeight="false" outlineLevel="0" collapsed="false">
      <c r="A388" s="41"/>
      <c r="B388" s="36"/>
      <c r="C388" s="36"/>
      <c r="D388" s="36"/>
      <c r="E388" s="36"/>
      <c r="F388" s="36"/>
      <c r="G388" s="36"/>
      <c r="H388" s="36"/>
      <c r="I388" s="49" t="n">
        <v>38632</v>
      </c>
      <c r="J388" s="50" t="s">
        <v>360</v>
      </c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39"/>
      <c r="W388" s="51"/>
      <c r="X388" s="51"/>
      <c r="Y388" s="51"/>
      <c r="Z388" s="51"/>
      <c r="AA388" s="51"/>
      <c r="AB388" s="51"/>
      <c r="AC388" s="51" t="n">
        <v>100000</v>
      </c>
      <c r="AD388" s="51" t="n">
        <v>100000</v>
      </c>
      <c r="AE388" s="51"/>
      <c r="AF388" s="51"/>
      <c r="AG388" s="53" t="n">
        <f aca="false">SUM(AD388+AE388-AF388)</f>
        <v>100000</v>
      </c>
      <c r="AH388" s="51"/>
      <c r="AI388" s="51" t="n">
        <v>250000</v>
      </c>
      <c r="AJ388" s="47" t="n">
        <v>0</v>
      </c>
      <c r="AK388" s="51" t="n">
        <v>250000</v>
      </c>
      <c r="AL388" s="51"/>
      <c r="AM388" s="51"/>
      <c r="AN388" s="47" t="n">
        <f aca="false">SUM(AK388+AL388-AM388)</f>
        <v>250000</v>
      </c>
      <c r="AO388" s="39" t="n">
        <f aca="false">SUM(AN388/$AN$4)</f>
        <v>33180.7021036565</v>
      </c>
      <c r="AP388" s="47" t="n">
        <v>100000</v>
      </c>
      <c r="AQ388" s="47"/>
      <c r="AR388" s="39" t="n">
        <f aca="false">SUM(AP388/$AN$4)</f>
        <v>13272.2808414626</v>
      </c>
      <c r="AS388" s="39" t="n">
        <v>9654.45</v>
      </c>
      <c r="AT388" s="39" t="n">
        <v>9654.45</v>
      </c>
      <c r="AU388" s="39"/>
      <c r="AV388" s="39"/>
      <c r="AW388" s="39" t="n">
        <f aca="false">SUM(AR388+AU388-AV388)</f>
        <v>13272.2808414626</v>
      </c>
      <c r="AX388" s="47" t="n">
        <v>9654.45</v>
      </c>
      <c r="AY388" s="47"/>
      <c r="AZ388" s="47"/>
      <c r="BA388" s="47" t="n">
        <f aca="false">SUM(AW388+AY388-AZ388)</f>
        <v>13272.2808414626</v>
      </c>
      <c r="BB388" s="47" t="n">
        <v>9654.45</v>
      </c>
      <c r="BC388" s="48" t="n">
        <f aca="false">SUM(BB388/BA388*100)</f>
        <v>72.741453525</v>
      </c>
      <c r="BE388" s="2" t="n">
        <v>65.9</v>
      </c>
      <c r="BF388" s="2" t="n">
        <v>4918.98</v>
      </c>
      <c r="BG388" s="2" t="n">
        <v>3936.65</v>
      </c>
      <c r="BH388" s="2" t="n">
        <v>732.92</v>
      </c>
      <c r="BL388" s="2"/>
    </row>
    <row r="389" customFormat="false" ht="12.75" hidden="false" customHeight="false" outlineLevel="0" collapsed="false">
      <c r="A389" s="46" t="s">
        <v>361</v>
      </c>
      <c r="B389" s="56"/>
      <c r="C389" s="56"/>
      <c r="D389" s="56"/>
      <c r="E389" s="56"/>
      <c r="F389" s="56"/>
      <c r="G389" s="56"/>
      <c r="H389" s="56"/>
      <c r="I389" s="43" t="s">
        <v>362</v>
      </c>
      <c r="J389" s="44" t="s">
        <v>363</v>
      </c>
      <c r="K389" s="45" t="n">
        <f aca="false">SUM(K390)</f>
        <v>0</v>
      </c>
      <c r="L389" s="45" t="e">
        <f aca="false">SUM(L390+#REF!)</f>
        <v>#REF!</v>
      </c>
      <c r="M389" s="45" t="e">
        <f aca="false">SUM(M390+#REF!)</f>
        <v>#REF!</v>
      </c>
      <c r="N389" s="45" t="e">
        <f aca="false">SUM(N390+#REF!)</f>
        <v>#REF!</v>
      </c>
      <c r="O389" s="45" t="e">
        <f aca="false">SUM(O390+#REF!)</f>
        <v>#REF!</v>
      </c>
      <c r="P389" s="45" t="e">
        <f aca="false">SUM(P390+#REF!)</f>
        <v>#REF!</v>
      </c>
      <c r="Q389" s="45" t="n">
        <f aca="false">SUM(Q390)</f>
        <v>317000</v>
      </c>
      <c r="R389" s="45" t="e">
        <f aca="false">SUM(R390+#REF!)</f>
        <v>#REF!</v>
      </c>
      <c r="S389" s="45" t="e">
        <f aca="false">SUM(S390+#REF!)</f>
        <v>#REF!</v>
      </c>
      <c r="T389" s="45" t="e">
        <f aca="false">SUM(T390+#REF!)</f>
        <v>#REF!</v>
      </c>
      <c r="U389" s="45" t="e">
        <f aca="false">SUM(U390+#REF!)</f>
        <v>#REF!</v>
      </c>
      <c r="V389" s="45" t="e">
        <f aca="false">SUM(V390+#REF!)</f>
        <v>#REF!</v>
      </c>
      <c r="W389" s="45" t="e">
        <f aca="false">SUM(W390+#REF!)</f>
        <v>#REF!</v>
      </c>
      <c r="X389" s="45" t="e">
        <f aca="false">SUM(X390+#REF!)</f>
        <v>#REF!</v>
      </c>
      <c r="Y389" s="45" t="e">
        <f aca="false">SUM(Y390+#REF!)</f>
        <v>#REF!</v>
      </c>
      <c r="Z389" s="45" t="e">
        <f aca="false">SUM(Z390+#REF!)</f>
        <v>#REF!</v>
      </c>
      <c r="AA389" s="45" t="e">
        <f aca="false">SUM(AA390+#REF!)</f>
        <v>#REF!</v>
      </c>
      <c r="AB389" s="45" t="e">
        <f aca="false">SUM(AB390+#REF!)</f>
        <v>#REF!</v>
      </c>
      <c r="AC389" s="45" t="e">
        <f aca="false">SUM(AC390+#REF!)</f>
        <v>#REF!</v>
      </c>
      <c r="AD389" s="45" t="e">
        <f aca="false">SUM(AD390+#REF!)</f>
        <v>#REF!</v>
      </c>
      <c r="AE389" s="45" t="e">
        <f aca="false">SUM(AE390+#REF!)</f>
        <v>#REF!</v>
      </c>
      <c r="AF389" s="45" t="e">
        <f aca="false">SUM(AF390+#REF!)</f>
        <v>#REF!</v>
      </c>
      <c r="AG389" s="45" t="e">
        <f aca="false">SUM(AG390+#REF!)</f>
        <v>#REF!</v>
      </c>
      <c r="AH389" s="45" t="e">
        <f aca="false">SUM(AH390+#REF!)</f>
        <v>#REF!</v>
      </c>
      <c r="AI389" s="45" t="e">
        <f aca="false">SUM(AI390+#REF!)</f>
        <v>#REF!</v>
      </c>
      <c r="AJ389" s="45" t="e">
        <f aca="false">SUM(AJ390+#REF!)</f>
        <v>#REF!</v>
      </c>
      <c r="AK389" s="45" t="e">
        <f aca="false">SUM(AK390+#REF!)</f>
        <v>#REF!</v>
      </c>
      <c r="AL389" s="45" t="e">
        <f aca="false">SUM(AL390+#REF!)</f>
        <v>#REF!</v>
      </c>
      <c r="AM389" s="45" t="e">
        <f aca="false">SUM(AM390+#REF!)</f>
        <v>#REF!</v>
      </c>
      <c r="AN389" s="45" t="e">
        <f aca="false">SUM(AN390+#REF!)</f>
        <v>#REF!</v>
      </c>
      <c r="AO389" s="39" t="n">
        <f aca="false">SUM(AO390)</f>
        <v>130068.352246334</v>
      </c>
      <c r="AP389" s="39" t="n">
        <f aca="false">SUM(AP390)</f>
        <v>600000</v>
      </c>
      <c r="AQ389" s="39" t="n">
        <f aca="false">SUM(AQ390)</f>
        <v>0</v>
      </c>
      <c r="AR389" s="39" t="n">
        <f aca="false">SUM(AR390)</f>
        <v>79633.6850487756</v>
      </c>
      <c r="AS389" s="39" t="n">
        <f aca="false">SUM(AS390)</f>
        <v>0</v>
      </c>
      <c r="AT389" s="39" t="n">
        <f aca="false">SUM(AT390)</f>
        <v>114242.3</v>
      </c>
      <c r="AU389" s="39" t="n">
        <f aca="false">SUM(AU390)</f>
        <v>57250</v>
      </c>
      <c r="AV389" s="39" t="n">
        <f aca="false">SUM(AV390)</f>
        <v>0</v>
      </c>
      <c r="AW389" s="39" t="n">
        <f aca="false">SUM(AW390)</f>
        <v>136883.685048776</v>
      </c>
      <c r="AX389" s="39" t="n">
        <f aca="false">SUM(AX390)</f>
        <v>114242.3</v>
      </c>
      <c r="AY389" s="39" t="n">
        <f aca="false">SUM(AY390)</f>
        <v>0</v>
      </c>
      <c r="AZ389" s="39" t="n">
        <f aca="false">SUM(AZ390)</f>
        <v>21210.51</v>
      </c>
      <c r="BA389" s="39" t="n">
        <f aca="false">SUM(BA390)</f>
        <v>115673.18667463</v>
      </c>
      <c r="BB389" s="39" t="n">
        <f aca="false">SUM(BB390)</f>
        <v>114316.48</v>
      </c>
      <c r="BC389" s="40" t="n">
        <f aca="false">SUM(BB389/BA389*100)</f>
        <v>98.827120862118</v>
      </c>
      <c r="BD389" s="34"/>
      <c r="BL389" s="2"/>
    </row>
    <row r="390" customFormat="false" ht="12.75" hidden="false" customHeight="false" outlineLevel="0" collapsed="false">
      <c r="A390" s="35" t="s">
        <v>364</v>
      </c>
      <c r="B390" s="36"/>
      <c r="C390" s="36"/>
      <c r="D390" s="36"/>
      <c r="E390" s="36"/>
      <c r="F390" s="36"/>
      <c r="G390" s="36"/>
      <c r="H390" s="36"/>
      <c r="I390" s="49" t="s">
        <v>365</v>
      </c>
      <c r="J390" s="50" t="s">
        <v>72</v>
      </c>
      <c r="K390" s="51" t="n">
        <f aca="false">SUM(K391)</f>
        <v>0</v>
      </c>
      <c r="L390" s="51" t="n">
        <f aca="false">SUM(L391)</f>
        <v>0</v>
      </c>
      <c r="M390" s="51" t="n">
        <f aca="false">SUM(M391)</f>
        <v>0</v>
      </c>
      <c r="N390" s="51" t="n">
        <f aca="false">SUM(N391)</f>
        <v>0</v>
      </c>
      <c r="O390" s="51" t="n">
        <f aca="false">SUM(O391)</f>
        <v>0</v>
      </c>
      <c r="P390" s="51" t="n">
        <f aca="false">SUM(P391)</f>
        <v>0</v>
      </c>
      <c r="Q390" s="51" t="n">
        <v>317000</v>
      </c>
      <c r="R390" s="51" t="e">
        <f aca="false">SUM(R391)</f>
        <v>#REF!</v>
      </c>
      <c r="S390" s="51" t="e">
        <f aca="false">SUM(S391)</f>
        <v>#REF!</v>
      </c>
      <c r="T390" s="51" t="e">
        <f aca="false">SUM(T391)</f>
        <v>#REF!</v>
      </c>
      <c r="U390" s="51" t="e">
        <f aca="false">SUM(U391)</f>
        <v>#REF!</v>
      </c>
      <c r="V390" s="51" t="e">
        <f aca="false">SUM(V391)</f>
        <v>#REF!</v>
      </c>
      <c r="W390" s="51" t="n">
        <f aca="false">SUM(W391)</f>
        <v>0</v>
      </c>
      <c r="X390" s="51" t="e">
        <f aca="false">SUM(X391)</f>
        <v>#REF!</v>
      </c>
      <c r="Y390" s="51" t="n">
        <f aca="false">SUM(Y391)</f>
        <v>1173441.66</v>
      </c>
      <c r="Z390" s="51" t="n">
        <f aca="false">SUM(Z391)</f>
        <v>1223141.66</v>
      </c>
      <c r="AA390" s="51" t="n">
        <f aca="false">SUM(AA391)</f>
        <v>324000</v>
      </c>
      <c r="AB390" s="51" t="n">
        <f aca="false">SUM(AB391)</f>
        <v>815696.4</v>
      </c>
      <c r="AC390" s="51" t="n">
        <f aca="false">SUM(AC391)</f>
        <v>648000</v>
      </c>
      <c r="AD390" s="51" t="n">
        <f aca="false">SUM(AD391)</f>
        <v>961000</v>
      </c>
      <c r="AE390" s="51" t="n">
        <f aca="false">SUM(AE391)</f>
        <v>0</v>
      </c>
      <c r="AF390" s="51" t="n">
        <f aca="false">SUM(AF391)</f>
        <v>0</v>
      </c>
      <c r="AG390" s="51" t="n">
        <f aca="false">SUM(AG391)</f>
        <v>961000</v>
      </c>
      <c r="AH390" s="51" t="n">
        <f aca="false">SUM(AH391)</f>
        <v>554110.41</v>
      </c>
      <c r="AI390" s="51" t="n">
        <f aca="false">SUM(AI391)</f>
        <v>1027800</v>
      </c>
      <c r="AJ390" s="51" t="n">
        <f aca="false">SUM(AJ391)</f>
        <v>593900.29</v>
      </c>
      <c r="AK390" s="51" t="n">
        <f aca="false">SUM(AK391)</f>
        <v>980000</v>
      </c>
      <c r="AL390" s="51" t="n">
        <f aca="false">SUM(AL391)</f>
        <v>0</v>
      </c>
      <c r="AM390" s="51" t="n">
        <f aca="false">SUM(AM391)</f>
        <v>0</v>
      </c>
      <c r="AN390" s="51" t="n">
        <f aca="false">SUM(AN391)</f>
        <v>980000</v>
      </c>
      <c r="AO390" s="39" t="n">
        <f aca="false">SUM(AN390/$AN$4)</f>
        <v>130068.352246334</v>
      </c>
      <c r="AP390" s="51" t="n">
        <f aca="false">SUM(AP391)</f>
        <v>600000</v>
      </c>
      <c r="AQ390" s="51" t="n">
        <f aca="false">SUM(AQ391)</f>
        <v>0</v>
      </c>
      <c r="AR390" s="39" t="n">
        <f aca="false">SUM(AP390/$AN$4)</f>
        <v>79633.6850487756</v>
      </c>
      <c r="AS390" s="39"/>
      <c r="AT390" s="39" t="n">
        <f aca="false">SUM(AT391)</f>
        <v>114242.3</v>
      </c>
      <c r="AU390" s="39" t="n">
        <f aca="false">SUM(AU391)</f>
        <v>57250</v>
      </c>
      <c r="AV390" s="39" t="n">
        <f aca="false">SUM(AV391)</f>
        <v>0</v>
      </c>
      <c r="AW390" s="39" t="n">
        <f aca="false">SUM(AR390+AU390-AV390)</f>
        <v>136883.685048776</v>
      </c>
      <c r="AX390" s="47" t="n">
        <f aca="false">SUM(AX394)</f>
        <v>114242.3</v>
      </c>
      <c r="AY390" s="47" t="n">
        <f aca="false">SUM(AY394)</f>
        <v>0</v>
      </c>
      <c r="AZ390" s="47" t="n">
        <f aca="false">SUM(AZ394)</f>
        <v>21210.51</v>
      </c>
      <c r="BA390" s="47" t="n">
        <f aca="false">SUM(BA394)</f>
        <v>115673.18667463</v>
      </c>
      <c r="BB390" s="47" t="n">
        <f aca="false">SUM(BB394)</f>
        <v>114316.48</v>
      </c>
      <c r="BC390" s="48" t="n">
        <f aca="false">SUM(BB390/BA390*100)</f>
        <v>98.827120862118</v>
      </c>
      <c r="BH390" s="2" t="n">
        <v>62337.25</v>
      </c>
      <c r="BJ390" s="2" t="n">
        <v>51979.09</v>
      </c>
      <c r="BL390" s="2"/>
    </row>
    <row r="391" customFormat="false" ht="12.75" hidden="false" customHeight="false" outlineLevel="0" collapsed="false">
      <c r="A391" s="35"/>
      <c r="B391" s="36"/>
      <c r="C391" s="36"/>
      <c r="D391" s="36"/>
      <c r="E391" s="36"/>
      <c r="F391" s="36"/>
      <c r="G391" s="36"/>
      <c r="H391" s="36"/>
      <c r="I391" s="49" t="s">
        <v>50</v>
      </c>
      <c r="J391" s="50"/>
      <c r="K391" s="36"/>
      <c r="L391" s="36"/>
      <c r="M391" s="36"/>
      <c r="N391" s="36"/>
      <c r="O391" s="36"/>
      <c r="P391" s="49" t="s">
        <v>50</v>
      </c>
      <c r="Q391" s="50"/>
      <c r="R391" s="45" t="e">
        <f aca="false">SUM(#REF!)</f>
        <v>#REF!</v>
      </c>
      <c r="S391" s="45" t="e">
        <f aca="false">SUM(S394)</f>
        <v>#REF!</v>
      </c>
      <c r="T391" s="45" t="e">
        <f aca="false">SUM(T394)</f>
        <v>#REF!</v>
      </c>
      <c r="U391" s="45" t="e">
        <f aca="false">SUM(U394)</f>
        <v>#REF!</v>
      </c>
      <c r="V391" s="45" t="e">
        <f aca="false">SUM(V394)</f>
        <v>#REF!</v>
      </c>
      <c r="W391" s="45" t="n">
        <f aca="false">SUM(W394)</f>
        <v>0</v>
      </c>
      <c r="X391" s="45" t="e">
        <f aca="false">SUM(X394)</f>
        <v>#REF!</v>
      </c>
      <c r="Y391" s="45" t="n">
        <f aca="false">SUM(Y394)</f>
        <v>1173441.66</v>
      </c>
      <c r="Z391" s="45" t="n">
        <f aca="false">SUM(Z394)</f>
        <v>1223141.66</v>
      </c>
      <c r="AA391" s="45" t="n">
        <f aca="false">SUM(AA394)</f>
        <v>324000</v>
      </c>
      <c r="AB391" s="45" t="n">
        <f aca="false">SUM(AB394)</f>
        <v>815696.4</v>
      </c>
      <c r="AC391" s="45" t="n">
        <f aca="false">SUM(AC394)</f>
        <v>648000</v>
      </c>
      <c r="AD391" s="45" t="n">
        <f aca="false">SUM(AD394)</f>
        <v>961000</v>
      </c>
      <c r="AE391" s="45" t="n">
        <f aca="false">SUM(AE394)</f>
        <v>0</v>
      </c>
      <c r="AF391" s="45" t="n">
        <f aca="false">SUM(AF394)</f>
        <v>0</v>
      </c>
      <c r="AG391" s="45" t="n">
        <f aca="false">SUM(AG394)</f>
        <v>961000</v>
      </c>
      <c r="AH391" s="45" t="n">
        <f aca="false">SUM(AH394)</f>
        <v>554110.41</v>
      </c>
      <c r="AI391" s="45" t="n">
        <f aca="false">SUM(AI394)</f>
        <v>1027800</v>
      </c>
      <c r="AJ391" s="45" t="n">
        <f aca="false">SUM(AJ394)</f>
        <v>593900.29</v>
      </c>
      <c r="AK391" s="45" t="n">
        <f aca="false">SUM(AK394)</f>
        <v>980000</v>
      </c>
      <c r="AL391" s="45" t="n">
        <f aca="false">SUM(AL394)</f>
        <v>0</v>
      </c>
      <c r="AM391" s="45" t="n">
        <f aca="false">SUM(AM394)</f>
        <v>0</v>
      </c>
      <c r="AN391" s="45" t="n">
        <f aca="false">SUM(AN394)</f>
        <v>980000</v>
      </c>
      <c r="AO391" s="39" t="n">
        <f aca="false">SUM(AN391/$AN$4)</f>
        <v>130068.352246334</v>
      </c>
      <c r="AP391" s="45" t="n">
        <f aca="false">SUM(AP394)</f>
        <v>600000</v>
      </c>
      <c r="AQ391" s="45" t="n">
        <f aca="false">SUM(AQ394)</f>
        <v>0</v>
      </c>
      <c r="AR391" s="39" t="n">
        <f aca="false">SUM(AP391/$AN$4)</f>
        <v>79633.6850487756</v>
      </c>
      <c r="AS391" s="39"/>
      <c r="AT391" s="39" t="n">
        <f aca="false">SUM(AT394)</f>
        <v>114242.3</v>
      </c>
      <c r="AU391" s="39" t="n">
        <f aca="false">SUM(AU394)</f>
        <v>57250</v>
      </c>
      <c r="AV391" s="39" t="n">
        <f aca="false">SUM(AV394)</f>
        <v>0</v>
      </c>
      <c r="AW391" s="39" t="n">
        <f aca="false">SUM(AR391+AU391-AV391)</f>
        <v>136883.685048776</v>
      </c>
      <c r="AX391" s="47"/>
      <c r="AY391" s="47"/>
      <c r="AZ391" s="47"/>
      <c r="BA391" s="47" t="n">
        <v>115673.19</v>
      </c>
      <c r="BB391" s="47" t="n">
        <f aca="false">SUM(BB394)</f>
        <v>114316.48</v>
      </c>
      <c r="BC391" s="48" t="n">
        <f aca="false">SUM(BB391/BA391*100)</f>
        <v>98.8271180210384</v>
      </c>
      <c r="BL391" s="2"/>
    </row>
    <row r="392" customFormat="false" ht="12.75" hidden="true" customHeight="false" outlineLevel="0" collapsed="false">
      <c r="A392" s="35"/>
      <c r="B392" s="36" t="s">
        <v>73</v>
      </c>
      <c r="C392" s="36"/>
      <c r="D392" s="36"/>
      <c r="E392" s="36"/>
      <c r="F392" s="36"/>
      <c r="G392" s="36"/>
      <c r="H392" s="36"/>
      <c r="I392" s="57" t="s">
        <v>76</v>
      </c>
      <c r="J392" s="50" t="s">
        <v>77</v>
      </c>
      <c r="K392" s="36"/>
      <c r="L392" s="36"/>
      <c r="M392" s="36"/>
      <c r="N392" s="36"/>
      <c r="O392" s="36"/>
      <c r="P392" s="49"/>
      <c r="Q392" s="50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39" t="n">
        <f aca="false">SUM(AN392/$AN$4)</f>
        <v>0</v>
      </c>
      <c r="AP392" s="45" t="n">
        <v>600000</v>
      </c>
      <c r="AQ392" s="45"/>
      <c r="AR392" s="39" t="n">
        <f aca="false">SUM(AP392/$AN$4)</f>
        <v>79633.6850487756</v>
      </c>
      <c r="AS392" s="39"/>
      <c r="AT392" s="39"/>
      <c r="AU392" s="39"/>
      <c r="AV392" s="39"/>
      <c r="AW392" s="39" t="n">
        <v>136883.69</v>
      </c>
      <c r="AX392" s="47"/>
      <c r="AY392" s="47"/>
      <c r="AZ392" s="47"/>
      <c r="BA392" s="47" t="n">
        <v>62400</v>
      </c>
      <c r="BB392" s="47"/>
      <c r="BC392" s="48" t="n">
        <f aca="false">SUM(BB392/BA392*100)</f>
        <v>0</v>
      </c>
      <c r="BL392" s="2"/>
    </row>
    <row r="393" customFormat="false" ht="12.75" hidden="true" customHeight="false" outlineLevel="0" collapsed="false">
      <c r="A393" s="35"/>
      <c r="B393" s="36"/>
      <c r="C393" s="36"/>
      <c r="D393" s="36"/>
      <c r="E393" s="36"/>
      <c r="F393" s="36"/>
      <c r="G393" s="36"/>
      <c r="H393" s="36"/>
      <c r="I393" s="57" t="s">
        <v>170</v>
      </c>
      <c r="J393" s="50" t="s">
        <v>82</v>
      </c>
      <c r="K393" s="36"/>
      <c r="L393" s="36"/>
      <c r="M393" s="36"/>
      <c r="N393" s="36"/>
      <c r="O393" s="36"/>
      <c r="P393" s="49"/>
      <c r="Q393" s="50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39"/>
      <c r="AP393" s="45"/>
      <c r="AQ393" s="45"/>
      <c r="AR393" s="39"/>
      <c r="AS393" s="39"/>
      <c r="AT393" s="39"/>
      <c r="AU393" s="39"/>
      <c r="AV393" s="39"/>
      <c r="AW393" s="39"/>
      <c r="AX393" s="47"/>
      <c r="AY393" s="47"/>
      <c r="AZ393" s="47"/>
      <c r="BA393" s="47" t="n">
        <v>53273.18</v>
      </c>
      <c r="BB393" s="47"/>
      <c r="BC393" s="48" t="n">
        <f aca="false">SUM(BB393/BA393*100)</f>
        <v>0</v>
      </c>
      <c r="BL393" s="2"/>
    </row>
    <row r="394" customFormat="false" ht="12.75" hidden="false" customHeight="false" outlineLevel="0" collapsed="false">
      <c r="A394" s="66"/>
      <c r="B394" s="52"/>
      <c r="C394" s="52"/>
      <c r="D394" s="52"/>
      <c r="E394" s="52"/>
      <c r="F394" s="52"/>
      <c r="G394" s="52"/>
      <c r="H394" s="52"/>
      <c r="I394" s="37" t="n">
        <v>3</v>
      </c>
      <c r="J394" s="38" t="s">
        <v>54</v>
      </c>
      <c r="K394" s="52"/>
      <c r="L394" s="52"/>
      <c r="M394" s="52"/>
      <c r="N394" s="52"/>
      <c r="O394" s="52"/>
      <c r="P394" s="37" t="n">
        <v>3</v>
      </c>
      <c r="Q394" s="38" t="s">
        <v>54</v>
      </c>
      <c r="R394" s="45"/>
      <c r="S394" s="39" t="e">
        <f aca="false">SUM(S395)</f>
        <v>#REF!</v>
      </c>
      <c r="T394" s="39" t="e">
        <f aca="false">SUM(T395)</f>
        <v>#REF!</v>
      </c>
      <c r="U394" s="39" t="e">
        <f aca="false">SUM(U395)</f>
        <v>#REF!</v>
      </c>
      <c r="V394" s="39" t="e">
        <f aca="false">SUM(V395)</f>
        <v>#REF!</v>
      </c>
      <c r="W394" s="39" t="n">
        <f aca="false">SUM(W395)</f>
        <v>0</v>
      </c>
      <c r="X394" s="39" t="e">
        <f aca="false">SUM(X395+X402)</f>
        <v>#REF!</v>
      </c>
      <c r="Y394" s="39" t="n">
        <f aca="false">SUM(Y395+Y402)</f>
        <v>1173441.66</v>
      </c>
      <c r="Z394" s="39" t="n">
        <f aca="false">SUM(Z395+Z402)</f>
        <v>1223141.66</v>
      </c>
      <c r="AA394" s="39" t="n">
        <f aca="false">SUM(AA395+AA402)</f>
        <v>324000</v>
      </c>
      <c r="AB394" s="39" t="n">
        <f aca="false">SUM(AB395+AB402)</f>
        <v>815696.4</v>
      </c>
      <c r="AC394" s="39" t="n">
        <f aca="false">SUM(AC395+AC402)</f>
        <v>648000</v>
      </c>
      <c r="AD394" s="39" t="n">
        <f aca="false">SUM(AD395+AD402)</f>
        <v>961000</v>
      </c>
      <c r="AE394" s="39" t="n">
        <f aca="false">SUM(AE395+AE402)</f>
        <v>0</v>
      </c>
      <c r="AF394" s="39" t="n">
        <f aca="false">SUM(AF395+AF402)</f>
        <v>0</v>
      </c>
      <c r="AG394" s="39" t="n">
        <f aca="false">SUM(AG395+AG402)</f>
        <v>961000</v>
      </c>
      <c r="AH394" s="39" t="n">
        <f aca="false">SUM(AH395+AH402)</f>
        <v>554110.41</v>
      </c>
      <c r="AI394" s="39" t="n">
        <f aca="false">SUM(AI395+AI402)</f>
        <v>1027800</v>
      </c>
      <c r="AJ394" s="39" t="n">
        <f aca="false">SUM(AJ395+AJ402)</f>
        <v>593900.29</v>
      </c>
      <c r="AK394" s="39" t="n">
        <f aca="false">SUM(AK395+AK402)</f>
        <v>980000</v>
      </c>
      <c r="AL394" s="39" t="n">
        <f aca="false">SUM(AL395+AL402)</f>
        <v>0</v>
      </c>
      <c r="AM394" s="39" t="n">
        <f aca="false">SUM(AM395+AM402)</f>
        <v>0</v>
      </c>
      <c r="AN394" s="39" t="n">
        <f aca="false">SUM(AN395+AN402)</f>
        <v>980000</v>
      </c>
      <c r="AO394" s="39" t="n">
        <f aca="false">SUM(AN394/$AN$4)</f>
        <v>130068.352246334</v>
      </c>
      <c r="AP394" s="39" t="n">
        <f aca="false">SUM(AP395+AP402)</f>
        <v>600000</v>
      </c>
      <c r="AQ394" s="39" t="n">
        <f aca="false">SUM(AQ395+AQ402)</f>
        <v>0</v>
      </c>
      <c r="AR394" s="39" t="n">
        <f aca="false">SUM(AP394/$AN$4)</f>
        <v>79633.6850487756</v>
      </c>
      <c r="AS394" s="39"/>
      <c r="AT394" s="39" t="n">
        <f aca="false">SUM(AT395+AT402)</f>
        <v>114242.3</v>
      </c>
      <c r="AU394" s="39" t="n">
        <f aca="false">SUM(AU395+AU402)</f>
        <v>57250</v>
      </c>
      <c r="AV394" s="39" t="n">
        <f aca="false">SUM(AV395+AV402)</f>
        <v>0</v>
      </c>
      <c r="AW394" s="39" t="n">
        <f aca="false">SUM(AR394+AU394-AV394)</f>
        <v>136883.685048776</v>
      </c>
      <c r="AX394" s="47" t="n">
        <f aca="false">SUM(AX395+AX402)</f>
        <v>114242.3</v>
      </c>
      <c r="AY394" s="47" t="n">
        <f aca="false">SUM(AY395+AY402)</f>
        <v>0</v>
      </c>
      <c r="AZ394" s="47" t="n">
        <f aca="false">SUM(AZ395+AZ402)</f>
        <v>21210.51</v>
      </c>
      <c r="BA394" s="47" t="n">
        <f aca="false">SUM(BA395+BA402)</f>
        <v>115673.18667463</v>
      </c>
      <c r="BB394" s="47" t="n">
        <f aca="false">SUM(BB395+BB402)</f>
        <v>114316.48</v>
      </c>
      <c r="BC394" s="48" t="n">
        <f aca="false">SUM(BB394/BA394*100)</f>
        <v>98.827120862118</v>
      </c>
      <c r="BL394" s="2"/>
    </row>
    <row r="395" customFormat="false" ht="12.75" hidden="false" customHeight="false" outlineLevel="0" collapsed="false">
      <c r="A395" s="66"/>
      <c r="B395" s="52" t="s">
        <v>74</v>
      </c>
      <c r="C395" s="52"/>
      <c r="D395" s="52"/>
      <c r="E395" s="52"/>
      <c r="F395" s="52"/>
      <c r="G395" s="52"/>
      <c r="H395" s="52"/>
      <c r="I395" s="37" t="n">
        <v>31</v>
      </c>
      <c r="J395" s="38" t="s">
        <v>84</v>
      </c>
      <c r="K395" s="52"/>
      <c r="L395" s="52"/>
      <c r="M395" s="52"/>
      <c r="N395" s="52"/>
      <c r="O395" s="52"/>
      <c r="P395" s="37" t="n">
        <v>31</v>
      </c>
      <c r="Q395" s="38" t="s">
        <v>366</v>
      </c>
      <c r="R395" s="45"/>
      <c r="S395" s="39" t="e">
        <f aca="false">SUM(S396+S400)</f>
        <v>#REF!</v>
      </c>
      <c r="T395" s="39" t="e">
        <f aca="false">SUM(T396+T400)</f>
        <v>#REF!</v>
      </c>
      <c r="U395" s="39" t="e">
        <f aca="false">SUM(U396+U400)</f>
        <v>#REF!</v>
      </c>
      <c r="V395" s="39" t="e">
        <f aca="false">SUM(V396+V400)</f>
        <v>#REF!</v>
      </c>
      <c r="W395" s="39" t="n">
        <f aca="false">SUM(W396+W400)</f>
        <v>0</v>
      </c>
      <c r="X395" s="39" t="e">
        <f aca="false">SUM(X396+X400+#REF!)</f>
        <v>#REF!</v>
      </c>
      <c r="Y395" s="39" t="n">
        <f aca="false">SUM(Y396+Y400)</f>
        <v>905441.66</v>
      </c>
      <c r="Z395" s="39" t="n">
        <f aca="false">SUM(Z396+Z400)</f>
        <v>905441.66</v>
      </c>
      <c r="AA395" s="39" t="n">
        <f aca="false">SUM(AA396+AA400)</f>
        <v>206500</v>
      </c>
      <c r="AB395" s="39" t="n">
        <f aca="false">SUM(AB396+AB400)</f>
        <v>743375.5</v>
      </c>
      <c r="AC395" s="39" t="n">
        <f aca="false">SUM(AC396+AC400)</f>
        <v>413000</v>
      </c>
      <c r="AD395" s="39" t="n">
        <f aca="false">SUM(AD396+AD400)</f>
        <v>721000</v>
      </c>
      <c r="AE395" s="39" t="n">
        <f aca="false">SUM(AE396+AE400)</f>
        <v>0</v>
      </c>
      <c r="AF395" s="39" t="n">
        <f aca="false">SUM(AF396+AF400)</f>
        <v>0</v>
      </c>
      <c r="AG395" s="39" t="n">
        <f aca="false">SUM(AG396+AG400)</f>
        <v>721000</v>
      </c>
      <c r="AH395" s="39" t="n">
        <f aca="false">SUM(AH396+AH400)</f>
        <v>459991.9</v>
      </c>
      <c r="AI395" s="39" t="n">
        <f aca="false">SUM(AI396+AI400+AI398)</f>
        <v>858000</v>
      </c>
      <c r="AJ395" s="39" t="n">
        <f aca="false">SUM(AJ396+AJ400+AJ398)</f>
        <v>562659.07</v>
      </c>
      <c r="AK395" s="39" t="n">
        <f aca="false">SUM(AK396+AK400+AK398)</f>
        <v>858000</v>
      </c>
      <c r="AL395" s="39" t="n">
        <f aca="false">SUM(AL396+AL400+AL398)</f>
        <v>0</v>
      </c>
      <c r="AM395" s="39" t="n">
        <f aca="false">SUM(AM396+AM400+AM398)</f>
        <v>0</v>
      </c>
      <c r="AN395" s="39" t="n">
        <f aca="false">SUM(AN396+AN400+AN398)</f>
        <v>858000</v>
      </c>
      <c r="AO395" s="39" t="n">
        <f aca="false">SUM(AN395/$AN$4)</f>
        <v>113876.169619749</v>
      </c>
      <c r="AP395" s="39" t="n">
        <f aca="false">SUM(AP396+AP400+AP398)</f>
        <v>508000</v>
      </c>
      <c r="AQ395" s="39"/>
      <c r="AR395" s="39" t="n">
        <f aca="false">SUM(AP395/$AN$4)</f>
        <v>67423.18667463</v>
      </c>
      <c r="AS395" s="39"/>
      <c r="AT395" s="39" t="n">
        <f aca="false">SUM(AT396+AT400+AT398)</f>
        <v>107222.86</v>
      </c>
      <c r="AU395" s="39" t="n">
        <f aca="false">SUM(AU396+AU400+AU398)</f>
        <v>50000</v>
      </c>
      <c r="AV395" s="39" t="n">
        <f aca="false">SUM(AV396+AV400+AV398)</f>
        <v>0</v>
      </c>
      <c r="AW395" s="39" t="n">
        <f aca="false">SUM(AW396+AW400+AW398)</f>
        <v>117423.18667463</v>
      </c>
      <c r="AX395" s="47" t="n">
        <f aca="false">SUM(AX396+AX400)</f>
        <v>107222.86</v>
      </c>
      <c r="AY395" s="47" t="n">
        <f aca="false">SUM(AY396+AY400)</f>
        <v>0</v>
      </c>
      <c r="AZ395" s="47" t="n">
        <f aca="false">SUM(AZ396+AZ400)</f>
        <v>9000</v>
      </c>
      <c r="BA395" s="47" t="n">
        <f aca="false">SUM(BA396+BA398+BA400)</f>
        <v>108423.18667463</v>
      </c>
      <c r="BB395" s="47" t="n">
        <f aca="false">SUM(BB396+BB400)</f>
        <v>107222.86</v>
      </c>
      <c r="BC395" s="48" t="n">
        <f aca="false">SUM(BB395/BA395*100)</f>
        <v>98.8929243721344</v>
      </c>
      <c r="BL395" s="2"/>
    </row>
    <row r="396" customFormat="false" ht="12.75" hidden="false" customHeight="false" outlineLevel="0" collapsed="false">
      <c r="A396" s="35"/>
      <c r="B396" s="36" t="s">
        <v>367</v>
      </c>
      <c r="C396" s="36"/>
      <c r="D396" s="36"/>
      <c r="E396" s="36"/>
      <c r="F396" s="36"/>
      <c r="G396" s="36"/>
      <c r="H396" s="36"/>
      <c r="I396" s="49" t="n">
        <v>311</v>
      </c>
      <c r="J396" s="50" t="s">
        <v>85</v>
      </c>
      <c r="K396" s="36"/>
      <c r="L396" s="36"/>
      <c r="M396" s="36"/>
      <c r="N396" s="36"/>
      <c r="O396" s="36"/>
      <c r="P396" s="49" t="n">
        <v>311</v>
      </c>
      <c r="Q396" s="50" t="s">
        <v>85</v>
      </c>
      <c r="R396" s="45"/>
      <c r="S396" s="51" t="e">
        <f aca="false">SUM(#REF!)</f>
        <v>#REF!</v>
      </c>
      <c r="T396" s="51" t="e">
        <f aca="false">SUM(#REF!)</f>
        <v>#REF!</v>
      </c>
      <c r="U396" s="51" t="e">
        <f aca="false">SUM(#REF!)</f>
        <v>#REF!</v>
      </c>
      <c r="V396" s="51" t="e">
        <f aca="false">SUM(#REF!)</f>
        <v>#REF!</v>
      </c>
      <c r="W396" s="51" t="n">
        <v>0</v>
      </c>
      <c r="X396" s="51" t="n">
        <v>670000</v>
      </c>
      <c r="Y396" s="51" t="n">
        <f aca="false">SUM(Y397)</f>
        <v>783080.3</v>
      </c>
      <c r="Z396" s="51" t="n">
        <f aca="false">SUM(Z397)</f>
        <v>783080.3</v>
      </c>
      <c r="AA396" s="51" t="n">
        <f aca="false">SUM(AA397)</f>
        <v>182500</v>
      </c>
      <c r="AB396" s="51" t="n">
        <f aca="false">SUM(AB397)</f>
        <v>687632.27</v>
      </c>
      <c r="AC396" s="51" t="n">
        <f aca="false">SUM(AC397)</f>
        <v>365000</v>
      </c>
      <c r="AD396" s="51" t="n">
        <f aca="false">SUM(AD397)</f>
        <v>665000</v>
      </c>
      <c r="AE396" s="51" t="n">
        <f aca="false">SUM(AE397)</f>
        <v>0</v>
      </c>
      <c r="AF396" s="51" t="n">
        <f aca="false">SUM(AF397)</f>
        <v>0</v>
      </c>
      <c r="AG396" s="51" t="n">
        <f aca="false">SUM(AG397)</f>
        <v>665000</v>
      </c>
      <c r="AH396" s="51" t="n">
        <f aca="false">SUM(AH397)</f>
        <v>394588.01</v>
      </c>
      <c r="AI396" s="51" t="n">
        <f aca="false">SUM(AI397)</f>
        <v>720000</v>
      </c>
      <c r="AJ396" s="51" t="n">
        <f aca="false">SUM(AJ397)</f>
        <v>482969.21</v>
      </c>
      <c r="AK396" s="51" t="n">
        <f aca="false">SUM(AK397)</f>
        <v>720000</v>
      </c>
      <c r="AL396" s="51" t="n">
        <f aca="false">SUM(AL397)</f>
        <v>0</v>
      </c>
      <c r="AM396" s="51" t="n">
        <f aca="false">SUM(AM397)</f>
        <v>0</v>
      </c>
      <c r="AN396" s="51" t="n">
        <f aca="false">SUM(AN397)</f>
        <v>720000</v>
      </c>
      <c r="AO396" s="39" t="n">
        <f aca="false">SUM(AN396/$AN$4)</f>
        <v>95560.4220585308</v>
      </c>
      <c r="AP396" s="51" t="n">
        <f aca="false">SUM(AP397)</f>
        <v>450000</v>
      </c>
      <c r="AQ396" s="51"/>
      <c r="AR396" s="39" t="n">
        <f aca="false">SUM(AP396/$AN$4)</f>
        <v>59725.2637865817</v>
      </c>
      <c r="AS396" s="39"/>
      <c r="AT396" s="39" t="n">
        <f aca="false">SUM(AT397)</f>
        <v>92036.85</v>
      </c>
      <c r="AU396" s="39" t="n">
        <f aca="false">SUM(AU397)</f>
        <v>40000</v>
      </c>
      <c r="AV396" s="39" t="n">
        <f aca="false">SUM(AV397)</f>
        <v>0</v>
      </c>
      <c r="AW396" s="39" t="n">
        <f aca="false">SUM(AR396+AU396-AV396)</f>
        <v>99725.2637865817</v>
      </c>
      <c r="AX396" s="47" t="n">
        <f aca="false">SUM(AX397)</f>
        <v>92036.85</v>
      </c>
      <c r="AY396" s="47" t="n">
        <f aca="false">SUM(AY397)</f>
        <v>0</v>
      </c>
      <c r="AZ396" s="47" t="n">
        <f aca="false">SUM(AZ397)</f>
        <v>7000</v>
      </c>
      <c r="BA396" s="47" t="n">
        <f aca="false">SUM(BA397)</f>
        <v>92725.2637865817</v>
      </c>
      <c r="BB396" s="47" t="n">
        <f aca="false">SUM(BB397)</f>
        <v>92036.85</v>
      </c>
      <c r="BC396" s="48" t="n">
        <f aca="false">SUM(BB396/BA396*100)</f>
        <v>99.2575768906237</v>
      </c>
      <c r="BL396" s="2"/>
    </row>
    <row r="397" customFormat="false" ht="12.75" hidden="false" customHeight="false" outlineLevel="0" collapsed="false">
      <c r="A397" s="35"/>
      <c r="B397" s="36"/>
      <c r="C397" s="36"/>
      <c r="D397" s="36"/>
      <c r="E397" s="36"/>
      <c r="F397" s="36"/>
      <c r="G397" s="36"/>
      <c r="H397" s="36"/>
      <c r="I397" s="49" t="n">
        <v>31111</v>
      </c>
      <c r="J397" s="50" t="s">
        <v>368</v>
      </c>
      <c r="K397" s="36"/>
      <c r="L397" s="36"/>
      <c r="M397" s="36"/>
      <c r="N397" s="36"/>
      <c r="O397" s="36"/>
      <c r="P397" s="49"/>
      <c r="Q397" s="50"/>
      <c r="R397" s="45"/>
      <c r="S397" s="51"/>
      <c r="T397" s="51"/>
      <c r="U397" s="51"/>
      <c r="V397" s="51"/>
      <c r="W397" s="51"/>
      <c r="X397" s="51"/>
      <c r="Y397" s="51" t="n">
        <v>783080.3</v>
      </c>
      <c r="Z397" s="51" t="n">
        <v>783080.3</v>
      </c>
      <c r="AA397" s="51" t="n">
        <v>182500</v>
      </c>
      <c r="AB397" s="51" t="n">
        <v>687632.27</v>
      </c>
      <c r="AC397" s="51" t="n">
        <v>365000</v>
      </c>
      <c r="AD397" s="51" t="n">
        <v>665000</v>
      </c>
      <c r="AE397" s="51"/>
      <c r="AF397" s="51"/>
      <c r="AG397" s="53" t="n">
        <f aca="false">SUM(AD397+AE397-AF397)</f>
        <v>665000</v>
      </c>
      <c r="AH397" s="51" t="n">
        <v>394588.01</v>
      </c>
      <c r="AI397" s="51" t="n">
        <v>720000</v>
      </c>
      <c r="AJ397" s="47" t="n">
        <v>482969.21</v>
      </c>
      <c r="AK397" s="51" t="n">
        <v>720000</v>
      </c>
      <c r="AL397" s="51"/>
      <c r="AM397" s="51"/>
      <c r="AN397" s="47" t="n">
        <f aca="false">SUM(AK397+AL397-AM397)</f>
        <v>720000</v>
      </c>
      <c r="AO397" s="39" t="n">
        <f aca="false">SUM(AN397/$AN$4)</f>
        <v>95560.4220585308</v>
      </c>
      <c r="AP397" s="47" t="n">
        <v>450000</v>
      </c>
      <c r="AQ397" s="47"/>
      <c r="AR397" s="39" t="n">
        <f aca="false">SUM(AP397/$AN$4)</f>
        <v>59725.2637865817</v>
      </c>
      <c r="AS397" s="39" t="n">
        <v>92036.85</v>
      </c>
      <c r="AT397" s="39" t="n">
        <v>92036.85</v>
      </c>
      <c r="AU397" s="39" t="n">
        <v>40000</v>
      </c>
      <c r="AV397" s="39"/>
      <c r="AW397" s="39" t="n">
        <f aca="false">SUM(AR397+AU397-AV397)</f>
        <v>99725.2637865817</v>
      </c>
      <c r="AX397" s="47" t="n">
        <v>92036.85</v>
      </c>
      <c r="AY397" s="47"/>
      <c r="AZ397" s="47" t="n">
        <v>7000</v>
      </c>
      <c r="BA397" s="47" t="n">
        <f aca="false">SUM(AW397+AY397-AZ397)</f>
        <v>92725.2637865817</v>
      </c>
      <c r="BB397" s="47" t="n">
        <v>92036.85</v>
      </c>
      <c r="BC397" s="48" t="n">
        <f aca="false">SUM(BB397/BA397*100)</f>
        <v>99.2575768906237</v>
      </c>
      <c r="BL397" s="2"/>
    </row>
    <row r="398" customFormat="false" ht="12.75" hidden="false" customHeight="false" outlineLevel="0" collapsed="false">
      <c r="A398" s="35"/>
      <c r="B398" s="36"/>
      <c r="C398" s="36"/>
      <c r="D398" s="36"/>
      <c r="E398" s="36"/>
      <c r="F398" s="36"/>
      <c r="G398" s="36"/>
      <c r="H398" s="36"/>
      <c r="I398" s="49" t="n">
        <v>312</v>
      </c>
      <c r="J398" s="50" t="s">
        <v>88</v>
      </c>
      <c r="K398" s="36"/>
      <c r="L398" s="36"/>
      <c r="M398" s="36"/>
      <c r="N398" s="36"/>
      <c r="O398" s="36"/>
      <c r="P398" s="49"/>
      <c r="Q398" s="50"/>
      <c r="R398" s="45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 t="n">
        <f aca="false">SUM(AC399:AC399)</f>
        <v>0</v>
      </c>
      <c r="AD398" s="51" t="n">
        <f aca="false">SUM(AD399:AD399)</f>
        <v>6000</v>
      </c>
      <c r="AE398" s="51" t="n">
        <f aca="false">SUM(AE399:AE399)</f>
        <v>0</v>
      </c>
      <c r="AF398" s="51" t="n">
        <f aca="false">SUM(AF399:AF399)</f>
        <v>0</v>
      </c>
      <c r="AG398" s="51" t="n">
        <f aca="false">SUM(AG399:AG399)</f>
        <v>6000</v>
      </c>
      <c r="AH398" s="51" t="n">
        <f aca="false">SUM(AH399:AH399)</f>
        <v>0</v>
      </c>
      <c r="AI398" s="51" t="n">
        <f aca="false">SUM(AI399:AI399)</f>
        <v>18000</v>
      </c>
      <c r="AJ398" s="51" t="n">
        <f aca="false">SUM(AJ399:AJ399)</f>
        <v>0</v>
      </c>
      <c r="AK398" s="51" t="n">
        <f aca="false">SUM(AK399:AK399)</f>
        <v>18000</v>
      </c>
      <c r="AL398" s="51" t="n">
        <f aca="false">SUM(AL399:AL399)</f>
        <v>0</v>
      </c>
      <c r="AM398" s="51" t="n">
        <f aca="false">SUM(AM399:AM399)</f>
        <v>0</v>
      </c>
      <c r="AN398" s="51" t="n">
        <f aca="false">SUM(AN399:AN399)</f>
        <v>18000</v>
      </c>
      <c r="AO398" s="39" t="n">
        <f aca="false">SUM(AN398/$AN$4)</f>
        <v>2389.01055146327</v>
      </c>
      <c r="AP398" s="51" t="n">
        <f aca="false">SUM(AP399:AP399)</f>
        <v>1500</v>
      </c>
      <c r="AQ398" s="51"/>
      <c r="AR398" s="39" t="n">
        <f aca="false">SUM(AP398/$AN$4)</f>
        <v>199.084212621939</v>
      </c>
      <c r="AS398" s="39"/>
      <c r="AT398" s="39" t="n">
        <f aca="false">SUM(AT399:AT399)</f>
        <v>0</v>
      </c>
      <c r="AU398" s="39" t="n">
        <f aca="false">SUM(AU399:AU399)</f>
        <v>0</v>
      </c>
      <c r="AV398" s="39" t="n">
        <f aca="false">SUM(AV399:AV399)</f>
        <v>0</v>
      </c>
      <c r="AW398" s="39" t="n">
        <f aca="false">SUM(AR398+AU398-AV398)</f>
        <v>199.084212621939</v>
      </c>
      <c r="AX398" s="47"/>
      <c r="AY398" s="47"/>
      <c r="AZ398" s="47"/>
      <c r="BA398" s="47" t="n">
        <f aca="false">SUM(AW398+AY398-AZ398)</f>
        <v>199.084212621939</v>
      </c>
      <c r="BB398" s="47"/>
      <c r="BC398" s="48" t="n">
        <f aca="false">SUM(BB398/BA398*100)</f>
        <v>0</v>
      </c>
      <c r="BL398" s="2"/>
    </row>
    <row r="399" customFormat="false" ht="12.75" hidden="false" customHeight="false" outlineLevel="0" collapsed="false">
      <c r="A399" s="35"/>
      <c r="B399" s="36"/>
      <c r="C399" s="36"/>
      <c r="D399" s="36"/>
      <c r="E399" s="36"/>
      <c r="F399" s="36"/>
      <c r="G399" s="36"/>
      <c r="H399" s="36"/>
      <c r="I399" s="49" t="n">
        <v>31216</v>
      </c>
      <c r="J399" s="50" t="s">
        <v>369</v>
      </c>
      <c r="K399" s="36"/>
      <c r="L399" s="36"/>
      <c r="M399" s="36"/>
      <c r="N399" s="36"/>
      <c r="O399" s="36"/>
      <c r="P399" s="49"/>
      <c r="Q399" s="50"/>
      <c r="R399" s="45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 t="n">
        <v>6000</v>
      </c>
      <c r="AE399" s="51"/>
      <c r="AF399" s="51"/>
      <c r="AG399" s="53" t="n">
        <f aca="false">SUM(AD399+AE399-AF399)</f>
        <v>6000</v>
      </c>
      <c r="AH399" s="51"/>
      <c r="AI399" s="51" t="n">
        <v>18000</v>
      </c>
      <c r="AJ399" s="47" t="n">
        <v>0</v>
      </c>
      <c r="AK399" s="51" t="n">
        <v>18000</v>
      </c>
      <c r="AL399" s="51"/>
      <c r="AM399" s="51"/>
      <c r="AN399" s="47" t="n">
        <f aca="false">SUM(AK399+AL399-AM399)</f>
        <v>18000</v>
      </c>
      <c r="AO399" s="39" t="n">
        <f aca="false">SUM(AN399/$AN$4)</f>
        <v>2389.01055146327</v>
      </c>
      <c r="AP399" s="47" t="n">
        <v>1500</v>
      </c>
      <c r="AQ399" s="47"/>
      <c r="AR399" s="39" t="n">
        <f aca="false">SUM(AP399/$AN$4)</f>
        <v>199.084212621939</v>
      </c>
      <c r="AS399" s="39"/>
      <c r="AT399" s="39"/>
      <c r="AU399" s="39"/>
      <c r="AV399" s="39"/>
      <c r="AW399" s="39" t="n">
        <f aca="false">SUM(AR399+AU399-AV399)</f>
        <v>199.084212621939</v>
      </c>
      <c r="AX399" s="47"/>
      <c r="AY399" s="47"/>
      <c r="AZ399" s="47"/>
      <c r="BA399" s="47" t="n">
        <f aca="false">SUM(AW399+AY399-AZ399)</f>
        <v>199.084212621939</v>
      </c>
      <c r="BB399" s="47"/>
      <c r="BC399" s="48" t="n">
        <f aca="false">SUM(BB399/BA399*100)</f>
        <v>0</v>
      </c>
      <c r="BL399" s="2"/>
    </row>
    <row r="400" customFormat="false" ht="12.75" hidden="false" customHeight="false" outlineLevel="0" collapsed="false">
      <c r="A400" s="35"/>
      <c r="B400" s="36"/>
      <c r="C400" s="36"/>
      <c r="D400" s="36"/>
      <c r="E400" s="36"/>
      <c r="F400" s="36"/>
      <c r="G400" s="36"/>
      <c r="H400" s="36"/>
      <c r="I400" s="49" t="n">
        <v>313</v>
      </c>
      <c r="J400" s="50" t="s">
        <v>92</v>
      </c>
      <c r="K400" s="36"/>
      <c r="L400" s="36"/>
      <c r="M400" s="36"/>
      <c r="N400" s="36"/>
      <c r="O400" s="36"/>
      <c r="P400" s="49" t="n">
        <v>313</v>
      </c>
      <c r="Q400" s="50" t="s">
        <v>92</v>
      </c>
      <c r="R400" s="45"/>
      <c r="S400" s="51" t="n">
        <f aca="false">SUM(S401:S401)</f>
        <v>0</v>
      </c>
      <c r="T400" s="51" t="n">
        <f aca="false">SUM(T401:T401)</f>
        <v>97602.36</v>
      </c>
      <c r="U400" s="51" t="n">
        <f aca="false">SUM(U401:U401)</f>
        <v>97602.36</v>
      </c>
      <c r="V400" s="51" t="n">
        <f aca="false">SUM(V401:V401)</f>
        <v>0</v>
      </c>
      <c r="W400" s="51" t="n">
        <f aca="false">SUM(W401:W401)</f>
        <v>0</v>
      </c>
      <c r="X400" s="51" t="n">
        <f aca="false">SUM(X401:X401)</f>
        <v>101000</v>
      </c>
      <c r="Y400" s="51" t="n">
        <f aca="false">SUM(Y401:Y401)</f>
        <v>122361.36</v>
      </c>
      <c r="Z400" s="51" t="n">
        <f aca="false">SUM(Z401:Z401)</f>
        <v>122361.36</v>
      </c>
      <c r="AA400" s="51" t="n">
        <f aca="false">SUM(AA401:AA401)</f>
        <v>24000</v>
      </c>
      <c r="AB400" s="51" t="n">
        <f aca="false">SUM(AB401:AB401)</f>
        <v>55743.23</v>
      </c>
      <c r="AC400" s="51" t="n">
        <f aca="false">SUM(AC401:AC401)</f>
        <v>48000</v>
      </c>
      <c r="AD400" s="51" t="n">
        <f aca="false">SUM(AD401:AD401)</f>
        <v>56000</v>
      </c>
      <c r="AE400" s="51" t="n">
        <f aca="false">SUM(AE401:AE401)</f>
        <v>0</v>
      </c>
      <c r="AF400" s="51" t="n">
        <f aca="false">SUM(AF401:AF401)</f>
        <v>0</v>
      </c>
      <c r="AG400" s="51" t="n">
        <f aca="false">SUM(AG401:AG401)</f>
        <v>56000</v>
      </c>
      <c r="AH400" s="51" t="n">
        <f aca="false">SUM(AH401:AH401)</f>
        <v>65403.89</v>
      </c>
      <c r="AI400" s="51" t="n">
        <f aca="false">SUM(AI401:AI401)</f>
        <v>120000</v>
      </c>
      <c r="AJ400" s="51" t="n">
        <f aca="false">SUM(AJ401:AJ401)</f>
        <v>79689.86</v>
      </c>
      <c r="AK400" s="51" t="n">
        <f aca="false">SUM(AK401:AK401)</f>
        <v>120000</v>
      </c>
      <c r="AL400" s="51" t="n">
        <f aca="false">SUM(AL401:AL401)</f>
        <v>0</v>
      </c>
      <c r="AM400" s="51" t="n">
        <f aca="false">SUM(AM401:AM401)</f>
        <v>0</v>
      </c>
      <c r="AN400" s="51" t="n">
        <f aca="false">SUM(AN401:AN401)</f>
        <v>120000</v>
      </c>
      <c r="AO400" s="39" t="n">
        <f aca="false">SUM(AN400/$AN$4)</f>
        <v>15926.7370097551</v>
      </c>
      <c r="AP400" s="51" t="n">
        <f aca="false">SUM(AP401:AP401)</f>
        <v>56500</v>
      </c>
      <c r="AQ400" s="51"/>
      <c r="AR400" s="39" t="n">
        <f aca="false">SUM(AP400/$AN$4)</f>
        <v>7498.83867542637</v>
      </c>
      <c r="AS400" s="39"/>
      <c r="AT400" s="39" t="n">
        <f aca="false">SUM(AT401:AT401)</f>
        <v>15186.01</v>
      </c>
      <c r="AU400" s="39" t="n">
        <f aca="false">SUM(AU401:AU401)</f>
        <v>10000</v>
      </c>
      <c r="AV400" s="39" t="n">
        <f aca="false">SUM(AV401:AV401)</f>
        <v>0</v>
      </c>
      <c r="AW400" s="39" t="n">
        <f aca="false">SUM(AR400+AU400-AV400)</f>
        <v>17498.8386754264</v>
      </c>
      <c r="AX400" s="47" t="n">
        <f aca="false">SUM(AX401)</f>
        <v>15186.01</v>
      </c>
      <c r="AY400" s="47" t="n">
        <f aca="false">SUM(AY401)</f>
        <v>0</v>
      </c>
      <c r="AZ400" s="47" t="n">
        <f aca="false">SUM(AZ401)</f>
        <v>2000</v>
      </c>
      <c r="BA400" s="47" t="n">
        <f aca="false">SUM(BA401)</f>
        <v>15498.8386754264</v>
      </c>
      <c r="BB400" s="47" t="n">
        <f aca="false">SUM(BB401)</f>
        <v>15186.01</v>
      </c>
      <c r="BC400" s="48" t="n">
        <f aca="false">SUM(BB400/BA400*100)</f>
        <v>97.9815992541276</v>
      </c>
      <c r="BL400" s="2"/>
    </row>
    <row r="401" customFormat="false" ht="12.75" hidden="false" customHeight="false" outlineLevel="0" collapsed="false">
      <c r="A401" s="35"/>
      <c r="B401" s="36"/>
      <c r="C401" s="36"/>
      <c r="D401" s="36"/>
      <c r="E401" s="36"/>
      <c r="F401" s="36"/>
      <c r="G401" s="36"/>
      <c r="H401" s="36"/>
      <c r="I401" s="49" t="n">
        <v>31321</v>
      </c>
      <c r="J401" s="50" t="s">
        <v>93</v>
      </c>
      <c r="K401" s="36"/>
      <c r="L401" s="36"/>
      <c r="M401" s="36"/>
      <c r="N401" s="36"/>
      <c r="O401" s="36"/>
      <c r="P401" s="49" t="n">
        <v>3132</v>
      </c>
      <c r="Q401" s="50" t="s">
        <v>93</v>
      </c>
      <c r="R401" s="45"/>
      <c r="S401" s="51" t="n">
        <v>0</v>
      </c>
      <c r="T401" s="51" t="n">
        <v>97602.36</v>
      </c>
      <c r="U401" s="51" t="n">
        <v>97602.36</v>
      </c>
      <c r="V401" s="51"/>
      <c r="W401" s="51" t="n">
        <v>0</v>
      </c>
      <c r="X401" s="51" t="n">
        <v>101000</v>
      </c>
      <c r="Y401" s="51" t="n">
        <v>122361.36</v>
      </c>
      <c r="Z401" s="51" t="n">
        <v>122361.36</v>
      </c>
      <c r="AA401" s="51" t="n">
        <v>24000</v>
      </c>
      <c r="AB401" s="51" t="n">
        <v>55743.23</v>
      </c>
      <c r="AC401" s="51" t="n">
        <v>48000</v>
      </c>
      <c r="AD401" s="51" t="n">
        <v>56000</v>
      </c>
      <c r="AE401" s="51"/>
      <c r="AF401" s="51"/>
      <c r="AG401" s="53" t="n">
        <f aca="false">SUM(AD401+AE401-AF401)</f>
        <v>56000</v>
      </c>
      <c r="AH401" s="51" t="n">
        <v>65403.89</v>
      </c>
      <c r="AI401" s="51" t="n">
        <v>120000</v>
      </c>
      <c r="AJ401" s="47" t="n">
        <v>79689.86</v>
      </c>
      <c r="AK401" s="51" t="n">
        <v>120000</v>
      </c>
      <c r="AL401" s="51"/>
      <c r="AM401" s="51"/>
      <c r="AN401" s="47" t="n">
        <f aca="false">SUM(AK401+AL401-AM401)</f>
        <v>120000</v>
      </c>
      <c r="AO401" s="39" t="n">
        <f aca="false">SUM(AN401/$AN$4)</f>
        <v>15926.7370097551</v>
      </c>
      <c r="AP401" s="47" t="n">
        <v>56500</v>
      </c>
      <c r="AQ401" s="47"/>
      <c r="AR401" s="39" t="n">
        <f aca="false">SUM(AP401/$AN$4)</f>
        <v>7498.83867542637</v>
      </c>
      <c r="AS401" s="39" t="n">
        <v>15186.01</v>
      </c>
      <c r="AT401" s="39" t="n">
        <v>15186.01</v>
      </c>
      <c r="AU401" s="39" t="n">
        <v>10000</v>
      </c>
      <c r="AV401" s="39"/>
      <c r="AW401" s="39" t="n">
        <f aca="false">SUM(AR401+AU401-AV401)</f>
        <v>17498.8386754264</v>
      </c>
      <c r="AX401" s="47" t="n">
        <v>15186.01</v>
      </c>
      <c r="AY401" s="47"/>
      <c r="AZ401" s="47" t="n">
        <v>2000</v>
      </c>
      <c r="BA401" s="47" t="n">
        <f aca="false">SUM(AW401+AY401-AZ401)</f>
        <v>15498.8386754264</v>
      </c>
      <c r="BB401" s="47" t="n">
        <v>15186.01</v>
      </c>
      <c r="BC401" s="48" t="n">
        <f aca="false">SUM(BB401/BA401*100)</f>
        <v>97.9815992541276</v>
      </c>
      <c r="BL401" s="2"/>
    </row>
    <row r="402" customFormat="false" ht="12.75" hidden="false" customHeight="false" outlineLevel="0" collapsed="false">
      <c r="A402" s="46"/>
      <c r="B402" s="52" t="s">
        <v>74</v>
      </c>
      <c r="C402" s="52"/>
      <c r="D402" s="52"/>
      <c r="E402" s="52"/>
      <c r="F402" s="52"/>
      <c r="G402" s="52"/>
      <c r="H402" s="52"/>
      <c r="I402" s="37" t="n">
        <v>32</v>
      </c>
      <c r="J402" s="38" t="s">
        <v>55</v>
      </c>
      <c r="K402" s="39" t="n">
        <f aca="false">SUM(K403+K409+K421+K446)</f>
        <v>10000</v>
      </c>
      <c r="L402" s="39" t="n">
        <f aca="false">SUM(L403+L409+L421+L446)</f>
        <v>35000</v>
      </c>
      <c r="M402" s="39" t="n">
        <f aca="false">SUM(M403+M409+M421+M446)</f>
        <v>25000</v>
      </c>
      <c r="N402" s="39" t="n">
        <f aca="false">SUM(N403+N409+N421+N446)</f>
        <v>0</v>
      </c>
      <c r="O402" s="39" t="n">
        <f aca="false">SUM(O403+O409+O421+O446)</f>
        <v>0</v>
      </c>
      <c r="P402" s="39" t="n">
        <f aca="false">SUM(P403+P409+P421+P446)</f>
        <v>42000</v>
      </c>
      <c r="Q402" s="39" t="n">
        <f aca="false">SUM(Q403+Q409+Q421+Q446)</f>
        <v>36000</v>
      </c>
      <c r="R402" s="39" t="n">
        <v>815000</v>
      </c>
      <c r="S402" s="39" t="e">
        <f aca="false">SUM(S403+S408+S411)</f>
        <v>#REF!</v>
      </c>
      <c r="T402" s="39" t="e">
        <f aca="false">SUM(T403+T408+T411)</f>
        <v>#REF!</v>
      </c>
      <c r="U402" s="39" t="n">
        <f aca="false">SUM(U403+U408+U411)</f>
        <v>525680</v>
      </c>
      <c r="V402" s="39" t="n">
        <f aca="false">SUM(V403+V408+V411)</f>
        <v>0</v>
      </c>
      <c r="W402" s="39" t="e">
        <f aca="false">SUM(W403+W408+W411)</f>
        <v>#REF!</v>
      </c>
      <c r="X402" s="39" t="n">
        <f aca="false">SUM(X403+X408+X411+X414)</f>
        <v>105000</v>
      </c>
      <c r="Y402" s="39" t="n">
        <f aca="false">SUM(Y403+Y408+Y411+Y414)</f>
        <v>268000</v>
      </c>
      <c r="Z402" s="39" t="n">
        <f aca="false">SUM(Z403+Z408+Z411+Z414)</f>
        <v>317700</v>
      </c>
      <c r="AA402" s="39" t="n">
        <f aca="false">AA403+AA408+AA411+AA414</f>
        <v>117500</v>
      </c>
      <c r="AB402" s="39" t="n">
        <f aca="false">AB403+AB408+AB411+AB414</f>
        <v>72320.9</v>
      </c>
      <c r="AC402" s="39" t="n">
        <f aca="false">AC403+AC408+AC411+AC414</f>
        <v>235000</v>
      </c>
      <c r="AD402" s="39" t="n">
        <f aca="false">AD403+AD408+AD411+AD414</f>
        <v>240000</v>
      </c>
      <c r="AE402" s="39" t="n">
        <f aca="false">AE403+AE408+AE411+AE414</f>
        <v>0</v>
      </c>
      <c r="AF402" s="39" t="n">
        <f aca="false">AF403+AF408+AF411+AF414</f>
        <v>0</v>
      </c>
      <c r="AG402" s="39" t="n">
        <f aca="false">AG403+AG408+AG411+AG414</f>
        <v>240000</v>
      </c>
      <c r="AH402" s="39" t="n">
        <f aca="false">AH403+AH408+AH411+AH414</f>
        <v>94118.51</v>
      </c>
      <c r="AI402" s="39" t="n">
        <f aca="false">AI403+AI408+AI411+AI414</f>
        <v>169800</v>
      </c>
      <c r="AJ402" s="39" t="n">
        <f aca="false">AJ403+AJ408+AJ411+AJ414</f>
        <v>31241.22</v>
      </c>
      <c r="AK402" s="39" t="n">
        <f aca="false">AK403+AK408+AK411+AK414</f>
        <v>122000</v>
      </c>
      <c r="AL402" s="39" t="n">
        <f aca="false">AL403+AL408+AL411+AL414</f>
        <v>0</v>
      </c>
      <c r="AM402" s="39" t="n">
        <f aca="false">AM403+AM408+AM411+AM414</f>
        <v>0</v>
      </c>
      <c r="AN402" s="39" t="n">
        <f aca="false">AN403+AN408+AN411+AN414</f>
        <v>122000</v>
      </c>
      <c r="AO402" s="39" t="n">
        <f aca="false">SUM(AN402/$AN$4)</f>
        <v>16192.1826265844</v>
      </c>
      <c r="AP402" s="39" t="n">
        <f aca="false">AP403+AP408+AP411+AP414</f>
        <v>92000</v>
      </c>
      <c r="AQ402" s="39"/>
      <c r="AR402" s="39" t="n">
        <f aca="false">SUM(AR414)</f>
        <v>12210.51</v>
      </c>
      <c r="AS402" s="39"/>
      <c r="AT402" s="39" t="n">
        <f aca="false">AT403+AT408+AT411+AT414</f>
        <v>7019.44</v>
      </c>
      <c r="AU402" s="39" t="n">
        <f aca="false">AU403+AU408+AU411+AU414</f>
        <v>7250</v>
      </c>
      <c r="AV402" s="39" t="n">
        <f aca="false">AV403+AV408+AV411+AV414</f>
        <v>0</v>
      </c>
      <c r="AW402" s="39" t="n">
        <f aca="false">AW403+AW408+AW411+AW414</f>
        <v>19460.51</v>
      </c>
      <c r="AX402" s="47" t="n">
        <f aca="false">SUM(AX403+AX408+AX411+AX414)</f>
        <v>7019.44</v>
      </c>
      <c r="AY402" s="47" t="n">
        <f aca="false">SUM(AY403+AY408+AY411+AY414)</f>
        <v>0</v>
      </c>
      <c r="AZ402" s="47" t="n">
        <f aca="false">SUM(AZ403+AZ408+AZ411+AZ414)</f>
        <v>12210.51</v>
      </c>
      <c r="BA402" s="47" t="n">
        <f aca="false">SUM(BA403+BA408+BA411+BA414)</f>
        <v>7250</v>
      </c>
      <c r="BB402" s="47" t="n">
        <f aca="false">SUM(BB403+BB408+BB411+BB414)</f>
        <v>7093.62</v>
      </c>
      <c r="BC402" s="48" t="n">
        <f aca="false">SUM(BB402/BA402*100)</f>
        <v>97.8430344827586</v>
      </c>
      <c r="BL402" s="2"/>
    </row>
    <row r="403" customFormat="false" ht="12.75" hidden="false" customHeight="false" outlineLevel="0" collapsed="false">
      <c r="A403" s="41"/>
      <c r="B403" s="36"/>
      <c r="C403" s="36"/>
      <c r="D403" s="36"/>
      <c r="E403" s="36"/>
      <c r="F403" s="36"/>
      <c r="G403" s="36"/>
      <c r="H403" s="36"/>
      <c r="I403" s="49" t="n">
        <v>321</v>
      </c>
      <c r="J403" s="50" t="s">
        <v>96</v>
      </c>
      <c r="K403" s="51" t="n">
        <f aca="false">SUM(K405:K406)</f>
        <v>5000</v>
      </c>
      <c r="L403" s="51" t="n">
        <f aca="false">SUM(L405:L408)</f>
        <v>25000</v>
      </c>
      <c r="M403" s="51" t="n">
        <f aca="false">SUM(M405:M408)</f>
        <v>15000</v>
      </c>
      <c r="N403" s="51" t="n">
        <f aca="false">SUM(N405:N408)</f>
        <v>0</v>
      </c>
      <c r="O403" s="51" t="n">
        <f aca="false">SUM(O405:O408)</f>
        <v>0</v>
      </c>
      <c r="P403" s="51" t="n">
        <f aca="false">SUM(P405:P408)</f>
        <v>32000</v>
      </c>
      <c r="Q403" s="51" t="n">
        <f aca="false">SUM(Q405:Q408)</f>
        <v>25000</v>
      </c>
      <c r="R403" s="39"/>
      <c r="S403" s="51" t="n">
        <f aca="false">SUM(S405:S408)</f>
        <v>0</v>
      </c>
      <c r="T403" s="51" t="n">
        <f aca="false">SUM(T405:T408)</f>
        <v>272680</v>
      </c>
      <c r="U403" s="51" t="n">
        <f aca="false">SUM(U405:U408)</f>
        <v>263680</v>
      </c>
      <c r="V403" s="51"/>
      <c r="W403" s="51" t="n">
        <f aca="false">SUM(W405:W408)</f>
        <v>0</v>
      </c>
      <c r="X403" s="51" t="n">
        <f aca="false">SUM(X405:X407)</f>
        <v>14000</v>
      </c>
      <c r="Y403" s="51" t="n">
        <f aca="false">SUM(Y404:Y407)</f>
        <v>92000</v>
      </c>
      <c r="Z403" s="51" t="n">
        <f aca="false">SUM(Z404:Z407)</f>
        <v>88500</v>
      </c>
      <c r="AA403" s="51" t="n">
        <f aca="false">SUM(AA404:AA407)</f>
        <v>77500</v>
      </c>
      <c r="AB403" s="51" t="n">
        <f aca="false">SUM(AB404:AB407)</f>
        <v>2794</v>
      </c>
      <c r="AC403" s="51" t="n">
        <f aca="false">SUM(AC404:AC407)</f>
        <v>155000</v>
      </c>
      <c r="AD403" s="51" t="n">
        <f aca="false">SUM(AD404:AD407)</f>
        <v>145000</v>
      </c>
      <c r="AE403" s="51" t="n">
        <f aca="false">SUM(AE404:AE407)</f>
        <v>0</v>
      </c>
      <c r="AF403" s="51" t="n">
        <f aca="false">SUM(AF404:AF407)</f>
        <v>0</v>
      </c>
      <c r="AG403" s="51" t="n">
        <f aca="false">SUM(AG404:AG407)</f>
        <v>145000</v>
      </c>
      <c r="AH403" s="51" t="n">
        <f aca="false">SUM(AH404:AH407)</f>
        <v>43002</v>
      </c>
      <c r="AI403" s="51" t="n">
        <f aca="false">SUM(AI404:AI407)</f>
        <v>99800</v>
      </c>
      <c r="AJ403" s="51" t="n">
        <f aca="false">SUM(AJ404:AJ407)</f>
        <v>1280</v>
      </c>
      <c r="AK403" s="51" t="n">
        <f aca="false">SUM(AK404:AK407)</f>
        <v>52000</v>
      </c>
      <c r="AL403" s="51" t="n">
        <f aca="false">SUM(AL404:AL407)</f>
        <v>0</v>
      </c>
      <c r="AM403" s="51" t="n">
        <f aca="false">SUM(AM404:AM407)</f>
        <v>0</v>
      </c>
      <c r="AN403" s="51" t="n">
        <f aca="false">SUM(AN404:AN407)</f>
        <v>52000</v>
      </c>
      <c r="AO403" s="39" t="n">
        <f aca="false">SUM(AN403/$AN$4)</f>
        <v>6901.58603756055</v>
      </c>
      <c r="AP403" s="51" t="n">
        <f aca="false">SUM(AP404:AP407)</f>
        <v>12000</v>
      </c>
      <c r="AQ403" s="51"/>
      <c r="AR403" s="51"/>
      <c r="AS403" s="39"/>
      <c r="AT403" s="51" t="n">
        <f aca="false">SUM(AT404:AT407)</f>
        <v>69.97</v>
      </c>
      <c r="AU403" s="51" t="n">
        <f aca="false">SUM(AU404:AU407)</f>
        <v>150</v>
      </c>
      <c r="AV403" s="51" t="n">
        <f aca="false">SUM(AV404:AV407)</f>
        <v>0</v>
      </c>
      <c r="AW403" s="51" t="n">
        <f aca="false">SUM(AR403+AU403-AV403)</f>
        <v>150</v>
      </c>
      <c r="AX403" s="47" t="n">
        <f aca="false">SUM(AX404:AX407)</f>
        <v>69.97</v>
      </c>
      <c r="AY403" s="47" t="n">
        <f aca="false">SUM(AY404:AY407)</f>
        <v>0</v>
      </c>
      <c r="AZ403" s="47" t="n">
        <f aca="false">SUM(AZ404:AZ407)</f>
        <v>0</v>
      </c>
      <c r="BA403" s="47" t="n">
        <f aca="false">SUM(BA404:BA407)</f>
        <v>150</v>
      </c>
      <c r="BB403" s="47" t="n">
        <f aca="false">SUM(BB404:BB407)</f>
        <v>144.15</v>
      </c>
      <c r="BC403" s="48" t="n">
        <f aca="false">SUM(BB403/BA403*100)</f>
        <v>96.1</v>
      </c>
      <c r="BL403" s="2"/>
    </row>
    <row r="404" customFormat="false" ht="12.75" hidden="false" customHeight="false" outlineLevel="0" collapsed="false">
      <c r="A404" s="41"/>
      <c r="B404" s="36"/>
      <c r="C404" s="36"/>
      <c r="D404" s="36"/>
      <c r="E404" s="36"/>
      <c r="F404" s="36"/>
      <c r="G404" s="36"/>
      <c r="H404" s="36"/>
      <c r="I404" s="49" t="n">
        <v>32111</v>
      </c>
      <c r="J404" s="50" t="s">
        <v>97</v>
      </c>
      <c r="K404" s="51"/>
      <c r="L404" s="51"/>
      <c r="M404" s="51"/>
      <c r="N404" s="51"/>
      <c r="O404" s="51"/>
      <c r="P404" s="51"/>
      <c r="Q404" s="51"/>
      <c r="R404" s="39"/>
      <c r="S404" s="51"/>
      <c r="T404" s="51"/>
      <c r="U404" s="51"/>
      <c r="V404" s="51"/>
      <c r="W404" s="51"/>
      <c r="X404" s="51"/>
      <c r="Y404" s="51"/>
      <c r="Z404" s="51" t="n">
        <v>1000</v>
      </c>
      <c r="AA404" s="51" t="n">
        <v>1000</v>
      </c>
      <c r="AB404" s="51" t="n">
        <v>170</v>
      </c>
      <c r="AC404" s="51" t="n">
        <v>2000</v>
      </c>
      <c r="AD404" s="51" t="n">
        <v>2000</v>
      </c>
      <c r="AE404" s="51"/>
      <c r="AF404" s="51"/>
      <c r="AG404" s="53" t="n">
        <f aca="false">SUM(AD404+AE404-AF404)</f>
        <v>2000</v>
      </c>
      <c r="AH404" s="51" t="n">
        <v>200</v>
      </c>
      <c r="AI404" s="51" t="n">
        <v>3000</v>
      </c>
      <c r="AJ404" s="47" t="n">
        <v>0</v>
      </c>
      <c r="AK404" s="51" t="n">
        <v>3000</v>
      </c>
      <c r="AL404" s="51"/>
      <c r="AM404" s="51"/>
      <c r="AN404" s="47" t="n">
        <f aca="false">SUM(AK404+AL404-AM404)</f>
        <v>3000</v>
      </c>
      <c r="AO404" s="39" t="n">
        <f aca="false">SUM(AN404/$AN$4)</f>
        <v>398.168425243878</v>
      </c>
      <c r="AP404" s="47" t="n">
        <v>3000</v>
      </c>
      <c r="AQ404" s="47"/>
      <c r="AR404" s="47"/>
      <c r="AS404" s="39"/>
      <c r="AT404" s="47"/>
      <c r="AU404" s="47"/>
      <c r="AV404" s="47"/>
      <c r="AW404" s="47" t="n">
        <f aca="false">SUM(AR404+AU404-AV404)</f>
        <v>0</v>
      </c>
      <c r="AX404" s="47"/>
      <c r="AY404" s="47"/>
      <c r="AZ404" s="47"/>
      <c r="BA404" s="47" t="n">
        <f aca="false">SUM(AW404+AY404-AZ404)</f>
        <v>0</v>
      </c>
      <c r="BB404" s="47"/>
      <c r="BC404" s="48" t="e">
        <f aca="false">SUM(BB404/BA404*100)</f>
        <v>#DIV/0!</v>
      </c>
      <c r="BL404" s="2"/>
    </row>
    <row r="405" customFormat="false" ht="12.75" hidden="false" customHeight="false" outlineLevel="0" collapsed="false">
      <c r="A405" s="41"/>
      <c r="B405" s="36"/>
      <c r="C405" s="36"/>
      <c r="D405" s="36"/>
      <c r="E405" s="36"/>
      <c r="F405" s="36"/>
      <c r="G405" s="36"/>
      <c r="H405" s="36"/>
      <c r="I405" s="49" t="n">
        <v>32115</v>
      </c>
      <c r="J405" s="50" t="s">
        <v>370</v>
      </c>
      <c r="K405" s="51"/>
      <c r="L405" s="51"/>
      <c r="M405" s="51"/>
      <c r="N405" s="51"/>
      <c r="O405" s="51"/>
      <c r="P405" s="51" t="n">
        <v>2000</v>
      </c>
      <c r="Q405" s="51" t="n">
        <v>4000</v>
      </c>
      <c r="R405" s="39"/>
      <c r="S405" s="51" t="n">
        <v>0</v>
      </c>
      <c r="T405" s="51" t="n">
        <v>9000</v>
      </c>
      <c r="U405" s="51"/>
      <c r="V405" s="51"/>
      <c r="W405" s="51" t="n">
        <v>0</v>
      </c>
      <c r="X405" s="51" t="n">
        <v>2000</v>
      </c>
      <c r="Y405" s="51" t="n">
        <v>15000</v>
      </c>
      <c r="Z405" s="51" t="n">
        <v>15000</v>
      </c>
      <c r="AA405" s="51" t="n">
        <v>0</v>
      </c>
      <c r="AB405" s="51" t="n">
        <v>518</v>
      </c>
      <c r="AC405" s="51" t="n">
        <v>0</v>
      </c>
      <c r="AD405" s="51" t="n">
        <v>5000</v>
      </c>
      <c r="AE405" s="51"/>
      <c r="AF405" s="51"/>
      <c r="AG405" s="53" t="n">
        <f aca="false">SUM(AD405+AE405-AF405)</f>
        <v>5000</v>
      </c>
      <c r="AH405" s="51" t="n">
        <v>864</v>
      </c>
      <c r="AI405" s="51" t="n">
        <v>3000</v>
      </c>
      <c r="AJ405" s="47" t="n">
        <v>0</v>
      </c>
      <c r="AK405" s="51" t="n">
        <v>4000</v>
      </c>
      <c r="AL405" s="51"/>
      <c r="AM405" s="51"/>
      <c r="AN405" s="47" t="n">
        <f aca="false">SUM(AK405+AL405-AM405)</f>
        <v>4000</v>
      </c>
      <c r="AO405" s="39" t="n">
        <f aca="false">SUM(AN405/$AN$4)</f>
        <v>530.891233658504</v>
      </c>
      <c r="AP405" s="47" t="n">
        <v>4000</v>
      </c>
      <c r="AQ405" s="47"/>
      <c r="AR405" s="47"/>
      <c r="AS405" s="39" t="n">
        <v>69.97</v>
      </c>
      <c r="AT405" s="47" t="n">
        <v>69.97</v>
      </c>
      <c r="AU405" s="47" t="n">
        <v>150</v>
      </c>
      <c r="AV405" s="47"/>
      <c r="AW405" s="47" t="n">
        <f aca="false">SUM(AR405+AU405-AV405)</f>
        <v>150</v>
      </c>
      <c r="AX405" s="47" t="n">
        <v>69.97</v>
      </c>
      <c r="AY405" s="47"/>
      <c r="AZ405" s="47"/>
      <c r="BA405" s="47" t="n">
        <f aca="false">SUM(AW405+AY405-AZ405)</f>
        <v>150</v>
      </c>
      <c r="BB405" s="47" t="n">
        <v>144.15</v>
      </c>
      <c r="BC405" s="48" t="n">
        <f aca="false">SUM(BB405/BA405*100)</f>
        <v>96.1</v>
      </c>
      <c r="BL405" s="2"/>
    </row>
    <row r="406" customFormat="false" ht="12.75" hidden="false" customHeight="false" outlineLevel="0" collapsed="false">
      <c r="A406" s="41"/>
      <c r="B406" s="36"/>
      <c r="C406" s="36"/>
      <c r="D406" s="36"/>
      <c r="E406" s="36"/>
      <c r="F406" s="36"/>
      <c r="G406" s="36"/>
      <c r="H406" s="36"/>
      <c r="I406" s="49" t="n">
        <v>32131</v>
      </c>
      <c r="J406" s="50" t="s">
        <v>101</v>
      </c>
      <c r="K406" s="51" t="n">
        <v>5000</v>
      </c>
      <c r="L406" s="51" t="n">
        <v>15000</v>
      </c>
      <c r="M406" s="51" t="n">
        <v>5000</v>
      </c>
      <c r="N406" s="51"/>
      <c r="O406" s="51"/>
      <c r="P406" s="51" t="n">
        <v>20000</v>
      </c>
      <c r="Q406" s="51" t="n">
        <v>10000</v>
      </c>
      <c r="R406" s="39"/>
      <c r="S406" s="51" t="n">
        <v>0</v>
      </c>
      <c r="T406" s="51" t="n">
        <v>70000</v>
      </c>
      <c r="U406" s="51"/>
      <c r="V406" s="51"/>
      <c r="W406" s="51" t="n">
        <v>0</v>
      </c>
      <c r="X406" s="51" t="n">
        <v>5000</v>
      </c>
      <c r="Y406" s="51" t="n">
        <v>75000</v>
      </c>
      <c r="Z406" s="51" t="n">
        <v>67500</v>
      </c>
      <c r="AA406" s="51" t="n">
        <v>75000</v>
      </c>
      <c r="AB406" s="51"/>
      <c r="AC406" s="51" t="n">
        <v>150000</v>
      </c>
      <c r="AD406" s="51" t="n">
        <v>130000</v>
      </c>
      <c r="AE406" s="51"/>
      <c r="AF406" s="51"/>
      <c r="AG406" s="53" t="n">
        <f aca="false">SUM(AD406+AE406-AF406)</f>
        <v>130000</v>
      </c>
      <c r="AH406" s="51" t="n">
        <v>36600</v>
      </c>
      <c r="AI406" s="51" t="n">
        <v>84800</v>
      </c>
      <c r="AJ406" s="47" t="n">
        <v>0</v>
      </c>
      <c r="AK406" s="51" t="n">
        <v>40000</v>
      </c>
      <c r="AL406" s="51"/>
      <c r="AM406" s="51"/>
      <c r="AN406" s="47" t="n">
        <f aca="false">SUM(AK406+AL406-AM406)</f>
        <v>40000</v>
      </c>
      <c r="AO406" s="39" t="n">
        <f aca="false">SUM(AN406/$AN$4)</f>
        <v>5308.91233658504</v>
      </c>
      <c r="AP406" s="47"/>
      <c r="AQ406" s="47"/>
      <c r="AR406" s="47"/>
      <c r="AS406" s="39"/>
      <c r="AT406" s="47"/>
      <c r="AU406" s="47"/>
      <c r="AV406" s="47"/>
      <c r="AW406" s="47" t="n">
        <f aca="false">SUM(AR406+AU406-AV406)</f>
        <v>0</v>
      </c>
      <c r="AX406" s="47"/>
      <c r="AY406" s="47"/>
      <c r="AZ406" s="47"/>
      <c r="BA406" s="47" t="n">
        <f aca="false">SUM(AW406+AY406-AZ406)</f>
        <v>0</v>
      </c>
      <c r="BB406" s="47"/>
      <c r="BC406" s="48" t="e">
        <f aca="false">SUM(BB406/BA406*100)</f>
        <v>#DIV/0!</v>
      </c>
      <c r="BL406" s="2"/>
    </row>
    <row r="407" customFormat="false" ht="12.75" hidden="false" customHeight="false" outlineLevel="0" collapsed="false">
      <c r="A407" s="41"/>
      <c r="B407" s="36"/>
      <c r="C407" s="36"/>
      <c r="D407" s="36"/>
      <c r="E407" s="36"/>
      <c r="F407" s="36"/>
      <c r="G407" s="36"/>
      <c r="H407" s="36"/>
      <c r="I407" s="49" t="n">
        <v>32141</v>
      </c>
      <c r="J407" s="50" t="s">
        <v>371</v>
      </c>
      <c r="K407" s="51"/>
      <c r="L407" s="51"/>
      <c r="M407" s="51"/>
      <c r="N407" s="51"/>
      <c r="O407" s="51"/>
      <c r="P407" s="51"/>
      <c r="Q407" s="51"/>
      <c r="R407" s="39"/>
      <c r="S407" s="51"/>
      <c r="T407" s="51" t="n">
        <v>1680</v>
      </c>
      <c r="U407" s="51" t="n">
        <v>1680</v>
      </c>
      <c r="V407" s="51"/>
      <c r="W407" s="51"/>
      <c r="X407" s="51" t="n">
        <v>7000</v>
      </c>
      <c r="Y407" s="51" t="n">
        <v>2000</v>
      </c>
      <c r="Z407" s="51" t="n">
        <v>5000</v>
      </c>
      <c r="AA407" s="51" t="n">
        <v>1500</v>
      </c>
      <c r="AB407" s="51" t="n">
        <v>2106</v>
      </c>
      <c r="AC407" s="51" t="n">
        <v>3000</v>
      </c>
      <c r="AD407" s="51" t="n">
        <v>8000</v>
      </c>
      <c r="AE407" s="51"/>
      <c r="AF407" s="51"/>
      <c r="AG407" s="53" t="n">
        <f aca="false">SUM(AD407+AE407-AF407)</f>
        <v>8000</v>
      </c>
      <c r="AH407" s="51" t="n">
        <v>5338</v>
      </c>
      <c r="AI407" s="51" t="n">
        <v>9000</v>
      </c>
      <c r="AJ407" s="47" t="n">
        <v>1280</v>
      </c>
      <c r="AK407" s="51" t="n">
        <v>5000</v>
      </c>
      <c r="AL407" s="51"/>
      <c r="AM407" s="51"/>
      <c r="AN407" s="47" t="n">
        <f aca="false">SUM(AK407+AL407-AM407)</f>
        <v>5000</v>
      </c>
      <c r="AO407" s="39" t="n">
        <f aca="false">SUM(AN407/$AN$4)</f>
        <v>663.61404207313</v>
      </c>
      <c r="AP407" s="47" t="n">
        <v>5000</v>
      </c>
      <c r="AQ407" s="47"/>
      <c r="AR407" s="47"/>
      <c r="AS407" s="39"/>
      <c r="AT407" s="47"/>
      <c r="AU407" s="47"/>
      <c r="AV407" s="47"/>
      <c r="AW407" s="47" t="n">
        <f aca="false">SUM(AR407+AU407-AV407)</f>
        <v>0</v>
      </c>
      <c r="AX407" s="47"/>
      <c r="AY407" s="47"/>
      <c r="AZ407" s="47"/>
      <c r="BA407" s="47" t="n">
        <f aca="false">SUM(AW407+AY407-AZ407)</f>
        <v>0</v>
      </c>
      <c r="BB407" s="47"/>
      <c r="BC407" s="48" t="e">
        <f aca="false">SUM(BB407/BA407*100)</f>
        <v>#DIV/0!</v>
      </c>
      <c r="BL407" s="2"/>
    </row>
    <row r="408" customFormat="false" ht="12.75" hidden="false" customHeight="false" outlineLevel="0" collapsed="false">
      <c r="A408" s="41"/>
      <c r="B408" s="36"/>
      <c r="C408" s="36"/>
      <c r="D408" s="36"/>
      <c r="E408" s="36"/>
      <c r="F408" s="36"/>
      <c r="G408" s="36"/>
      <c r="H408" s="36"/>
      <c r="I408" s="49" t="n">
        <v>322</v>
      </c>
      <c r="J408" s="50" t="s">
        <v>102</v>
      </c>
      <c r="K408" s="51" t="n">
        <f aca="false">SUM(K409:K416)</f>
        <v>5000</v>
      </c>
      <c r="L408" s="51" t="n">
        <f aca="false">SUM(L409:L416)</f>
        <v>10000</v>
      </c>
      <c r="M408" s="51" t="n">
        <f aca="false">SUM(M409:M416)</f>
        <v>10000</v>
      </c>
      <c r="N408" s="51" t="n">
        <f aca="false">SUM(N409:N416)</f>
        <v>0</v>
      </c>
      <c r="O408" s="51" t="n">
        <f aca="false">SUM(O409:O416)</f>
        <v>0</v>
      </c>
      <c r="P408" s="51" t="n">
        <f aca="false">SUM(P409:P416)</f>
        <v>10000</v>
      </c>
      <c r="Q408" s="51" t="n">
        <f aca="false">SUM(Q409:Q416)</f>
        <v>11000</v>
      </c>
      <c r="R408" s="39"/>
      <c r="S408" s="68" t="n">
        <f aca="false">SUM(S409:S409)</f>
        <v>0</v>
      </c>
      <c r="T408" s="68" t="n">
        <f aca="false">SUM(T409:T409)</f>
        <v>192000</v>
      </c>
      <c r="U408" s="68" t="n">
        <f aca="false">SUM(U409:U416)</f>
        <v>262000</v>
      </c>
      <c r="V408" s="68"/>
      <c r="W408" s="68" t="n">
        <f aca="false">SUM(W409:W409)</f>
        <v>0</v>
      </c>
      <c r="X408" s="68" t="n">
        <f aca="false">SUM(X409:X409)</f>
        <v>74000</v>
      </c>
      <c r="Y408" s="68" t="n">
        <f aca="false">SUM(Y409:Y409)</f>
        <v>144000</v>
      </c>
      <c r="Z408" s="68" t="n">
        <f aca="false">SUM(Z409:Z409)</f>
        <v>144000</v>
      </c>
      <c r="AA408" s="68" t="n">
        <f aca="false">SUM(AA409:AA409)</f>
        <v>25000</v>
      </c>
      <c r="AB408" s="68" t="n">
        <f aca="false">SUM(AB409:AB409)</f>
        <v>68991.9</v>
      </c>
      <c r="AC408" s="68" t="n">
        <f aca="false">SUM(AC409:AC410)</f>
        <v>50000</v>
      </c>
      <c r="AD408" s="68" t="n">
        <f aca="false">SUM(AD409:AD410)</f>
        <v>65000</v>
      </c>
      <c r="AE408" s="68" t="n">
        <f aca="false">SUM(AE409:AE410)</f>
        <v>0</v>
      </c>
      <c r="AF408" s="68" t="n">
        <f aca="false">SUM(AF409:AF410)</f>
        <v>0</v>
      </c>
      <c r="AG408" s="68" t="n">
        <f aca="false">SUM(AG409:AG410)</f>
        <v>65000</v>
      </c>
      <c r="AH408" s="68" t="n">
        <f aca="false">SUM(AH409:AH410)</f>
        <v>37972.51</v>
      </c>
      <c r="AI408" s="68" t="n">
        <f aca="false">SUM(AI409:AI410)</f>
        <v>65000</v>
      </c>
      <c r="AJ408" s="68" t="n">
        <f aca="false">SUM(AJ409:AJ410)</f>
        <v>29961.22</v>
      </c>
      <c r="AK408" s="68" t="n">
        <f aca="false">SUM(AK409:AK410)</f>
        <v>65000</v>
      </c>
      <c r="AL408" s="68" t="n">
        <f aca="false">SUM(AL409:AL410)</f>
        <v>0</v>
      </c>
      <c r="AM408" s="68" t="n">
        <f aca="false">SUM(AM409:AM410)</f>
        <v>0</v>
      </c>
      <c r="AN408" s="68" t="n">
        <f aca="false">SUM(AN409:AN410)</f>
        <v>65000</v>
      </c>
      <c r="AO408" s="39" t="n">
        <f aca="false">SUM(AN408/$AN$4)</f>
        <v>8626.98254695069</v>
      </c>
      <c r="AP408" s="68" t="n">
        <f aca="false">SUM(AP409:AP410)</f>
        <v>70000</v>
      </c>
      <c r="AQ408" s="68"/>
      <c r="AR408" s="68"/>
      <c r="AS408" s="39" t="n">
        <f aca="false">SUM(AS409:AS410)</f>
        <v>2884.22</v>
      </c>
      <c r="AT408" s="68" t="n">
        <f aca="false">SUM(AT409:AT410)</f>
        <v>2884.22</v>
      </c>
      <c r="AU408" s="68" t="n">
        <f aca="false">SUM(AU409:AU410)</f>
        <v>3000</v>
      </c>
      <c r="AV408" s="68" t="n">
        <f aca="false">SUM(AV409:AV410)</f>
        <v>0</v>
      </c>
      <c r="AW408" s="68" t="n">
        <f aca="false">SUM(AR408+AU408-AV408)</f>
        <v>3000</v>
      </c>
      <c r="AX408" s="47" t="n">
        <f aca="false">SUM(AX409:AX410)</f>
        <v>2884.22</v>
      </c>
      <c r="AY408" s="47" t="n">
        <f aca="false">SUM(AY409:AY410)</f>
        <v>0</v>
      </c>
      <c r="AZ408" s="47" t="n">
        <f aca="false">SUM(AZ409:AZ410)</f>
        <v>0</v>
      </c>
      <c r="BA408" s="47" t="n">
        <f aca="false">SUM(BA409:BA410)</f>
        <v>3000</v>
      </c>
      <c r="BB408" s="47" t="n">
        <f aca="false">SUM(BB409:BB410)</f>
        <v>2884.22</v>
      </c>
      <c r="BC408" s="48" t="n">
        <f aca="false">SUM(BB408/BA408*100)</f>
        <v>96.1406666666667</v>
      </c>
      <c r="BL408" s="2"/>
    </row>
    <row r="409" customFormat="false" ht="12.75" hidden="false" customHeight="false" outlineLevel="0" collapsed="false">
      <c r="A409" s="41"/>
      <c r="B409" s="36"/>
      <c r="C409" s="36"/>
      <c r="D409" s="36"/>
      <c r="E409" s="36"/>
      <c r="F409" s="36"/>
      <c r="G409" s="36"/>
      <c r="H409" s="36"/>
      <c r="I409" s="49" t="n">
        <v>32216</v>
      </c>
      <c r="J409" s="50" t="s">
        <v>372</v>
      </c>
      <c r="K409" s="51" t="n">
        <v>5000</v>
      </c>
      <c r="L409" s="51" t="n">
        <v>10000</v>
      </c>
      <c r="M409" s="51" t="n">
        <v>10000</v>
      </c>
      <c r="N409" s="51"/>
      <c r="O409" s="51"/>
      <c r="P409" s="51" t="n">
        <v>10000</v>
      </c>
      <c r="Q409" s="51" t="n">
        <v>11000</v>
      </c>
      <c r="R409" s="39"/>
      <c r="S409" s="51"/>
      <c r="T409" s="51" t="n">
        <v>192000</v>
      </c>
      <c r="U409" s="51" t="n">
        <v>192000</v>
      </c>
      <c r="V409" s="51"/>
      <c r="W409" s="51"/>
      <c r="X409" s="51" t="n">
        <v>74000</v>
      </c>
      <c r="Y409" s="51" t="n">
        <v>144000</v>
      </c>
      <c r="Z409" s="51" t="n">
        <v>144000</v>
      </c>
      <c r="AA409" s="51" t="n">
        <v>25000</v>
      </c>
      <c r="AB409" s="51" t="n">
        <v>68991.9</v>
      </c>
      <c r="AC409" s="51" t="n">
        <v>50000</v>
      </c>
      <c r="AD409" s="51" t="n">
        <v>60000</v>
      </c>
      <c r="AE409" s="51"/>
      <c r="AF409" s="51"/>
      <c r="AG409" s="53" t="n">
        <f aca="false">SUM(AD409+AE409-AF409)</f>
        <v>60000</v>
      </c>
      <c r="AH409" s="51" t="n">
        <v>33307.61</v>
      </c>
      <c r="AI409" s="51" t="n">
        <v>60000</v>
      </c>
      <c r="AJ409" s="47" t="n">
        <v>29961.22</v>
      </c>
      <c r="AK409" s="51" t="n">
        <v>60000</v>
      </c>
      <c r="AL409" s="51"/>
      <c r="AM409" s="51"/>
      <c r="AN409" s="47" t="n">
        <f aca="false">SUM(AK409+AL409-AM409)</f>
        <v>60000</v>
      </c>
      <c r="AO409" s="39" t="n">
        <f aca="false">SUM(AN409/$AN$4)</f>
        <v>7963.36850487756</v>
      </c>
      <c r="AP409" s="47" t="n">
        <v>60000</v>
      </c>
      <c r="AQ409" s="47"/>
      <c r="AR409" s="47"/>
      <c r="AS409" s="39" t="n">
        <v>2884.22</v>
      </c>
      <c r="AT409" s="47" t="n">
        <v>2884.22</v>
      </c>
      <c r="AU409" s="47" t="n">
        <v>3000</v>
      </c>
      <c r="AV409" s="47"/>
      <c r="AW409" s="47" t="n">
        <f aca="false">SUM(AR409+AU409-AV409)</f>
        <v>3000</v>
      </c>
      <c r="AX409" s="47" t="n">
        <v>2884.22</v>
      </c>
      <c r="AY409" s="47"/>
      <c r="AZ409" s="47"/>
      <c r="BA409" s="47" t="n">
        <f aca="false">SUM(AW409+AY409-AZ409)</f>
        <v>3000</v>
      </c>
      <c r="BB409" s="47" t="n">
        <v>2884.22</v>
      </c>
      <c r="BC409" s="48" t="n">
        <f aca="false">SUM(BB409/BA409*100)</f>
        <v>96.1406666666667</v>
      </c>
      <c r="BL409" s="2"/>
    </row>
    <row r="410" customFormat="false" ht="12.75" hidden="false" customHeight="false" outlineLevel="0" collapsed="false">
      <c r="A410" s="41"/>
      <c r="B410" s="36"/>
      <c r="C410" s="36"/>
      <c r="D410" s="36"/>
      <c r="E410" s="36"/>
      <c r="F410" s="36"/>
      <c r="G410" s="36"/>
      <c r="H410" s="36"/>
      <c r="I410" s="49" t="n">
        <v>32271</v>
      </c>
      <c r="J410" s="50" t="s">
        <v>113</v>
      </c>
      <c r="K410" s="51"/>
      <c r="L410" s="51"/>
      <c r="M410" s="51"/>
      <c r="N410" s="51"/>
      <c r="O410" s="51"/>
      <c r="P410" s="51"/>
      <c r="Q410" s="51"/>
      <c r="R410" s="39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 t="n">
        <v>5000</v>
      </c>
      <c r="AE410" s="51"/>
      <c r="AF410" s="51"/>
      <c r="AG410" s="53" t="n">
        <f aca="false">SUM(AD410+AE410-AF410)</f>
        <v>5000</v>
      </c>
      <c r="AH410" s="51" t="n">
        <v>4664.9</v>
      </c>
      <c r="AI410" s="51" t="n">
        <v>5000</v>
      </c>
      <c r="AJ410" s="47" t="n">
        <v>0</v>
      </c>
      <c r="AK410" s="51" t="n">
        <v>5000</v>
      </c>
      <c r="AL410" s="51"/>
      <c r="AM410" s="51"/>
      <c r="AN410" s="47" t="n">
        <f aca="false">SUM(AK410+AL410-AM410)</f>
        <v>5000</v>
      </c>
      <c r="AO410" s="39" t="n">
        <f aca="false">SUM(AN410/$AN$4)</f>
        <v>663.61404207313</v>
      </c>
      <c r="AP410" s="47" t="n">
        <v>10000</v>
      </c>
      <c r="AQ410" s="47"/>
      <c r="AR410" s="47"/>
      <c r="AS410" s="39"/>
      <c r="AT410" s="47"/>
      <c r="AU410" s="47"/>
      <c r="AV410" s="47"/>
      <c r="AW410" s="47" t="n">
        <f aca="false">SUM(AR410+AU410-AV410)</f>
        <v>0</v>
      </c>
      <c r="AX410" s="47"/>
      <c r="AY410" s="47"/>
      <c r="AZ410" s="47"/>
      <c r="BA410" s="47" t="n">
        <f aca="false">SUM(AW410+AY410-AZ410)</f>
        <v>0</v>
      </c>
      <c r="BB410" s="47"/>
      <c r="BC410" s="48" t="e">
        <f aca="false">SUM(BB410/BA410*100)</f>
        <v>#DIV/0!</v>
      </c>
      <c r="BL410" s="2"/>
    </row>
    <row r="411" customFormat="false" ht="12.75" hidden="false" customHeight="false" outlineLevel="0" collapsed="false">
      <c r="A411" s="41"/>
      <c r="B411" s="36"/>
      <c r="C411" s="36"/>
      <c r="D411" s="36"/>
      <c r="E411" s="36"/>
      <c r="F411" s="36"/>
      <c r="G411" s="36"/>
      <c r="H411" s="36"/>
      <c r="I411" s="49" t="n">
        <v>323</v>
      </c>
      <c r="J411" s="50" t="s">
        <v>114</v>
      </c>
      <c r="K411" s="51" t="n">
        <f aca="false">SUM(K412:K436)</f>
        <v>0</v>
      </c>
      <c r="L411" s="51" t="n">
        <f aca="false">SUM(L412:L441)</f>
        <v>0</v>
      </c>
      <c r="M411" s="51" t="n">
        <f aca="false">SUM(M412:M441)</f>
        <v>0</v>
      </c>
      <c r="N411" s="51" t="n">
        <f aca="false">SUM(N412:N441)</f>
        <v>0</v>
      </c>
      <c r="O411" s="51" t="n">
        <f aca="false">SUM(O412:O441)</f>
        <v>0</v>
      </c>
      <c r="P411" s="51" t="n">
        <f aca="false">SUM(P412:P441)</f>
        <v>0</v>
      </c>
      <c r="Q411" s="51" t="n">
        <f aca="false">SUM(Q412:Q441)</f>
        <v>0</v>
      </c>
      <c r="R411" s="39"/>
      <c r="S411" s="51" t="e">
        <f aca="false">SUM(#REF!)</f>
        <v>#REF!</v>
      </c>
      <c r="T411" s="51" t="e">
        <f aca="false">SUM(#REF!)</f>
        <v>#REF!</v>
      </c>
      <c r="U411" s="51"/>
      <c r="V411" s="51"/>
      <c r="W411" s="51" t="e">
        <f aca="false">SUM(#REF!)</f>
        <v>#REF!</v>
      </c>
      <c r="X411" s="51" t="n">
        <f aca="false">SUM(X412:X412)</f>
        <v>5000</v>
      </c>
      <c r="Y411" s="51" t="n">
        <f aca="false">SUM(Y412:Y412)</f>
        <v>0</v>
      </c>
      <c r="Z411" s="51" t="n">
        <v>53200</v>
      </c>
      <c r="AA411" s="51" t="n">
        <f aca="false">SUM(AA412:AA412)</f>
        <v>0</v>
      </c>
      <c r="AB411" s="51" t="n">
        <f aca="false">SUM(AB412:AB412)</f>
        <v>535</v>
      </c>
      <c r="AC411" s="51" t="n">
        <f aca="false">SUM(AC412:AC413)</f>
        <v>0</v>
      </c>
      <c r="AD411" s="51" t="n">
        <f aca="false">SUM(AD412:AD413)</f>
        <v>6000</v>
      </c>
      <c r="AE411" s="51" t="n">
        <f aca="false">SUM(AE412:AE413)</f>
        <v>0</v>
      </c>
      <c r="AF411" s="51" t="n">
        <f aca="false">SUM(AF412:AF413)</f>
        <v>0</v>
      </c>
      <c r="AG411" s="51" t="n">
        <f aca="false">SUM(AG412:AG413)</f>
        <v>6000</v>
      </c>
      <c r="AH411" s="51" t="n">
        <f aca="false">SUM(AH412:AH413)</f>
        <v>8845</v>
      </c>
      <c r="AI411" s="51" t="n">
        <f aca="false">SUM(AI412:AI413)</f>
        <v>5000</v>
      </c>
      <c r="AJ411" s="51" t="n">
        <f aca="false">SUM(AJ412:AJ413)</f>
        <v>0</v>
      </c>
      <c r="AK411" s="51" t="n">
        <f aca="false">SUM(AK412:AK413)</f>
        <v>5000</v>
      </c>
      <c r="AL411" s="51" t="n">
        <f aca="false">SUM(AL412:AL413)</f>
        <v>0</v>
      </c>
      <c r="AM411" s="51" t="n">
        <f aca="false">SUM(AM412:AM413)</f>
        <v>0</v>
      </c>
      <c r="AN411" s="51" t="n">
        <f aca="false">SUM(AN412:AN413)</f>
        <v>5000</v>
      </c>
      <c r="AO411" s="39" t="n">
        <f aca="false">SUM(AN411/$AN$4)</f>
        <v>663.61404207313</v>
      </c>
      <c r="AP411" s="51" t="n">
        <f aca="false">SUM(AP412:AP413)</f>
        <v>10000</v>
      </c>
      <c r="AQ411" s="51"/>
      <c r="AR411" s="51"/>
      <c r="AS411" s="39"/>
      <c r="AT411" s="51" t="n">
        <f aca="false">SUM(AT412:AT413)</f>
        <v>3765.25</v>
      </c>
      <c r="AU411" s="51" t="n">
        <f aca="false">SUM(AU412:AU413)</f>
        <v>3800</v>
      </c>
      <c r="AV411" s="51" t="n">
        <f aca="false">SUM(AV412:AV413)</f>
        <v>0</v>
      </c>
      <c r="AW411" s="51" t="n">
        <f aca="false">SUM(AR411+AU411-AV411)</f>
        <v>3800</v>
      </c>
      <c r="AX411" s="47" t="n">
        <f aca="false">SUM(AX412:AX413)</f>
        <v>3765.25</v>
      </c>
      <c r="AY411" s="47" t="n">
        <f aca="false">SUM(AY412:AY413)</f>
        <v>0</v>
      </c>
      <c r="AZ411" s="47" t="n">
        <f aca="false">SUM(AZ412:AZ413)</f>
        <v>0</v>
      </c>
      <c r="BA411" s="47" t="n">
        <f aca="false">SUM(BA412:BA413)</f>
        <v>3800</v>
      </c>
      <c r="BB411" s="47" t="n">
        <f aca="false">SUM(BB412:BB413)</f>
        <v>3765.25</v>
      </c>
      <c r="BC411" s="48" t="n">
        <f aca="false">SUM(BB411/BA411*100)</f>
        <v>99.0855263157895</v>
      </c>
      <c r="BL411" s="2"/>
    </row>
    <row r="412" customFormat="false" ht="12.75" hidden="false" customHeight="false" outlineLevel="0" collapsed="false">
      <c r="A412" s="41"/>
      <c r="B412" s="36"/>
      <c r="C412" s="36"/>
      <c r="D412" s="36"/>
      <c r="E412" s="36"/>
      <c r="F412" s="36"/>
      <c r="G412" s="36"/>
      <c r="H412" s="36"/>
      <c r="I412" s="49" t="n">
        <v>32334</v>
      </c>
      <c r="J412" s="50" t="s">
        <v>373</v>
      </c>
      <c r="K412" s="36"/>
      <c r="L412" s="36"/>
      <c r="M412" s="36"/>
      <c r="N412" s="36"/>
      <c r="O412" s="36"/>
      <c r="P412" s="49"/>
      <c r="Q412" s="50"/>
      <c r="R412" s="39"/>
      <c r="S412" s="51"/>
      <c r="T412" s="51"/>
      <c r="U412" s="51"/>
      <c r="V412" s="51"/>
      <c r="W412" s="51"/>
      <c r="X412" s="51" t="n">
        <v>5000</v>
      </c>
      <c r="Y412" s="51" t="n">
        <v>0</v>
      </c>
      <c r="Z412" s="51" t="n">
        <v>1000</v>
      </c>
      <c r="AA412" s="51" t="n">
        <v>0</v>
      </c>
      <c r="AB412" s="51" t="n">
        <v>535</v>
      </c>
      <c r="AC412" s="51" t="n">
        <v>0</v>
      </c>
      <c r="AD412" s="51"/>
      <c r="AE412" s="51"/>
      <c r="AF412" s="51"/>
      <c r="AG412" s="53" t="n">
        <f aca="false">SUM(AD412+AE412-AF412)</f>
        <v>0</v>
      </c>
      <c r="AH412" s="51" t="n">
        <v>3685</v>
      </c>
      <c r="AI412" s="51" t="n">
        <v>5000</v>
      </c>
      <c r="AJ412" s="47" t="n">
        <v>0</v>
      </c>
      <c r="AK412" s="51" t="n">
        <v>5000</v>
      </c>
      <c r="AL412" s="51"/>
      <c r="AM412" s="51"/>
      <c r="AN412" s="47" t="n">
        <f aca="false">SUM(AK412+AL412-AM412)</f>
        <v>5000</v>
      </c>
      <c r="AO412" s="39" t="n">
        <f aca="false">SUM(AN412/$AN$4)</f>
        <v>663.61404207313</v>
      </c>
      <c r="AP412" s="47" t="n">
        <v>10000</v>
      </c>
      <c r="AQ412" s="47"/>
      <c r="AR412" s="47"/>
      <c r="AS412" s="39" t="n">
        <v>3765.25</v>
      </c>
      <c r="AT412" s="47" t="n">
        <v>3765.25</v>
      </c>
      <c r="AU412" s="47" t="n">
        <v>3800</v>
      </c>
      <c r="AV412" s="47"/>
      <c r="AW412" s="47" t="n">
        <f aca="false">SUM(AR412+AU412-AV412)</f>
        <v>3800</v>
      </c>
      <c r="AX412" s="47" t="n">
        <v>3765.25</v>
      </c>
      <c r="AY412" s="47"/>
      <c r="AZ412" s="47"/>
      <c r="BA412" s="47" t="n">
        <f aca="false">SUM(AW412+AY412-AZ412)</f>
        <v>3800</v>
      </c>
      <c r="BB412" s="47" t="n">
        <v>3765.25</v>
      </c>
      <c r="BC412" s="48" t="n">
        <f aca="false">SUM(BB412/BA412*100)</f>
        <v>99.0855263157895</v>
      </c>
      <c r="BL412" s="2"/>
    </row>
    <row r="413" customFormat="false" ht="12.75" hidden="false" customHeight="false" outlineLevel="0" collapsed="false">
      <c r="A413" s="41"/>
      <c r="B413" s="36"/>
      <c r="C413" s="36"/>
      <c r="D413" s="36"/>
      <c r="E413" s="36"/>
      <c r="F413" s="36"/>
      <c r="G413" s="36"/>
      <c r="H413" s="36"/>
      <c r="I413" s="49" t="n">
        <v>32363</v>
      </c>
      <c r="J413" s="50" t="s">
        <v>374</v>
      </c>
      <c r="K413" s="36"/>
      <c r="L413" s="36"/>
      <c r="M413" s="36"/>
      <c r="N413" s="36"/>
      <c r="O413" s="36"/>
      <c r="P413" s="49"/>
      <c r="Q413" s="50"/>
      <c r="R413" s="39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 t="n">
        <v>6000</v>
      </c>
      <c r="AE413" s="51"/>
      <c r="AF413" s="51"/>
      <c r="AG413" s="53" t="n">
        <f aca="false">SUM(AD413+AE413-AF413)</f>
        <v>6000</v>
      </c>
      <c r="AH413" s="51" t="n">
        <v>5160</v>
      </c>
      <c r="AI413" s="51" t="n">
        <v>0</v>
      </c>
      <c r="AJ413" s="47" t="n">
        <v>0</v>
      </c>
      <c r="AK413" s="51"/>
      <c r="AL413" s="51"/>
      <c r="AM413" s="51"/>
      <c r="AN413" s="47" t="n">
        <f aca="false">SUM(AK413+AL413-AM413)</f>
        <v>0</v>
      </c>
      <c r="AO413" s="39" t="n">
        <f aca="false">SUM(AN413/$AN$4)</f>
        <v>0</v>
      </c>
      <c r="AP413" s="47"/>
      <c r="AQ413" s="47"/>
      <c r="AR413" s="47"/>
      <c r="AS413" s="39"/>
      <c r="AT413" s="47"/>
      <c r="AU413" s="47"/>
      <c r="AV413" s="47"/>
      <c r="AW413" s="47" t="n">
        <f aca="false">SUM(AR413+AU413-AV413)</f>
        <v>0</v>
      </c>
      <c r="AX413" s="47"/>
      <c r="AY413" s="47"/>
      <c r="AZ413" s="47"/>
      <c r="BA413" s="47" t="n">
        <f aca="false">SUM(AW413+AY413-AZ413)</f>
        <v>0</v>
      </c>
      <c r="BB413" s="47"/>
      <c r="BC413" s="48" t="e">
        <f aca="false">SUM(BB413/BA413*100)</f>
        <v>#DIV/0!</v>
      </c>
      <c r="BL413" s="2"/>
    </row>
    <row r="414" customFormat="false" ht="12.75" hidden="false" customHeight="false" outlineLevel="0" collapsed="false">
      <c r="A414" s="41"/>
      <c r="B414" s="36"/>
      <c r="C414" s="36"/>
      <c r="D414" s="36"/>
      <c r="E414" s="36"/>
      <c r="F414" s="36"/>
      <c r="G414" s="36"/>
      <c r="H414" s="36"/>
      <c r="I414" s="49" t="n">
        <v>329</v>
      </c>
      <c r="J414" s="50" t="s">
        <v>56</v>
      </c>
      <c r="K414" s="36"/>
      <c r="L414" s="36"/>
      <c r="M414" s="36"/>
      <c r="N414" s="36"/>
      <c r="O414" s="36"/>
      <c r="P414" s="49"/>
      <c r="Q414" s="50"/>
      <c r="R414" s="39"/>
      <c r="S414" s="51" t="n">
        <f aca="false">SUM(S416)</f>
        <v>0</v>
      </c>
      <c r="T414" s="51" t="n">
        <f aca="false">SUM(T416)</f>
        <v>33000</v>
      </c>
      <c r="U414" s="51" t="n">
        <f aca="false">SUM(U415:U416)</f>
        <v>35000</v>
      </c>
      <c r="V414" s="51" t="n">
        <f aca="false">SUM(V416)</f>
        <v>0</v>
      </c>
      <c r="W414" s="51" t="n">
        <f aca="false">SUM(W416)</f>
        <v>0</v>
      </c>
      <c r="X414" s="51" t="n">
        <f aca="false">SUM(X415:X416)</f>
        <v>12000</v>
      </c>
      <c r="Y414" s="51" t="n">
        <f aca="false">SUM(Y415:Y416)</f>
        <v>32000</v>
      </c>
      <c r="Z414" s="51" t="n">
        <f aca="false">SUM(Z415:Z416)</f>
        <v>32000</v>
      </c>
      <c r="AA414" s="51" t="n">
        <f aca="false">SUM(AA415:AA416)</f>
        <v>15000</v>
      </c>
      <c r="AB414" s="51" t="n">
        <f aca="false">SUM(AB415:AB416)</f>
        <v>0</v>
      </c>
      <c r="AC414" s="51" t="n">
        <f aca="false">SUM(AC415:AC416)</f>
        <v>30000</v>
      </c>
      <c r="AD414" s="51" t="n">
        <f aca="false">SUM(AD415:AD416)</f>
        <v>24000</v>
      </c>
      <c r="AE414" s="51" t="n">
        <f aca="false">SUM(AE415:AE416)</f>
        <v>0</v>
      </c>
      <c r="AF414" s="51" t="n">
        <f aca="false">SUM(AF415:AF416)</f>
        <v>0</v>
      </c>
      <c r="AG414" s="51" t="n">
        <f aca="false">SUM(AG415:AG416)</f>
        <v>24000</v>
      </c>
      <c r="AH414" s="51" t="n">
        <f aca="false">SUM(AH415:AH416)</f>
        <v>4299</v>
      </c>
      <c r="AI414" s="51" t="n">
        <f aca="false">SUM(AI415:AI416)</f>
        <v>0</v>
      </c>
      <c r="AJ414" s="47" t="n">
        <v>0</v>
      </c>
      <c r="AK414" s="51" t="n">
        <v>0</v>
      </c>
      <c r="AL414" s="51"/>
      <c r="AM414" s="51"/>
      <c r="AN414" s="47" t="n">
        <f aca="false">SUM(AK414+AL414-AM414)</f>
        <v>0</v>
      </c>
      <c r="AO414" s="39" t="n">
        <f aca="false">SUM(AN414/$AN$4)</f>
        <v>0</v>
      </c>
      <c r="AP414" s="47"/>
      <c r="AQ414" s="47"/>
      <c r="AR414" s="47" t="n">
        <v>12210.51</v>
      </c>
      <c r="AS414" s="39"/>
      <c r="AT414" s="39" t="n">
        <f aca="false">SUM(AT415:AT416)</f>
        <v>300</v>
      </c>
      <c r="AU414" s="39" t="n">
        <f aca="false">SUM(AU415:AU416)</f>
        <v>300</v>
      </c>
      <c r="AV414" s="39" t="n">
        <f aca="false">SUM(AV415:AV416)</f>
        <v>0</v>
      </c>
      <c r="AW414" s="47" t="n">
        <f aca="false">SUM(AR414+AU414-AV414)</f>
        <v>12510.51</v>
      </c>
      <c r="AX414" s="47" t="n">
        <f aca="false">SUM(AX415:AX416)</f>
        <v>300</v>
      </c>
      <c r="AY414" s="47" t="n">
        <f aca="false">SUM(AY415:AY416)</f>
        <v>0</v>
      </c>
      <c r="AZ414" s="47" t="n">
        <f aca="false">SUM(AZ415:AZ416)</f>
        <v>12210.51</v>
      </c>
      <c r="BA414" s="47" t="n">
        <f aca="false">SUM(BA415:BA416)</f>
        <v>300</v>
      </c>
      <c r="BB414" s="47" t="n">
        <f aca="false">SUM(BB415:BB416)</f>
        <v>300</v>
      </c>
      <c r="BC414" s="48" t="n">
        <f aca="false">SUM(BB414/BA414*100)</f>
        <v>100</v>
      </c>
      <c r="BL414" s="2"/>
    </row>
    <row r="415" customFormat="false" ht="12.75" hidden="false" customHeight="false" outlineLevel="0" collapsed="false">
      <c r="A415" s="41"/>
      <c r="B415" s="36"/>
      <c r="C415" s="36"/>
      <c r="D415" s="36"/>
      <c r="E415" s="36"/>
      <c r="F415" s="36"/>
      <c r="G415" s="36"/>
      <c r="H415" s="36"/>
      <c r="I415" s="49" t="n">
        <v>32931</v>
      </c>
      <c r="J415" s="50" t="s">
        <v>154</v>
      </c>
      <c r="K415" s="36"/>
      <c r="L415" s="36"/>
      <c r="M415" s="36"/>
      <c r="N415" s="36"/>
      <c r="O415" s="36"/>
      <c r="P415" s="49"/>
      <c r="Q415" s="50"/>
      <c r="R415" s="39"/>
      <c r="S415" s="51"/>
      <c r="T415" s="51"/>
      <c r="U415" s="51" t="n">
        <v>2000</v>
      </c>
      <c r="V415" s="51"/>
      <c r="W415" s="51"/>
      <c r="X415" s="51" t="n">
        <v>2000</v>
      </c>
      <c r="Y415" s="51" t="n">
        <v>2000</v>
      </c>
      <c r="Z415" s="51" t="n">
        <v>2000</v>
      </c>
      <c r="AA415" s="51" t="n">
        <v>15000</v>
      </c>
      <c r="AB415" s="51"/>
      <c r="AC415" s="51" t="n">
        <v>30000</v>
      </c>
      <c r="AD415" s="51" t="n">
        <v>24000</v>
      </c>
      <c r="AE415" s="51"/>
      <c r="AF415" s="51"/>
      <c r="AG415" s="53" t="n">
        <f aca="false">SUM(AD415+AE415-AF415)</f>
        <v>24000</v>
      </c>
      <c r="AH415" s="51" t="n">
        <v>4299</v>
      </c>
      <c r="AI415" s="51" t="n">
        <v>0</v>
      </c>
      <c r="AJ415" s="47" t="n">
        <v>0</v>
      </c>
      <c r="AK415" s="51" t="n">
        <v>0</v>
      </c>
      <c r="AL415" s="51"/>
      <c r="AM415" s="51"/>
      <c r="AN415" s="47" t="n">
        <f aca="false">SUM(AK415+AL415-AM415)</f>
        <v>0</v>
      </c>
      <c r="AO415" s="39" t="n">
        <f aca="false">SUM(AN415/$AN$4)</f>
        <v>0</v>
      </c>
      <c r="AP415" s="47"/>
      <c r="AQ415" s="47"/>
      <c r="AR415" s="47" t="n">
        <v>0</v>
      </c>
      <c r="AS415" s="39" t="n">
        <v>300</v>
      </c>
      <c r="AT415" s="47" t="n">
        <v>300</v>
      </c>
      <c r="AU415" s="47" t="n">
        <v>300</v>
      </c>
      <c r="AV415" s="47"/>
      <c r="AW415" s="47" t="n">
        <f aca="false">SUM(AR415+AU415-AV415)</f>
        <v>300</v>
      </c>
      <c r="AX415" s="47" t="n">
        <v>300</v>
      </c>
      <c r="AY415" s="47"/>
      <c r="AZ415" s="47"/>
      <c r="BA415" s="47" t="n">
        <f aca="false">SUM(AW415+AY415-AZ415)</f>
        <v>300</v>
      </c>
      <c r="BB415" s="47" t="n">
        <v>300</v>
      </c>
      <c r="BC415" s="48" t="n">
        <f aca="false">SUM(BB415/BA415*100)</f>
        <v>100</v>
      </c>
      <c r="BL415" s="2"/>
    </row>
    <row r="416" customFormat="false" ht="13.5" hidden="false" customHeight="false" outlineLevel="0" collapsed="false">
      <c r="A416" s="69"/>
      <c r="B416" s="70"/>
      <c r="C416" s="70"/>
      <c r="D416" s="70"/>
      <c r="E416" s="70"/>
      <c r="F416" s="70"/>
      <c r="G416" s="70"/>
      <c r="H416" s="70"/>
      <c r="I416" s="71" t="n">
        <v>32991</v>
      </c>
      <c r="J416" s="72" t="s">
        <v>56</v>
      </c>
      <c r="K416" s="70"/>
      <c r="L416" s="70"/>
      <c r="M416" s="70"/>
      <c r="N416" s="70"/>
      <c r="O416" s="70"/>
      <c r="P416" s="71"/>
      <c r="Q416" s="72"/>
      <c r="R416" s="73"/>
      <c r="S416" s="74"/>
      <c r="T416" s="74" t="n">
        <v>33000</v>
      </c>
      <c r="U416" s="74" t="n">
        <v>33000</v>
      </c>
      <c r="V416" s="74"/>
      <c r="W416" s="74"/>
      <c r="X416" s="74" t="n">
        <v>10000</v>
      </c>
      <c r="Y416" s="74" t="n">
        <v>30000</v>
      </c>
      <c r="Z416" s="74" t="n">
        <v>30000</v>
      </c>
      <c r="AA416" s="74" t="n">
        <v>0</v>
      </c>
      <c r="AB416" s="74"/>
      <c r="AC416" s="74" t="n">
        <v>0</v>
      </c>
      <c r="AD416" s="74"/>
      <c r="AE416" s="74"/>
      <c r="AF416" s="74"/>
      <c r="AG416" s="75" t="n">
        <f aca="false">SUM(AC416+AE416-AF416)</f>
        <v>0</v>
      </c>
      <c r="AH416" s="74"/>
      <c r="AI416" s="74" t="n">
        <v>0</v>
      </c>
      <c r="AJ416" s="76" t="n">
        <v>0</v>
      </c>
      <c r="AK416" s="74" t="n">
        <v>0</v>
      </c>
      <c r="AL416" s="74"/>
      <c r="AM416" s="74"/>
      <c r="AN416" s="76" t="n">
        <f aca="false">SUM(AK416+AL416-AM416)</f>
        <v>0</v>
      </c>
      <c r="AO416" s="73" t="n">
        <f aca="false">SUM(AN416/$AN$4)</f>
        <v>0</v>
      </c>
      <c r="AP416" s="76"/>
      <c r="AQ416" s="76"/>
      <c r="AR416" s="76" t="n">
        <v>12210.51</v>
      </c>
      <c r="AS416" s="73"/>
      <c r="AT416" s="76"/>
      <c r="AU416" s="76"/>
      <c r="AV416" s="76"/>
      <c r="AW416" s="76" t="n">
        <f aca="false">SUM(AR416+AU416-AV416)</f>
        <v>12210.51</v>
      </c>
      <c r="AX416" s="76"/>
      <c r="AY416" s="76"/>
      <c r="AZ416" s="76" t="n">
        <v>12210.51</v>
      </c>
      <c r="BA416" s="76" t="n">
        <f aca="false">SUM(AW416+AY416-AZ416)</f>
        <v>0</v>
      </c>
      <c r="BB416" s="76"/>
      <c r="BC416" s="77" t="e">
        <f aca="false">SUM(BB416/BA416*100)</f>
        <v>#DIV/0!</v>
      </c>
      <c r="BL416" s="2"/>
    </row>
    <row r="417" customFormat="false" ht="12.75" hidden="false" customHeight="false" outlineLevel="0" collapsed="false">
      <c r="A417" s="78"/>
      <c r="B417" s="5"/>
      <c r="C417" s="5"/>
      <c r="D417" s="5"/>
      <c r="E417" s="5"/>
      <c r="F417" s="5"/>
      <c r="G417" s="5"/>
      <c r="H417" s="5"/>
      <c r="I417" s="11"/>
      <c r="J417" s="7"/>
      <c r="K417" s="5"/>
      <c r="L417" s="5"/>
      <c r="M417" s="5"/>
      <c r="N417" s="5"/>
      <c r="O417" s="5"/>
      <c r="P417" s="11"/>
      <c r="Q417" s="7"/>
      <c r="R417" s="79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8"/>
      <c r="AN417" s="2"/>
      <c r="AO417" s="79"/>
      <c r="AS417" s="79"/>
      <c r="BA417" s="2" t="s">
        <v>375</v>
      </c>
      <c r="BE417" s="2" t="n">
        <f aca="false">SUM(BE7:BE416)</f>
        <v>183465.97</v>
      </c>
      <c r="BF417" s="2" t="n">
        <f aca="false">SUM(BF7:BF416)</f>
        <v>20461.29</v>
      </c>
      <c r="BG417" s="2" t="n">
        <f aca="false">SUM(BG7:BG416)</f>
        <v>408871.29</v>
      </c>
      <c r="BH417" s="2" t="n">
        <f aca="false">SUM(BH7:BH416)</f>
        <v>74792</v>
      </c>
      <c r="BI417" s="2" t="n">
        <f aca="false">SUM(BI7:BI416)</f>
        <v>66230.04</v>
      </c>
      <c r="BJ417" s="2" t="n">
        <f aca="false">SUM(BJ7:BJ416)</f>
        <v>54307.5</v>
      </c>
      <c r="BK417" s="2" t="n">
        <f aca="false">SUM(BE417:BJ417)</f>
        <v>808128.09</v>
      </c>
      <c r="BL417" s="2"/>
    </row>
    <row r="418" customFormat="false" ht="12.75" hidden="false" customHeight="false" outlineLevel="0" collapsed="false">
      <c r="A418" s="78"/>
      <c r="B418" s="5"/>
      <c r="C418" s="5"/>
      <c r="D418" s="5"/>
      <c r="E418" s="5"/>
      <c r="F418" s="5"/>
      <c r="G418" s="5"/>
      <c r="H418" s="5"/>
      <c r="I418" s="11"/>
      <c r="J418" s="7"/>
      <c r="K418" s="5"/>
      <c r="L418" s="5"/>
      <c r="M418" s="5"/>
      <c r="N418" s="5"/>
      <c r="O418" s="5"/>
      <c r="P418" s="11"/>
      <c r="Q418" s="7"/>
      <c r="R418" s="79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8"/>
      <c r="AN418" s="2"/>
      <c r="AO418" s="79"/>
      <c r="AS418" s="79"/>
      <c r="BA418" s="2" t="s">
        <v>376</v>
      </c>
      <c r="BE418" s="2" t="n">
        <v>186724.72</v>
      </c>
      <c r="BF418" s="2" t="n">
        <v>20461.29</v>
      </c>
      <c r="BG418" s="2" t="n">
        <v>420593.12</v>
      </c>
      <c r="BH418" s="2" t="n">
        <v>74792</v>
      </c>
      <c r="BI418" s="2" t="n">
        <v>173019.26</v>
      </c>
      <c r="BJ418" s="2" t="n">
        <v>131371.47</v>
      </c>
      <c r="BK418" s="2" t="n">
        <f aca="false">SUM(BE418:BJ418)</f>
        <v>1006961.86</v>
      </c>
    </row>
    <row r="419" customFormat="false" ht="12.75" hidden="false" customHeight="false" outlineLevel="0" collapsed="false">
      <c r="A419" s="78"/>
      <c r="B419" s="5"/>
      <c r="C419" s="5"/>
      <c r="D419" s="5"/>
      <c r="E419" s="5"/>
      <c r="F419" s="5"/>
      <c r="G419" s="5"/>
      <c r="H419" s="5"/>
      <c r="I419" s="11"/>
      <c r="J419" s="7"/>
      <c r="K419" s="5"/>
      <c r="L419" s="5"/>
      <c r="M419" s="5"/>
      <c r="N419" s="5"/>
      <c r="O419" s="5"/>
      <c r="P419" s="11"/>
      <c r="Q419" s="7"/>
      <c r="R419" s="79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8"/>
      <c r="AN419" s="2"/>
      <c r="AO419" s="79"/>
      <c r="AS419" s="79"/>
      <c r="BE419" s="2" t="n">
        <f aca="false">SUM(BE418-BE417)</f>
        <v>3258.75000000003</v>
      </c>
      <c r="BF419" s="2" t="n">
        <f aca="false">SUM(BF418-BF417)</f>
        <v>0</v>
      </c>
      <c r="BG419" s="2" t="n">
        <f aca="false">SUM(BG418-BG417)</f>
        <v>11721.83</v>
      </c>
      <c r="BH419" s="2" t="n">
        <f aca="false">SUM(BH418-BH417)</f>
        <v>0</v>
      </c>
      <c r="BI419" s="2" t="n">
        <f aca="false">SUM(BI418-BI417)</f>
        <v>106789.22</v>
      </c>
      <c r="BJ419" s="2" t="n">
        <f aca="false">SUM(BJ418-BJ417)</f>
        <v>77063.97</v>
      </c>
    </row>
    <row r="420" customFormat="false" ht="12.75" hidden="false" customHeight="false" outlineLevel="0" collapsed="false">
      <c r="A420" s="7"/>
      <c r="B420" s="5"/>
      <c r="C420" s="5"/>
      <c r="D420" s="5"/>
      <c r="E420" s="5"/>
      <c r="F420" s="5"/>
      <c r="G420" s="5"/>
      <c r="H420" s="5"/>
      <c r="I420" s="11"/>
      <c r="J420" s="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7"/>
      <c r="W420" s="7"/>
      <c r="X420" s="1"/>
      <c r="Y420" s="1"/>
      <c r="Z420" s="1"/>
      <c r="AA420" s="1"/>
      <c r="AB420" s="1"/>
      <c r="AC420" s="1"/>
      <c r="AD420" s="1"/>
      <c r="AE420" s="1"/>
      <c r="AF420" s="1"/>
      <c r="AG420" s="8"/>
      <c r="AS420" s="2" t="n">
        <f aca="false">SUM(AS7:AS416)</f>
        <v>458443.09</v>
      </c>
    </row>
    <row r="421" customFormat="false" ht="12.75" hidden="false" customHeight="false" outlineLevel="0" collapsed="false">
      <c r="A421" s="7"/>
      <c r="B421" s="5"/>
      <c r="C421" s="5"/>
      <c r="D421" s="5"/>
      <c r="E421" s="5"/>
      <c r="F421" s="5"/>
      <c r="G421" s="5"/>
      <c r="H421" s="5"/>
      <c r="I421" s="11"/>
      <c r="J421" s="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7"/>
      <c r="W421" s="7"/>
      <c r="X421" s="1"/>
      <c r="Y421" s="1"/>
      <c r="Z421" s="1"/>
      <c r="AA421" s="1"/>
      <c r="AB421" s="1"/>
      <c r="AC421" s="1"/>
      <c r="AD421" s="1"/>
      <c r="AE421" s="1"/>
      <c r="AF421" s="1"/>
      <c r="AG421" s="8"/>
    </row>
    <row r="422" customFormat="false" ht="13.5" hidden="false" customHeight="false" outlineLevel="0" collapsed="false">
      <c r="A422" s="7"/>
      <c r="B422" s="5"/>
      <c r="C422" s="5"/>
      <c r="D422" s="5"/>
      <c r="E422" s="5"/>
      <c r="F422" s="5"/>
      <c r="G422" s="5"/>
      <c r="H422" s="5"/>
      <c r="I422" s="11"/>
      <c r="J422" s="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7"/>
      <c r="W422" s="7"/>
      <c r="X422" s="1"/>
      <c r="Y422" s="1"/>
      <c r="Z422" s="1"/>
      <c r="AA422" s="1"/>
      <c r="AB422" s="1"/>
      <c r="AC422" s="1"/>
      <c r="AD422" s="1"/>
      <c r="AE422" s="1"/>
      <c r="AF422" s="1"/>
      <c r="AG422" s="8"/>
    </row>
    <row r="423" customFormat="false" ht="15.75" hidden="false" customHeight="false" outlineLevel="0" collapsed="false">
      <c r="A423" s="7"/>
      <c r="B423" s="5"/>
      <c r="C423" s="5"/>
      <c r="D423" s="5"/>
      <c r="E423" s="5"/>
      <c r="F423" s="5"/>
      <c r="G423" s="5"/>
      <c r="H423" s="5"/>
      <c r="I423" s="80"/>
      <c r="J423" s="81" t="s">
        <v>377</v>
      </c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3"/>
      <c r="W423" s="83"/>
      <c r="X423" s="82"/>
      <c r="Y423" s="82"/>
      <c r="Z423" s="82"/>
      <c r="AA423" s="84" t="s">
        <v>21</v>
      </c>
      <c r="AB423" s="84" t="s">
        <v>22</v>
      </c>
      <c r="AC423" s="84" t="s">
        <v>23</v>
      </c>
      <c r="AD423" s="84"/>
      <c r="AE423" s="84" t="s">
        <v>24</v>
      </c>
      <c r="AF423" s="84" t="s">
        <v>25</v>
      </c>
      <c r="AG423" s="84" t="s">
        <v>37</v>
      </c>
      <c r="AH423" s="85"/>
      <c r="AI423" s="84" t="s">
        <v>28</v>
      </c>
      <c r="AJ423" s="86"/>
      <c r="AK423" s="84" t="s">
        <v>30</v>
      </c>
      <c r="AL423" s="84" t="s">
        <v>24</v>
      </c>
      <c r="AM423" s="84" t="s">
        <v>25</v>
      </c>
      <c r="AN423" s="84" t="s">
        <v>378</v>
      </c>
      <c r="AO423" s="84" t="s">
        <v>31</v>
      </c>
      <c r="AP423" s="84" t="s">
        <v>32</v>
      </c>
      <c r="AQ423" s="84"/>
      <c r="AR423" s="84" t="s">
        <v>33</v>
      </c>
      <c r="AS423" s="84" t="s">
        <v>379</v>
      </c>
      <c r="AT423" s="84" t="s">
        <v>32</v>
      </c>
      <c r="AU423" s="84" t="s">
        <v>24</v>
      </c>
      <c r="AV423" s="84" t="s">
        <v>25</v>
      </c>
      <c r="AW423" s="84" t="s">
        <v>33</v>
      </c>
      <c r="AX423" s="87"/>
      <c r="AY423" s="84" t="s">
        <v>379</v>
      </c>
      <c r="AZ423" s="84" t="s">
        <v>380</v>
      </c>
      <c r="BA423" s="88" t="s">
        <v>33</v>
      </c>
      <c r="BB423" s="89" t="s">
        <v>27</v>
      </c>
      <c r="BD423" s="90"/>
    </row>
    <row r="424" customFormat="false" ht="12.75" hidden="false" customHeight="false" outlineLevel="0" collapsed="false">
      <c r="A424" s="7"/>
      <c r="B424" s="5"/>
      <c r="C424" s="5"/>
      <c r="D424" s="5"/>
      <c r="E424" s="5"/>
      <c r="F424" s="5"/>
      <c r="G424" s="5"/>
      <c r="H424" s="5"/>
      <c r="I424" s="91" t="s">
        <v>381</v>
      </c>
      <c r="J424" s="92" t="s">
        <v>382</v>
      </c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2"/>
      <c r="W424" s="92"/>
      <c r="X424" s="93"/>
      <c r="Y424" s="93"/>
      <c r="Z424" s="93"/>
      <c r="AA424" s="93" t="e">
        <f aca="false">SUM(AA12+AA22+AA31+AA118+AA391+#REF!+AA128)</f>
        <v>#REF!</v>
      </c>
      <c r="AB424" s="93" t="e">
        <f aca="false">SUM(AB12+AB22+AB31+AB118+AB391+#REF!+AB128)</f>
        <v>#REF!</v>
      </c>
      <c r="AC424" s="93" t="e">
        <f aca="false">SUM(AC12+AC22+AC31+AC118+AC391+#REF!+AC128)</f>
        <v>#REF!</v>
      </c>
      <c r="AD424" s="93"/>
      <c r="AE424" s="93" t="e">
        <f aca="false">SUM(AE12+AE22+AE31+AE118+AE391+#REF!+AE128)</f>
        <v>#REF!</v>
      </c>
      <c r="AF424" s="93" t="e">
        <f aca="false">SUM(AF12+AF22+AF31+AF118+AF391+#REF!+AF128)</f>
        <v>#REF!</v>
      </c>
      <c r="AG424" s="93" t="e">
        <f aca="false">SUM(AG12+AG22+AG31+AG118+AG391+#REF!+AG128)</f>
        <v>#REF!</v>
      </c>
      <c r="AH424" s="93" t="e">
        <f aca="false">SUM(AH12+AH22+AH31+AH118+AH391+#REF!+AH128)</f>
        <v>#REF!</v>
      </c>
      <c r="AI424" s="93" t="e">
        <f aca="false">SUM(AI12+AI22+AI31+AI118+AI391+#REF!+AI128)</f>
        <v>#REF!</v>
      </c>
      <c r="AJ424" s="93" t="e">
        <f aca="false">SUM(AJ12+AJ22+AJ31+AJ118+AJ391+#REF!+AJ128)</f>
        <v>#REF!</v>
      </c>
      <c r="AK424" s="93" t="e">
        <f aca="false">SUM(AK12+AK22+AK31+AK118+AK391+#REF!+AK128)</f>
        <v>#REF!</v>
      </c>
      <c r="AL424" s="93" t="e">
        <f aca="false">SUM(AL12+AL22+AL31+AL118+AL391+#REF!+AL128)</f>
        <v>#REF!</v>
      </c>
      <c r="AM424" s="93" t="e">
        <f aca="false">SUM(AM12+AM22+AM31+AM118+AM391+#REF!+AM128)</f>
        <v>#REF!</v>
      </c>
      <c r="AN424" s="93" t="e">
        <f aca="false">SUM(AN12+AN22+AN31+AN118+AN391+#REF!+AN128)</f>
        <v>#REF!</v>
      </c>
      <c r="AO424" s="93" t="n">
        <v>467006.66</v>
      </c>
      <c r="AP424" s="93" t="e">
        <f aca="false">SUM(AP12+AP22+AP31+AP118+AP391+#REF!+AP128)</f>
        <v>#REF!</v>
      </c>
      <c r="AQ424" s="93" t="e">
        <f aca="false">SUM(AQ12+AQ22+AQ31+AQ118+AQ391+#REF!+AQ128)</f>
        <v>#REF!</v>
      </c>
      <c r="AR424" s="93" t="n">
        <f aca="false">SUM(AR12+AR22+AR31+AR118+AR391+AR128)</f>
        <v>408653.527108634</v>
      </c>
      <c r="AS424" s="93" t="n">
        <f aca="false">SUM(AS12+AS22+AS31+AS118+AS391+AS128)</f>
        <v>0</v>
      </c>
      <c r="AT424" s="93" t="n">
        <f aca="false">SUM(AT12+AT22+AT31+AT118+AT391+AT128)</f>
        <v>283989.5</v>
      </c>
      <c r="AU424" s="93" t="n">
        <f aca="false">SUM(AU12+AU22+AU31+AU118+AU391+AU128)</f>
        <v>180856.21</v>
      </c>
      <c r="AV424" s="93" t="n">
        <f aca="false">SUM(AV12+AV22+AV31+AV118+AV391+AV128)</f>
        <v>15334.06</v>
      </c>
      <c r="AW424" s="93" t="n">
        <f aca="false">SUM(AW12+AW22+AW31+AW118+AW391+AW128)</f>
        <v>574175.677108634</v>
      </c>
      <c r="AX424" s="94" t="n">
        <f aca="false">SUM(AX12+AX22+AX31+AX118+AX391+AX128)</f>
        <v>221074.9</v>
      </c>
      <c r="AY424" s="93" t="n">
        <f aca="false">SUM(AY12+AY22+AY31+AY118+AY391+AY128)</f>
        <v>30680.58</v>
      </c>
      <c r="AZ424" s="93" t="n">
        <f aca="false">SUM(AZ12+AZ22+AZ31+AZ118+AZ391+AZ128)</f>
        <v>92351.38</v>
      </c>
      <c r="BA424" s="95" t="n">
        <f aca="false">SUM(BA12+BA22+BA31+BA118+BA391+BA128)</f>
        <v>483950.061479859</v>
      </c>
      <c r="BB424" s="95" t="n">
        <f aca="false">SUM(BB12+BB22+BB31+BB118+BB391+BB128)</f>
        <v>440842.46</v>
      </c>
      <c r="BD424" s="34"/>
    </row>
    <row r="425" customFormat="false" ht="12.75" hidden="false" customHeight="false" outlineLevel="0" collapsed="false">
      <c r="A425" s="7"/>
      <c r="B425" s="5"/>
      <c r="C425" s="5"/>
      <c r="D425" s="5"/>
      <c r="E425" s="5"/>
      <c r="F425" s="5"/>
      <c r="G425" s="5"/>
      <c r="H425" s="5"/>
      <c r="I425" s="96" t="s">
        <v>383</v>
      </c>
      <c r="J425" s="97" t="s">
        <v>384</v>
      </c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7"/>
      <c r="W425" s="97"/>
      <c r="X425" s="98"/>
      <c r="Y425" s="98"/>
      <c r="Z425" s="98"/>
      <c r="AA425" s="98" t="n">
        <f aca="false">SUM(AA156)</f>
        <v>85000</v>
      </c>
      <c r="AB425" s="98" t="n">
        <f aca="false">SUM(AB156)</f>
        <v>0</v>
      </c>
      <c r="AC425" s="98" t="n">
        <f aca="false">SUM(AC156)</f>
        <v>85000</v>
      </c>
      <c r="AD425" s="98"/>
      <c r="AE425" s="98" t="n">
        <f aca="false">SUM(AE156)</f>
        <v>0</v>
      </c>
      <c r="AF425" s="98" t="n">
        <f aca="false">SUM(AF156)</f>
        <v>0</v>
      </c>
      <c r="AG425" s="98" t="n">
        <f aca="false">SUM(AG156)</f>
        <v>85000</v>
      </c>
      <c r="AH425" s="98" t="n">
        <f aca="false">SUM(AH156)</f>
        <v>0</v>
      </c>
      <c r="AI425" s="98" t="n">
        <f aca="false">SUM(AI156)</f>
        <v>50000</v>
      </c>
      <c r="AJ425" s="98" t="n">
        <f aca="false">SUM(AJ156)</f>
        <v>0</v>
      </c>
      <c r="AK425" s="98" t="n">
        <f aca="false">SUM(AK156)</f>
        <v>50000</v>
      </c>
      <c r="AL425" s="98" t="n">
        <f aca="false">SUM(AL156)</f>
        <v>0</v>
      </c>
      <c r="AM425" s="98" t="n">
        <f aca="false">SUM(AM156)</f>
        <v>0</v>
      </c>
      <c r="AN425" s="98" t="n">
        <f aca="false">SUM(AN156)</f>
        <v>50000</v>
      </c>
      <c r="AO425" s="98" t="n">
        <f aca="false">SUM(AO156)</f>
        <v>6636.1404207313</v>
      </c>
      <c r="AP425" s="98" t="n">
        <f aca="false">SUM(AP156)</f>
        <v>50000</v>
      </c>
      <c r="AQ425" s="98" t="n">
        <f aca="false">SUM(AQ156)</f>
        <v>0</v>
      </c>
      <c r="AR425" s="98" t="n">
        <f aca="false">SUM(AR156)</f>
        <v>6636.1404207313</v>
      </c>
      <c r="AS425" s="98" t="n">
        <f aca="false">SUM(AS156)</f>
        <v>0</v>
      </c>
      <c r="AT425" s="98" t="n">
        <f aca="false">SUM(AT156)</f>
        <v>0</v>
      </c>
      <c r="AU425" s="98" t="n">
        <f aca="false">SUM(AU156)</f>
        <v>0</v>
      </c>
      <c r="AV425" s="98" t="n">
        <f aca="false">SUM(AV156)</f>
        <v>0</v>
      </c>
      <c r="AW425" s="98" t="n">
        <f aca="false">SUM(AW156)</f>
        <v>6636.1404207313</v>
      </c>
      <c r="AX425" s="39" t="n">
        <f aca="false">SUM(AX156)</f>
        <v>6637</v>
      </c>
      <c r="AY425" s="98" t="n">
        <f aca="false">SUM(AY156)</f>
        <v>0</v>
      </c>
      <c r="AZ425" s="98" t="n">
        <f aca="false">SUM(AZ156)</f>
        <v>0</v>
      </c>
      <c r="BA425" s="99" t="n">
        <f aca="false">SUM(BA156)</f>
        <v>6636.1404207313</v>
      </c>
      <c r="BB425" s="99" t="n">
        <f aca="false">SUM(BB156)</f>
        <v>6637</v>
      </c>
      <c r="BD425" s="34"/>
    </row>
    <row r="426" customFormat="false" ht="12.75" hidden="false" customHeight="false" outlineLevel="0" collapsed="false">
      <c r="A426" s="7"/>
      <c r="B426" s="5"/>
      <c r="C426" s="5"/>
      <c r="D426" s="5"/>
      <c r="E426" s="5"/>
      <c r="F426" s="5"/>
      <c r="G426" s="5"/>
      <c r="H426" s="5"/>
      <c r="I426" s="100" t="s">
        <v>385</v>
      </c>
      <c r="J426" s="97" t="s">
        <v>386</v>
      </c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7"/>
      <c r="W426" s="97"/>
      <c r="X426" s="98"/>
      <c r="Y426" s="98"/>
      <c r="Z426" s="98"/>
      <c r="AA426" s="98" t="n">
        <f aca="false">SUM(AA163)</f>
        <v>8000</v>
      </c>
      <c r="AB426" s="98" t="n">
        <f aca="false">SUM(AB163)</f>
        <v>0</v>
      </c>
      <c r="AC426" s="98" t="n">
        <f aca="false">SUM(AC163)</f>
        <v>30000</v>
      </c>
      <c r="AD426" s="98"/>
      <c r="AE426" s="98" t="n">
        <f aca="false">SUM(AE163)</f>
        <v>0</v>
      </c>
      <c r="AF426" s="98" t="n">
        <f aca="false">SUM(AF163)</f>
        <v>0</v>
      </c>
      <c r="AG426" s="98" t="n">
        <f aca="false">SUM(AG163)</f>
        <v>10000</v>
      </c>
      <c r="AH426" s="98" t="n">
        <f aca="false">SUM(AH163)</f>
        <v>4997.09</v>
      </c>
      <c r="AI426" s="98" t="n">
        <f aca="false">SUM(AI163)</f>
        <v>10000</v>
      </c>
      <c r="AJ426" s="98" t="n">
        <f aca="false">SUM(AJ163)</f>
        <v>0</v>
      </c>
      <c r="AK426" s="98" t="n">
        <f aca="false">SUM(AK163)</f>
        <v>10000</v>
      </c>
      <c r="AL426" s="98" t="n">
        <f aca="false">SUM(AL163)</f>
        <v>0</v>
      </c>
      <c r="AM426" s="98" t="n">
        <f aca="false">SUM(AM163)</f>
        <v>0</v>
      </c>
      <c r="AN426" s="98" t="n">
        <f aca="false">SUM(AN163)</f>
        <v>10000</v>
      </c>
      <c r="AO426" s="98" t="n">
        <f aca="false">SUM(AO163)</f>
        <v>1327.22808414626</v>
      </c>
      <c r="AP426" s="98" t="n">
        <f aca="false">SUM(AP163)</f>
        <v>10000</v>
      </c>
      <c r="AQ426" s="98" t="n">
        <f aca="false">SUM(AQ163)</f>
        <v>0</v>
      </c>
      <c r="AR426" s="98" t="n">
        <f aca="false">SUM(AR163)</f>
        <v>1327.22808414626</v>
      </c>
      <c r="AS426" s="98" t="n">
        <f aca="false">SUM(AS163)</f>
        <v>0</v>
      </c>
      <c r="AT426" s="98" t="n">
        <f aca="false">SUM(AT163)</f>
        <v>0</v>
      </c>
      <c r="AU426" s="98" t="n">
        <f aca="false">SUM(AU163)</f>
        <v>0</v>
      </c>
      <c r="AV426" s="98" t="n">
        <f aca="false">SUM(AV163)</f>
        <v>0</v>
      </c>
      <c r="AW426" s="98" t="n">
        <f aca="false">SUM(AW163)</f>
        <v>1327.22808414626</v>
      </c>
      <c r="AX426" s="39" t="n">
        <f aca="false">SUM(AX163)</f>
        <v>0</v>
      </c>
      <c r="AY426" s="98" t="n">
        <f aca="false">SUM(AY163)</f>
        <v>0</v>
      </c>
      <c r="AZ426" s="98" t="n">
        <f aca="false">SUM(AZ163)</f>
        <v>0</v>
      </c>
      <c r="BA426" s="99" t="n">
        <f aca="false">SUM(BA163)</f>
        <v>1327.22808414626</v>
      </c>
      <c r="BB426" s="99" t="n">
        <f aca="false">SUM(BB163)</f>
        <v>1001.18</v>
      </c>
      <c r="BD426" s="34"/>
    </row>
    <row r="427" customFormat="false" ht="12.75" hidden="false" customHeight="false" outlineLevel="0" collapsed="false">
      <c r="A427" s="7"/>
      <c r="B427" s="5"/>
      <c r="C427" s="5"/>
      <c r="D427" s="5"/>
      <c r="E427" s="5"/>
      <c r="F427" s="5"/>
      <c r="G427" s="5"/>
      <c r="H427" s="5"/>
      <c r="I427" s="100" t="s">
        <v>387</v>
      </c>
      <c r="J427" s="97" t="s">
        <v>388</v>
      </c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7"/>
      <c r="W427" s="97"/>
      <c r="X427" s="98"/>
      <c r="Y427" s="98"/>
      <c r="Z427" s="98"/>
      <c r="AA427" s="98" t="n">
        <v>35000</v>
      </c>
      <c r="AB427" s="98" t="n">
        <v>30000</v>
      </c>
      <c r="AC427" s="98" t="n">
        <v>315000</v>
      </c>
      <c r="AD427" s="98"/>
      <c r="AE427" s="98" t="n">
        <v>0</v>
      </c>
      <c r="AF427" s="98" t="n">
        <v>25000</v>
      </c>
      <c r="AG427" s="98" t="n">
        <f aca="false">SUM(AG378)</f>
        <v>290000</v>
      </c>
      <c r="AH427" s="98" t="n">
        <f aca="false">SUM(AH378)</f>
        <v>133000</v>
      </c>
      <c r="AI427" s="98" t="n">
        <f aca="false">SUM(AI378)</f>
        <v>555000</v>
      </c>
      <c r="AJ427" s="98" t="n">
        <f aca="false">SUM(AJ378)</f>
        <v>0</v>
      </c>
      <c r="AK427" s="98" t="n">
        <f aca="false">SUM(AK378)</f>
        <v>555000</v>
      </c>
      <c r="AL427" s="98" t="n">
        <f aca="false">SUM(AL378)</f>
        <v>0</v>
      </c>
      <c r="AM427" s="98" t="n">
        <f aca="false">SUM(AM378)</f>
        <v>150000</v>
      </c>
      <c r="AN427" s="98" t="n">
        <f aca="false">SUM(AN378)</f>
        <v>405000</v>
      </c>
      <c r="AO427" s="98" t="n">
        <f aca="false">SUM(AO378)</f>
        <v>53752.7374079235</v>
      </c>
      <c r="AP427" s="98" t="n">
        <f aca="false">SUM(AP378)</f>
        <v>260000</v>
      </c>
      <c r="AQ427" s="98" t="n">
        <f aca="false">SUM(AQ378)</f>
        <v>0</v>
      </c>
      <c r="AR427" s="98" t="n">
        <f aca="false">SUM(AR378)</f>
        <v>34507.9301878028</v>
      </c>
      <c r="AS427" s="98" t="n">
        <f aca="false">SUM(AS378)</f>
        <v>0</v>
      </c>
      <c r="AT427" s="98" t="n">
        <f aca="false">SUM(AT378)</f>
        <v>19054.45</v>
      </c>
      <c r="AU427" s="98" t="n">
        <f aca="false">SUM(AU378)</f>
        <v>0</v>
      </c>
      <c r="AV427" s="98" t="n">
        <f aca="false">SUM(AV378)</f>
        <v>0</v>
      </c>
      <c r="AW427" s="98" t="n">
        <f aca="false">SUM(AW378)</f>
        <v>34507.9301878028</v>
      </c>
      <c r="AX427" s="39" t="n">
        <f aca="false">SUM(AX378)</f>
        <v>0</v>
      </c>
      <c r="AY427" s="98" t="n">
        <f aca="false">SUM(AY378)</f>
        <v>0</v>
      </c>
      <c r="AZ427" s="98" t="n">
        <f aca="false">SUM(AZ378)</f>
        <v>0</v>
      </c>
      <c r="BA427" s="99" t="n">
        <f aca="false">SUM(BA378)</f>
        <v>30526.25</v>
      </c>
      <c r="BB427" s="99" t="n">
        <f aca="false">SUM(BB378)</f>
        <v>20454.45</v>
      </c>
      <c r="BD427" s="34"/>
    </row>
    <row r="428" customFormat="false" ht="12.75" hidden="false" customHeight="false" outlineLevel="0" collapsed="false">
      <c r="A428" s="7"/>
      <c r="B428" s="5"/>
      <c r="C428" s="5"/>
      <c r="D428" s="5"/>
      <c r="E428" s="5"/>
      <c r="F428" s="5"/>
      <c r="G428" s="5"/>
      <c r="H428" s="5"/>
      <c r="I428" s="100" t="s">
        <v>389</v>
      </c>
      <c r="J428" s="97" t="s">
        <v>390</v>
      </c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7"/>
      <c r="W428" s="97"/>
      <c r="X428" s="98"/>
      <c r="Y428" s="98"/>
      <c r="Z428" s="98"/>
      <c r="AA428" s="98" t="n">
        <f aca="false">SUM(AA240)</f>
        <v>50000</v>
      </c>
      <c r="AB428" s="98" t="e">
        <f aca="false">SUM(AB240)</f>
        <v>#REF!</v>
      </c>
      <c r="AC428" s="98" t="n">
        <f aca="false">SUM(AC240)</f>
        <v>50000</v>
      </c>
      <c r="AD428" s="98"/>
      <c r="AE428" s="98" t="n">
        <f aca="false">SUM(AE240)</f>
        <v>0</v>
      </c>
      <c r="AF428" s="98" t="n">
        <f aca="false">SUM(AF240)</f>
        <v>0</v>
      </c>
      <c r="AG428" s="98" t="n">
        <f aca="false">SUM(AG240)</f>
        <v>50000</v>
      </c>
      <c r="AH428" s="98" t="n">
        <f aca="false">SUM(AH240)</f>
        <v>8325</v>
      </c>
      <c r="AI428" s="98" t="n">
        <f aca="false">SUM(AI240)</f>
        <v>50000</v>
      </c>
      <c r="AJ428" s="98" t="n">
        <f aca="false">SUM(AJ240)</f>
        <v>0</v>
      </c>
      <c r="AK428" s="98" t="n">
        <f aca="false">SUM(AK240)</f>
        <v>50000</v>
      </c>
      <c r="AL428" s="98" t="n">
        <f aca="false">SUM(AL240)</f>
        <v>0</v>
      </c>
      <c r="AM428" s="98" t="n">
        <f aca="false">SUM(AM240)</f>
        <v>0</v>
      </c>
      <c r="AN428" s="98" t="n">
        <f aca="false">SUM(AN240)</f>
        <v>50000</v>
      </c>
      <c r="AO428" s="98" t="n">
        <f aca="false">SUM(AO240)</f>
        <v>6636.1404207313</v>
      </c>
      <c r="AP428" s="98" t="n">
        <f aca="false">SUM(AP240)</f>
        <v>100000</v>
      </c>
      <c r="AQ428" s="98" t="n">
        <f aca="false">SUM(AQ240)</f>
        <v>0</v>
      </c>
      <c r="AR428" s="98" t="n">
        <f aca="false">SUM(AR240)</f>
        <v>13272.2808414626</v>
      </c>
      <c r="AS428" s="98" t="n">
        <f aca="false">SUM(AS240)</f>
        <v>0</v>
      </c>
      <c r="AT428" s="98" t="n">
        <f aca="false">SUM(AT240)</f>
        <v>153.18</v>
      </c>
      <c r="AU428" s="98" t="n">
        <f aca="false">SUM(AU240)</f>
        <v>0</v>
      </c>
      <c r="AV428" s="98" t="n">
        <f aca="false">SUM(AV240)</f>
        <v>0</v>
      </c>
      <c r="AW428" s="98" t="n">
        <f aca="false">SUM(AW240)</f>
        <v>13272.2808414626</v>
      </c>
      <c r="AX428" s="39" t="n">
        <f aca="false">SUM(AX240)</f>
        <v>0</v>
      </c>
      <c r="AY428" s="98" t="n">
        <f aca="false">SUM(AY240)</f>
        <v>0</v>
      </c>
      <c r="AZ428" s="98" t="n">
        <f aca="false">SUM(AZ240)</f>
        <v>0</v>
      </c>
      <c r="BA428" s="99" t="n">
        <f aca="false">SUM(BA240)</f>
        <v>5000</v>
      </c>
      <c r="BB428" s="99" t="n">
        <f aca="false">SUM(BB240)</f>
        <v>3559.43</v>
      </c>
      <c r="BD428" s="34"/>
    </row>
    <row r="429" customFormat="false" ht="12.75" hidden="false" customHeight="false" outlineLevel="0" collapsed="false">
      <c r="A429" s="7"/>
      <c r="B429" s="5"/>
      <c r="C429" s="5"/>
      <c r="D429" s="5"/>
      <c r="E429" s="5"/>
      <c r="F429" s="5"/>
      <c r="G429" s="5"/>
      <c r="H429" s="5"/>
      <c r="I429" s="100" t="s">
        <v>391</v>
      </c>
      <c r="J429" s="97" t="s">
        <v>392</v>
      </c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7"/>
      <c r="W429" s="97"/>
      <c r="X429" s="98"/>
      <c r="Y429" s="98"/>
      <c r="Z429" s="98"/>
      <c r="AA429" s="98" t="n">
        <f aca="false">SUM(AA230+AA251+AA263+AA211)</f>
        <v>1050000</v>
      </c>
      <c r="AB429" s="98" t="n">
        <f aca="false">SUM(AB230+AB251+AB263+AB211)</f>
        <v>75137.46</v>
      </c>
      <c r="AC429" s="98" t="n">
        <f aca="false">SUM(AC230+AC251+AC263+AC211)</f>
        <v>1988000</v>
      </c>
      <c r="AD429" s="98"/>
      <c r="AE429" s="98" t="n">
        <f aca="false">SUM(AE230+AE251+AE263+AE211)</f>
        <v>0</v>
      </c>
      <c r="AF429" s="98" t="n">
        <f aca="false">SUM(AF230+AF251+AF263+AF211)</f>
        <v>0</v>
      </c>
      <c r="AG429" s="98" t="e">
        <f aca="false">SUM(AG230+AG251+AG263+AG211)</f>
        <v>#REF!</v>
      </c>
      <c r="AH429" s="98" t="e">
        <f aca="false">SUM(AH230+AH251+AH263+AH211)</f>
        <v>#REF!</v>
      </c>
      <c r="AI429" s="98" t="e">
        <f aca="false">SUM(AI230+AI251+AI263+AI211)</f>
        <v>#REF!</v>
      </c>
      <c r="AJ429" s="98" t="n">
        <f aca="false">SUM(AJ230+AJ251+AJ263+AJ211)</f>
        <v>281229.98</v>
      </c>
      <c r="AK429" s="98" t="n">
        <f aca="false">SUM(AK230+AK251+AK263+AK211)</f>
        <v>5150000</v>
      </c>
      <c r="AL429" s="98" t="n">
        <f aca="false">SUM(AL230+AL251+AL263+AL211)</f>
        <v>770000</v>
      </c>
      <c r="AM429" s="98" t="n">
        <f aca="false">SUM(AM230+AM251+AM263+AM211)</f>
        <v>200000</v>
      </c>
      <c r="AN429" s="98" t="n">
        <f aca="false">SUM(AN230+AN251+AN263+AN211)</f>
        <v>5720000</v>
      </c>
      <c r="AO429" s="98" t="n">
        <f aca="false">SUM(AO230+AO251+AO263+AO211)</f>
        <v>759174.464131661</v>
      </c>
      <c r="AP429" s="98" t="n">
        <f aca="false">SUM(AP230+AP251+AP263+AP211)</f>
        <v>7970000</v>
      </c>
      <c r="AQ429" s="98" t="n">
        <f aca="false">SUM(AQ230+AQ251+AQ263+AQ211)</f>
        <v>0</v>
      </c>
      <c r="AR429" s="98" t="n">
        <f aca="false">SUM(AR230+AR251+AR263+AR211)</f>
        <v>1057800.78306457</v>
      </c>
      <c r="AS429" s="98" t="n">
        <f aca="false">SUM(AS230+AS251+AS263+AS211)</f>
        <v>0</v>
      </c>
      <c r="AT429" s="98" t="n">
        <f aca="false">SUM(AT230+AT251+AT263+AT211)</f>
        <v>64061.8</v>
      </c>
      <c r="AU429" s="98" t="n">
        <f aca="false">SUM(AU230+AU251+AU263+AU211)</f>
        <v>201363.46</v>
      </c>
      <c r="AV429" s="98" t="n">
        <f aca="false">SUM(AV230+AV251+AV263+AV211)</f>
        <v>30466.48</v>
      </c>
      <c r="AW429" s="98" t="n">
        <f aca="false">SUM(AW230+AW251+AW263+AW211)</f>
        <v>1228697.76306457</v>
      </c>
      <c r="AX429" s="39" t="n">
        <f aca="false">SUM(AX230+AX251+AX263+AX211)</f>
        <v>0</v>
      </c>
      <c r="AY429" s="98" t="n">
        <f aca="false">SUM(AY230+AY251+AY263+AY211)</f>
        <v>0</v>
      </c>
      <c r="AZ429" s="98" t="n">
        <f aca="false">SUM(AZ230+AZ251+AZ263+AZ211)</f>
        <v>0</v>
      </c>
      <c r="BA429" s="99" t="n">
        <f aca="false">SUM(BA230+BA251+BA263+BA211)</f>
        <v>285096.878459752</v>
      </c>
      <c r="BB429" s="99" t="n">
        <f aca="false">SUM(BB230+BB251+BB263+BB211)</f>
        <v>146894.25</v>
      </c>
      <c r="BD429" s="34"/>
    </row>
    <row r="430" customFormat="false" ht="12.75" hidden="false" customHeight="false" outlineLevel="0" collapsed="false">
      <c r="A430" s="7"/>
      <c r="B430" s="5"/>
      <c r="C430" s="5"/>
      <c r="D430" s="5"/>
      <c r="E430" s="5"/>
      <c r="F430" s="5"/>
      <c r="G430" s="5"/>
      <c r="H430" s="5"/>
      <c r="I430" s="100" t="s">
        <v>393</v>
      </c>
      <c r="J430" s="97" t="s">
        <v>394</v>
      </c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7"/>
      <c r="W430" s="97"/>
      <c r="X430" s="98"/>
      <c r="Y430" s="98"/>
      <c r="Z430" s="98"/>
      <c r="AA430" s="98" t="n">
        <f aca="false">SUM(AA368)</f>
        <v>207000</v>
      </c>
      <c r="AB430" s="98" t="n">
        <f aca="false">SUM(AB368)</f>
        <v>135700</v>
      </c>
      <c r="AC430" s="98" t="n">
        <f aca="false">SUM(AC368)</f>
        <v>207000</v>
      </c>
      <c r="AD430" s="98"/>
      <c r="AE430" s="98" t="n">
        <f aca="false">SUM(AE368)</f>
        <v>0</v>
      </c>
      <c r="AF430" s="98" t="n">
        <f aca="false">SUM(AF368)</f>
        <v>0</v>
      </c>
      <c r="AG430" s="98" t="n">
        <f aca="false">SUM(AG368)</f>
        <v>207000</v>
      </c>
      <c r="AH430" s="98" t="n">
        <f aca="false">SUM(AH368)</f>
        <v>138000</v>
      </c>
      <c r="AI430" s="98" t="n">
        <f aca="false">SUM(AI368)</f>
        <v>207000</v>
      </c>
      <c r="AJ430" s="98" t="n">
        <f aca="false">SUM(AJ368)</f>
        <v>115000</v>
      </c>
      <c r="AK430" s="98" t="n">
        <f aca="false">SUM(AK368)</f>
        <v>293000</v>
      </c>
      <c r="AL430" s="98" t="n">
        <f aca="false">SUM(AL368)</f>
        <v>130000</v>
      </c>
      <c r="AM430" s="98" t="n">
        <f aca="false">SUM(AM368)</f>
        <v>0</v>
      </c>
      <c r="AN430" s="98" t="n">
        <f aca="false">SUM(AN368)</f>
        <v>423000</v>
      </c>
      <c r="AO430" s="98" t="n">
        <f aca="false">SUM(AO368)</f>
        <v>56141.7479593868</v>
      </c>
      <c r="AP430" s="98" t="n">
        <f aca="false">SUM(AP368)</f>
        <v>431000</v>
      </c>
      <c r="AQ430" s="98" t="n">
        <f aca="false">SUM(AQ368)</f>
        <v>0</v>
      </c>
      <c r="AR430" s="98" t="n">
        <f aca="false">SUM(AR368)</f>
        <v>57203.5304267038</v>
      </c>
      <c r="AS430" s="98" t="n">
        <f aca="false">SUM(AS368)</f>
        <v>0</v>
      </c>
      <c r="AT430" s="98" t="n">
        <f aca="false">SUM(AT368)</f>
        <v>44392.25</v>
      </c>
      <c r="AU430" s="98" t="n">
        <f aca="false">SUM(AU368)</f>
        <v>0</v>
      </c>
      <c r="AV430" s="98" t="n">
        <f aca="false">SUM(AV368)</f>
        <v>0</v>
      </c>
      <c r="AW430" s="98" t="n">
        <f aca="false">SUM(AW368)</f>
        <v>57203.5304267038</v>
      </c>
      <c r="AX430" s="39" t="n">
        <f aca="false">SUM(AX368)</f>
        <v>0</v>
      </c>
      <c r="AY430" s="98" t="n">
        <f aca="false">SUM(AY368)</f>
        <v>0</v>
      </c>
      <c r="AZ430" s="98" t="n">
        <f aca="false">SUM(AZ368)</f>
        <v>0</v>
      </c>
      <c r="BA430" s="99" t="n">
        <f aca="false">SUM(BA368)</f>
        <v>68779.11</v>
      </c>
      <c r="BB430" s="99" t="n">
        <f aca="false">SUM(BB368)</f>
        <v>68690.01</v>
      </c>
      <c r="BD430" s="34"/>
    </row>
    <row r="431" customFormat="false" ht="12.75" hidden="false" customHeight="false" outlineLevel="0" collapsed="false">
      <c r="A431" s="7"/>
      <c r="B431" s="5"/>
      <c r="C431" s="5"/>
      <c r="D431" s="5"/>
      <c r="E431" s="5"/>
      <c r="F431" s="5"/>
      <c r="G431" s="5"/>
      <c r="H431" s="5"/>
      <c r="I431" s="100" t="s">
        <v>395</v>
      </c>
      <c r="J431" s="97" t="s">
        <v>396</v>
      </c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7"/>
      <c r="W431" s="97"/>
      <c r="X431" s="98"/>
      <c r="Y431" s="98"/>
      <c r="Z431" s="98"/>
      <c r="AA431" s="98" t="n">
        <f aca="false">SUM(AA325+AA332+AA339+AA346)</f>
        <v>274000</v>
      </c>
      <c r="AB431" s="98" t="n">
        <f aca="false">SUM(AB325+AB332+AB339+AB346)</f>
        <v>103500</v>
      </c>
      <c r="AC431" s="98" t="n">
        <f aca="false">SUM(AC325+AC332+AC339+AC346)</f>
        <v>324000</v>
      </c>
      <c r="AD431" s="98"/>
      <c r="AE431" s="98" t="n">
        <f aca="false">SUM(AE325+AE332+AE339+AE346)</f>
        <v>0</v>
      </c>
      <c r="AF431" s="98" t="n">
        <f aca="false">SUM(AF325+AF332+AF339+AF346)</f>
        <v>0</v>
      </c>
      <c r="AG431" s="98" t="n">
        <f aca="false">SUM(AG325+AG332+AG339+AG346)</f>
        <v>336000</v>
      </c>
      <c r="AH431" s="98" t="n">
        <f aca="false">SUM(AH325+AH332+AH339+AH346)</f>
        <v>184000</v>
      </c>
      <c r="AI431" s="98" t="n">
        <f aca="false">SUM(AI325+AI332+AI339+AI346)</f>
        <v>327000</v>
      </c>
      <c r="AJ431" s="98" t="n">
        <f aca="false">SUM(AJ325+AJ332+AJ339+AJ346)</f>
        <v>150000</v>
      </c>
      <c r="AK431" s="98" t="n">
        <f aca="false">SUM(AK325+AK332+AK339+AK346)</f>
        <v>388000</v>
      </c>
      <c r="AL431" s="98" t="n">
        <f aca="false">SUM(AL325+AL332+AL339+AL346)</f>
        <v>47000</v>
      </c>
      <c r="AM431" s="98" t="n">
        <f aca="false">SUM(AM325+AM332+AM339+AM346)</f>
        <v>0</v>
      </c>
      <c r="AN431" s="98" t="n">
        <f aca="false">SUM(AN325+AN332+AN339+AN346)</f>
        <v>435000</v>
      </c>
      <c r="AO431" s="98" t="n">
        <f aca="false">SUM(AO325+AO332+AO339+AO346)</f>
        <v>57734.4216603623</v>
      </c>
      <c r="AP431" s="98" t="n">
        <f aca="false">SUM(AP325+AP332+AP339+AP346)</f>
        <v>376000</v>
      </c>
      <c r="AQ431" s="98" t="n">
        <f aca="false">SUM(AQ325+AQ332+AQ339+AQ346)</f>
        <v>0</v>
      </c>
      <c r="AR431" s="98" t="n">
        <f aca="false">SUM(AR325+AR332+AR339+AR346)</f>
        <v>49903.7759638994</v>
      </c>
      <c r="AS431" s="98" t="n">
        <f aca="false">SUM(AS325+AS332+AS339+AS346)</f>
        <v>0</v>
      </c>
      <c r="AT431" s="98" t="n">
        <f aca="false">SUM(AT325+AT332+AT339+AT346)</f>
        <v>18608.38</v>
      </c>
      <c r="AU431" s="98" t="n">
        <f aca="false">SUM(AU325+AU332+AU339+AU346)</f>
        <v>0</v>
      </c>
      <c r="AV431" s="98" t="n">
        <f aca="false">SUM(AV325+AV332+AV339+AV346)</f>
        <v>0</v>
      </c>
      <c r="AW431" s="98" t="n">
        <f aca="false">SUM(AW325+AW332+AW339+AW346)</f>
        <v>49903.7759638994</v>
      </c>
      <c r="AX431" s="39" t="n">
        <f aca="false">SUM(AX325+AX332+AX339+AX346)</f>
        <v>0</v>
      </c>
      <c r="AY431" s="98" t="n">
        <f aca="false">SUM(AY325+AY332+AY339+AY346)</f>
        <v>0</v>
      </c>
      <c r="AZ431" s="98" t="n">
        <f aca="false">SUM(AZ325+AZ332+AZ339+AZ346)</f>
        <v>0</v>
      </c>
      <c r="BA431" s="99" t="n">
        <f aca="false">SUM(BA325+BA332+BA339+BA346)</f>
        <v>51903.7767993895</v>
      </c>
      <c r="BB431" s="99" t="n">
        <f aca="false">SUM(BB325+BB332+BB339+BB346)</f>
        <v>44063.17</v>
      </c>
      <c r="BD431" s="34"/>
    </row>
    <row r="432" customFormat="false" ht="12.75" hidden="false" customHeight="false" outlineLevel="0" collapsed="false">
      <c r="A432" s="7"/>
      <c r="B432" s="5"/>
      <c r="C432" s="5"/>
      <c r="D432" s="5"/>
      <c r="E432" s="5"/>
      <c r="F432" s="5"/>
      <c r="G432" s="5"/>
      <c r="H432" s="5"/>
      <c r="I432" s="100" t="s">
        <v>397</v>
      </c>
      <c r="J432" s="97" t="s">
        <v>398</v>
      </c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7"/>
      <c r="W432" s="97"/>
      <c r="X432" s="98"/>
      <c r="Y432" s="98"/>
      <c r="Z432" s="98"/>
      <c r="AA432" s="98" t="n">
        <f aca="false">SUM(AA313)</f>
        <v>55000</v>
      </c>
      <c r="AB432" s="98" t="n">
        <f aca="false">SUM(AB313)</f>
        <v>9500</v>
      </c>
      <c r="AC432" s="98" t="n">
        <f aca="false">SUM(AC313)</f>
        <v>115000</v>
      </c>
      <c r="AD432" s="98"/>
      <c r="AE432" s="98" t="n">
        <f aca="false">SUM(AE313)</f>
        <v>0</v>
      </c>
      <c r="AF432" s="98" t="n">
        <f aca="false">SUM(AF313)</f>
        <v>0</v>
      </c>
      <c r="AG432" s="98" t="n">
        <f aca="false">SUM(AG313)</f>
        <v>220000</v>
      </c>
      <c r="AH432" s="98" t="n">
        <f aca="false">SUM(AH313)</f>
        <v>211155</v>
      </c>
      <c r="AI432" s="98" t="n">
        <f aca="false">SUM(AI313)</f>
        <v>135000</v>
      </c>
      <c r="AJ432" s="98" t="n">
        <f aca="false">SUM(AJ313)</f>
        <v>12500</v>
      </c>
      <c r="AK432" s="98" t="n">
        <f aca="false">SUM(AK313)</f>
        <v>200000</v>
      </c>
      <c r="AL432" s="98" t="n">
        <f aca="false">SUM(AL313)</f>
        <v>0</v>
      </c>
      <c r="AM432" s="98" t="n">
        <f aca="false">SUM(AM313)</f>
        <v>0</v>
      </c>
      <c r="AN432" s="98" t="n">
        <f aca="false">SUM(AN313)</f>
        <v>200000</v>
      </c>
      <c r="AO432" s="98" t="n">
        <f aca="false">SUM(AO313)</f>
        <v>26544.5616829252</v>
      </c>
      <c r="AP432" s="98" t="n">
        <f aca="false">SUM(AP313)</f>
        <v>175000</v>
      </c>
      <c r="AQ432" s="98" t="n">
        <f aca="false">SUM(AQ313)</f>
        <v>0</v>
      </c>
      <c r="AR432" s="98" t="n">
        <f aca="false">SUM(AR313)</f>
        <v>23226.4914725596</v>
      </c>
      <c r="AS432" s="98" t="n">
        <f aca="false">SUM(AS313)</f>
        <v>0</v>
      </c>
      <c r="AT432" s="98" t="n">
        <f aca="false">SUM(AT313)</f>
        <v>0</v>
      </c>
      <c r="AU432" s="98" t="n">
        <f aca="false">SUM(AU313)</f>
        <v>0</v>
      </c>
      <c r="AV432" s="98" t="n">
        <f aca="false">SUM(AV313)</f>
        <v>0</v>
      </c>
      <c r="AW432" s="98" t="n">
        <f aca="false">SUM(AW313)</f>
        <v>23226.4914725596</v>
      </c>
      <c r="AX432" s="39" t="n">
        <f aca="false">SUM(AX313)</f>
        <v>0</v>
      </c>
      <c r="AY432" s="98" t="n">
        <f aca="false">SUM(AY313)</f>
        <v>0</v>
      </c>
      <c r="AZ432" s="98" t="n">
        <f aca="false">SUM(AZ313)</f>
        <v>0</v>
      </c>
      <c r="BA432" s="99" t="n">
        <f aca="false">SUM(BA313)</f>
        <v>4000</v>
      </c>
      <c r="BB432" s="99" t="n">
        <f aca="false">SUM(BB313)</f>
        <v>4000</v>
      </c>
      <c r="BD432" s="34"/>
    </row>
    <row r="433" customFormat="false" ht="12.75" hidden="false" customHeight="false" outlineLevel="0" collapsed="false">
      <c r="A433" s="7"/>
      <c r="B433" s="5"/>
      <c r="C433" s="5"/>
      <c r="D433" s="5"/>
      <c r="E433" s="5"/>
      <c r="F433" s="5"/>
      <c r="G433" s="5"/>
      <c r="H433" s="5"/>
      <c r="I433" s="100" t="s">
        <v>399</v>
      </c>
      <c r="J433" s="97" t="s">
        <v>400</v>
      </c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7"/>
      <c r="W433" s="97"/>
      <c r="X433" s="98"/>
      <c r="Y433" s="98"/>
      <c r="Z433" s="98"/>
      <c r="AA433" s="98" t="n">
        <f aca="false">SUM(AA172)</f>
        <v>116000</v>
      </c>
      <c r="AB433" s="98" t="n">
        <f aca="false">SUM(AB172)</f>
        <v>63895.98</v>
      </c>
      <c r="AC433" s="98" t="n">
        <f aca="false">SUM(AC172)</f>
        <v>116000</v>
      </c>
      <c r="AD433" s="98"/>
      <c r="AE433" s="98" t="n">
        <f aca="false">SUM(AE172)</f>
        <v>0</v>
      </c>
      <c r="AF433" s="98" t="n">
        <f aca="false">SUM(AF172)</f>
        <v>0</v>
      </c>
      <c r="AG433" s="98" t="n">
        <f aca="false">SUM(AG172)</f>
        <v>112000</v>
      </c>
      <c r="AH433" s="98" t="n">
        <f aca="false">SUM(AH172)</f>
        <v>80602.94</v>
      </c>
      <c r="AI433" s="98" t="n">
        <f aca="false">SUM(AI172)</f>
        <v>112000</v>
      </c>
      <c r="AJ433" s="98" t="n">
        <f aca="false">SUM(AJ172)</f>
        <v>51267.74</v>
      </c>
      <c r="AK433" s="98" t="n">
        <f aca="false">SUM(AK172)</f>
        <v>132000</v>
      </c>
      <c r="AL433" s="98" t="n">
        <f aca="false">SUM(AL172)</f>
        <v>5000</v>
      </c>
      <c r="AM433" s="98" t="n">
        <f aca="false">SUM(AM172)</f>
        <v>0</v>
      </c>
      <c r="AN433" s="98" t="n">
        <f aca="false">SUM(AN172)</f>
        <v>137000</v>
      </c>
      <c r="AO433" s="98" t="n">
        <f aca="false">SUM(AO172)</f>
        <v>18183.0247528038</v>
      </c>
      <c r="AP433" s="98" t="n">
        <f aca="false">SUM(AP172)</f>
        <v>142000</v>
      </c>
      <c r="AQ433" s="98" t="n">
        <f aca="false">SUM(AQ172)</f>
        <v>0</v>
      </c>
      <c r="AR433" s="98" t="n">
        <f aca="false">SUM(AR172)</f>
        <v>18846.6387948769</v>
      </c>
      <c r="AS433" s="98" t="n">
        <f aca="false">SUM(AS172)</f>
        <v>0</v>
      </c>
      <c r="AT433" s="98" t="n">
        <f aca="false">SUM(AT172)</f>
        <v>10906.46</v>
      </c>
      <c r="AU433" s="98" t="n">
        <f aca="false">SUM(AU172)</f>
        <v>0</v>
      </c>
      <c r="AV433" s="98" t="n">
        <f aca="false">SUM(AV172)</f>
        <v>0</v>
      </c>
      <c r="AW433" s="98" t="n">
        <f aca="false">SUM(AW172)</f>
        <v>18846.6387948769</v>
      </c>
      <c r="AX433" s="39" t="n">
        <f aca="false">SUM(AX172)</f>
        <v>0</v>
      </c>
      <c r="AY433" s="98" t="n">
        <f aca="false">SUM(AY172)</f>
        <v>0</v>
      </c>
      <c r="AZ433" s="98" t="n">
        <f aca="false">SUM(AZ172)</f>
        <v>0</v>
      </c>
      <c r="BA433" s="99" t="n">
        <f aca="false">SUM(BA172)</f>
        <v>19383.03</v>
      </c>
      <c r="BB433" s="99" t="n">
        <f aca="false">SUM(BB172)</f>
        <v>17379.63</v>
      </c>
      <c r="BD433" s="34"/>
    </row>
    <row r="434" customFormat="false" ht="12.75" hidden="false" customHeight="false" outlineLevel="0" collapsed="false">
      <c r="A434" s="7"/>
      <c r="B434" s="5"/>
      <c r="C434" s="5"/>
      <c r="D434" s="5"/>
      <c r="E434" s="5"/>
      <c r="F434" s="5"/>
      <c r="G434" s="5"/>
      <c r="H434" s="5"/>
      <c r="I434" s="100" t="s">
        <v>401</v>
      </c>
      <c r="J434" s="97" t="s">
        <v>402</v>
      </c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7"/>
      <c r="W434" s="97"/>
      <c r="X434" s="98"/>
      <c r="Y434" s="98"/>
      <c r="Z434" s="98"/>
      <c r="AA434" s="98" t="n">
        <f aca="false">SUM(AA191)</f>
        <v>69000</v>
      </c>
      <c r="AB434" s="98" t="n">
        <f aca="false">SUM(AB191)</f>
        <v>40113.64</v>
      </c>
      <c r="AC434" s="98" t="n">
        <f aca="false">SUM(AC191)</f>
        <v>69000</v>
      </c>
      <c r="AD434" s="98"/>
      <c r="AE434" s="98" t="n">
        <f aca="false">SUM(AE191)</f>
        <v>0</v>
      </c>
      <c r="AF434" s="98" t="n">
        <f aca="false">SUM(AF191)</f>
        <v>0</v>
      </c>
      <c r="AG434" s="98" t="n">
        <f aca="false">SUM(AG191)</f>
        <v>73000</v>
      </c>
      <c r="AH434" s="98" t="n">
        <f aca="false">SUM(AH191)</f>
        <v>49222.9</v>
      </c>
      <c r="AI434" s="98" t="n">
        <f aca="false">SUM(AI191)</f>
        <v>72000</v>
      </c>
      <c r="AJ434" s="98" t="n">
        <f aca="false">SUM(AJ191)</f>
        <v>8051</v>
      </c>
      <c r="AK434" s="98" t="n">
        <f aca="false">SUM(AK191)</f>
        <v>100000</v>
      </c>
      <c r="AL434" s="98" t="n">
        <f aca="false">SUM(AL191)</f>
        <v>28500</v>
      </c>
      <c r="AM434" s="98" t="n">
        <f aca="false">SUM(AM191)</f>
        <v>0</v>
      </c>
      <c r="AN434" s="98" t="n">
        <f aca="false">SUM(AN191)</f>
        <v>128500</v>
      </c>
      <c r="AO434" s="98" t="n">
        <f aca="false">SUM(AO191)</f>
        <v>17054.8808812795</v>
      </c>
      <c r="AP434" s="98" t="n">
        <f aca="false">SUM(AP191)</f>
        <v>133500</v>
      </c>
      <c r="AQ434" s="98" t="n">
        <f aca="false">SUM(AQ191)</f>
        <v>0</v>
      </c>
      <c r="AR434" s="98" t="n">
        <f aca="false">SUM(AR191)</f>
        <v>17718.4949233526</v>
      </c>
      <c r="AS434" s="98" t="n">
        <f aca="false">SUM(AS191)</f>
        <v>0</v>
      </c>
      <c r="AT434" s="98" t="n">
        <f aca="false">SUM(AT191)</f>
        <v>8857.44</v>
      </c>
      <c r="AU434" s="98" t="n">
        <f aca="false">SUM(AU191)</f>
        <v>2000</v>
      </c>
      <c r="AV434" s="98" t="n">
        <f aca="false">SUM(AV191)</f>
        <v>0</v>
      </c>
      <c r="AW434" s="98" t="n">
        <f aca="false">SUM(AW191)</f>
        <v>19718.4949233526</v>
      </c>
      <c r="AX434" s="39" t="n">
        <f aca="false">SUM(AX191)</f>
        <v>0</v>
      </c>
      <c r="AY434" s="98" t="n">
        <f aca="false">SUM(AY191)</f>
        <v>0</v>
      </c>
      <c r="AZ434" s="98" t="n">
        <f aca="false">SUM(AZ191)</f>
        <v>0</v>
      </c>
      <c r="BA434" s="99" t="n">
        <f aca="false">SUM(BA191)</f>
        <v>17563.12</v>
      </c>
      <c r="BB434" s="99" t="n">
        <f aca="false">SUM(BB191)</f>
        <v>16323.8</v>
      </c>
      <c r="BD434" s="34"/>
    </row>
    <row r="435" customFormat="false" ht="12.75" hidden="false" customHeight="false" outlineLevel="0" collapsed="false">
      <c r="A435" s="7"/>
      <c r="B435" s="5"/>
      <c r="C435" s="5"/>
      <c r="D435" s="5"/>
      <c r="E435" s="5"/>
      <c r="F435" s="5"/>
      <c r="G435" s="5"/>
      <c r="H435" s="5"/>
      <c r="I435" s="100" t="s">
        <v>403</v>
      </c>
      <c r="J435" s="97" t="s">
        <v>404</v>
      </c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7"/>
      <c r="W435" s="97"/>
      <c r="X435" s="98"/>
      <c r="Y435" s="98"/>
      <c r="Z435" s="98"/>
      <c r="AA435" s="98" t="n">
        <f aca="false">SUM(AA183)</f>
        <v>35000</v>
      </c>
      <c r="AB435" s="98" t="n">
        <f aca="false">SUM(AB183)</f>
        <v>6735.11</v>
      </c>
      <c r="AC435" s="98" t="n">
        <f aca="false">SUM(AC183)</f>
        <v>35000</v>
      </c>
      <c r="AD435" s="98"/>
      <c r="AE435" s="98" t="n">
        <f aca="false">SUM(AE183)</f>
        <v>0</v>
      </c>
      <c r="AF435" s="98" t="n">
        <f aca="false">SUM(AF183)</f>
        <v>0</v>
      </c>
      <c r="AG435" s="98" t="n">
        <f aca="false">SUM(AG183)</f>
        <v>35000</v>
      </c>
      <c r="AH435" s="98" t="n">
        <f aca="false">SUM(AH183)</f>
        <v>6097.03</v>
      </c>
      <c r="AI435" s="98" t="n">
        <f aca="false">SUM(AI183)</f>
        <v>35000</v>
      </c>
      <c r="AJ435" s="98" t="n">
        <f aca="false">SUM(AJ183)</f>
        <v>5570.24</v>
      </c>
      <c r="AK435" s="98" t="n">
        <f aca="false">SUM(AK183)</f>
        <v>35000</v>
      </c>
      <c r="AL435" s="98" t="n">
        <f aca="false">SUM(AL183)</f>
        <v>0</v>
      </c>
      <c r="AM435" s="98" t="n">
        <f aca="false">SUM(AM183)</f>
        <v>0</v>
      </c>
      <c r="AN435" s="98" t="n">
        <f aca="false">SUM(AN183)</f>
        <v>35000</v>
      </c>
      <c r="AO435" s="98" t="n">
        <f aca="false">SUM(AO183)</f>
        <v>4645.29829451191</v>
      </c>
      <c r="AP435" s="98" t="n">
        <f aca="false">SUM(AP183)</f>
        <v>25000</v>
      </c>
      <c r="AQ435" s="98" t="n">
        <f aca="false">SUM(AQ183)</f>
        <v>0</v>
      </c>
      <c r="AR435" s="98" t="n">
        <f aca="false">SUM(AR183)</f>
        <v>3318.07021036565</v>
      </c>
      <c r="AS435" s="98" t="n">
        <f aca="false">SUM(AS183)</f>
        <v>0</v>
      </c>
      <c r="AT435" s="98" t="n">
        <f aca="false">SUM(AT183)</f>
        <v>1668.75</v>
      </c>
      <c r="AU435" s="98" t="n">
        <f aca="false">SUM(AU183)</f>
        <v>0</v>
      </c>
      <c r="AV435" s="98" t="n">
        <f aca="false">SUM(AV183)</f>
        <v>0</v>
      </c>
      <c r="AW435" s="98" t="n">
        <f aca="false">SUM(AW183)</f>
        <v>3318.07021036565</v>
      </c>
      <c r="AX435" s="39" t="n">
        <f aca="false">SUM(AX183)</f>
        <v>0</v>
      </c>
      <c r="AY435" s="98" t="n">
        <f aca="false">SUM(AY183)</f>
        <v>0</v>
      </c>
      <c r="AZ435" s="98" t="n">
        <f aca="false">SUM(AZ183)</f>
        <v>0</v>
      </c>
      <c r="BA435" s="99" t="n">
        <f aca="false">SUM(BA183)</f>
        <v>3318.07021036565</v>
      </c>
      <c r="BB435" s="99" t="n">
        <f aca="false">SUM(BB183)</f>
        <v>3246.71</v>
      </c>
      <c r="BD435" s="34"/>
    </row>
    <row r="436" customFormat="false" ht="13.5" hidden="false" customHeight="false" outlineLevel="0" collapsed="false">
      <c r="A436" s="7"/>
      <c r="B436" s="5"/>
      <c r="C436" s="5"/>
      <c r="D436" s="5"/>
      <c r="E436" s="5"/>
      <c r="F436" s="5"/>
      <c r="G436" s="5"/>
      <c r="H436" s="5"/>
      <c r="I436" s="101" t="n">
        <v>1070</v>
      </c>
      <c r="J436" s="102" t="s">
        <v>405</v>
      </c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2"/>
      <c r="W436" s="102"/>
      <c r="X436" s="103"/>
      <c r="Y436" s="103"/>
      <c r="Z436" s="103"/>
      <c r="AA436" s="103" t="n">
        <f aca="false">SUM(AA278+AA289+AA304)</f>
        <v>102000</v>
      </c>
      <c r="AB436" s="103" t="n">
        <f aca="false">SUM(AB278+AB289+AB304)</f>
        <v>39395.38</v>
      </c>
      <c r="AC436" s="103" t="n">
        <f aca="false">SUM(AC278+AC289+AC304)</f>
        <v>122000</v>
      </c>
      <c r="AD436" s="103"/>
      <c r="AE436" s="103" t="n">
        <f aca="false">SUM(AE278+AE289+AE304)</f>
        <v>0</v>
      </c>
      <c r="AF436" s="103" t="n">
        <f aca="false">SUM(AF278+AF289+AF304)</f>
        <v>0</v>
      </c>
      <c r="AG436" s="103" t="n">
        <f aca="false">SUM(AG278+AG289+AG304)</f>
        <v>137000</v>
      </c>
      <c r="AH436" s="103" t="n">
        <f aca="false">SUM(AH278+AH289+AH304)</f>
        <v>85703.98</v>
      </c>
      <c r="AI436" s="103" t="n">
        <f aca="false">SUM(AI278+AI289+AI304)</f>
        <v>175000</v>
      </c>
      <c r="AJ436" s="103" t="n">
        <f aca="false">SUM(AJ278+AJ289+AJ304)</f>
        <v>86900.66</v>
      </c>
      <c r="AK436" s="103" t="n">
        <f aca="false">SUM(AK278+AK289+AK304)</f>
        <v>297000</v>
      </c>
      <c r="AL436" s="103" t="n">
        <f aca="false">SUM(AL278+AL289+AL304)</f>
        <v>10000</v>
      </c>
      <c r="AM436" s="103" t="n">
        <f aca="false">SUM(AM278+AM289+AM304)</f>
        <v>0</v>
      </c>
      <c r="AN436" s="103" t="n">
        <f aca="false">SUM(AN278+AN289+AN304)</f>
        <v>307000</v>
      </c>
      <c r="AO436" s="103" t="n">
        <f aca="false">SUM(AO278+AO289+AO304)</f>
        <v>40745.9021832902</v>
      </c>
      <c r="AP436" s="103" t="n">
        <f aca="false">SUM(AP278+AP289+AP304)</f>
        <v>271000</v>
      </c>
      <c r="AQ436" s="103" t="n">
        <f aca="false">SUM(AQ278+AQ289+AQ304)</f>
        <v>0</v>
      </c>
      <c r="AR436" s="103" t="n">
        <f aca="false">SUM(AR278+AR289+AR304)</f>
        <v>35967.8810803637</v>
      </c>
      <c r="AS436" s="103" t="n">
        <f aca="false">SUM(AS278+AS289+AS304)</f>
        <v>0</v>
      </c>
      <c r="AT436" s="103" t="n">
        <f aca="false">SUM(AT278+AT289+AT304)</f>
        <v>12461.14</v>
      </c>
      <c r="AU436" s="103" t="n">
        <f aca="false">SUM(AU278+AU289+AU304)</f>
        <v>0</v>
      </c>
      <c r="AV436" s="103" t="n">
        <f aca="false">SUM(AV278+AV289+AV304)</f>
        <v>0</v>
      </c>
      <c r="AW436" s="103" t="n">
        <f aca="false">SUM(AW278+AW289+AW304)</f>
        <v>35967.8810803637</v>
      </c>
      <c r="AX436" s="73" t="n">
        <f aca="false">SUM(AX278+AX289+AX304)</f>
        <v>0</v>
      </c>
      <c r="AY436" s="103" t="n">
        <f aca="false">SUM(AY278+AY289+AY304)</f>
        <v>0</v>
      </c>
      <c r="AZ436" s="103" t="n">
        <f aca="false">SUM(AZ278+AZ289+AZ304)</f>
        <v>0</v>
      </c>
      <c r="BA436" s="104" t="n">
        <f aca="false">SUM(BA278+BA289+BA304)</f>
        <v>39700.86</v>
      </c>
      <c r="BB436" s="104" t="n">
        <f aca="false">SUM(BB278+BB289+BB304)</f>
        <v>35036</v>
      </c>
      <c r="BD436" s="34"/>
    </row>
    <row r="437" customFormat="false" ht="13.5" hidden="false" customHeight="false" outlineLevel="0" collapsed="false">
      <c r="A437" s="7"/>
      <c r="B437" s="5"/>
      <c r="C437" s="5"/>
      <c r="D437" s="5"/>
      <c r="E437" s="5"/>
      <c r="F437" s="5"/>
      <c r="G437" s="5"/>
      <c r="H437" s="5"/>
      <c r="I437" s="105"/>
      <c r="J437" s="106" t="s">
        <v>406</v>
      </c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6"/>
      <c r="W437" s="106"/>
      <c r="X437" s="107"/>
      <c r="Y437" s="107"/>
      <c r="Z437" s="107"/>
      <c r="AA437" s="107" t="e">
        <f aca="false">SUM(AA424:AA436)</f>
        <v>#REF!</v>
      </c>
      <c r="AB437" s="107" t="e">
        <f aca="false">SUM(AB424:AB436)</f>
        <v>#REF!</v>
      </c>
      <c r="AC437" s="107" t="e">
        <f aca="false">SUM(AC424:AC436)</f>
        <v>#REF!</v>
      </c>
      <c r="AD437" s="107"/>
      <c r="AE437" s="107" t="e">
        <f aca="false">SUM(AE424:AE436)</f>
        <v>#REF!</v>
      </c>
      <c r="AF437" s="107" t="e">
        <f aca="false">SUM(AF424:AF436)</f>
        <v>#REF!</v>
      </c>
      <c r="AG437" s="107" t="e">
        <f aca="false">SUM(AG424:AG436)</f>
        <v>#REF!</v>
      </c>
      <c r="AH437" s="107" t="e">
        <f aca="false">SUM(AH424:AH436)</f>
        <v>#REF!</v>
      </c>
      <c r="AI437" s="107" t="e">
        <f aca="false">SUM(AI424:AI436)</f>
        <v>#REF!</v>
      </c>
      <c r="AJ437" s="107" t="e">
        <f aca="false">SUM(AJ424:AJ436)</f>
        <v>#REF!</v>
      </c>
      <c r="AK437" s="107" t="e">
        <f aca="false">SUM(AK424:AK436)</f>
        <v>#REF!</v>
      </c>
      <c r="AL437" s="107" t="e">
        <f aca="false">SUM(AL424:AL436)</f>
        <v>#REF!</v>
      </c>
      <c r="AM437" s="107" t="e">
        <f aca="false">SUM(AM424:AM436)</f>
        <v>#REF!</v>
      </c>
      <c r="AN437" s="108" t="e">
        <f aca="false">SUM(AN424:AN436)</f>
        <v>#REF!</v>
      </c>
      <c r="AO437" s="108" t="n">
        <f aca="false">SUM(AO424:AO436)</f>
        <v>1515583.20787975</v>
      </c>
      <c r="AP437" s="108" t="e">
        <f aca="false">SUM(AP424:AP436)</f>
        <v>#REF!</v>
      </c>
      <c r="AQ437" s="108" t="e">
        <f aca="false">SUM(AQ424:AQ436)</f>
        <v>#REF!</v>
      </c>
      <c r="AR437" s="108" t="n">
        <f aca="false">SUM(AR424:AR436)</f>
        <v>1728382.77257947</v>
      </c>
      <c r="AS437" s="108" t="n">
        <f aca="false">SUM(AS424:AS436)</f>
        <v>0</v>
      </c>
      <c r="AT437" s="108" t="n">
        <f aca="false">SUM(AT424:AT436)</f>
        <v>464153.35</v>
      </c>
      <c r="AU437" s="108" t="n">
        <f aca="false">SUM(AU424:AU436)</f>
        <v>384219.67</v>
      </c>
      <c r="AV437" s="108" t="n">
        <f aca="false">SUM(AV424:AV436)</f>
        <v>45800.54</v>
      </c>
      <c r="AW437" s="108" t="n">
        <f aca="false">SUM(AW424:AW436)</f>
        <v>2066801.90257947</v>
      </c>
      <c r="AX437" s="109" t="n">
        <f aca="false">SUM(AX424:AX436)</f>
        <v>227711.9</v>
      </c>
      <c r="AY437" s="108" t="n">
        <f aca="false">SUM(AY424:AY436)</f>
        <v>30680.58</v>
      </c>
      <c r="AZ437" s="108" t="n">
        <f aca="false">SUM(AZ424:AZ436)</f>
        <v>92351.38</v>
      </c>
      <c r="BA437" s="108" t="n">
        <f aca="false">SUM(BA424:BA436)</f>
        <v>1017184.52545424</v>
      </c>
      <c r="BB437" s="108" t="n">
        <f aca="false">SUM(BB424:BB436)</f>
        <v>808128.09</v>
      </c>
      <c r="BD437" s="110"/>
    </row>
    <row r="438" customFormat="false" ht="12.75" hidden="false" customHeight="false" outlineLevel="0" collapsed="false">
      <c r="A438" s="7"/>
      <c r="B438" s="5"/>
      <c r="C438" s="5"/>
      <c r="D438" s="5"/>
      <c r="E438" s="5"/>
      <c r="F438" s="5"/>
      <c r="G438" s="5"/>
      <c r="H438" s="5"/>
      <c r="I438" s="11"/>
      <c r="J438" s="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7"/>
      <c r="W438" s="7"/>
      <c r="X438" s="1"/>
      <c r="Y438" s="1"/>
      <c r="Z438" s="1"/>
      <c r="AA438" s="1"/>
      <c r="AB438" s="1"/>
      <c r="AC438" s="1"/>
      <c r="AD438" s="1"/>
      <c r="AE438" s="1"/>
      <c r="AF438" s="1"/>
      <c r="AG438" s="8"/>
    </row>
    <row r="440" customFormat="false" ht="12.75" hidden="false" customHeight="false" outlineLevel="0" collapsed="false">
      <c r="J440" s="2"/>
    </row>
    <row r="442" customFormat="false" ht="12.75" hidden="false" customHeight="false" outlineLevel="0" collapsed="false">
      <c r="J442" s="2"/>
    </row>
  </sheetData>
  <printOptions headings="false" gridLines="false" gridLinesSet="true" horizontalCentered="true" verticalCentered="false"/>
  <pageMargins left="0.708333333333333" right="0.708333333333333" top="0.747916666666667" bottom="0.747916666666667" header="0.315277777777778" footer="0.315277777777778"/>
  <pageSetup paperSize="9" scale="100" fitToWidth="4" fitToHeight="5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11" manualBreakCount="11">
    <brk id="47" man="true" max="16383" min="0"/>
    <brk id="79" man="true" max="16383" min="0"/>
    <brk id="109" man="true" max="16383" min="0"/>
    <brk id="151" man="true" max="16383" min="0"/>
    <brk id="189" man="true" max="16383" min="0"/>
    <brk id="238" man="true" max="16383" min="0"/>
    <brk id="287" man="true" max="16383" min="0"/>
    <brk id="330" man="true" max="16383" min="0"/>
    <brk id="365" man="true" max="16383" min="0"/>
    <brk id="402" man="true" max="16383" min="0"/>
    <brk id="419" man="true" max="16383" min="0"/>
  </rowBreaks>
  <colBreaks count="1" manualBreakCount="1">
    <brk id="35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A1" activeCellId="0" sqref="A1"/>
    </sheetView>
  </sheetViews>
  <sheetFormatPr defaultColWidth="8.679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F191"/>
  <sheetViews>
    <sheetView showFormulas="false" showGridLines="true" showRowColHeaders="true" showZeros="true" rightToLeft="false" tabSelected="true" showOutlineSymbols="true" defaultGridColor="true" view="normal" topLeftCell="A28" colorId="64" zoomScale="160" zoomScaleNormal="160" zoomScalePageLayoutView="100" workbookViewId="0">
      <selection pane="topLeft" activeCell="H15" activeCellId="0" sqref="H15"/>
    </sheetView>
  </sheetViews>
  <sheetFormatPr defaultColWidth="8.6796875" defaultRowHeight="12.75" zeroHeight="false" outlineLevelRow="0" outlineLevelCol="0"/>
  <cols>
    <col collapsed="false" customWidth="true" hidden="false" outlineLevel="0" max="2" min="2" style="0" width="47.42"/>
    <col collapsed="false" customWidth="true" hidden="false" outlineLevel="0" max="4" min="3" style="12" width="11.71"/>
    <col collapsed="false" customWidth="true" hidden="false" outlineLevel="0" max="5" min="5" style="12" width="11"/>
    <col collapsed="false" customWidth="true" hidden="false" outlineLevel="0" max="6" min="6" style="12" width="9.14"/>
  </cols>
  <sheetData>
    <row r="2" s="118" customFormat="true" ht="15.75" hidden="false" customHeight="false" outlineLevel="0" collapsed="false">
      <c r="B2" s="222" t="s">
        <v>454</v>
      </c>
      <c r="C2" s="223"/>
      <c r="D2" s="224"/>
      <c r="E2" s="224"/>
      <c r="F2" s="224"/>
    </row>
    <row r="3" s="118" customFormat="true" ht="15.75" hidden="false" customHeight="false" outlineLevel="0" collapsed="false">
      <c r="B3" s="222" t="s">
        <v>455</v>
      </c>
      <c r="C3" s="223"/>
      <c r="D3" s="224"/>
      <c r="E3" s="224"/>
      <c r="F3" s="224"/>
    </row>
    <row r="5" customFormat="false" ht="13.5" hidden="false" customHeight="false" outlineLevel="0" collapsed="false"/>
    <row r="6" customFormat="false" ht="15.75" hidden="false" customHeight="false" outlineLevel="0" collapsed="false">
      <c r="A6" s="225" t="s">
        <v>456</v>
      </c>
      <c r="B6" s="226" t="s">
        <v>457</v>
      </c>
      <c r="C6" s="129" t="s">
        <v>458</v>
      </c>
      <c r="D6" s="129" t="s">
        <v>37</v>
      </c>
      <c r="E6" s="129" t="s">
        <v>27</v>
      </c>
      <c r="F6" s="227" t="s">
        <v>459</v>
      </c>
    </row>
    <row r="7" customFormat="false" ht="12.75" hidden="false" customHeight="false" outlineLevel="0" collapsed="false">
      <c r="A7" s="228" t="n">
        <v>3</v>
      </c>
      <c r="B7" s="97" t="s">
        <v>54</v>
      </c>
      <c r="C7" s="229" t="n">
        <f aca="false">SUM(C8+C21+C94+C99+C111+C129)</f>
        <v>784997.463181366</v>
      </c>
      <c r="D7" s="229" t="n">
        <f aca="false">SUM(D8+D21+D94+D99+D111+D129)</f>
        <v>701834.450844781</v>
      </c>
      <c r="E7" s="229" t="n">
        <f aca="false">SUM(E8+E21+E94+E99+E111+E129)</f>
        <v>609368.75</v>
      </c>
      <c r="F7" s="230" t="n">
        <f aca="false">SUM(E7/D7*100)</f>
        <v>86.8251407816356</v>
      </c>
    </row>
    <row r="8" customFormat="false" ht="12.75" hidden="false" customHeight="false" outlineLevel="0" collapsed="false">
      <c r="A8" s="231" t="n">
        <v>31</v>
      </c>
      <c r="B8" s="232" t="s">
        <v>84</v>
      </c>
      <c r="C8" s="233" t="n">
        <f aca="false">SUM(C9+C12+C17)</f>
        <v>202697.591081027</v>
      </c>
      <c r="D8" s="233" t="n">
        <f aca="false">SUM(D9+D12+D17)</f>
        <v>199955.411081027</v>
      </c>
      <c r="E8" s="233" t="n">
        <f aca="false">SUM(E9+E12+E17)</f>
        <v>197825.15</v>
      </c>
      <c r="F8" s="230" t="n">
        <f aca="false">SUM(E8/D8*100)</f>
        <v>98.9346319414362</v>
      </c>
    </row>
    <row r="9" customFormat="false" ht="12.75" hidden="false" customHeight="false" outlineLevel="0" collapsed="false">
      <c r="A9" s="231" t="n">
        <v>311</v>
      </c>
      <c r="B9" s="234" t="s">
        <v>85</v>
      </c>
      <c r="C9" s="233" t="n">
        <f aca="false">SUM(C10:C11)</f>
        <v>163432.211825602</v>
      </c>
      <c r="D9" s="233" t="n">
        <f aca="false">SUM(D10:D11)</f>
        <v>164725.261825602</v>
      </c>
      <c r="E9" s="233" t="n">
        <f aca="false">SUM(E10:E11)</f>
        <v>163419.47</v>
      </c>
      <c r="F9" s="230" t="n">
        <f aca="false">SUM(E9/D9*100)</f>
        <v>99.2072910911596</v>
      </c>
    </row>
    <row r="10" customFormat="false" ht="12.75" hidden="false" customHeight="false" outlineLevel="0" collapsed="false">
      <c r="A10" s="231" t="n">
        <v>31111</v>
      </c>
      <c r="B10" s="153" t="s">
        <v>86</v>
      </c>
      <c r="C10" s="233" t="n">
        <v>63706.9480390205</v>
      </c>
      <c r="D10" s="233" t="n">
        <v>71999.9980390205</v>
      </c>
      <c r="E10" s="233" t="n">
        <v>71382.62</v>
      </c>
      <c r="F10" s="230" t="n">
        <f aca="false">SUM(E10/D10*100)</f>
        <v>99.1425304780065</v>
      </c>
    </row>
    <row r="11" customFormat="false" ht="12.75" hidden="false" customHeight="false" outlineLevel="0" collapsed="false">
      <c r="A11" s="231" t="n">
        <v>31111</v>
      </c>
      <c r="B11" s="153" t="s">
        <v>368</v>
      </c>
      <c r="C11" s="233" t="n">
        <v>99725.2637865817</v>
      </c>
      <c r="D11" s="233" t="n">
        <v>92725.2637865817</v>
      </c>
      <c r="E11" s="233" t="n">
        <v>92036.85</v>
      </c>
      <c r="F11" s="230" t="n">
        <f aca="false">SUM(E11/D11*100)</f>
        <v>99.2575768906237</v>
      </c>
    </row>
    <row r="12" customFormat="false" ht="12.75" hidden="false" customHeight="false" outlineLevel="0" collapsed="false">
      <c r="A12" s="231" t="n">
        <v>312</v>
      </c>
      <c r="B12" s="235" t="s">
        <v>88</v>
      </c>
      <c r="C12" s="233" t="n">
        <f aca="false">SUM(C13:C16)</f>
        <v>8826.06675957263</v>
      </c>
      <c r="D12" s="233" t="n">
        <f aca="false">SUM(D13:D16)</f>
        <v>7880.76675957263</v>
      </c>
      <c r="E12" s="233" t="n">
        <f aca="false">SUM(E13:E16)</f>
        <v>7441.52</v>
      </c>
      <c r="F12" s="230" t="n">
        <f aca="false">SUM(E12/D12*100)</f>
        <v>94.4263448852983</v>
      </c>
    </row>
    <row r="13" customFormat="false" ht="12.75" hidden="false" customHeight="false" outlineLevel="0" collapsed="false">
      <c r="A13" s="231" t="n">
        <v>31216</v>
      </c>
      <c r="B13" s="153" t="s">
        <v>369</v>
      </c>
      <c r="C13" s="233" t="n">
        <v>199.084212621939</v>
      </c>
      <c r="D13" s="233" t="n">
        <v>199.084212621939</v>
      </c>
      <c r="E13" s="233"/>
      <c r="F13" s="230" t="n">
        <f aca="false">SUM(E13/D13*100)</f>
        <v>0</v>
      </c>
    </row>
    <row r="14" customFormat="false" ht="12.75" hidden="false" customHeight="false" outlineLevel="0" collapsed="false">
      <c r="A14" s="231" t="n">
        <v>31219</v>
      </c>
      <c r="B14" s="153" t="s">
        <v>88</v>
      </c>
      <c r="C14" s="233" t="n">
        <v>4645.29829451191</v>
      </c>
      <c r="D14" s="233" t="n">
        <v>2399.99829451191</v>
      </c>
      <c r="E14" s="233" t="n">
        <v>2400</v>
      </c>
      <c r="F14" s="230" t="n">
        <f aca="false">SUM(E14/D14*100)</f>
        <v>100.000071062054</v>
      </c>
    </row>
    <row r="15" customFormat="false" ht="12.75" hidden="false" customHeight="false" outlineLevel="0" collapsed="false">
      <c r="A15" s="231" t="n">
        <v>31219</v>
      </c>
      <c r="B15" s="153" t="s">
        <v>90</v>
      </c>
      <c r="C15" s="233"/>
      <c r="D15" s="233" t="n">
        <v>1300</v>
      </c>
      <c r="E15" s="233" t="n">
        <v>1059.92</v>
      </c>
      <c r="F15" s="230" t="n">
        <f aca="false">SUM(E15/D15*100)</f>
        <v>81.5323076923077</v>
      </c>
    </row>
    <row r="16" customFormat="false" ht="12.75" hidden="false" customHeight="false" outlineLevel="0" collapsed="false">
      <c r="A16" s="231" t="n">
        <v>31219</v>
      </c>
      <c r="B16" s="153" t="s">
        <v>91</v>
      </c>
      <c r="C16" s="233" t="n">
        <v>3981.68425243878</v>
      </c>
      <c r="D16" s="233" t="n">
        <v>3981.68425243878</v>
      </c>
      <c r="E16" s="233" t="n">
        <v>3981.6</v>
      </c>
      <c r="F16" s="230" t="n">
        <f aca="false">SUM(E16/D16*100)</f>
        <v>99.997884</v>
      </c>
    </row>
    <row r="17" customFormat="false" ht="12.75" hidden="false" customHeight="false" outlineLevel="0" collapsed="false">
      <c r="A17" s="231" t="n">
        <v>313</v>
      </c>
      <c r="B17" s="235" t="s">
        <v>92</v>
      </c>
      <c r="C17" s="233" t="n">
        <f aca="false">SUM(C18:C20)</f>
        <v>30439.3124958524</v>
      </c>
      <c r="D17" s="233" t="n">
        <f aca="false">SUM(D18:D20)</f>
        <v>27349.3824958524</v>
      </c>
      <c r="E17" s="233" t="n">
        <f aca="false">SUM(E18:E20)</f>
        <v>26964.16</v>
      </c>
      <c r="F17" s="230" t="n">
        <f aca="false">SUM(E17/D17*100)</f>
        <v>98.5914764404248</v>
      </c>
    </row>
    <row r="18" customFormat="false" ht="12.75" hidden="false" customHeight="false" outlineLevel="0" collapsed="false">
      <c r="A18" s="231" t="n">
        <v>31321</v>
      </c>
      <c r="B18" s="153" t="s">
        <v>93</v>
      </c>
      <c r="C18" s="233" t="n">
        <v>10750.5474815847</v>
      </c>
      <c r="D18" s="233" t="n">
        <v>11850.5474815847</v>
      </c>
      <c r="E18" s="233" t="n">
        <v>11778.15</v>
      </c>
      <c r="F18" s="230" t="n">
        <f aca="false">SUM(E18/D18*100)</f>
        <v>99.3890790134615</v>
      </c>
    </row>
    <row r="19" customFormat="false" ht="12.75" hidden="false" customHeight="false" outlineLevel="0" collapsed="false">
      <c r="A19" s="231" t="n">
        <v>31321</v>
      </c>
      <c r="B19" s="153" t="s">
        <v>94</v>
      </c>
      <c r="C19" s="233" t="n">
        <v>2189.92633884133</v>
      </c>
      <c r="D19" s="233" t="n">
        <v>-0.0036611586701838</v>
      </c>
      <c r="E19" s="233"/>
      <c r="F19" s="230" t="n">
        <f aca="false">SUM(E19/D19*100)</f>
        <v>0</v>
      </c>
    </row>
    <row r="20" customFormat="false" ht="12.75" hidden="false" customHeight="false" outlineLevel="0" collapsed="false">
      <c r="A20" s="231" t="n">
        <v>31321</v>
      </c>
      <c r="B20" s="153" t="s">
        <v>93</v>
      </c>
      <c r="C20" s="233" t="n">
        <v>17498.8386754264</v>
      </c>
      <c r="D20" s="233" t="n">
        <v>15498.8386754264</v>
      </c>
      <c r="E20" s="233" t="n">
        <v>15186.01</v>
      </c>
      <c r="F20" s="230" t="n">
        <f aca="false">SUM(E20/D20*100)</f>
        <v>97.9815992541276</v>
      </c>
    </row>
    <row r="21" customFormat="false" ht="12.75" hidden="false" customHeight="false" outlineLevel="0" collapsed="false">
      <c r="A21" s="231" t="n">
        <v>32</v>
      </c>
      <c r="B21" s="97" t="s">
        <v>55</v>
      </c>
      <c r="C21" s="233" t="n">
        <f aca="false">SUM(C22+C28+C41+C79+C81)</f>
        <v>320822.202712854</v>
      </c>
      <c r="D21" s="233" t="n">
        <f aca="false">SUM(D22+D28+D41+D79+D81)</f>
        <v>249119.952712854</v>
      </c>
      <c r="E21" s="233" t="n">
        <f aca="false">SUM(E22+E28+E41+E79+E81)</f>
        <v>185985.83</v>
      </c>
      <c r="F21" s="230" t="n">
        <f aca="false">SUM(E21/D21*100)</f>
        <v>74.6571392514572</v>
      </c>
    </row>
    <row r="22" customFormat="false" ht="12.75" hidden="false" customHeight="false" outlineLevel="0" collapsed="false">
      <c r="A22" s="231" t="n">
        <v>321</v>
      </c>
      <c r="B22" s="235" t="s">
        <v>96</v>
      </c>
      <c r="C22" s="233" t="n">
        <f aca="false">SUM(C23:C27)</f>
        <v>3866.23863560953</v>
      </c>
      <c r="D22" s="233" t="n">
        <f aca="false">SUM(D23:D27)</f>
        <v>3187.17863560953</v>
      </c>
      <c r="E22" s="233" t="n">
        <f aca="false">SUM(E23:E27)</f>
        <v>2340.51</v>
      </c>
      <c r="F22" s="230" t="n">
        <f aca="false">SUM(E22/D22*100)</f>
        <v>73.4351684543214</v>
      </c>
    </row>
    <row r="23" customFormat="false" ht="12.75" hidden="false" customHeight="false" outlineLevel="0" collapsed="false">
      <c r="A23" s="231" t="n">
        <v>32111</v>
      </c>
      <c r="B23" s="153" t="s">
        <v>97</v>
      </c>
      <c r="C23" s="233" t="n">
        <v>265.445616829252</v>
      </c>
      <c r="D23" s="233" t="n">
        <v>149.995616829252</v>
      </c>
      <c r="E23" s="233" t="n">
        <v>79.62</v>
      </c>
      <c r="F23" s="230" t="n">
        <f aca="false">SUM(E23/D23*100)</f>
        <v>53.081551103347</v>
      </c>
    </row>
    <row r="24" customFormat="false" ht="12.75" hidden="false" customHeight="false" outlineLevel="0" collapsed="false">
      <c r="A24" s="231" t="n">
        <v>32115</v>
      </c>
      <c r="B24" s="153" t="s">
        <v>98</v>
      </c>
      <c r="C24" s="233" t="n">
        <v>132.722808414626</v>
      </c>
      <c r="D24" s="233" t="n">
        <v>132.722808414626</v>
      </c>
      <c r="E24" s="233" t="n">
        <v>27.58</v>
      </c>
      <c r="F24" s="230" t="n">
        <f aca="false">SUM(E24/D24*100)</f>
        <v>20.780151</v>
      </c>
    </row>
    <row r="25" customFormat="false" ht="12.75" hidden="false" customHeight="false" outlineLevel="0" collapsed="false">
      <c r="A25" s="231" t="n">
        <v>32115</v>
      </c>
      <c r="B25" s="153" t="s">
        <v>370</v>
      </c>
      <c r="C25" s="233" t="n">
        <v>150</v>
      </c>
      <c r="D25" s="233" t="n">
        <v>150</v>
      </c>
      <c r="E25" s="233" t="n">
        <v>144.15</v>
      </c>
      <c r="F25" s="230" t="n">
        <f aca="false">SUM(E25/D25*100)</f>
        <v>96.1</v>
      </c>
    </row>
    <row r="26" customFormat="false" ht="12.75" hidden="false" customHeight="false" outlineLevel="0" collapsed="false">
      <c r="A26" s="231" t="n">
        <v>32121</v>
      </c>
      <c r="B26" s="153" t="s">
        <v>99</v>
      </c>
      <c r="C26" s="233" t="n">
        <v>2654.45616829252</v>
      </c>
      <c r="D26" s="233" t="n">
        <v>2654.45616829252</v>
      </c>
      <c r="E26" s="233" t="n">
        <v>2062.62</v>
      </c>
      <c r="F26" s="230" t="n">
        <f aca="false">SUM(E26/D26*100)</f>
        <v>77.70405195</v>
      </c>
    </row>
    <row r="27" customFormat="false" ht="12.75" hidden="false" customHeight="false" outlineLevel="0" collapsed="false">
      <c r="A27" s="231" t="n">
        <v>32131</v>
      </c>
      <c r="B27" s="153" t="s">
        <v>101</v>
      </c>
      <c r="C27" s="233" t="n">
        <v>663.61404207313</v>
      </c>
      <c r="D27" s="233" t="n">
        <v>100.00404207313</v>
      </c>
      <c r="E27" s="233" t="n">
        <v>26.54</v>
      </c>
      <c r="F27" s="230" t="n">
        <f aca="false">SUM(E27/D27*100)</f>
        <v>26.5389272771515</v>
      </c>
    </row>
    <row r="28" customFormat="false" ht="12.75" hidden="false" customHeight="false" outlineLevel="0" collapsed="false">
      <c r="A28" s="231" t="n">
        <v>322</v>
      </c>
      <c r="B28" s="235" t="s">
        <v>102</v>
      </c>
      <c r="C28" s="233" t="n">
        <f aca="false">SUM(C29:C40)</f>
        <v>36588.028402681</v>
      </c>
      <c r="D28" s="233" t="n">
        <f aca="false">SUM(D29:D40)</f>
        <v>33403.958402681</v>
      </c>
      <c r="E28" s="233" t="n">
        <f aca="false">SUM(E29:E40)</f>
        <v>29883.59</v>
      </c>
      <c r="F28" s="230" t="n">
        <f aca="false">SUM(E28/D28*100)</f>
        <v>89.4612238458588</v>
      </c>
    </row>
    <row r="29" customFormat="false" ht="12.75" hidden="false" customHeight="false" outlineLevel="0" collapsed="false">
      <c r="A29" s="231" t="n">
        <v>32211</v>
      </c>
      <c r="B29" s="153" t="s">
        <v>103</v>
      </c>
      <c r="C29" s="233" t="n">
        <v>1327.22808414626</v>
      </c>
      <c r="D29" s="233" t="n">
        <v>1327.22808414626</v>
      </c>
      <c r="E29" s="233" t="n">
        <v>1220.84</v>
      </c>
      <c r="F29" s="230" t="n">
        <f aca="false">SUM(E29/D29*100)</f>
        <v>91.9841898</v>
      </c>
    </row>
    <row r="30" customFormat="false" ht="12.75" hidden="false" customHeight="false" outlineLevel="0" collapsed="false">
      <c r="A30" s="231" t="n">
        <v>32211</v>
      </c>
      <c r="B30" s="153" t="s">
        <v>104</v>
      </c>
      <c r="C30" s="233" t="n">
        <v>1990.84212621939</v>
      </c>
      <c r="D30" s="233" t="n">
        <v>2990.84212621939</v>
      </c>
      <c r="E30" s="233" t="n">
        <v>2960.9</v>
      </c>
      <c r="F30" s="230" t="n">
        <f aca="false">SUM(E30/D30*100)</f>
        <v>98.998873061306</v>
      </c>
    </row>
    <row r="31" customFormat="false" ht="12.75" hidden="false" customHeight="false" outlineLevel="0" collapsed="false">
      <c r="A31" s="231" t="n">
        <v>32212</v>
      </c>
      <c r="B31" s="153" t="s">
        <v>105</v>
      </c>
      <c r="C31" s="233" t="n">
        <v>398.168425243878</v>
      </c>
      <c r="D31" s="233" t="n">
        <v>49.9984252438781</v>
      </c>
      <c r="E31" s="233" t="n">
        <v>13.27</v>
      </c>
      <c r="F31" s="230" t="n">
        <f aca="false">SUM(E31/D31*100)</f>
        <v>26.5408359068765</v>
      </c>
    </row>
    <row r="32" customFormat="false" ht="12.75" hidden="false" customHeight="false" outlineLevel="0" collapsed="false">
      <c r="A32" s="231" t="n">
        <v>32216</v>
      </c>
      <c r="B32" s="153" t="s">
        <v>372</v>
      </c>
      <c r="C32" s="233" t="n">
        <v>3000</v>
      </c>
      <c r="D32" s="233" t="n">
        <v>3000</v>
      </c>
      <c r="E32" s="233" t="n">
        <v>2884.22</v>
      </c>
      <c r="F32" s="230" t="n">
        <f aca="false">SUM(E32/D32*100)</f>
        <v>96.1406666666667</v>
      </c>
    </row>
    <row r="33" customFormat="false" ht="12.75" hidden="false" customHeight="false" outlineLevel="0" collapsed="false">
      <c r="A33" s="231" t="n">
        <v>32231</v>
      </c>
      <c r="B33" s="153" t="s">
        <v>106</v>
      </c>
      <c r="C33" s="233" t="n">
        <v>15272.2808414626</v>
      </c>
      <c r="D33" s="233" t="n">
        <v>15272.2808414626</v>
      </c>
      <c r="E33" s="233" t="n">
        <v>14097.95</v>
      </c>
      <c r="F33" s="230" t="n">
        <f aca="false">SUM(E33/D33*100)</f>
        <v>92.3107042513622</v>
      </c>
    </row>
    <row r="34" customFormat="false" ht="12.75" hidden="false" customHeight="false" outlineLevel="0" collapsed="false">
      <c r="A34" s="231" t="n">
        <v>32231</v>
      </c>
      <c r="B34" s="153" t="s">
        <v>107</v>
      </c>
      <c r="C34" s="233" t="n">
        <v>6636.1404207313</v>
      </c>
      <c r="D34" s="233" t="n">
        <v>3000.0004207313</v>
      </c>
      <c r="E34" s="233" t="n">
        <v>1687.81</v>
      </c>
      <c r="F34" s="230" t="n">
        <f aca="false">SUM(E34/D34*100)</f>
        <v>56.2603254431733</v>
      </c>
    </row>
    <row r="35" customFormat="false" ht="12.75" hidden="false" customHeight="false" outlineLevel="0" collapsed="false">
      <c r="A35" s="231" t="n">
        <v>32231</v>
      </c>
      <c r="B35" s="153" t="s">
        <v>108</v>
      </c>
      <c r="C35" s="233" t="n">
        <v>1990.84212621939</v>
      </c>
      <c r="D35" s="233" t="n">
        <v>1700.00212621939</v>
      </c>
      <c r="E35" s="233" t="n">
        <v>1548.25</v>
      </c>
      <c r="F35" s="230" t="n">
        <f aca="false">SUM(E35/D35*100)</f>
        <v>91.0734155046694</v>
      </c>
    </row>
    <row r="36" customFormat="false" ht="12.75" hidden="false" customHeight="false" outlineLevel="0" collapsed="false">
      <c r="A36" s="231" t="n">
        <v>32231</v>
      </c>
      <c r="B36" s="153" t="s">
        <v>109</v>
      </c>
      <c r="C36" s="233" t="n">
        <v>1061.78246731701</v>
      </c>
      <c r="D36" s="233" t="n">
        <v>900.002467317009</v>
      </c>
      <c r="E36" s="233" t="n">
        <v>691.8</v>
      </c>
      <c r="F36" s="230" t="n">
        <f aca="false">SUM(E36/D36*100)</f>
        <v>76.8664559400954</v>
      </c>
    </row>
    <row r="37" customFormat="false" ht="12.75" hidden="false" customHeight="false" outlineLevel="0" collapsed="false">
      <c r="A37" s="231" t="n">
        <v>32231</v>
      </c>
      <c r="B37" s="153" t="s">
        <v>110</v>
      </c>
      <c r="C37" s="233" t="n">
        <v>2654.45616829252</v>
      </c>
      <c r="D37" s="233" t="n">
        <v>1999.99616829252</v>
      </c>
      <c r="E37" s="233" t="n">
        <v>1773.47</v>
      </c>
      <c r="F37" s="230" t="n">
        <f aca="false">SUM(E37/D37*100)</f>
        <v>88.6736698857821</v>
      </c>
    </row>
    <row r="38" customFormat="false" ht="12.75" hidden="false" customHeight="false" outlineLevel="0" collapsed="false">
      <c r="A38" s="231" t="n">
        <v>32251</v>
      </c>
      <c r="B38" s="153" t="s">
        <v>111</v>
      </c>
      <c r="C38" s="233" t="n">
        <v>663.61404207313</v>
      </c>
      <c r="D38" s="233" t="n">
        <v>3163.61404207313</v>
      </c>
      <c r="E38" s="233" t="n">
        <v>3005.08</v>
      </c>
      <c r="F38" s="230" t="n">
        <f aca="false">SUM(E38/D38*100)</f>
        <v>94.9888311290576</v>
      </c>
    </row>
    <row r="39" customFormat="false" ht="12.75" hidden="false" customHeight="false" outlineLevel="0" collapsed="false">
      <c r="A39" s="231" t="n">
        <v>32271</v>
      </c>
      <c r="B39" s="153" t="s">
        <v>112</v>
      </c>
      <c r="C39" s="233" t="n">
        <v>1327.22808414626</v>
      </c>
      <c r="D39" s="233" t="n">
        <v>-0.00191585373954695</v>
      </c>
      <c r="E39" s="233"/>
      <c r="F39" s="230" t="n">
        <f aca="false">SUM(E39/D39*100)</f>
        <v>0</v>
      </c>
    </row>
    <row r="40" customFormat="false" ht="12.75" hidden="false" customHeight="false" outlineLevel="0" collapsed="false">
      <c r="A40" s="231" t="n">
        <v>32271</v>
      </c>
      <c r="B40" s="153" t="s">
        <v>113</v>
      </c>
      <c r="C40" s="233" t="n">
        <v>265.445616829252</v>
      </c>
      <c r="D40" s="233" t="n">
        <v>-0.00438317074787165</v>
      </c>
      <c r="E40" s="233"/>
      <c r="F40" s="230" t="n">
        <f aca="false">SUM(E40/D40*100)</f>
        <v>0</v>
      </c>
    </row>
    <row r="41" customFormat="false" ht="12.75" hidden="false" customHeight="false" outlineLevel="0" collapsed="false">
      <c r="A41" s="231" t="n">
        <v>323</v>
      </c>
      <c r="B41" s="235" t="s">
        <v>114</v>
      </c>
      <c r="C41" s="233" t="n">
        <f aca="false">SUM(C42:C78)</f>
        <v>155169.513570907</v>
      </c>
      <c r="D41" s="233" t="n">
        <f aca="false">SUM(D42:D78)</f>
        <v>150803.733570907</v>
      </c>
      <c r="E41" s="233" t="n">
        <f aca="false">SUM(E42:E78)</f>
        <v>120784.99</v>
      </c>
      <c r="F41" s="230" t="n">
        <f aca="false">SUM(E41/D41*100)</f>
        <v>80.0941642092751</v>
      </c>
    </row>
    <row r="42" customFormat="false" ht="12.75" hidden="false" customHeight="false" outlineLevel="0" collapsed="false">
      <c r="A42" s="231" t="n">
        <v>32311</v>
      </c>
      <c r="B42" s="153" t="s">
        <v>115</v>
      </c>
      <c r="C42" s="233" t="n">
        <v>3918.07021036565</v>
      </c>
      <c r="D42" s="233" t="n">
        <v>3918.07021036565</v>
      </c>
      <c r="E42" s="233" t="n">
        <v>3345.47</v>
      </c>
      <c r="F42" s="230" t="n">
        <f aca="false">SUM(E42/D42*100)</f>
        <v>85.3856572337377</v>
      </c>
    </row>
    <row r="43" customFormat="false" ht="12.75" hidden="false" customHeight="false" outlineLevel="0" collapsed="false">
      <c r="A43" s="231" t="n">
        <v>32313</v>
      </c>
      <c r="B43" s="153" t="s">
        <v>116</v>
      </c>
      <c r="C43" s="233" t="n">
        <v>530.891233658504</v>
      </c>
      <c r="D43" s="233" t="n">
        <v>530.891233658504</v>
      </c>
      <c r="E43" s="233" t="n">
        <v>483.27</v>
      </c>
      <c r="F43" s="230" t="n">
        <f aca="false">SUM(E43/D43*100)</f>
        <v>91.029945375</v>
      </c>
    </row>
    <row r="44" customFormat="false" ht="12.75" hidden="false" customHeight="false" outlineLevel="0" collapsed="false">
      <c r="A44" s="231" t="n">
        <v>32321</v>
      </c>
      <c r="B44" s="153" t="s">
        <v>117</v>
      </c>
      <c r="C44" s="233" t="n">
        <v>6636.1404207313</v>
      </c>
      <c r="D44" s="233" t="n">
        <v>6636.1404207313</v>
      </c>
      <c r="E44" s="233" t="n">
        <v>4182.7</v>
      </c>
      <c r="F44" s="230" t="n">
        <f aca="false">SUM(E44/D44*100)</f>
        <v>63.0291063</v>
      </c>
    </row>
    <row r="45" customFormat="false" ht="12.75" hidden="false" customHeight="false" outlineLevel="0" collapsed="false">
      <c r="A45" s="231" t="n">
        <v>32321</v>
      </c>
      <c r="B45" s="153" t="s">
        <v>118</v>
      </c>
      <c r="C45" s="233" t="n">
        <v>1061.78246731701</v>
      </c>
      <c r="D45" s="233" t="n">
        <v>0.00246731700849523</v>
      </c>
      <c r="E45" s="233"/>
      <c r="F45" s="230" t="n">
        <f aca="false">SUM(E45/D45*100)</f>
        <v>0</v>
      </c>
    </row>
    <row r="46" customFormat="false" ht="12.75" hidden="false" customHeight="false" outlineLevel="0" collapsed="false">
      <c r="A46" s="231" t="n">
        <v>32321</v>
      </c>
      <c r="B46" s="153" t="s">
        <v>119</v>
      </c>
      <c r="C46" s="233" t="n">
        <v>7299.75446280443</v>
      </c>
      <c r="D46" s="233" t="n">
        <v>0.00446280443247815</v>
      </c>
      <c r="E46" s="233"/>
      <c r="F46" s="230" t="n">
        <f aca="false">SUM(E46/D46*100)</f>
        <v>0</v>
      </c>
    </row>
    <row r="47" customFormat="false" ht="12.75" hidden="false" customHeight="false" outlineLevel="0" collapsed="false">
      <c r="A47" s="231" t="n">
        <v>32322</v>
      </c>
      <c r="B47" s="153" t="s">
        <v>120</v>
      </c>
      <c r="C47" s="233" t="n">
        <v>3981.68425243878</v>
      </c>
      <c r="D47" s="233" t="n">
        <v>3000.00425243878</v>
      </c>
      <c r="E47" s="233" t="n">
        <v>2490.8</v>
      </c>
      <c r="F47" s="230" t="n">
        <f aca="false">SUM(E47/D47*100)</f>
        <v>83.0265489782278</v>
      </c>
    </row>
    <row r="48" customFormat="false" ht="12.75" hidden="false" customHeight="false" outlineLevel="0" collapsed="false">
      <c r="A48" s="231" t="n">
        <v>32323</v>
      </c>
      <c r="B48" s="153" t="s">
        <v>121</v>
      </c>
      <c r="C48" s="233" t="n">
        <v>2127.22808414626</v>
      </c>
      <c r="D48" s="233" t="n">
        <v>2927.22808414626</v>
      </c>
      <c r="E48" s="233" t="n">
        <v>2840.82</v>
      </c>
      <c r="F48" s="230" t="n">
        <f aca="false">SUM(E48/D48*100)</f>
        <v>97.0481260201676</v>
      </c>
    </row>
    <row r="49" customFormat="false" ht="12.75" hidden="false" customHeight="false" outlineLevel="0" collapsed="false">
      <c r="A49" s="231" t="n">
        <v>32323</v>
      </c>
      <c r="B49" s="153" t="s">
        <v>239</v>
      </c>
      <c r="C49" s="233"/>
      <c r="D49" s="233" t="n">
        <v>20000</v>
      </c>
      <c r="E49" s="233" t="n">
        <v>19969.11</v>
      </c>
      <c r="F49" s="230" t="n">
        <f aca="false">SUM(E49/D49*100)</f>
        <v>99.84555</v>
      </c>
    </row>
    <row r="50" customFormat="false" ht="12.75" hidden="false" customHeight="false" outlineLevel="0" collapsed="false">
      <c r="A50" s="231" t="n">
        <v>32329</v>
      </c>
      <c r="B50" s="153" t="s">
        <v>122</v>
      </c>
      <c r="C50" s="233" t="n">
        <v>13990.8421262194</v>
      </c>
      <c r="D50" s="233" t="n">
        <v>13990.8421262194</v>
      </c>
      <c r="E50" s="233" t="n">
        <v>13161.33</v>
      </c>
      <c r="F50" s="230" t="n">
        <f aca="false">SUM(E50/D50*100)</f>
        <v>94.0710350475269</v>
      </c>
    </row>
    <row r="51" customFormat="false" ht="12.75" hidden="false" customHeight="false" outlineLevel="0" collapsed="false">
      <c r="A51" s="231" t="n">
        <v>32329</v>
      </c>
      <c r="B51" s="153" t="s">
        <v>123</v>
      </c>
      <c r="C51" s="233" t="n">
        <v>9025.15097219457</v>
      </c>
      <c r="D51" s="233" t="n">
        <v>0.000972194571659202</v>
      </c>
      <c r="E51" s="233"/>
      <c r="F51" s="230" t="n">
        <f aca="false">SUM(E51/D51*100)</f>
        <v>0</v>
      </c>
    </row>
    <row r="52" customFormat="false" ht="12.75" hidden="false" customHeight="false" outlineLevel="0" collapsed="false">
      <c r="A52" s="231" t="n">
        <v>32329</v>
      </c>
      <c r="B52" s="153" t="s">
        <v>124</v>
      </c>
      <c r="C52" s="233" t="n">
        <v>5827.22808414626</v>
      </c>
      <c r="D52" s="233" t="n">
        <v>8427.22808414626</v>
      </c>
      <c r="E52" s="233" t="n">
        <v>6310.35</v>
      </c>
      <c r="F52" s="230" t="n">
        <f aca="false">SUM(E52/D52*100)</f>
        <v>74.8804937636773</v>
      </c>
    </row>
    <row r="53" customFormat="false" ht="12.75" hidden="false" customHeight="false" outlineLevel="0" collapsed="false">
      <c r="A53" s="231" t="n">
        <v>32329</v>
      </c>
      <c r="B53" s="153" t="s">
        <v>125</v>
      </c>
      <c r="C53" s="233" t="n">
        <v>3981.68425243878</v>
      </c>
      <c r="D53" s="233" t="n">
        <v>0.00425243878135007</v>
      </c>
      <c r="E53" s="233"/>
      <c r="F53" s="230" t="n">
        <f aca="false">SUM(E53/D53*100)</f>
        <v>0</v>
      </c>
    </row>
    <row r="54" customFormat="false" ht="12.75" hidden="false" customHeight="false" outlineLevel="0" collapsed="false">
      <c r="A54" s="231" t="n">
        <v>32329</v>
      </c>
      <c r="B54" s="153" t="s">
        <v>126</v>
      </c>
      <c r="C54" s="233" t="n">
        <v>0</v>
      </c>
      <c r="D54" s="233" t="n">
        <v>0</v>
      </c>
      <c r="E54" s="233"/>
      <c r="F54" s="230" t="e">
        <f aca="false">SUM(E54/D54*100)</f>
        <v>#DIV/0!</v>
      </c>
    </row>
    <row r="55" customFormat="false" ht="12.75" hidden="false" customHeight="false" outlineLevel="0" collapsed="false">
      <c r="A55" s="231" t="n">
        <v>32329</v>
      </c>
      <c r="B55" s="153" t="s">
        <v>263</v>
      </c>
      <c r="C55" s="233" t="n">
        <v>13272.2808414626</v>
      </c>
      <c r="D55" s="233" t="n">
        <v>5000.0008414626</v>
      </c>
      <c r="E55" s="233" t="n">
        <v>3559.43</v>
      </c>
      <c r="F55" s="230" t="n">
        <f aca="false">SUM(E55/D55*100)</f>
        <v>71.1885880194931</v>
      </c>
    </row>
    <row r="56" customFormat="false" ht="12.75" hidden="false" customHeight="false" outlineLevel="0" collapsed="false">
      <c r="A56" s="231" t="n">
        <v>32331</v>
      </c>
      <c r="B56" s="153" t="s">
        <v>129</v>
      </c>
      <c r="C56" s="233" t="n">
        <v>3981.68425243878</v>
      </c>
      <c r="D56" s="233" t="n">
        <v>3981.68425243878</v>
      </c>
      <c r="E56" s="233" t="n">
        <v>3796.31</v>
      </c>
      <c r="F56" s="230" t="n">
        <f aca="false">SUM(E56/D56*100)</f>
        <v>95.34432565</v>
      </c>
    </row>
    <row r="57" customFormat="false" ht="12.75" hidden="false" customHeight="false" outlineLevel="0" collapsed="false">
      <c r="A57" s="231" t="n">
        <v>32331</v>
      </c>
      <c r="B57" s="153" t="s">
        <v>131</v>
      </c>
      <c r="C57" s="233" t="n">
        <v>0</v>
      </c>
      <c r="D57" s="233" t="n">
        <v>0</v>
      </c>
      <c r="E57" s="233"/>
      <c r="F57" s="230" t="e">
        <f aca="false">SUM(E57/D57*100)</f>
        <v>#DIV/0!</v>
      </c>
    </row>
    <row r="58" customFormat="false" ht="12.75" hidden="false" customHeight="false" outlineLevel="0" collapsed="false">
      <c r="A58" s="231" t="n">
        <v>32334</v>
      </c>
      <c r="B58" s="153" t="s">
        <v>130</v>
      </c>
      <c r="C58" s="233" t="n">
        <v>663.61404207313</v>
      </c>
      <c r="D58" s="233" t="n">
        <v>663.61404207313</v>
      </c>
      <c r="E58" s="233" t="n">
        <v>0</v>
      </c>
      <c r="F58" s="230" t="n">
        <f aca="false">SUM(E58/D58*100)</f>
        <v>0</v>
      </c>
    </row>
    <row r="59" customFormat="false" ht="12.75" hidden="false" customHeight="false" outlineLevel="0" collapsed="false">
      <c r="A59" s="231" t="n">
        <v>32334</v>
      </c>
      <c r="B59" s="153" t="s">
        <v>373</v>
      </c>
      <c r="C59" s="233" t="n">
        <v>3800</v>
      </c>
      <c r="D59" s="233" t="n">
        <v>3800</v>
      </c>
      <c r="E59" s="233" t="n">
        <v>3765.25</v>
      </c>
      <c r="F59" s="230" t="n">
        <f aca="false">SUM(E59/D59*100)</f>
        <v>99.0855263157895</v>
      </c>
    </row>
    <row r="60" customFormat="false" ht="12.75" hidden="false" customHeight="false" outlineLevel="0" collapsed="false">
      <c r="A60" s="231" t="n">
        <v>32341</v>
      </c>
      <c r="B60" s="153" t="s">
        <v>133</v>
      </c>
      <c r="C60" s="233" t="n">
        <v>464.529829451191</v>
      </c>
      <c r="D60" s="233" t="n">
        <v>464.529829451191</v>
      </c>
      <c r="E60" s="233" t="n">
        <v>236.2</v>
      </c>
      <c r="F60" s="230" t="n">
        <f aca="false">SUM(E60/D60*100)</f>
        <v>50.8471114285714</v>
      </c>
    </row>
    <row r="61" customFormat="false" ht="12.75" hidden="false" customHeight="false" outlineLevel="0" collapsed="false">
      <c r="A61" s="231" t="n">
        <v>32342</v>
      </c>
      <c r="B61" s="153" t="s">
        <v>132</v>
      </c>
      <c r="C61" s="233" t="n">
        <v>4308.91233658504</v>
      </c>
      <c r="D61" s="233" t="n">
        <v>4308.91233658504</v>
      </c>
      <c r="E61" s="233" t="n">
        <v>3421.31</v>
      </c>
      <c r="F61" s="230" t="n">
        <f aca="false">SUM(E61/D61*100)</f>
        <v>79.4007798894211</v>
      </c>
    </row>
    <row r="62" customFormat="false" ht="12.75" hidden="false" customHeight="false" outlineLevel="0" collapsed="false">
      <c r="A62" s="231" t="n">
        <v>32343</v>
      </c>
      <c r="B62" s="153" t="s">
        <v>134</v>
      </c>
      <c r="C62" s="233" t="n">
        <v>3981.68425243878</v>
      </c>
      <c r="D62" s="233" t="n">
        <v>3981.68425243878</v>
      </c>
      <c r="E62" s="233" t="n">
        <v>3540</v>
      </c>
      <c r="F62" s="230" t="n">
        <f aca="false">SUM(E62/D62*100)</f>
        <v>88.9071</v>
      </c>
    </row>
    <row r="63" customFormat="false" ht="12.75" hidden="false" customHeight="false" outlineLevel="0" collapsed="false">
      <c r="A63" s="231" t="n">
        <v>32343</v>
      </c>
      <c r="B63" s="153" t="s">
        <v>135</v>
      </c>
      <c r="C63" s="233" t="n">
        <v>5972.52637865817</v>
      </c>
      <c r="D63" s="233" t="n">
        <v>5972.52637865817</v>
      </c>
      <c r="E63" s="233" t="n">
        <v>4124</v>
      </c>
      <c r="F63" s="230" t="n">
        <f aca="false">SUM(E63/D63*100)</f>
        <v>69.0495066666667</v>
      </c>
    </row>
    <row r="64" customFormat="false" ht="12.75" hidden="false" customHeight="false" outlineLevel="0" collapsed="false">
      <c r="A64" s="231" t="n">
        <v>32343</v>
      </c>
      <c r="B64" s="153" t="s">
        <v>136</v>
      </c>
      <c r="C64" s="233" t="n">
        <v>1327.22808414626</v>
      </c>
      <c r="D64" s="233" t="n">
        <v>1327.22808414626</v>
      </c>
      <c r="E64" s="233" t="n">
        <v>1011.77</v>
      </c>
      <c r="F64" s="230" t="n">
        <f aca="false">SUM(E64/D64*100)</f>
        <v>76.23181065</v>
      </c>
    </row>
    <row r="65" customFormat="false" ht="12.75" hidden="false" customHeight="false" outlineLevel="0" collapsed="false">
      <c r="A65" s="231" t="n">
        <v>32351</v>
      </c>
      <c r="B65" s="153" t="s">
        <v>127</v>
      </c>
      <c r="C65" s="233" t="n">
        <v>3981.68425243878</v>
      </c>
      <c r="D65" s="233" t="n">
        <v>0.00425243878135007</v>
      </c>
      <c r="E65" s="233"/>
      <c r="F65" s="230" t="n">
        <f aca="false">SUM(E65/D65*100)</f>
        <v>0</v>
      </c>
    </row>
    <row r="66" customFormat="false" ht="12.75" hidden="false" customHeight="false" outlineLevel="0" collapsed="false">
      <c r="A66" s="231" t="n">
        <v>32353</v>
      </c>
      <c r="B66" s="153" t="s">
        <v>128</v>
      </c>
      <c r="C66" s="233" t="n">
        <v>863.61404207313</v>
      </c>
      <c r="D66" s="233" t="n">
        <v>1463.61404207313</v>
      </c>
      <c r="E66" s="233" t="n">
        <v>1106.96</v>
      </c>
      <c r="F66" s="230" t="n">
        <f aca="false">SUM(E66/D66*100)</f>
        <v>75.6319608981102</v>
      </c>
    </row>
    <row r="67" customFormat="false" ht="12.75" hidden="false" customHeight="false" outlineLevel="0" collapsed="false">
      <c r="A67" s="231" t="n">
        <v>32353</v>
      </c>
      <c r="B67" s="153" t="s">
        <v>137</v>
      </c>
      <c r="C67" s="233" t="n">
        <v>398.168425243878</v>
      </c>
      <c r="D67" s="233" t="n">
        <v>-0.00157475612189728</v>
      </c>
      <c r="E67" s="233"/>
      <c r="F67" s="230" t="n">
        <f aca="false">SUM(E67/D67*100)</f>
        <v>0</v>
      </c>
    </row>
    <row r="68" customFormat="false" ht="12.75" hidden="false" customHeight="false" outlineLevel="0" collapsed="false">
      <c r="A68" s="231" t="n">
        <v>32361</v>
      </c>
      <c r="B68" s="153" t="s">
        <v>138</v>
      </c>
      <c r="C68" s="233" t="n">
        <v>663.61404207313</v>
      </c>
      <c r="D68" s="233" t="n">
        <v>0.00404207313022198</v>
      </c>
      <c r="E68" s="233"/>
      <c r="F68" s="230" t="n">
        <f aca="false">SUM(E68/D68*100)</f>
        <v>0</v>
      </c>
    </row>
    <row r="69" customFormat="false" ht="12.75" hidden="false" customHeight="false" outlineLevel="0" collapsed="false">
      <c r="A69" s="231" t="n">
        <v>32369</v>
      </c>
      <c r="B69" s="153" t="s">
        <v>139</v>
      </c>
      <c r="C69" s="233" t="n">
        <v>3190.84212621939</v>
      </c>
      <c r="D69" s="233" t="n">
        <v>3190.84212621939</v>
      </c>
      <c r="E69" s="233" t="n">
        <v>2573.97</v>
      </c>
      <c r="F69" s="230" t="n">
        <f aca="false">SUM(E69/D69*100)</f>
        <v>80.6674193890539</v>
      </c>
    </row>
    <row r="70" customFormat="false" ht="12.75" hidden="false" customHeight="false" outlineLevel="0" collapsed="false">
      <c r="A70" s="231" t="n">
        <v>32371</v>
      </c>
      <c r="B70" s="153" t="s">
        <v>140</v>
      </c>
      <c r="C70" s="233" t="n">
        <v>13272.2808414626</v>
      </c>
      <c r="D70" s="233" t="n">
        <v>20272.2808414626</v>
      </c>
      <c r="E70" s="233" t="n">
        <v>20061.09</v>
      </c>
      <c r="F70" s="230" t="n">
        <f aca="false">SUM(E70/D70*100)</f>
        <v>98.9582285135343</v>
      </c>
    </row>
    <row r="71" customFormat="false" ht="12.75" hidden="false" customHeight="false" outlineLevel="0" collapsed="false">
      <c r="A71" s="231" t="n">
        <v>32371</v>
      </c>
      <c r="B71" s="153" t="s">
        <v>141</v>
      </c>
      <c r="C71" s="233" t="n">
        <v>13272.2808414626</v>
      </c>
      <c r="D71" s="233" t="n">
        <v>13272.2808414626</v>
      </c>
      <c r="E71" s="233" t="n">
        <v>6824.13</v>
      </c>
      <c r="F71" s="230" t="n">
        <f aca="false">SUM(E71/D71*100)</f>
        <v>51.416407485</v>
      </c>
    </row>
    <row r="72" customFormat="false" ht="12.75" hidden="false" customHeight="false" outlineLevel="0" collapsed="false">
      <c r="A72" s="231" t="n">
        <v>32371</v>
      </c>
      <c r="B72" s="153" t="s">
        <v>147</v>
      </c>
      <c r="C72" s="233" t="n">
        <v>10636.1404207313</v>
      </c>
      <c r="D72" s="233" t="n">
        <v>10636.1404207313</v>
      </c>
      <c r="E72" s="233" t="n">
        <v>5676.2</v>
      </c>
      <c r="F72" s="230" t="n">
        <f aca="false">SUM(E72/D72*100)</f>
        <v>53.3671028725449</v>
      </c>
    </row>
    <row r="73" customFormat="false" ht="12.75" hidden="false" customHeight="false" outlineLevel="0" collapsed="false">
      <c r="A73" s="231" t="n">
        <v>32381</v>
      </c>
      <c r="B73" s="153" t="s">
        <v>148</v>
      </c>
      <c r="C73" s="233" t="n">
        <v>530.891233658504</v>
      </c>
      <c r="D73" s="233" t="n">
        <v>630.891233658504</v>
      </c>
      <c r="E73" s="233" t="n">
        <v>615.6</v>
      </c>
      <c r="F73" s="230" t="n">
        <f aca="false">SUM(E73/D73*100)</f>
        <v>97.5762488297973</v>
      </c>
    </row>
    <row r="74" customFormat="false" ht="12.75" hidden="false" customHeight="false" outlineLevel="0" collapsed="false">
      <c r="A74" s="231" t="n">
        <v>32382</v>
      </c>
      <c r="B74" s="153" t="s">
        <v>149</v>
      </c>
      <c r="C74" s="233" t="n">
        <v>7327.22808414626</v>
      </c>
      <c r="D74" s="233" t="n">
        <v>7327.22808414626</v>
      </c>
      <c r="E74" s="233" t="n">
        <v>5439.54</v>
      </c>
      <c r="F74" s="230" t="n">
        <f aca="false">SUM(E74/D74*100)</f>
        <v>74.2373505714855</v>
      </c>
    </row>
    <row r="75" customFormat="false" ht="12.75" hidden="false" customHeight="false" outlineLevel="0" collapsed="false">
      <c r="A75" s="231" t="n">
        <v>32391</v>
      </c>
      <c r="B75" s="153" t="s">
        <v>150</v>
      </c>
      <c r="C75" s="233" t="n">
        <v>1827.22808414626</v>
      </c>
      <c r="D75" s="233" t="n">
        <v>1827.22808414626</v>
      </c>
      <c r="E75" s="233" t="n">
        <v>1554.51</v>
      </c>
      <c r="F75" s="230" t="n">
        <f aca="false">SUM(E75/D75*100)</f>
        <v>85.0747650765403</v>
      </c>
    </row>
    <row r="76" customFormat="false" ht="12.75" hidden="false" customHeight="false" outlineLevel="0" collapsed="false">
      <c r="A76" s="231" t="n">
        <v>32391</v>
      </c>
      <c r="B76" s="153" t="s">
        <v>151</v>
      </c>
      <c r="C76" s="233" t="n">
        <v>663.61404207313</v>
      </c>
      <c r="D76" s="233" t="n">
        <v>663.61404207313</v>
      </c>
      <c r="E76" s="233"/>
      <c r="F76" s="230" t="n">
        <f aca="false">SUM(E76/D76*100)</f>
        <v>0</v>
      </c>
    </row>
    <row r="77" customFormat="false" ht="12.75" hidden="false" customHeight="false" outlineLevel="0" collapsed="false">
      <c r="A77" s="231" t="n">
        <v>32394</v>
      </c>
      <c r="B77" s="153" t="s">
        <v>152</v>
      </c>
      <c r="C77" s="233" t="n">
        <v>398.168425243878</v>
      </c>
      <c r="D77" s="233" t="n">
        <v>598.168425243878</v>
      </c>
      <c r="E77" s="233" t="n">
        <v>466.05</v>
      </c>
      <c r="F77" s="230" t="n">
        <f aca="false">SUM(E77/D77*100)</f>
        <v>77.9128386474073</v>
      </c>
    </row>
    <row r="78" customFormat="false" ht="12.75" hidden="false" customHeight="false" outlineLevel="0" collapsed="false">
      <c r="A78" s="231" t="n">
        <v>32399</v>
      </c>
      <c r="B78" s="153" t="s">
        <v>153</v>
      </c>
      <c r="C78" s="233" t="n">
        <v>1990.84212621939</v>
      </c>
      <c r="D78" s="233" t="n">
        <v>1990.84212621939</v>
      </c>
      <c r="E78" s="233" t="n">
        <v>228.82</v>
      </c>
      <c r="F78" s="230" t="n">
        <f aca="false">SUM(E78/D78*100)</f>
        <v>11.4936286</v>
      </c>
    </row>
    <row r="79" customFormat="false" ht="12.75" hidden="false" customHeight="false" outlineLevel="0" collapsed="false">
      <c r="A79" s="231" t="n">
        <v>327</v>
      </c>
      <c r="B79" s="153"/>
      <c r="C79" s="233" t="n">
        <f aca="false">SUM(C80)</f>
        <v>5901</v>
      </c>
      <c r="D79" s="233" t="n">
        <f aca="false">SUM(D80)</f>
        <v>5901</v>
      </c>
      <c r="E79" s="233" t="n">
        <f aca="false">SUM(E80)</f>
        <v>5900.5</v>
      </c>
      <c r="F79" s="230" t="n">
        <f aca="false">SUM(E79/D79*100)</f>
        <v>99.9915268598543</v>
      </c>
    </row>
    <row r="80" customFormat="false" ht="12.75" hidden="false" customHeight="false" outlineLevel="0" collapsed="false">
      <c r="A80" s="231" t="n">
        <v>32799</v>
      </c>
      <c r="B80" s="153" t="s">
        <v>277</v>
      </c>
      <c r="C80" s="233" t="n">
        <v>5901</v>
      </c>
      <c r="D80" s="233" t="n">
        <v>5901</v>
      </c>
      <c r="E80" s="233" t="n">
        <v>5900.5</v>
      </c>
      <c r="F80" s="230" t="n">
        <f aca="false">SUM(E80/D80*100)</f>
        <v>99.9915268598543</v>
      </c>
    </row>
    <row r="81" customFormat="false" ht="12.75" hidden="false" customHeight="false" outlineLevel="0" collapsed="false">
      <c r="A81" s="231" t="n">
        <v>329</v>
      </c>
      <c r="B81" s="235" t="s">
        <v>56</v>
      </c>
      <c r="C81" s="233" t="n">
        <f aca="false">SUM(C82:C93)</f>
        <v>119297.422103657</v>
      </c>
      <c r="D81" s="233" t="n">
        <f aca="false">SUM(D82:D93)</f>
        <v>55824.0821036565</v>
      </c>
      <c r="E81" s="233" t="n">
        <f aca="false">SUM(E82:E93)</f>
        <v>27076.24</v>
      </c>
      <c r="F81" s="230" t="n">
        <f aca="false">SUM(E81/D81*100)</f>
        <v>48.5027948148322</v>
      </c>
    </row>
    <row r="82" customFormat="false" ht="12.75" hidden="false" customHeight="false" outlineLevel="0" collapsed="false">
      <c r="A82" s="231" t="n">
        <v>32911</v>
      </c>
      <c r="B82" s="153" t="s">
        <v>57</v>
      </c>
      <c r="C82" s="233" t="n">
        <v>7636.1404207313</v>
      </c>
      <c r="D82" s="233" t="n">
        <v>7636.1404207313</v>
      </c>
      <c r="E82" s="233" t="n">
        <v>7383.12</v>
      </c>
      <c r="F82" s="230" t="n">
        <f aca="false">SUM(E82/D82*100)</f>
        <v>96.6865404930955</v>
      </c>
    </row>
    <row r="83" customFormat="false" ht="12.75" hidden="false" customHeight="false" outlineLevel="0" collapsed="false">
      <c r="A83" s="231" t="n">
        <v>32921</v>
      </c>
      <c r="B83" s="153" t="s">
        <v>58</v>
      </c>
      <c r="C83" s="233" t="n">
        <v>1990.84212621939</v>
      </c>
      <c r="D83" s="233" t="n">
        <v>0.00212621939067503</v>
      </c>
      <c r="E83" s="233"/>
      <c r="F83" s="230" t="n">
        <f aca="false">SUM(E83/D83*100)</f>
        <v>0</v>
      </c>
    </row>
    <row r="84" customFormat="false" ht="12.75" hidden="false" customHeight="false" outlineLevel="0" collapsed="false">
      <c r="A84" s="231" t="n">
        <v>32921</v>
      </c>
      <c r="B84" s="153" t="s">
        <v>60</v>
      </c>
      <c r="C84" s="233" t="n">
        <v>3981.68425243878</v>
      </c>
      <c r="D84" s="233" t="n">
        <v>2681.68425243878</v>
      </c>
      <c r="E84" s="233" t="n">
        <v>998.88</v>
      </c>
      <c r="F84" s="230" t="n">
        <f aca="false">SUM(E84/D84*100)</f>
        <v>37.2482330494948</v>
      </c>
    </row>
    <row r="85" customFormat="false" ht="12.75" hidden="false" customHeight="false" outlineLevel="0" collapsed="false">
      <c r="A85" s="231" t="n">
        <v>32931</v>
      </c>
      <c r="B85" s="153" t="s">
        <v>59</v>
      </c>
      <c r="C85" s="233" t="n">
        <v>4941.68425243878</v>
      </c>
      <c r="D85" s="233" t="n">
        <v>4941.68425243878</v>
      </c>
      <c r="E85" s="233" t="n">
        <v>4935.94</v>
      </c>
      <c r="F85" s="230" t="n">
        <f aca="false">SUM(E85/D85*100)</f>
        <v>99.8837592175998</v>
      </c>
    </row>
    <row r="86" customFormat="false" ht="12.75" hidden="false" customHeight="false" outlineLevel="0" collapsed="false">
      <c r="A86" s="231" t="n">
        <v>32931</v>
      </c>
      <c r="B86" s="153" t="s">
        <v>154</v>
      </c>
      <c r="C86" s="233" t="n">
        <v>5308.91233658504</v>
      </c>
      <c r="D86" s="233" t="n">
        <v>8308.91233658504</v>
      </c>
      <c r="E86" s="233" t="n">
        <v>4970.46</v>
      </c>
      <c r="F86" s="230" t="n">
        <f aca="false">SUM(E86/D86*100)</f>
        <v>59.8208261039718</v>
      </c>
    </row>
    <row r="87" customFormat="false" ht="12.75" hidden="false" customHeight="false" outlineLevel="0" collapsed="false">
      <c r="A87" s="231" t="n">
        <v>32931</v>
      </c>
      <c r="B87" s="153" t="s">
        <v>154</v>
      </c>
      <c r="C87" s="233" t="n">
        <v>300</v>
      </c>
      <c r="D87" s="233" t="n">
        <v>300</v>
      </c>
      <c r="E87" s="233" t="n">
        <v>300</v>
      </c>
      <c r="F87" s="230" t="n">
        <f aca="false">SUM(E87/D87*100)</f>
        <v>100</v>
      </c>
    </row>
    <row r="88" customFormat="false" ht="12.75" hidden="false" customHeight="false" outlineLevel="0" collapsed="false">
      <c r="A88" s="231" t="n">
        <v>32955</v>
      </c>
      <c r="B88" s="153" t="s">
        <v>155</v>
      </c>
      <c r="C88" s="233" t="n">
        <v>1327.22808414626</v>
      </c>
      <c r="D88" s="233" t="n">
        <v>1327.22808414626</v>
      </c>
      <c r="E88" s="233" t="n">
        <v>1128.1</v>
      </c>
      <c r="F88" s="230" t="n">
        <f aca="false">SUM(E88/D88*100)</f>
        <v>84.9966945</v>
      </c>
    </row>
    <row r="89" customFormat="false" ht="12.75" hidden="false" customHeight="false" outlineLevel="0" collapsed="false">
      <c r="A89" s="231" t="n">
        <v>32959</v>
      </c>
      <c r="B89" s="153" t="s">
        <v>156</v>
      </c>
      <c r="C89" s="233" t="n">
        <v>2654.45616829252</v>
      </c>
      <c r="D89" s="233" t="n">
        <v>3054.45616829252</v>
      </c>
      <c r="E89" s="233" t="n">
        <v>2961.6</v>
      </c>
      <c r="F89" s="230" t="n">
        <f aca="false">SUM(E89/D89*100)</f>
        <v>96.9599770572439</v>
      </c>
    </row>
    <row r="90" customFormat="false" ht="12.75" hidden="false" customHeight="false" outlineLevel="0" collapsed="false">
      <c r="A90" s="231" t="n">
        <v>32991</v>
      </c>
      <c r="B90" s="153" t="s">
        <v>56</v>
      </c>
      <c r="C90" s="233" t="n">
        <v>6636.1404207313</v>
      </c>
      <c r="D90" s="233" t="n">
        <v>8423.6704207313</v>
      </c>
      <c r="E90" s="233" t="n">
        <v>4140.85</v>
      </c>
      <c r="F90" s="230" t="n">
        <f aca="false">SUM(E90/D90*100)</f>
        <v>49.1573125867917</v>
      </c>
    </row>
    <row r="91" customFormat="false" ht="12.75" hidden="false" customHeight="false" outlineLevel="0" collapsed="false">
      <c r="A91" s="231" t="n">
        <v>32991</v>
      </c>
      <c r="B91" s="153" t="s">
        <v>157</v>
      </c>
      <c r="C91" s="233" t="n">
        <v>663.61404207313</v>
      </c>
      <c r="D91" s="233" t="n">
        <v>663.61404207313</v>
      </c>
      <c r="E91" s="233" t="n">
        <v>257.29</v>
      </c>
      <c r="F91" s="230" t="n">
        <f aca="false">SUM(E91/D91*100)</f>
        <v>38.7710301</v>
      </c>
    </row>
    <row r="92" customFormat="false" ht="12.75" hidden="false" customHeight="false" outlineLevel="0" collapsed="false">
      <c r="A92" s="231" t="n">
        <v>32991</v>
      </c>
      <c r="B92" s="153" t="s">
        <v>56</v>
      </c>
      <c r="C92" s="233" t="n">
        <v>12210.51</v>
      </c>
      <c r="D92" s="233" t="n">
        <v>0</v>
      </c>
      <c r="E92" s="233"/>
      <c r="F92" s="230" t="e">
        <f aca="false">SUM(E92/D92*100)</f>
        <v>#DIV/0!</v>
      </c>
    </row>
    <row r="93" customFormat="false" ht="12.75" hidden="false" customHeight="false" outlineLevel="0" collapsed="false">
      <c r="A93" s="231" t="n">
        <v>32999</v>
      </c>
      <c r="B93" s="153" t="s">
        <v>158</v>
      </c>
      <c r="C93" s="233" t="n">
        <v>71646.21</v>
      </c>
      <c r="D93" s="233" t="n">
        <v>18486.69</v>
      </c>
      <c r="E93" s="233"/>
      <c r="F93" s="230" t="n">
        <f aca="false">SUM(E93/D93*100)</f>
        <v>0</v>
      </c>
    </row>
    <row r="94" customFormat="false" ht="12.75" hidden="false" customHeight="false" outlineLevel="0" collapsed="false">
      <c r="A94" s="231" t="n">
        <v>34</v>
      </c>
      <c r="B94" s="97" t="s">
        <v>161</v>
      </c>
      <c r="C94" s="233" t="n">
        <f aca="false">SUM(C95)</f>
        <v>5512.57548609729</v>
      </c>
      <c r="D94" s="233" t="n">
        <f aca="false">SUM(D95)</f>
        <v>4312.57548609729</v>
      </c>
      <c r="E94" s="233" t="n">
        <f aca="false">SUM(E95)</f>
        <v>3416.82</v>
      </c>
      <c r="F94" s="230" t="n">
        <f aca="false">SUM(E94/D94*100)</f>
        <v>79.2292218655653</v>
      </c>
    </row>
    <row r="95" customFormat="false" ht="12.75" hidden="false" customHeight="false" outlineLevel="0" collapsed="false">
      <c r="A95" s="231" t="n">
        <v>343</v>
      </c>
      <c r="B95" s="235" t="s">
        <v>162</v>
      </c>
      <c r="C95" s="233" t="n">
        <f aca="false">SUM(C96:C98)</f>
        <v>5512.57548609729</v>
      </c>
      <c r="D95" s="233" t="n">
        <f aca="false">SUM(D96:D98)</f>
        <v>4312.57548609729</v>
      </c>
      <c r="E95" s="233" t="n">
        <f aca="false">SUM(E96:E98)</f>
        <v>3416.82</v>
      </c>
      <c r="F95" s="230" t="n">
        <f aca="false">SUM(E95/D95*100)</f>
        <v>79.2292218655653</v>
      </c>
    </row>
    <row r="96" customFormat="false" ht="12.75" hidden="false" customHeight="false" outlineLevel="0" collapsed="false">
      <c r="A96" s="231" t="n">
        <v>34311</v>
      </c>
      <c r="B96" s="153" t="s">
        <v>163</v>
      </c>
      <c r="C96" s="233" t="n">
        <v>2990.84212621939</v>
      </c>
      <c r="D96" s="233" t="n">
        <v>3790.84212621939</v>
      </c>
      <c r="E96" s="233" t="n">
        <v>3168.33</v>
      </c>
      <c r="F96" s="230" t="n">
        <f aca="false">SUM(E96/D96*100)</f>
        <v>83.5785267364795</v>
      </c>
    </row>
    <row r="97" customFormat="false" ht="12.75" hidden="false" customHeight="false" outlineLevel="0" collapsed="false">
      <c r="A97" s="231" t="n">
        <v>34312</v>
      </c>
      <c r="B97" s="153" t="s">
        <v>164</v>
      </c>
      <c r="C97" s="233" t="n">
        <v>2389.01055146327</v>
      </c>
      <c r="D97" s="233" t="n">
        <v>389.010551463269</v>
      </c>
      <c r="E97" s="233" t="n">
        <v>195.86</v>
      </c>
      <c r="F97" s="230" t="n">
        <f aca="false">SUM(E97/D97*100)</f>
        <v>50.3482487205732</v>
      </c>
    </row>
    <row r="98" customFormat="false" ht="12.75" hidden="false" customHeight="false" outlineLevel="0" collapsed="false">
      <c r="A98" s="231" t="n">
        <v>34315</v>
      </c>
      <c r="B98" s="153" t="s">
        <v>165</v>
      </c>
      <c r="C98" s="233" t="n">
        <v>132.722808414626</v>
      </c>
      <c r="D98" s="233" t="n">
        <v>132.722808414626</v>
      </c>
      <c r="E98" s="233" t="n">
        <v>52.63</v>
      </c>
      <c r="F98" s="230" t="n">
        <f aca="false">SUM(E98/D98*100)</f>
        <v>39.6540735</v>
      </c>
    </row>
    <row r="99" customFormat="false" ht="12.75" hidden="false" customHeight="false" outlineLevel="0" collapsed="false">
      <c r="A99" s="231" t="n">
        <v>36</v>
      </c>
      <c r="B99" s="97" t="s">
        <v>210</v>
      </c>
      <c r="C99" s="233" t="n">
        <f aca="false">SUM(C100+C102)</f>
        <v>33088.028402681</v>
      </c>
      <c r="D99" s="233" t="n">
        <f aca="false">SUM(D100+D102)</f>
        <v>32797.188402681</v>
      </c>
      <c r="E99" s="233" t="n">
        <f aca="false">SUM(E100+E102)</f>
        <v>29897.8</v>
      </c>
      <c r="F99" s="230" t="n">
        <f aca="false">SUM(E99/D99*100)</f>
        <v>91.1596434210074</v>
      </c>
    </row>
    <row r="100" customFormat="false" ht="12.75" hidden="false" customHeight="false" outlineLevel="0" collapsed="false">
      <c r="A100" s="231" t="n">
        <v>363</v>
      </c>
      <c r="B100" s="235" t="s">
        <v>64</v>
      </c>
      <c r="C100" s="233" t="n">
        <f aca="false">SUM(C101)</f>
        <v>796.336850487756</v>
      </c>
      <c r="D100" s="233" t="n">
        <f aca="false">SUM(D101)</f>
        <v>796.336850487756</v>
      </c>
      <c r="E100" s="233" t="n">
        <f aca="false">SUM(E101)</f>
        <v>796.34</v>
      </c>
      <c r="F100" s="230" t="n">
        <f aca="false">SUM(E100/D100*100)</f>
        <v>100.0003955</v>
      </c>
    </row>
    <row r="101" customFormat="false" ht="12.75" hidden="false" customHeight="false" outlineLevel="0" collapsed="false">
      <c r="A101" s="231" t="n">
        <v>36316</v>
      </c>
      <c r="B101" s="153" t="s">
        <v>328</v>
      </c>
      <c r="C101" s="233" t="n">
        <v>796.336850487756</v>
      </c>
      <c r="D101" s="233" t="n">
        <v>796.336850487756</v>
      </c>
      <c r="E101" s="233" t="n">
        <v>796.34</v>
      </c>
      <c r="F101" s="230" t="n">
        <f aca="false">SUM(E101/D101*100)</f>
        <v>100.0003955</v>
      </c>
    </row>
    <row r="102" customFormat="false" ht="12.75" hidden="false" customHeight="false" outlineLevel="0" collapsed="false">
      <c r="A102" s="231" t="n">
        <v>366</v>
      </c>
      <c r="B102" s="235" t="s">
        <v>64</v>
      </c>
      <c r="C102" s="233" t="n">
        <f aca="false">SUM(C103:C110)</f>
        <v>32291.6915521932</v>
      </c>
      <c r="D102" s="233" t="n">
        <f aca="false">SUM(D103:D110)</f>
        <v>32000.8515521932</v>
      </c>
      <c r="E102" s="233" t="n">
        <f aca="false">SUM(E103:E110)</f>
        <v>29101.46</v>
      </c>
      <c r="F102" s="230" t="n">
        <f aca="false">SUM(E102/D102*100)</f>
        <v>90.9396425046242</v>
      </c>
    </row>
    <row r="103" customFormat="false" ht="12.75" hidden="false" customHeight="false" outlineLevel="0" collapsed="false">
      <c r="A103" s="231" t="n">
        <v>36611</v>
      </c>
      <c r="B103" s="153" t="s">
        <v>224</v>
      </c>
      <c r="C103" s="233" t="n">
        <v>1327.22808414626</v>
      </c>
      <c r="D103" s="233" t="n">
        <v>4827.22808414626</v>
      </c>
      <c r="E103" s="233" t="n">
        <v>4509.97</v>
      </c>
      <c r="F103" s="230" t="n">
        <f aca="false">SUM(E103/D103*100)</f>
        <v>93.4277378525326</v>
      </c>
    </row>
    <row r="104" customFormat="false" ht="12.75" hidden="false" customHeight="false" outlineLevel="0" collapsed="false">
      <c r="A104" s="231" t="n">
        <v>36611</v>
      </c>
      <c r="B104" s="153" t="s">
        <v>225</v>
      </c>
      <c r="C104" s="233" t="n">
        <v>3981.68425243878</v>
      </c>
      <c r="D104" s="233" t="n">
        <v>981.684252438781</v>
      </c>
      <c r="E104" s="233" t="n">
        <v>536.86</v>
      </c>
      <c r="F104" s="230" t="n">
        <f aca="false">SUM(E104/D104*100)</f>
        <v>54.6876451024133</v>
      </c>
    </row>
    <row r="105" customFormat="false" ht="12.75" hidden="false" customHeight="false" outlineLevel="0" collapsed="false">
      <c r="A105" s="231" t="n">
        <v>36611</v>
      </c>
      <c r="B105" s="153" t="s">
        <v>226</v>
      </c>
      <c r="C105" s="233" t="n">
        <v>1327.22808414626</v>
      </c>
      <c r="D105" s="233" t="n">
        <v>-0.00191585373954695</v>
      </c>
      <c r="E105" s="233"/>
      <c r="F105" s="230" t="n">
        <f aca="false">SUM(E105/D105*100)</f>
        <v>0</v>
      </c>
    </row>
    <row r="106" customFormat="false" ht="12.75" hidden="false" customHeight="false" outlineLevel="0" collapsed="false">
      <c r="A106" s="231" t="n">
        <v>36611</v>
      </c>
      <c r="B106" s="153" t="s">
        <v>227</v>
      </c>
      <c r="C106" s="233" t="n">
        <v>6808.91233658504</v>
      </c>
      <c r="D106" s="233" t="n">
        <v>6808.91233658504</v>
      </c>
      <c r="E106" s="233" t="n">
        <v>6675</v>
      </c>
      <c r="F106" s="230" t="n">
        <f aca="false">SUM(E106/D106*100)</f>
        <v>98.0332785918609</v>
      </c>
    </row>
    <row r="107" customFormat="false" ht="12.75" hidden="false" customHeight="false" outlineLevel="0" collapsed="false">
      <c r="A107" s="231" t="n">
        <v>36612</v>
      </c>
      <c r="B107" s="153" t="s">
        <v>211</v>
      </c>
      <c r="C107" s="233"/>
      <c r="D107" s="233" t="n">
        <v>200</v>
      </c>
      <c r="E107" s="233" t="n">
        <v>60</v>
      </c>
      <c r="F107" s="230" t="n">
        <f aca="false">SUM(E107/D107*100)</f>
        <v>30</v>
      </c>
    </row>
    <row r="108" customFormat="false" ht="12.75" hidden="false" customHeight="false" outlineLevel="0" collapsed="false">
      <c r="A108" s="231" t="n">
        <v>36612</v>
      </c>
      <c r="B108" s="153" t="s">
        <v>212</v>
      </c>
      <c r="C108" s="233" t="n">
        <v>15528.5685845112</v>
      </c>
      <c r="D108" s="233" t="n">
        <v>15528.5685845112</v>
      </c>
      <c r="E108" s="233" t="n">
        <v>13893.55</v>
      </c>
      <c r="F108" s="230" t="n">
        <f aca="false">SUM(E108/D108*100)</f>
        <v>89.4708995512821</v>
      </c>
    </row>
    <row r="109" customFormat="false" ht="12.75" hidden="false" customHeight="false" outlineLevel="0" collapsed="false">
      <c r="A109" s="231" t="n">
        <v>36612</v>
      </c>
      <c r="B109" s="153" t="s">
        <v>213</v>
      </c>
      <c r="C109" s="233" t="n">
        <v>663.61404207313</v>
      </c>
      <c r="D109" s="233" t="n">
        <v>0.00404207313022198</v>
      </c>
      <c r="E109" s="233"/>
      <c r="F109" s="230" t="n">
        <f aca="false">SUM(E109/D109*100)</f>
        <v>0</v>
      </c>
    </row>
    <row r="110" customFormat="false" ht="12.75" hidden="false" customHeight="false" outlineLevel="0" collapsed="false">
      <c r="A110" s="231" t="n">
        <v>36612</v>
      </c>
      <c r="B110" s="153" t="s">
        <v>214</v>
      </c>
      <c r="C110" s="233" t="n">
        <v>2654.45616829252</v>
      </c>
      <c r="D110" s="233" t="n">
        <v>3654.45616829252</v>
      </c>
      <c r="E110" s="233" t="n">
        <v>3426.08</v>
      </c>
      <c r="F110" s="230" t="n">
        <f aca="false">SUM(E110/D110*100)</f>
        <v>93.7507481886361</v>
      </c>
    </row>
    <row r="111" customFormat="false" ht="12.75" hidden="false" customHeight="false" outlineLevel="0" collapsed="false">
      <c r="A111" s="231" t="n">
        <v>37</v>
      </c>
      <c r="B111" s="97" t="s">
        <v>218</v>
      </c>
      <c r="C111" s="233" t="n">
        <f aca="false">SUM(C112)</f>
        <v>65467.8147189594</v>
      </c>
      <c r="D111" s="233" t="n">
        <f aca="false">SUM(D112)</f>
        <v>63890.9647189595</v>
      </c>
      <c r="E111" s="233" t="n">
        <f aca="false">SUM(E112)</f>
        <v>52357.45</v>
      </c>
      <c r="F111" s="230" t="n">
        <f aca="false">SUM(E111/D111*100)</f>
        <v>81.9481287069423</v>
      </c>
    </row>
    <row r="112" customFormat="false" ht="12.75" hidden="false" customHeight="false" outlineLevel="0" collapsed="false">
      <c r="A112" s="231" t="n">
        <v>372</v>
      </c>
      <c r="B112" s="235" t="s">
        <v>219</v>
      </c>
      <c r="C112" s="233" t="n">
        <f aca="false">SUM(C113:C128)</f>
        <v>65467.8147189594</v>
      </c>
      <c r="D112" s="233" t="n">
        <f aca="false">SUM(D113:D128)</f>
        <v>63890.9647189595</v>
      </c>
      <c r="E112" s="233" t="n">
        <f aca="false">SUM(E113:E128)</f>
        <v>52357.45</v>
      </c>
      <c r="F112" s="230" t="n">
        <f aca="false">SUM(E112/D112*100)</f>
        <v>81.9481287069423</v>
      </c>
    </row>
    <row r="113" customFormat="false" ht="12.75" hidden="false" customHeight="false" outlineLevel="0" collapsed="false">
      <c r="A113" s="231" t="n">
        <v>37211</v>
      </c>
      <c r="B113" s="153" t="s">
        <v>287</v>
      </c>
      <c r="C113" s="233" t="n">
        <v>2654.45616829252</v>
      </c>
      <c r="D113" s="233" t="n">
        <v>354.456168292521</v>
      </c>
      <c r="E113" s="233" t="n">
        <v>178.67</v>
      </c>
      <c r="F113" s="230" t="n">
        <f aca="false">SUM(E113/D113*100)</f>
        <v>50.4067966599892</v>
      </c>
    </row>
    <row r="114" customFormat="false" ht="12.75" hidden="false" customHeight="false" outlineLevel="0" collapsed="false">
      <c r="A114" s="231" t="n">
        <v>37211</v>
      </c>
      <c r="B114" s="153" t="s">
        <v>288</v>
      </c>
      <c r="C114" s="233" t="n">
        <v>6636.1404207313</v>
      </c>
      <c r="D114" s="233" t="n">
        <v>8200.0004207313</v>
      </c>
      <c r="E114" s="233" t="n">
        <v>8100</v>
      </c>
      <c r="F114" s="230" t="n">
        <f aca="false">SUM(E114/D114*100)</f>
        <v>98.7804827365803</v>
      </c>
    </row>
    <row r="115" customFormat="false" ht="12.75" hidden="false" customHeight="false" outlineLevel="0" collapsed="false">
      <c r="A115" s="231" t="n">
        <v>37211</v>
      </c>
      <c r="B115" s="153" t="s">
        <v>289</v>
      </c>
      <c r="C115" s="233" t="n">
        <v>9290.59658902382</v>
      </c>
      <c r="D115" s="233" t="n">
        <v>12790.5965890238</v>
      </c>
      <c r="E115" s="233" t="n">
        <v>12430</v>
      </c>
      <c r="F115" s="230" t="n">
        <f aca="false">SUM(E115/D115*100)</f>
        <v>97.1807680234926</v>
      </c>
    </row>
    <row r="116" customFormat="false" ht="12.75" hidden="false" customHeight="false" outlineLevel="0" collapsed="false">
      <c r="A116" s="231" t="n">
        <v>37211</v>
      </c>
      <c r="B116" s="153" t="s">
        <v>294</v>
      </c>
      <c r="C116" s="233" t="n">
        <v>1990.84212621939</v>
      </c>
      <c r="D116" s="233" t="n">
        <v>1990.84212621939</v>
      </c>
      <c r="E116" s="233" t="n">
        <v>1350</v>
      </c>
      <c r="F116" s="230" t="n">
        <f aca="false">SUM(E116/D116*100)</f>
        <v>67.8105</v>
      </c>
    </row>
    <row r="117" customFormat="false" ht="12.75" hidden="false" customHeight="false" outlineLevel="0" collapsed="false">
      <c r="A117" s="231" t="n">
        <v>37211</v>
      </c>
      <c r="B117" s="153" t="s">
        <v>295</v>
      </c>
      <c r="C117" s="233" t="n">
        <v>530.891233658504</v>
      </c>
      <c r="D117" s="233" t="n">
        <v>0.00123365850424761</v>
      </c>
      <c r="E117" s="233"/>
      <c r="F117" s="230" t="n">
        <f aca="false">SUM(E117/D117*100)</f>
        <v>0</v>
      </c>
    </row>
    <row r="118" customFormat="false" ht="12.75" hidden="false" customHeight="false" outlineLevel="0" collapsed="false">
      <c r="A118" s="231" t="n">
        <v>37211</v>
      </c>
      <c r="B118" s="153" t="s">
        <v>296</v>
      </c>
      <c r="C118" s="233" t="n">
        <v>1990.84212621939</v>
      </c>
      <c r="D118" s="233" t="n">
        <v>1990.84212621939</v>
      </c>
      <c r="E118" s="233"/>
      <c r="F118" s="230" t="n">
        <f aca="false">SUM(E118/D118*100)</f>
        <v>0</v>
      </c>
    </row>
    <row r="119" customFormat="false" ht="12.75" hidden="false" customHeight="false" outlineLevel="0" collapsed="false">
      <c r="A119" s="231" t="n">
        <v>37211</v>
      </c>
      <c r="B119" s="153" t="s">
        <v>356</v>
      </c>
      <c r="C119" s="233" t="n">
        <v>3981.68425243878</v>
      </c>
      <c r="D119" s="233" t="n">
        <v>3981.68425243878</v>
      </c>
      <c r="E119" s="233" t="n">
        <v>4200</v>
      </c>
      <c r="F119" s="230" t="n">
        <f aca="false">SUM(E119/D119*100)</f>
        <v>105.483</v>
      </c>
    </row>
    <row r="120" customFormat="false" ht="12.75" hidden="false" customHeight="false" outlineLevel="0" collapsed="false">
      <c r="A120" s="231" t="n">
        <v>37215</v>
      </c>
      <c r="B120" s="153" t="s">
        <v>357</v>
      </c>
      <c r="C120" s="233" t="n">
        <v>3981.68425243878</v>
      </c>
      <c r="D120" s="233" t="n">
        <v>0.00425243878135007</v>
      </c>
      <c r="E120" s="233"/>
      <c r="F120" s="230" t="n">
        <f aca="false">SUM(E120/D120*100)</f>
        <v>0</v>
      </c>
    </row>
    <row r="121" customFormat="false" ht="12.75" hidden="false" customHeight="false" outlineLevel="0" collapsed="false">
      <c r="A121" s="231" t="n">
        <v>37216</v>
      </c>
      <c r="B121" s="153" t="s">
        <v>358</v>
      </c>
      <c r="C121" s="233" t="n">
        <v>13272.2808414626</v>
      </c>
      <c r="D121" s="233" t="n">
        <v>13272.2808414626</v>
      </c>
      <c r="E121" s="233" t="n">
        <v>6600</v>
      </c>
      <c r="F121" s="230" t="n">
        <f aca="false">SUM(E121/D121*100)</f>
        <v>49.7277</v>
      </c>
    </row>
    <row r="122" customFormat="false" ht="12.75" hidden="false" customHeight="false" outlineLevel="0" collapsed="false">
      <c r="A122" s="231" t="n">
        <v>37221</v>
      </c>
      <c r="B122" s="153" t="s">
        <v>220</v>
      </c>
      <c r="C122" s="233" t="n">
        <v>3318.07021036565</v>
      </c>
      <c r="D122" s="233" t="n">
        <v>3318.07021036565</v>
      </c>
      <c r="E122" s="233" t="n">
        <v>3246.71</v>
      </c>
      <c r="F122" s="230" t="n">
        <f aca="false">SUM(E122/D122*100)</f>
        <v>97.84934598</v>
      </c>
    </row>
    <row r="123" customFormat="false" ht="12.75" hidden="false" customHeight="false" outlineLevel="0" collapsed="false">
      <c r="A123" s="231" t="n">
        <v>37221</v>
      </c>
      <c r="B123" s="153" t="s">
        <v>229</v>
      </c>
      <c r="C123" s="233" t="n">
        <v>1990.84212621939</v>
      </c>
      <c r="D123" s="233" t="n">
        <v>190.842126219391</v>
      </c>
      <c r="E123" s="233" t="n">
        <v>50.97</v>
      </c>
      <c r="F123" s="230" t="n">
        <f aca="false">SUM(E123/D123*100)</f>
        <v>26.7079397037346</v>
      </c>
    </row>
    <row r="124" customFormat="false" ht="12.75" hidden="false" customHeight="false" outlineLevel="0" collapsed="false">
      <c r="A124" s="231" t="n">
        <v>37221</v>
      </c>
      <c r="B124" s="153" t="s">
        <v>230</v>
      </c>
      <c r="C124" s="233" t="n">
        <v>1128.14387152432</v>
      </c>
      <c r="D124" s="233" t="n">
        <v>0.00387152432131188</v>
      </c>
      <c r="E124" s="233"/>
      <c r="F124" s="230" t="n">
        <f aca="false">SUM(E124/D124*100)</f>
        <v>0</v>
      </c>
    </row>
    <row r="125" customFormat="false" ht="12.75" hidden="false" customHeight="false" outlineLevel="0" collapsed="false">
      <c r="A125" s="231" t="n">
        <v>37221</v>
      </c>
      <c r="B125" s="153" t="s">
        <v>290</v>
      </c>
      <c r="C125" s="233" t="n">
        <v>1990.84212621939</v>
      </c>
      <c r="D125" s="233" t="n">
        <v>1990.84212621939</v>
      </c>
      <c r="E125" s="233" t="n">
        <v>1000</v>
      </c>
      <c r="F125" s="230" t="n">
        <f aca="false">SUM(E125/D125*100)</f>
        <v>50.23</v>
      </c>
    </row>
    <row r="126" customFormat="false" ht="12.75" hidden="false" customHeight="false" outlineLevel="0" collapsed="false">
      <c r="A126" s="231" t="n">
        <v>37221</v>
      </c>
      <c r="B126" s="153" t="s">
        <v>291</v>
      </c>
      <c r="C126" s="233" t="n">
        <v>9556.04220585308</v>
      </c>
      <c r="D126" s="233" t="n">
        <v>11056.0422058531</v>
      </c>
      <c r="E126" s="233" t="n">
        <v>10650.1</v>
      </c>
      <c r="F126" s="230" t="n">
        <f aca="false">SUM(E126/D126*100)</f>
        <v>96.3283225742557</v>
      </c>
    </row>
    <row r="127" customFormat="false" ht="12.75" hidden="false" customHeight="false" outlineLevel="0" collapsed="false">
      <c r="A127" s="231" t="n">
        <v>37229</v>
      </c>
      <c r="B127" s="153" t="s">
        <v>231</v>
      </c>
      <c r="C127" s="233" t="n">
        <v>500</v>
      </c>
      <c r="D127" s="233" t="n">
        <v>2000</v>
      </c>
      <c r="E127" s="233" t="n">
        <v>1821</v>
      </c>
      <c r="F127" s="230" t="n">
        <f aca="false">SUM(E127/D127*100)</f>
        <v>91.05</v>
      </c>
    </row>
    <row r="128" customFormat="false" ht="12.75" hidden="false" customHeight="false" outlineLevel="0" collapsed="false">
      <c r="A128" s="231" t="n">
        <v>37229</v>
      </c>
      <c r="B128" s="153" t="s">
        <v>232</v>
      </c>
      <c r="C128" s="233" t="n">
        <v>2654.45616829252</v>
      </c>
      <c r="D128" s="233" t="n">
        <v>2754.45616829252</v>
      </c>
      <c r="E128" s="233" t="n">
        <v>2730</v>
      </c>
      <c r="F128" s="230" t="n">
        <f aca="false">SUM(E128/D128*100)</f>
        <v>99.1121235264498</v>
      </c>
    </row>
    <row r="129" customFormat="false" ht="12.75" hidden="false" customHeight="false" outlineLevel="0" collapsed="false">
      <c r="A129" s="231" t="n">
        <v>38</v>
      </c>
      <c r="B129" s="97" t="s">
        <v>210</v>
      </c>
      <c r="C129" s="233" t="n">
        <f aca="false">SUM(C130+C152+C155)</f>
        <v>157409.250779747</v>
      </c>
      <c r="D129" s="233" t="n">
        <f aca="false">SUM(D130+D152+D155)</f>
        <v>151758.358443161</v>
      </c>
      <c r="E129" s="233" t="n">
        <f aca="false">SUM(E130+E152+E155)</f>
        <v>139885.7</v>
      </c>
      <c r="F129" s="230" t="n">
        <f aca="false">SUM(E129/D129*100)</f>
        <v>92.1766032757872</v>
      </c>
    </row>
    <row r="130" customFormat="false" ht="12.75" hidden="false" customHeight="false" outlineLevel="0" collapsed="false">
      <c r="A130" s="231" t="n">
        <v>381</v>
      </c>
      <c r="B130" s="235" t="s">
        <v>64</v>
      </c>
      <c r="C130" s="233" t="n">
        <f aca="false">SUM(C131:C151)</f>
        <v>124228.54867609</v>
      </c>
      <c r="D130" s="233" t="n">
        <f aca="false">SUM(D131:D151)</f>
        <v>134486.076339505</v>
      </c>
      <c r="E130" s="233" t="n">
        <f aca="false">SUM(E131:E151)</f>
        <v>126231.25</v>
      </c>
      <c r="F130" s="230" t="n">
        <f aca="false">SUM(E130/D130*100)</f>
        <v>93.8619472259225</v>
      </c>
    </row>
    <row r="131" customFormat="false" ht="12.75" hidden="false" customHeight="false" outlineLevel="0" collapsed="false">
      <c r="A131" s="231" t="n">
        <v>38111</v>
      </c>
      <c r="B131" s="153" t="s">
        <v>65</v>
      </c>
      <c r="C131" s="233" t="n">
        <v>5308.91233658504</v>
      </c>
      <c r="D131" s="233" t="n">
        <v>5308.91</v>
      </c>
      <c r="E131" s="233" t="n">
        <v>5309</v>
      </c>
      <c r="F131" s="230" t="n">
        <f aca="false">SUM(E131/D131*100)</f>
        <v>100.001695263246</v>
      </c>
    </row>
    <row r="132" customFormat="false" ht="12.75" hidden="false" customHeight="false" outlineLevel="0" collapsed="false">
      <c r="A132" s="231" t="n">
        <v>38111</v>
      </c>
      <c r="B132" s="153" t="s">
        <v>197</v>
      </c>
      <c r="C132" s="233" t="n">
        <v>6636.1404207313</v>
      </c>
      <c r="D132" s="233" t="n">
        <v>6637.1404207313</v>
      </c>
      <c r="E132" s="233" t="n">
        <v>6637</v>
      </c>
      <c r="F132" s="230" t="n">
        <f aca="false">SUM(E132/D132*100)</f>
        <v>99.997884318812</v>
      </c>
    </row>
    <row r="133" customFormat="false" ht="12.75" hidden="false" customHeight="false" outlineLevel="0" collapsed="false">
      <c r="A133" s="231" t="n">
        <v>38111</v>
      </c>
      <c r="B133" s="153" t="s">
        <v>200</v>
      </c>
      <c r="C133" s="233" t="n">
        <v>1327.22808414626</v>
      </c>
      <c r="D133" s="233" t="n">
        <v>1327.22808414626</v>
      </c>
      <c r="E133" s="233" t="n">
        <v>1001.18</v>
      </c>
      <c r="F133" s="230" t="n">
        <f aca="false">SUM(E133/D133*100)</f>
        <v>75.4339071</v>
      </c>
    </row>
    <row r="134" customFormat="false" ht="12.75" hidden="false" customHeight="false" outlineLevel="0" collapsed="false">
      <c r="A134" s="231" t="n">
        <v>38111</v>
      </c>
      <c r="B134" s="153" t="s">
        <v>304</v>
      </c>
      <c r="C134" s="233" t="n">
        <v>1327.22808414626</v>
      </c>
      <c r="D134" s="233" t="n">
        <v>1327.22808414626</v>
      </c>
      <c r="E134" s="233" t="n">
        <v>1327.23</v>
      </c>
      <c r="F134" s="230" t="n">
        <f aca="false">SUM(E134/D134*100)</f>
        <v>100.00014435</v>
      </c>
    </row>
    <row r="135" customFormat="false" ht="12.75" hidden="false" customHeight="false" outlineLevel="0" collapsed="false">
      <c r="A135" s="231" t="n">
        <v>38112</v>
      </c>
      <c r="B135" s="153" t="s">
        <v>348</v>
      </c>
      <c r="C135" s="233" t="n">
        <v>53089.1233658504</v>
      </c>
      <c r="D135" s="233" t="n">
        <v>66089.1233658504</v>
      </c>
      <c r="E135" s="233" t="n">
        <v>66000</v>
      </c>
      <c r="F135" s="230" t="n">
        <f aca="false">SUM(E135/D135*100)</f>
        <v>99.8651466968974</v>
      </c>
    </row>
    <row r="136" customFormat="false" ht="12.75" hidden="false" customHeight="false" outlineLevel="0" collapsed="false">
      <c r="A136" s="231" t="n">
        <v>38112</v>
      </c>
      <c r="B136" s="153" t="s">
        <v>349</v>
      </c>
      <c r="C136" s="233" t="n">
        <v>2389.01055146327</v>
      </c>
      <c r="D136" s="233" t="n">
        <v>2389.01055146327</v>
      </c>
      <c r="E136" s="233" t="n">
        <v>2390.01</v>
      </c>
      <c r="F136" s="230" t="n">
        <f aca="false">SUM(E136/D136*100)</f>
        <v>100.04183525</v>
      </c>
    </row>
    <row r="137" customFormat="false" ht="12.75" hidden="false" customHeight="false" outlineLevel="0" collapsed="false">
      <c r="A137" s="231" t="n">
        <v>38112</v>
      </c>
      <c r="B137" s="153" t="s">
        <v>350</v>
      </c>
      <c r="C137" s="233" t="n">
        <v>1725.39650939014</v>
      </c>
      <c r="D137" s="233" t="n">
        <v>299.996509390139</v>
      </c>
      <c r="E137" s="233" t="n">
        <v>300</v>
      </c>
      <c r="F137" s="230" t="n">
        <f aca="false">SUM(E137/D137*100)</f>
        <v>100.001163550159</v>
      </c>
    </row>
    <row r="138" customFormat="false" ht="12.75" hidden="false" customHeight="false" outlineLevel="0" collapsed="false">
      <c r="A138" s="231" t="n">
        <v>38113</v>
      </c>
      <c r="B138" s="153" t="s">
        <v>312</v>
      </c>
      <c r="C138" s="233" t="n">
        <v>2654.45616829252</v>
      </c>
      <c r="D138" s="233" t="n">
        <v>-0.00383170747909389</v>
      </c>
      <c r="E138" s="233"/>
      <c r="F138" s="230" t="n">
        <f aca="false">SUM(E138/D138*100)</f>
        <v>0</v>
      </c>
    </row>
    <row r="139" customFormat="false" ht="12.75" hidden="false" customHeight="false" outlineLevel="0" collapsed="false">
      <c r="A139" s="231" t="n">
        <v>38113</v>
      </c>
      <c r="B139" s="153" t="s">
        <v>313</v>
      </c>
      <c r="C139" s="233" t="n">
        <v>663.61404207313</v>
      </c>
      <c r="D139" s="233" t="n">
        <v>0.00404207313022198</v>
      </c>
      <c r="E139" s="233"/>
      <c r="F139" s="230" t="n">
        <f aca="false">SUM(E139/D139*100)</f>
        <v>0</v>
      </c>
    </row>
    <row r="140" customFormat="false" ht="12.75" hidden="false" customHeight="false" outlineLevel="0" collapsed="false">
      <c r="A140" s="231" t="n">
        <v>38113</v>
      </c>
      <c r="B140" s="153" t="s">
        <v>318</v>
      </c>
      <c r="C140" s="233" t="n">
        <v>5308.91233658504</v>
      </c>
      <c r="D140" s="233" t="n">
        <v>5308.91233658504</v>
      </c>
      <c r="E140" s="233" t="n">
        <v>3981</v>
      </c>
      <c r="F140" s="230" t="n">
        <f aca="false">SUM(E140/D140*100)</f>
        <v>74.98711125</v>
      </c>
    </row>
    <row r="141" customFormat="false" ht="12.75" hidden="false" customHeight="false" outlineLevel="0" collapsed="false">
      <c r="A141" s="231" t="n">
        <v>38113</v>
      </c>
      <c r="B141" s="153" t="s">
        <v>321</v>
      </c>
      <c r="C141" s="233" t="n">
        <v>1990.84212621939</v>
      </c>
      <c r="D141" s="233" t="n">
        <v>1990.84212621939</v>
      </c>
      <c r="E141" s="233"/>
      <c r="F141" s="230" t="n">
        <f aca="false">SUM(E141/D141*100)</f>
        <v>0</v>
      </c>
    </row>
    <row r="142" customFormat="false" ht="12.75" hidden="false" customHeight="false" outlineLevel="0" collapsed="false">
      <c r="A142" s="231" t="n">
        <v>38113</v>
      </c>
      <c r="B142" s="153" t="s">
        <v>324</v>
      </c>
      <c r="C142" s="233" t="n">
        <v>5308.91233658504</v>
      </c>
      <c r="D142" s="233" t="n">
        <v>5308.91233658504</v>
      </c>
      <c r="E142" s="233" t="n">
        <v>5308</v>
      </c>
      <c r="F142" s="230" t="n">
        <f aca="false">SUM(E142/D142*100)</f>
        <v>99.982815</v>
      </c>
    </row>
    <row r="143" customFormat="false" ht="12.75" hidden="false" customHeight="false" outlineLevel="0" collapsed="false">
      <c r="A143" s="231" t="n">
        <v>38113</v>
      </c>
      <c r="B143" s="153" t="s">
        <v>331</v>
      </c>
      <c r="C143" s="233" t="n">
        <v>1990.84212621939</v>
      </c>
      <c r="D143" s="233" t="n">
        <v>1990.84212621939</v>
      </c>
      <c r="E143" s="233" t="n">
        <v>2000</v>
      </c>
      <c r="F143" s="230" t="n">
        <f aca="false">SUM(E143/D143*100)</f>
        <v>100.46</v>
      </c>
    </row>
    <row r="144" customFormat="false" ht="12.75" hidden="false" customHeight="false" outlineLevel="0" collapsed="false">
      <c r="A144" s="231" t="n">
        <v>38113</v>
      </c>
      <c r="B144" s="153" t="s">
        <v>332</v>
      </c>
      <c r="C144" s="233" t="n">
        <v>4645.29829451191</v>
      </c>
      <c r="D144" s="233" t="n">
        <v>6645.29829451191</v>
      </c>
      <c r="E144" s="233" t="n">
        <v>6644.97</v>
      </c>
      <c r="F144" s="230" t="n">
        <f aca="false">SUM(E144/D144*100)</f>
        <v>99.9950597475484</v>
      </c>
    </row>
    <row r="145" customFormat="false" ht="12.75" hidden="false" customHeight="false" outlineLevel="0" collapsed="false">
      <c r="A145" s="231" t="n">
        <v>38113</v>
      </c>
      <c r="B145" s="153" t="s">
        <v>333</v>
      </c>
      <c r="C145" s="233" t="n">
        <v>1990.84212621939</v>
      </c>
      <c r="D145" s="233" t="n">
        <v>1990.84212621939</v>
      </c>
      <c r="E145" s="233" t="n">
        <v>1990.84</v>
      </c>
      <c r="F145" s="230" t="n">
        <f aca="false">SUM(E145/D145*100)</f>
        <v>99.9998932</v>
      </c>
    </row>
    <row r="146" customFormat="false" ht="12.75" hidden="false" customHeight="false" outlineLevel="0" collapsed="false">
      <c r="A146" s="231" t="n">
        <v>38113</v>
      </c>
      <c r="B146" s="153" t="s">
        <v>334</v>
      </c>
      <c r="C146" s="233" t="n">
        <v>1990.84212621939</v>
      </c>
      <c r="D146" s="233" t="n">
        <v>1990.84212621939</v>
      </c>
      <c r="E146" s="233" t="n">
        <v>995</v>
      </c>
      <c r="F146" s="230" t="n">
        <f aca="false">SUM(E146/D146*100)</f>
        <v>49.97885</v>
      </c>
    </row>
    <row r="147" customFormat="false" ht="12.75" hidden="false" customHeight="false" outlineLevel="0" collapsed="false">
      <c r="A147" s="231" t="n">
        <v>38113</v>
      </c>
      <c r="B147" s="153" t="s">
        <v>335</v>
      </c>
      <c r="C147" s="233" t="n">
        <v>4645.29829451191</v>
      </c>
      <c r="D147" s="233" t="n">
        <v>4645.29829451191</v>
      </c>
      <c r="E147" s="233" t="n">
        <v>4645.28</v>
      </c>
      <c r="F147" s="230" t="n">
        <f aca="false">SUM(E147/D147*100)</f>
        <v>99.9996061714286</v>
      </c>
    </row>
    <row r="148" customFormat="false" ht="12.75" hidden="false" customHeight="false" outlineLevel="0" collapsed="false">
      <c r="A148" s="231" t="n">
        <v>38113</v>
      </c>
      <c r="B148" s="153" t="s">
        <v>336</v>
      </c>
      <c r="C148" s="233" t="n">
        <v>1990.84212621939</v>
      </c>
      <c r="D148" s="233" t="n">
        <v>1990.84212621939</v>
      </c>
      <c r="E148" s="233" t="n">
        <v>1990.84</v>
      </c>
      <c r="F148" s="230" t="n">
        <f aca="false">SUM(E148/D148*100)</f>
        <v>99.9998932</v>
      </c>
    </row>
    <row r="149" customFormat="false" ht="12.75" hidden="false" customHeight="false" outlineLevel="0" collapsed="false">
      <c r="A149" s="231" t="n">
        <v>38113</v>
      </c>
      <c r="B149" s="153" t="s">
        <v>338</v>
      </c>
      <c r="C149" s="233" t="n">
        <v>265.445616829252</v>
      </c>
      <c r="D149" s="233" t="n">
        <v>265.445616829252</v>
      </c>
      <c r="E149" s="233" t="n">
        <v>265.45</v>
      </c>
      <c r="F149" s="230" t="n">
        <f aca="false">SUM(E149/D149*100)</f>
        <v>100.00165125</v>
      </c>
    </row>
    <row r="150" customFormat="false" ht="12.75" hidden="false" customHeight="false" outlineLevel="0" collapsed="false">
      <c r="A150" s="231" t="n">
        <v>38113</v>
      </c>
      <c r="B150" s="153" t="s">
        <v>339</v>
      </c>
      <c r="C150" s="233" t="n">
        <v>2389.01055146327</v>
      </c>
      <c r="D150" s="233" t="n">
        <v>2389.01055146327</v>
      </c>
      <c r="E150" s="233" t="n">
        <v>1445.45</v>
      </c>
      <c r="F150" s="230" t="n">
        <f aca="false">SUM(E150/D150*100)</f>
        <v>60.5041279166667</v>
      </c>
    </row>
    <row r="151" customFormat="false" ht="12.75" hidden="false" customHeight="false" outlineLevel="0" collapsed="false">
      <c r="A151" s="231" t="n">
        <v>38113</v>
      </c>
      <c r="B151" s="153" t="s">
        <v>340</v>
      </c>
      <c r="C151" s="233" t="n">
        <v>16590.3510518283</v>
      </c>
      <c r="D151" s="233" t="n">
        <v>16590.3510518283</v>
      </c>
      <c r="E151" s="233" t="n">
        <v>14000</v>
      </c>
      <c r="F151" s="230" t="n">
        <f aca="false">SUM(E151/D151*100)</f>
        <v>84.3864</v>
      </c>
    </row>
    <row r="152" customFormat="false" ht="12.75" hidden="false" customHeight="false" outlineLevel="0" collapsed="false">
      <c r="A152" s="231" t="n">
        <v>382</v>
      </c>
      <c r="B152" s="235" t="s">
        <v>300</v>
      </c>
      <c r="C152" s="233" t="n">
        <f aca="false">SUM(C153)</f>
        <v>19908.4212621939</v>
      </c>
      <c r="D152" s="233" t="n">
        <f aca="false">SUM(D153)</f>
        <v>4000.00126219391</v>
      </c>
      <c r="E152" s="233" t="n">
        <f aca="false">SUM(E153)</f>
        <v>4000</v>
      </c>
      <c r="F152" s="230" t="n">
        <f aca="false">SUM(E152/D152*100)</f>
        <v>99.9999684451623</v>
      </c>
    </row>
    <row r="153" customFormat="false" ht="12.75" hidden="false" customHeight="false" outlineLevel="0" collapsed="false">
      <c r="A153" s="231" t="n">
        <v>38212</v>
      </c>
      <c r="B153" s="153" t="s">
        <v>314</v>
      </c>
      <c r="C153" s="233" t="n">
        <v>19908.4212621939</v>
      </c>
      <c r="D153" s="233" t="n">
        <v>4000.00126219391</v>
      </c>
      <c r="E153" s="233" t="n">
        <v>4000</v>
      </c>
      <c r="F153" s="230" t="n">
        <f aca="false">SUM(E153/D153*100)</f>
        <v>99.9999684451623</v>
      </c>
    </row>
    <row r="154" customFormat="false" ht="12.75" hidden="true" customHeight="false" outlineLevel="0" collapsed="false">
      <c r="A154" s="231" t="n">
        <v>38221</v>
      </c>
      <c r="B154" s="153" t="s">
        <v>301</v>
      </c>
      <c r="C154" s="233" t="n">
        <v>0</v>
      </c>
      <c r="D154" s="233" t="n">
        <v>0</v>
      </c>
      <c r="E154" s="233"/>
      <c r="F154" s="230" t="e">
        <f aca="false">SUM(E154/D154*100)</f>
        <v>#DIV/0!</v>
      </c>
    </row>
    <row r="155" customFormat="false" ht="12.75" hidden="false" customHeight="false" outlineLevel="0" collapsed="false">
      <c r="A155" s="231" t="n">
        <v>386</v>
      </c>
      <c r="B155" s="235" t="s">
        <v>359</v>
      </c>
      <c r="C155" s="233" t="n">
        <f aca="false">SUM(C156)</f>
        <v>13272.2808414626</v>
      </c>
      <c r="D155" s="233" t="n">
        <f aca="false">SUM(D156)</f>
        <v>13272.2808414626</v>
      </c>
      <c r="E155" s="233" t="n">
        <f aca="false">SUM(E156)</f>
        <v>9654.45</v>
      </c>
      <c r="F155" s="230" t="n">
        <f aca="false">SUM(E155/D155*100)</f>
        <v>72.741453525</v>
      </c>
    </row>
    <row r="156" customFormat="false" ht="12.75" hidden="false" customHeight="false" outlineLevel="0" collapsed="false">
      <c r="A156" s="231" t="n">
        <v>38632</v>
      </c>
      <c r="B156" s="153" t="s">
        <v>360</v>
      </c>
      <c r="C156" s="233" t="n">
        <v>13272.2808414626</v>
      </c>
      <c r="D156" s="233" t="n">
        <v>13272.2808414626</v>
      </c>
      <c r="E156" s="233" t="n">
        <v>9654.45</v>
      </c>
      <c r="F156" s="230" t="n">
        <f aca="false">SUM(E156/D156*100)</f>
        <v>72.741453525</v>
      </c>
    </row>
    <row r="157" customFormat="false" ht="12.75" hidden="false" customHeight="false" outlineLevel="0" collapsed="false">
      <c r="A157" s="231" t="n">
        <v>4</v>
      </c>
      <c r="B157" s="97" t="s">
        <v>171</v>
      </c>
      <c r="C157" s="233" t="n">
        <f aca="false">SUM(C158+C181)</f>
        <v>1281804.44771518</v>
      </c>
      <c r="D157" s="233" t="n">
        <f aca="false">SUM(D158+D181)</f>
        <v>315350.077715177</v>
      </c>
      <c r="E157" s="233" t="n">
        <f aca="false">SUM(E158+E181)</f>
        <v>198759.34</v>
      </c>
      <c r="F157" s="230" t="n">
        <f aca="false">SUM(E157/D157*100)</f>
        <v>63.0281563397992</v>
      </c>
    </row>
    <row r="158" customFormat="false" ht="12.75" hidden="false" customHeight="false" outlineLevel="0" collapsed="false">
      <c r="A158" s="231" t="n">
        <v>42</v>
      </c>
      <c r="B158" s="97" t="s">
        <v>253</v>
      </c>
      <c r="C158" s="233" t="n">
        <f aca="false">SUM(C159+C168+C179)</f>
        <v>1056985.24187006</v>
      </c>
      <c r="D158" s="233" t="n">
        <f aca="false">SUM(D159+D168+D179)</f>
        <v>169878.771870064</v>
      </c>
      <c r="E158" s="233" t="n">
        <f aca="false">SUM(E159+E168+E179)</f>
        <v>164814.23</v>
      </c>
      <c r="F158" s="230" t="n">
        <f aca="false">SUM(E158/D158*100)</f>
        <v>97.018731761295</v>
      </c>
    </row>
    <row r="159" customFormat="false" ht="12.75" hidden="false" customHeight="false" outlineLevel="0" collapsed="false">
      <c r="A159" s="231" t="n">
        <v>421</v>
      </c>
      <c r="B159" s="235" t="s">
        <v>254</v>
      </c>
      <c r="C159" s="233" t="n">
        <f aca="false">SUM(C160:C167)</f>
        <v>971432.995536532</v>
      </c>
      <c r="D159" s="233" t="n">
        <f aca="false">SUM(D160:D167)</f>
        <v>87180.005536532</v>
      </c>
      <c r="E159" s="233" t="n">
        <f aca="false">SUM(E160:E167)</f>
        <v>87079.53</v>
      </c>
      <c r="F159" s="230" t="n">
        <f aca="false">SUM(E159/D159*100)</f>
        <v>99.8847493345365</v>
      </c>
    </row>
    <row r="160" customFormat="false" ht="12.75" hidden="false" customHeight="false" outlineLevel="0" collapsed="false">
      <c r="A160" s="231" t="n">
        <v>42131</v>
      </c>
      <c r="B160" s="153" t="s">
        <v>270</v>
      </c>
      <c r="C160" s="233" t="n">
        <v>54180.0021036565</v>
      </c>
      <c r="D160" s="233" t="n">
        <v>21000.0021036565</v>
      </c>
      <c r="E160" s="233" t="n">
        <v>20977.65</v>
      </c>
      <c r="F160" s="230" t="n">
        <f aca="false">SUM(E160/D160*100)</f>
        <v>99.8935614218218</v>
      </c>
    </row>
    <row r="161" customFormat="false" ht="12.75" hidden="false" customHeight="false" outlineLevel="0" collapsed="false">
      <c r="A161" s="231" t="n">
        <v>42131</v>
      </c>
      <c r="B161" s="153" t="s">
        <v>271</v>
      </c>
      <c r="C161" s="233" t="n">
        <v>40000</v>
      </c>
      <c r="D161" s="233" t="n">
        <v>25500</v>
      </c>
      <c r="E161" s="233" t="n">
        <v>25846.01</v>
      </c>
      <c r="F161" s="230" t="n">
        <f aca="false">SUM(E161/D161*100)</f>
        <v>101.356901960784</v>
      </c>
    </row>
    <row r="162" customFormat="false" ht="12.75" hidden="false" customHeight="false" outlineLevel="0" collapsed="false">
      <c r="A162" s="231" t="n">
        <v>42141</v>
      </c>
      <c r="B162" s="153" t="s">
        <v>257</v>
      </c>
      <c r="C162" s="233" t="n">
        <v>3981.68425243878</v>
      </c>
      <c r="D162" s="233" t="n">
        <v>0.00425243878135007</v>
      </c>
      <c r="E162" s="233"/>
      <c r="F162" s="230" t="n">
        <f aca="false">SUM(E162/D162*100)</f>
        <v>0</v>
      </c>
    </row>
    <row r="163" customFormat="false" ht="12.75" hidden="false" customHeight="false" outlineLevel="0" collapsed="false">
      <c r="A163" s="231" t="n">
        <v>42141</v>
      </c>
      <c r="B163" s="153" t="s">
        <v>272</v>
      </c>
      <c r="C163" s="233" t="n">
        <v>2654.45616829252</v>
      </c>
      <c r="D163" s="233" t="n">
        <v>-0.00383170747909389</v>
      </c>
      <c r="E163" s="233"/>
      <c r="F163" s="230" t="n">
        <f aca="false">SUM(E163/D163*100)</f>
        <v>0</v>
      </c>
    </row>
    <row r="164" customFormat="false" ht="12.75" hidden="false" customHeight="false" outlineLevel="0" collapsed="false">
      <c r="A164" s="231" t="n">
        <v>42142</v>
      </c>
      <c r="B164" s="153" t="s">
        <v>273</v>
      </c>
      <c r="C164" s="233" t="n">
        <v>796336.850487756</v>
      </c>
      <c r="D164" s="233" t="n">
        <v>0.000487756333313882</v>
      </c>
      <c r="E164" s="233"/>
      <c r="F164" s="230" t="n">
        <f aca="false">SUM(E164/D164*100)</f>
        <v>0</v>
      </c>
    </row>
    <row r="165" customFormat="false" ht="12.75" hidden="true" customHeight="false" outlineLevel="0" collapsed="false">
      <c r="A165" s="231" t="n">
        <v>42147</v>
      </c>
      <c r="B165" s="153" t="s">
        <v>460</v>
      </c>
      <c r="C165" s="233" t="n">
        <v>0</v>
      </c>
      <c r="D165" s="233" t="n">
        <v>0</v>
      </c>
      <c r="E165" s="233"/>
      <c r="F165" s="230" t="e">
        <f aca="false">SUM(E165/D165*100)</f>
        <v>#DIV/0!</v>
      </c>
    </row>
    <row r="166" customFormat="false" ht="12.75" hidden="false" customHeight="false" outlineLevel="0" collapsed="false">
      <c r="A166" s="231" t="n">
        <v>42149</v>
      </c>
      <c r="B166" s="153" t="s">
        <v>255</v>
      </c>
      <c r="C166" s="233" t="n">
        <v>44280.0025243878</v>
      </c>
      <c r="D166" s="233" t="n">
        <v>40680.0025243878</v>
      </c>
      <c r="E166" s="233" t="n">
        <v>40255.87</v>
      </c>
      <c r="F166" s="230" t="n">
        <f aca="false">SUM(E166/D166*100)</f>
        <v>98.9573930725949</v>
      </c>
    </row>
    <row r="167" customFormat="false" ht="12.75" hidden="false" customHeight="false" outlineLevel="0" collapsed="false">
      <c r="A167" s="231" t="n">
        <v>42149</v>
      </c>
      <c r="B167" s="153" t="s">
        <v>256</v>
      </c>
      <c r="C167" s="233" t="n">
        <v>30000</v>
      </c>
      <c r="D167" s="233" t="n">
        <v>0</v>
      </c>
      <c r="E167" s="233"/>
      <c r="F167" s="230" t="e">
        <f aca="false">SUM(E167/D167*100)</f>
        <v>#DIV/0!</v>
      </c>
    </row>
    <row r="168" customFormat="false" ht="12.75" hidden="false" customHeight="false" outlineLevel="0" collapsed="false">
      <c r="A168" s="231" t="n">
        <v>422</v>
      </c>
      <c r="B168" s="235" t="s">
        <v>178</v>
      </c>
      <c r="C168" s="233" t="n">
        <f aca="false">SUM(C169:C178)</f>
        <v>85552.2463335324</v>
      </c>
      <c r="D168" s="233" t="n">
        <f aca="false">SUM(D169:D178)</f>
        <v>79698.7663335324</v>
      </c>
      <c r="E168" s="233" t="n">
        <f aca="false">SUM(E169:E178)</f>
        <v>75106.22</v>
      </c>
      <c r="F168" s="230" t="n">
        <f aca="false">SUM(E168/D168*100)</f>
        <v>94.2376192947416</v>
      </c>
    </row>
    <row r="169" customFormat="false" ht="12.75" hidden="false" customHeight="false" outlineLevel="0" collapsed="false">
      <c r="A169" s="231" t="n">
        <v>42211</v>
      </c>
      <c r="B169" s="153" t="s">
        <v>179</v>
      </c>
      <c r="C169" s="233" t="n">
        <v>1327.22808414626</v>
      </c>
      <c r="D169" s="233" t="n">
        <v>-0.00191585373954695</v>
      </c>
      <c r="E169" s="233"/>
      <c r="F169" s="230" t="n">
        <f aca="false">SUM(E169/D169*100)</f>
        <v>0</v>
      </c>
    </row>
    <row r="170" customFormat="false" ht="12.75" hidden="false" customHeight="false" outlineLevel="0" collapsed="false">
      <c r="A170" s="231" t="n">
        <v>42212</v>
      </c>
      <c r="B170" s="153" t="s">
        <v>180</v>
      </c>
      <c r="C170" s="233" t="n">
        <v>1327.22808414626</v>
      </c>
      <c r="D170" s="233" t="n">
        <v>1327.22808414626</v>
      </c>
      <c r="E170" s="233" t="n">
        <v>130</v>
      </c>
      <c r="F170" s="230" t="n">
        <f aca="false">SUM(E170/D170*100)</f>
        <v>9.79485</v>
      </c>
    </row>
    <row r="171" customFormat="false" ht="12.75" hidden="false" customHeight="false" outlineLevel="0" collapsed="false">
      <c r="A171" s="231" t="n">
        <v>42219</v>
      </c>
      <c r="B171" s="153" t="s">
        <v>181</v>
      </c>
      <c r="C171" s="233" t="n">
        <v>2654.45616829252</v>
      </c>
      <c r="D171" s="233" t="n">
        <v>-0.00383170747909389</v>
      </c>
      <c r="E171" s="233" t="n">
        <v>0</v>
      </c>
      <c r="F171" s="230" t="n">
        <f aca="false">SUM(E171/D171*100)</f>
        <v>0</v>
      </c>
    </row>
    <row r="172" customFormat="false" ht="12.75" hidden="false" customHeight="false" outlineLevel="0" collapsed="false">
      <c r="A172" s="231" t="n">
        <v>42231</v>
      </c>
      <c r="B172" s="153" t="s">
        <v>183</v>
      </c>
      <c r="C172" s="233" t="n">
        <v>1327.22808414626</v>
      </c>
      <c r="D172" s="233" t="n">
        <v>-0.00191585373954695</v>
      </c>
      <c r="E172" s="233"/>
      <c r="F172" s="230" t="n">
        <f aca="false">SUM(E172/D172*100)</f>
        <v>0</v>
      </c>
    </row>
    <row r="173" customFormat="false" ht="12.75" hidden="false" customHeight="false" outlineLevel="0" collapsed="false">
      <c r="A173" s="231" t="n">
        <v>42261</v>
      </c>
      <c r="B173" s="153" t="s">
        <v>184</v>
      </c>
      <c r="C173" s="233" t="n">
        <v>0</v>
      </c>
      <c r="D173" s="233" t="n">
        <v>33000</v>
      </c>
      <c r="E173" s="233" t="n">
        <v>32963.48</v>
      </c>
      <c r="F173" s="230" t="n">
        <f aca="false">SUM(E173/D173*100)</f>
        <v>99.8893333333333</v>
      </c>
    </row>
    <row r="174" customFormat="false" ht="12.75" hidden="false" customHeight="false" outlineLevel="0" collapsed="false">
      <c r="A174" s="231" t="n">
        <v>42271</v>
      </c>
      <c r="B174" s="153" t="s">
        <v>186</v>
      </c>
      <c r="C174" s="233" t="n">
        <v>8626.98254695069</v>
      </c>
      <c r="D174" s="233" t="n">
        <v>626.982546950692</v>
      </c>
      <c r="E174" s="233" t="n">
        <v>360</v>
      </c>
      <c r="F174" s="230" t="n">
        <f aca="false">SUM(E174/D174*100)</f>
        <v>57.4178662150721</v>
      </c>
    </row>
    <row r="175" customFormat="false" ht="12.75" hidden="false" customHeight="false" outlineLevel="0" collapsed="false">
      <c r="A175" s="231" t="n">
        <v>42273</v>
      </c>
      <c r="B175" s="153" t="s">
        <v>185</v>
      </c>
      <c r="C175" s="233" t="n">
        <v>17200</v>
      </c>
      <c r="D175" s="233" t="n">
        <v>18200</v>
      </c>
      <c r="E175" s="233" t="n">
        <v>17596.29</v>
      </c>
      <c r="F175" s="230" t="n">
        <f aca="false">SUM(E175/D175*100)</f>
        <v>96.6829120879121</v>
      </c>
    </row>
    <row r="176" customFormat="false" ht="12.75" hidden="false" customHeight="false" outlineLevel="0" collapsed="false">
      <c r="A176" s="231" t="n">
        <v>42273</v>
      </c>
      <c r="B176" s="153" t="s">
        <v>187</v>
      </c>
      <c r="C176" s="233" t="n">
        <v>19908.4212621939</v>
      </c>
      <c r="D176" s="233" t="n">
        <v>0.001262193909497</v>
      </c>
      <c r="E176" s="233"/>
      <c r="F176" s="230" t="n">
        <f aca="false">SUM(E176/D176*100)</f>
        <v>0</v>
      </c>
    </row>
    <row r="177" customFormat="false" ht="12.75" hidden="false" customHeight="false" outlineLevel="0" collapsed="false">
      <c r="A177" s="231" t="n">
        <v>42273</v>
      </c>
      <c r="B177" s="153" t="s">
        <v>278</v>
      </c>
      <c r="C177" s="233" t="n">
        <v>26544.5616829252</v>
      </c>
      <c r="D177" s="233" t="n">
        <v>26544.5616829252</v>
      </c>
      <c r="E177" s="233" t="n">
        <v>24056.45</v>
      </c>
      <c r="F177" s="230" t="n">
        <f aca="false">SUM(E177/D177*100)</f>
        <v>90.6266612625</v>
      </c>
    </row>
    <row r="178" customFormat="false" ht="12.75" hidden="false" customHeight="false" outlineLevel="0" collapsed="false">
      <c r="A178" s="231" t="n">
        <v>42274</v>
      </c>
      <c r="B178" s="153" t="s">
        <v>188</v>
      </c>
      <c r="C178" s="233" t="n">
        <v>6636.1404207313</v>
      </c>
      <c r="D178" s="233" t="n">
        <v>0.000420731302256172</v>
      </c>
      <c r="E178" s="233"/>
      <c r="F178" s="230" t="n">
        <f aca="false">SUM(E178/D178*100)</f>
        <v>0</v>
      </c>
    </row>
    <row r="179" customFormat="false" ht="12.75" hidden="false" customHeight="false" outlineLevel="0" collapsed="false">
      <c r="A179" s="231" t="n">
        <v>426</v>
      </c>
      <c r="B179" s="153"/>
      <c r="C179" s="233" t="n">
        <f aca="false">SUM(C180)</f>
        <v>0</v>
      </c>
      <c r="D179" s="233" t="n">
        <f aca="false">SUM(D180)</f>
        <v>3000</v>
      </c>
      <c r="E179" s="233" t="n">
        <f aca="false">SUM(E180)</f>
        <v>2628.48</v>
      </c>
      <c r="F179" s="230" t="n">
        <f aca="false">SUM(E179/D179*100)</f>
        <v>87.616</v>
      </c>
    </row>
    <row r="180" customFormat="false" ht="12.75" hidden="false" customHeight="false" outlineLevel="0" collapsed="false">
      <c r="A180" s="231" t="n">
        <v>42621</v>
      </c>
      <c r="B180" s="153" t="s">
        <v>190</v>
      </c>
      <c r="C180" s="233" t="n">
        <v>0</v>
      </c>
      <c r="D180" s="233" t="n">
        <v>3000</v>
      </c>
      <c r="E180" s="233" t="n">
        <v>2628.48</v>
      </c>
      <c r="F180" s="230" t="n">
        <f aca="false">SUM(E180/D180*100)</f>
        <v>87.616</v>
      </c>
    </row>
    <row r="181" customFormat="false" ht="12.75" hidden="false" customHeight="false" outlineLevel="0" collapsed="false">
      <c r="A181" s="231" t="n">
        <v>45</v>
      </c>
      <c r="B181" s="97" t="s">
        <v>241</v>
      </c>
      <c r="C181" s="233" t="n">
        <f aca="false">SUM(C182)</f>
        <v>224819.205845113</v>
      </c>
      <c r="D181" s="233" t="n">
        <f aca="false">SUM(D182)</f>
        <v>145471.305845112</v>
      </c>
      <c r="E181" s="233" t="n">
        <f aca="false">SUM(E182)</f>
        <v>33945.11</v>
      </c>
      <c r="F181" s="230" t="n">
        <f aca="false">SUM(E181/D181*100)</f>
        <v>23.3345743360153</v>
      </c>
    </row>
    <row r="182" customFormat="false" ht="12.75" hidden="false" customHeight="false" outlineLevel="0" collapsed="false">
      <c r="A182" s="231" t="n">
        <v>451</v>
      </c>
      <c r="B182" s="235" t="s">
        <v>242</v>
      </c>
      <c r="C182" s="233" t="n">
        <f aca="false">SUM(C183:C188)</f>
        <v>224819.205845113</v>
      </c>
      <c r="D182" s="233" t="n">
        <f aca="false">SUM(D183:D188)</f>
        <v>145471.305845112</v>
      </c>
      <c r="E182" s="233" t="n">
        <f aca="false">SUM(E183:E188)</f>
        <v>33945.11</v>
      </c>
      <c r="F182" s="230" t="n">
        <f aca="false">SUM(E182/D182*100)</f>
        <v>23.3345743360153</v>
      </c>
    </row>
    <row r="183" customFormat="false" ht="12.75" hidden="false" customHeight="false" outlineLevel="0" collapsed="false">
      <c r="A183" s="231" t="n">
        <v>45111</v>
      </c>
      <c r="B183" s="153" t="s">
        <v>243</v>
      </c>
      <c r="C183" s="233" t="n">
        <v>25000</v>
      </c>
      <c r="D183" s="233" t="n">
        <v>25000</v>
      </c>
      <c r="E183" s="233" t="n">
        <v>25000</v>
      </c>
      <c r="F183" s="230" t="n">
        <f aca="false">SUM(E183/D183*100)</f>
        <v>100</v>
      </c>
    </row>
    <row r="184" customFormat="false" ht="12.75" hidden="false" customHeight="false" outlineLevel="0" collapsed="false">
      <c r="A184" s="231" t="n">
        <v>45111</v>
      </c>
      <c r="B184" s="153" t="s">
        <v>244</v>
      </c>
      <c r="C184" s="233" t="n">
        <v>9350.36252438782</v>
      </c>
      <c r="D184" s="233" t="n">
        <v>0.00252438781535602</v>
      </c>
      <c r="E184" s="233"/>
      <c r="F184" s="230" t="n">
        <f aca="false">SUM(E184/D184*100)</f>
        <v>0</v>
      </c>
    </row>
    <row r="185" customFormat="false" ht="12.75" hidden="false" customHeight="false" outlineLevel="0" collapsed="false">
      <c r="A185" s="231" t="n">
        <v>45111</v>
      </c>
      <c r="B185" s="153" t="s">
        <v>245</v>
      </c>
      <c r="C185" s="233" t="n">
        <v>75000</v>
      </c>
      <c r="D185" s="233" t="n">
        <v>75000</v>
      </c>
      <c r="E185" s="233"/>
      <c r="F185" s="230" t="n">
        <f aca="false">SUM(E185/D185*100)</f>
        <v>0</v>
      </c>
    </row>
    <row r="186" customFormat="false" ht="12.75" hidden="false" customHeight="false" outlineLevel="0" collapsed="false">
      <c r="A186" s="231" t="n">
        <v>45111</v>
      </c>
      <c r="B186" s="153" t="s">
        <v>246</v>
      </c>
      <c r="C186" s="233" t="n">
        <v>39816.8425243878</v>
      </c>
      <c r="D186" s="233" t="n">
        <v>0.002524387818994</v>
      </c>
      <c r="E186" s="233"/>
      <c r="F186" s="230" t="n">
        <f aca="false">SUM(E186/D186*100)</f>
        <v>0</v>
      </c>
    </row>
    <row r="187" customFormat="false" ht="12.75" hidden="false" customHeight="false" outlineLevel="0" collapsed="false">
      <c r="A187" s="231" t="n">
        <v>45111</v>
      </c>
      <c r="B187" s="153" t="s">
        <v>247</v>
      </c>
      <c r="C187" s="233" t="n">
        <v>42471.2986926803</v>
      </c>
      <c r="D187" s="233" t="n">
        <v>42471.2986926803</v>
      </c>
      <c r="E187" s="233" t="n">
        <v>8266.56</v>
      </c>
      <c r="F187" s="230" t="n">
        <f aca="false">SUM(E187/D187*100)</f>
        <v>19.46387385</v>
      </c>
    </row>
    <row r="188" customFormat="false" ht="13.5" hidden="false" customHeight="false" outlineLevel="0" collapsed="false">
      <c r="A188" s="236" t="n">
        <v>45111</v>
      </c>
      <c r="B188" s="237" t="s">
        <v>248</v>
      </c>
      <c r="C188" s="238" t="n">
        <v>33180.7021036565</v>
      </c>
      <c r="D188" s="238" t="n">
        <v>3000.00210365651</v>
      </c>
      <c r="E188" s="238" t="n">
        <v>678.55</v>
      </c>
      <c r="F188" s="239" t="n">
        <f aca="false">SUM(E188/D188*100)</f>
        <v>22.6183174729431</v>
      </c>
    </row>
    <row r="189" customFormat="false" ht="13.5" hidden="false" customHeight="false" outlineLevel="0" collapsed="false">
      <c r="A189" s="240" t="s">
        <v>40</v>
      </c>
      <c r="B189" s="241"/>
      <c r="C189" s="242" t="n">
        <v>2066801.90426239</v>
      </c>
      <c r="D189" s="242" t="n">
        <v>1017184.53079435</v>
      </c>
      <c r="E189" s="243" t="n">
        <v>808128.09</v>
      </c>
      <c r="F189" s="244" t="n">
        <f aca="false">SUM(E189/D189*100)</f>
        <v>79.4475402972272</v>
      </c>
    </row>
    <row r="191" customFormat="false" ht="12.75" hidden="false" customHeight="false" outlineLevel="0" collapsed="false">
      <c r="C191" s="12" t="n">
        <f aca="false">SUM(C157+C7)</f>
        <v>2066801.91089654</v>
      </c>
      <c r="D191" s="12" t="n">
        <f aca="false">SUM(D157+D7)</f>
        <v>1017184.52855996</v>
      </c>
      <c r="E191" s="12" t="n">
        <f aca="false">SUM(E157+E7)</f>
        <v>808128.09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85"/>
  <sheetViews>
    <sheetView showFormulas="false" showGridLines="true" showRowColHeaders="true" showZeros="true" rightToLeft="false" tabSelected="false" showOutlineSymbols="true" defaultGridColor="true" view="normal" topLeftCell="A85" colorId="64" zoomScale="160" zoomScaleNormal="160" zoomScalePageLayoutView="100" workbookViewId="0">
      <selection pane="topLeft" activeCell="F467" activeCellId="0" sqref="F467"/>
    </sheetView>
  </sheetViews>
  <sheetFormatPr defaultColWidth="8.6796875" defaultRowHeight="12.75" zeroHeight="false" outlineLevelRow="0" outlineLevelCol="0"/>
  <cols>
    <col collapsed="false" customWidth="true" hidden="false" outlineLevel="0" max="2" min="2" style="12" width="11.71"/>
    <col collapsed="false" customWidth="true" hidden="false" outlineLevel="0" max="3" min="3" style="12" width="10.14"/>
    <col collapsed="false" customWidth="true" hidden="false" outlineLevel="0" max="5" min="4" style="12" width="11.71"/>
  </cols>
  <sheetData>
    <row r="1" customFormat="false" ht="12.75" hidden="true" customHeight="false" outlineLevel="0" collapsed="false">
      <c r="A1" s="0" t="n">
        <v>3</v>
      </c>
      <c r="B1" s="12" t="n">
        <v>18550.3510518283</v>
      </c>
      <c r="C1" s="12" t="n">
        <v>0</v>
      </c>
      <c r="D1" s="12" t="n">
        <v>3290.84</v>
      </c>
      <c r="E1" s="12" t="n">
        <v>15259.5110518283</v>
      </c>
    </row>
    <row r="2" customFormat="false" ht="12.75" hidden="true" customHeight="false" outlineLevel="0" collapsed="false">
      <c r="A2" s="0" t="n">
        <v>3</v>
      </c>
      <c r="B2" s="12" t="n">
        <v>5308.91233658504</v>
      </c>
      <c r="C2" s="12" t="n">
        <v>0</v>
      </c>
      <c r="D2" s="12" t="n">
        <v>0</v>
      </c>
      <c r="E2" s="12" t="n">
        <v>5308.91</v>
      </c>
    </row>
    <row r="3" customFormat="false" ht="12.75" hidden="true" customHeight="false" outlineLevel="0" collapsed="false">
      <c r="A3" s="0" t="n">
        <v>3</v>
      </c>
      <c r="B3" s="12" t="n">
        <v>348912.46853474</v>
      </c>
      <c r="C3" s="12" t="n">
        <v>30680.58</v>
      </c>
      <c r="D3" s="12" t="n">
        <v>92351.38</v>
      </c>
      <c r="E3" s="12" t="n">
        <v>287241.665777424</v>
      </c>
    </row>
    <row r="4" customFormat="false" ht="12.75" hidden="true" customHeight="false" outlineLevel="0" collapsed="false">
      <c r="A4" s="0" t="n">
        <v>3</v>
      </c>
      <c r="B4" s="12" t="n">
        <v>5512.57548609729</v>
      </c>
      <c r="C4" s="12" t="n">
        <v>800</v>
      </c>
      <c r="D4" s="12" t="n">
        <v>2000</v>
      </c>
      <c r="E4" s="12" t="n">
        <v>4312.57548609729</v>
      </c>
    </row>
    <row r="5" customFormat="false" ht="12.75" hidden="true" customHeight="false" outlineLevel="0" collapsed="false">
      <c r="A5" s="0" t="n">
        <v>3</v>
      </c>
      <c r="B5" s="12" t="n">
        <v>6636.1404207313</v>
      </c>
      <c r="C5" s="12" t="n">
        <v>1</v>
      </c>
      <c r="D5" s="12" t="n">
        <v>0</v>
      </c>
      <c r="E5" s="12" t="n">
        <v>6637.1404207313</v>
      </c>
    </row>
    <row r="6" customFormat="false" ht="12.75" hidden="true" customHeight="false" outlineLevel="0" collapsed="false">
      <c r="A6" s="0" t="n">
        <v>3</v>
      </c>
      <c r="B6" s="12" t="n">
        <v>1327.22808414626</v>
      </c>
      <c r="C6" s="12" t="n">
        <v>0</v>
      </c>
      <c r="D6" s="12" t="n">
        <v>0</v>
      </c>
      <c r="E6" s="12" t="n">
        <v>1327.22808414626</v>
      </c>
    </row>
    <row r="7" customFormat="false" ht="12.75" hidden="true" customHeight="false" outlineLevel="0" collapsed="false">
      <c r="A7" s="0" t="n">
        <v>3</v>
      </c>
      <c r="B7" s="12" t="n">
        <v>18846.6387948769</v>
      </c>
      <c r="C7" s="12" t="n">
        <v>1200</v>
      </c>
      <c r="D7" s="12" t="n">
        <v>663.61</v>
      </c>
      <c r="E7" s="12" t="n">
        <v>19383.0287948769</v>
      </c>
    </row>
    <row r="8" customFormat="false" ht="12.75" hidden="true" customHeight="false" outlineLevel="0" collapsed="false">
      <c r="A8" s="0" t="n">
        <v>3</v>
      </c>
      <c r="B8" s="12" t="n">
        <v>3318.07021036565</v>
      </c>
      <c r="C8" s="12" t="n">
        <v>0</v>
      </c>
      <c r="D8" s="12" t="n">
        <v>0</v>
      </c>
      <c r="E8" s="12" t="n">
        <v>3318.07021036565</v>
      </c>
    </row>
    <row r="9" customFormat="false" ht="12.75" hidden="true" customHeight="false" outlineLevel="0" collapsed="false">
      <c r="A9" s="0" t="n">
        <v>3</v>
      </c>
      <c r="B9" s="12" t="n">
        <v>19718.4949233526</v>
      </c>
      <c r="C9" s="12" t="n">
        <v>5100</v>
      </c>
      <c r="D9" s="12" t="n">
        <v>7255.37</v>
      </c>
      <c r="E9" s="12" t="n">
        <v>17563.1249233526</v>
      </c>
    </row>
    <row r="10" customFormat="false" ht="12.75" hidden="true" customHeight="false" outlineLevel="0" collapsed="false">
      <c r="A10" s="0" t="n">
        <v>3</v>
      </c>
      <c r="C10" s="12" t="n">
        <v>20000</v>
      </c>
      <c r="D10" s="12" t="n">
        <v>0</v>
      </c>
      <c r="E10" s="12" t="n">
        <v>20000</v>
      </c>
    </row>
    <row r="11" customFormat="false" ht="12.75" hidden="true" customHeight="false" outlineLevel="0" collapsed="false">
      <c r="A11" s="0" t="n">
        <v>3</v>
      </c>
      <c r="B11" s="12" t="n">
        <v>13272.2808414626</v>
      </c>
      <c r="C11" s="12" t="n">
        <v>0</v>
      </c>
      <c r="D11" s="12" t="n">
        <v>8272.28</v>
      </c>
      <c r="E11" s="12" t="n">
        <v>5000.0008414626</v>
      </c>
    </row>
    <row r="12" customFormat="false" ht="12.75" hidden="true" customHeight="false" outlineLevel="0" collapsed="false">
      <c r="A12" s="0" t="n">
        <v>3</v>
      </c>
      <c r="B12" s="12" t="n">
        <v>5901</v>
      </c>
      <c r="C12" s="12" t="n">
        <v>0</v>
      </c>
      <c r="D12" s="12" t="n">
        <v>0</v>
      </c>
      <c r="E12" s="12" t="n">
        <v>5901</v>
      </c>
    </row>
    <row r="13" customFormat="false" ht="12.75" hidden="true" customHeight="false" outlineLevel="0" collapsed="false">
      <c r="A13" s="0" t="n">
        <v>3</v>
      </c>
      <c r="B13" s="12" t="n">
        <v>30128.0775101201</v>
      </c>
      <c r="C13" s="12" t="n">
        <v>6563.86</v>
      </c>
      <c r="D13" s="12" t="n">
        <v>2300</v>
      </c>
      <c r="E13" s="12" t="n">
        <v>34391.9375101201</v>
      </c>
    </row>
    <row r="14" customFormat="false" ht="12.75" hidden="true" customHeight="false" outlineLevel="0" collapsed="false">
      <c r="A14" s="0" t="n">
        <v>3</v>
      </c>
      <c r="B14" s="12" t="n">
        <v>4512.57548609729</v>
      </c>
      <c r="C14" s="12" t="n">
        <v>0</v>
      </c>
      <c r="D14" s="12" t="n">
        <v>530.89</v>
      </c>
      <c r="E14" s="12" t="n">
        <v>3981.68548609729</v>
      </c>
    </row>
    <row r="15" customFormat="false" ht="12.75" hidden="true" customHeight="false" outlineLevel="0" collapsed="false">
      <c r="A15" s="0" t="n">
        <v>3</v>
      </c>
      <c r="B15" s="12" t="n">
        <v>0</v>
      </c>
      <c r="E15" s="12" t="n">
        <v>0</v>
      </c>
    </row>
    <row r="16" customFormat="false" ht="12.75" hidden="true" customHeight="false" outlineLevel="0" collapsed="false">
      <c r="A16" s="0" t="n">
        <v>3</v>
      </c>
      <c r="B16" s="12" t="n">
        <v>1327.22808414626</v>
      </c>
      <c r="C16" s="12" t="n">
        <v>0</v>
      </c>
      <c r="D16" s="12" t="n">
        <v>0</v>
      </c>
      <c r="E16" s="12" t="n">
        <v>1327.22808414626</v>
      </c>
    </row>
    <row r="17" customFormat="false" ht="12.75" hidden="true" customHeight="false" outlineLevel="0" collapsed="false">
      <c r="A17" s="0" t="n">
        <v>3</v>
      </c>
      <c r="B17" s="12" t="n">
        <v>23226.4914725596</v>
      </c>
      <c r="C17" s="12" t="n">
        <v>0</v>
      </c>
      <c r="D17" s="12" t="n">
        <v>19226.49</v>
      </c>
      <c r="E17" s="12" t="n">
        <v>4000.00147255956</v>
      </c>
    </row>
    <row r="18" customFormat="false" ht="12.75" hidden="true" customHeight="false" outlineLevel="0" collapsed="false">
      <c r="A18" s="0" t="n">
        <v>3</v>
      </c>
      <c r="B18" s="12" t="n">
        <v>5308.91233658504</v>
      </c>
      <c r="C18" s="12" t="n">
        <v>0</v>
      </c>
      <c r="D18" s="12" t="n">
        <v>0</v>
      </c>
      <c r="E18" s="12" t="n">
        <v>5308.91233658504</v>
      </c>
    </row>
    <row r="19" customFormat="false" ht="12.75" hidden="true" customHeight="false" outlineLevel="0" collapsed="false">
      <c r="A19" s="0" t="n">
        <v>3</v>
      </c>
      <c r="B19" s="12" t="n">
        <v>1990.84212621939</v>
      </c>
      <c r="C19" s="12" t="n">
        <v>0</v>
      </c>
      <c r="D19" s="12" t="n">
        <v>0</v>
      </c>
      <c r="E19" s="12" t="n">
        <v>1990.84212621939</v>
      </c>
    </row>
    <row r="20" customFormat="false" ht="12.75" hidden="true" customHeight="false" outlineLevel="0" collapsed="false">
      <c r="A20" s="0" t="n">
        <v>3</v>
      </c>
      <c r="B20" s="12" t="n">
        <v>5308.91233658504</v>
      </c>
      <c r="C20" s="12" t="n">
        <v>0</v>
      </c>
      <c r="D20" s="12" t="n">
        <v>0</v>
      </c>
      <c r="E20" s="12" t="n">
        <v>5308.91233658504</v>
      </c>
    </row>
    <row r="21" customFormat="false" ht="12.75" hidden="true" customHeight="false" outlineLevel="0" collapsed="false">
      <c r="A21" s="0" t="n">
        <v>3</v>
      </c>
      <c r="B21" s="12" t="n">
        <v>37295.1091645099</v>
      </c>
      <c r="C21" s="12" t="n">
        <v>2000</v>
      </c>
      <c r="D21" s="12" t="n">
        <v>0</v>
      </c>
      <c r="E21" s="12" t="n">
        <v>39295.1091645099</v>
      </c>
    </row>
    <row r="22" customFormat="false" ht="12.75" hidden="true" customHeight="false" outlineLevel="0" collapsed="false">
      <c r="A22" s="0" t="n">
        <v>3</v>
      </c>
      <c r="B22" s="12" t="n">
        <v>57203.5304267038</v>
      </c>
      <c r="C22" s="12" t="n">
        <v>13000</v>
      </c>
      <c r="D22" s="12" t="n">
        <v>1425.4</v>
      </c>
      <c r="E22" s="12" t="n">
        <v>68778.1304267038</v>
      </c>
    </row>
    <row r="23" customFormat="false" ht="12.75" hidden="true" customHeight="false" outlineLevel="0" collapsed="false">
      <c r="A23" s="0" t="n">
        <v>3</v>
      </c>
      <c r="B23" s="12" t="n">
        <v>34507.9301878028</v>
      </c>
      <c r="C23" s="12" t="n">
        <v>0</v>
      </c>
      <c r="D23" s="12" t="n">
        <v>3981.68</v>
      </c>
      <c r="E23" s="12" t="n">
        <v>30526.2501878028</v>
      </c>
    </row>
    <row r="24" customFormat="false" ht="12.75" hidden="false" customHeight="false" outlineLevel="0" collapsed="false">
      <c r="A24" s="0" t="n">
        <v>3</v>
      </c>
      <c r="B24" s="12" t="n">
        <v>136883.685048776</v>
      </c>
      <c r="C24" s="12" t="n">
        <v>0</v>
      </c>
      <c r="D24" s="12" t="n">
        <v>21210.51</v>
      </c>
      <c r="E24" s="12" t="n">
        <v>115673.18667463</v>
      </c>
    </row>
    <row r="25" customFormat="false" ht="12.75" hidden="false" customHeight="false" outlineLevel="0" collapsed="false">
      <c r="B25" s="12" t="n">
        <f aca="false">SUM(B1:B24)</f>
        <v>784997.454864291</v>
      </c>
      <c r="C25" s="12" t="n">
        <f aca="false">SUM(C1:C24)</f>
        <v>79345.44</v>
      </c>
      <c r="D25" s="12" t="n">
        <f aca="false">SUM(D1:D24)</f>
        <v>162508.45</v>
      </c>
      <c r="E25" s="12" t="n">
        <f aca="false">SUM(E1:E24)</f>
        <v>701834.451396244</v>
      </c>
    </row>
    <row r="27" customFormat="false" ht="12.75" hidden="true" customHeight="false" outlineLevel="0" collapsed="false"/>
    <row r="28" customFormat="false" ht="12.75" hidden="true" customHeight="false" outlineLevel="0" collapsed="false">
      <c r="A28" s="0" t="n">
        <v>4</v>
      </c>
      <c r="B28" s="12" t="n">
        <v>59007.6846506072</v>
      </c>
      <c r="C28" s="12" t="n">
        <v>37000</v>
      </c>
      <c r="D28" s="12" t="n">
        <v>39853.48</v>
      </c>
      <c r="E28" s="12" t="n">
        <v>56154.2046506072</v>
      </c>
    </row>
    <row r="29" customFormat="false" ht="12.75" hidden="true" customHeight="false" outlineLevel="0" collapsed="false">
      <c r="A29" s="0" t="n">
        <v>4</v>
      </c>
      <c r="B29" s="12" t="n">
        <v>224819.205845112</v>
      </c>
      <c r="C29" s="12" t="n">
        <v>0</v>
      </c>
      <c r="D29" s="12" t="n">
        <v>79347.9</v>
      </c>
      <c r="E29" s="12" t="n">
        <v>145471.305845112</v>
      </c>
    </row>
    <row r="30" customFormat="false" ht="12.75" hidden="true" customHeight="false" outlineLevel="0" collapsed="false">
      <c r="A30" s="0" t="n">
        <v>4</v>
      </c>
      <c r="B30" s="12" t="n">
        <v>78261.6867768266</v>
      </c>
      <c r="C30" s="12" t="n">
        <v>0</v>
      </c>
      <c r="D30" s="12" t="n">
        <v>37581.68</v>
      </c>
      <c r="E30" s="12" t="n">
        <v>40680.0067768266</v>
      </c>
    </row>
    <row r="31" customFormat="false" ht="12.75" hidden="true" customHeight="false" outlineLevel="0" collapsed="false">
      <c r="A31" s="0" t="n">
        <v>4</v>
      </c>
      <c r="B31" s="12" t="n">
        <v>893171.310442631</v>
      </c>
      <c r="C31" s="12" t="n">
        <v>0</v>
      </c>
      <c r="D31" s="12" t="n">
        <v>846671.31</v>
      </c>
      <c r="E31" s="12" t="n">
        <v>46500.0004426306</v>
      </c>
    </row>
    <row r="32" customFormat="false" ht="12.75" hidden="false" customHeight="false" outlineLevel="0" collapsed="false">
      <c r="A32" s="0" t="n">
        <v>4</v>
      </c>
      <c r="B32" s="12" t="n">
        <v>26544.5616829252</v>
      </c>
      <c r="C32" s="12" t="n">
        <v>0</v>
      </c>
      <c r="D32" s="12" t="n">
        <v>0</v>
      </c>
      <c r="E32" s="12" t="n">
        <v>26544.5616829252</v>
      </c>
    </row>
    <row r="33" customFormat="false" ht="12.75" hidden="false" customHeight="false" outlineLevel="0" collapsed="false">
      <c r="B33" s="12" t="n">
        <f aca="false">SUM(B28:B32)</f>
        <v>1281804.4493981</v>
      </c>
      <c r="C33" s="12" t="n">
        <f aca="false">SUM(C28:C32)</f>
        <v>37000</v>
      </c>
      <c r="D33" s="12" t="n">
        <f aca="false">SUM(D28:D32)</f>
        <v>1003454.37</v>
      </c>
      <c r="E33" s="12" t="n">
        <f aca="false">SUM(E28:E32)</f>
        <v>315350.079398102</v>
      </c>
    </row>
    <row r="35" customFormat="false" ht="12.75" hidden="false" customHeight="false" outlineLevel="0" collapsed="false">
      <c r="B35" s="12" t="n">
        <f aca="false">SUM(B25+B33)</f>
        <v>2066801.90426239</v>
      </c>
      <c r="C35" s="12" t="n">
        <f aca="false">SUM(C25+C33)</f>
        <v>116345.44</v>
      </c>
      <c r="D35" s="12" t="n">
        <f aca="false">SUM(D25+D33)</f>
        <v>1165962.82</v>
      </c>
      <c r="E35" s="12" t="n">
        <f aca="false">SUM(E25+E33)</f>
        <v>1017184.53079435</v>
      </c>
    </row>
    <row r="37" customFormat="false" ht="12.75" hidden="false" customHeight="false" outlineLevel="0" collapsed="false">
      <c r="A37" s="0" t="n">
        <v>31</v>
      </c>
      <c r="B37" s="12" t="n">
        <v>85274.409289933</v>
      </c>
      <c r="C37" s="12" t="n">
        <v>10693.05</v>
      </c>
      <c r="D37" s="12" t="n">
        <v>4435.23</v>
      </c>
      <c r="E37" s="12" t="n">
        <v>91532.2265326166</v>
      </c>
    </row>
    <row r="38" customFormat="false" ht="12.75" hidden="false" customHeight="false" outlineLevel="0" collapsed="false">
      <c r="A38" s="0" t="n">
        <v>31</v>
      </c>
      <c r="B38" s="12" t="n">
        <v>117423.18667463</v>
      </c>
      <c r="C38" s="12" t="n">
        <v>0</v>
      </c>
      <c r="D38" s="12" t="n">
        <v>9000</v>
      </c>
      <c r="E38" s="12" t="n">
        <v>108423.18667463</v>
      </c>
    </row>
    <row r="39" customFormat="false" ht="12.75" hidden="false" customHeight="false" outlineLevel="0" collapsed="false">
      <c r="B39" s="12" t="n">
        <f aca="false">SUM(B37:B38)</f>
        <v>202697.595964563</v>
      </c>
      <c r="C39" s="12" t="n">
        <f aca="false">SUM(C37:C38)</f>
        <v>10693.05</v>
      </c>
      <c r="D39" s="12" t="n">
        <f aca="false">SUM(D37:D38)</f>
        <v>13435.23</v>
      </c>
      <c r="E39" s="12" t="n">
        <f aca="false">SUM(E37:E38)</f>
        <v>199955.413207247</v>
      </c>
    </row>
    <row r="41" customFormat="false" ht="12.75" hidden="true" customHeight="false" outlineLevel="0" collapsed="false"/>
    <row r="42" customFormat="false" ht="12.75" hidden="true" customHeight="false" outlineLevel="0" collapsed="false"/>
    <row r="43" customFormat="false" ht="12.75" hidden="true" customHeight="false" outlineLevel="0" collapsed="false">
      <c r="A43" s="0" t="n">
        <v>32</v>
      </c>
      <c r="B43" s="12" t="n">
        <v>18550.3510518283</v>
      </c>
      <c r="C43" s="12" t="n">
        <v>0</v>
      </c>
      <c r="D43" s="12" t="n">
        <v>3290.84</v>
      </c>
      <c r="E43" s="12" t="n">
        <v>15259.5110518283</v>
      </c>
    </row>
    <row r="44" customFormat="false" ht="12.75" hidden="true" customHeight="false" outlineLevel="0" collapsed="false">
      <c r="A44" s="0" t="n">
        <v>32</v>
      </c>
      <c r="B44" s="12" t="n">
        <v>263638.059244807</v>
      </c>
      <c r="C44" s="12" t="n">
        <v>19987.53</v>
      </c>
      <c r="D44" s="12" t="n">
        <v>87916.15</v>
      </c>
      <c r="E44" s="12" t="n">
        <v>195709.439244807</v>
      </c>
    </row>
    <row r="45" customFormat="false" ht="12.75" hidden="true" customHeight="false" outlineLevel="0" collapsed="false">
      <c r="A45" s="0" t="n">
        <v>32</v>
      </c>
      <c r="C45" s="12" t="n">
        <v>20000</v>
      </c>
      <c r="D45" s="12" t="n">
        <v>0</v>
      </c>
      <c r="E45" s="12" t="n">
        <v>20000</v>
      </c>
    </row>
    <row r="46" customFormat="false" ht="12.75" hidden="true" customHeight="false" outlineLevel="0" collapsed="false">
      <c r="A46" s="0" t="n">
        <v>32</v>
      </c>
      <c r="B46" s="12" t="n">
        <v>13272.2808414626</v>
      </c>
      <c r="C46" s="12" t="n">
        <v>0</v>
      </c>
      <c r="D46" s="12" t="n">
        <v>8272.28</v>
      </c>
      <c r="E46" s="12" t="n">
        <v>5000.0008414626</v>
      </c>
    </row>
    <row r="47" customFormat="false" ht="12.75" hidden="true" customHeight="false" outlineLevel="0" collapsed="false">
      <c r="A47" s="0" t="n">
        <v>32</v>
      </c>
      <c r="B47" s="12" t="n">
        <v>5901</v>
      </c>
      <c r="C47" s="12" t="n">
        <v>0</v>
      </c>
      <c r="D47" s="12" t="n">
        <v>0</v>
      </c>
      <c r="E47" s="12" t="n">
        <v>5901</v>
      </c>
    </row>
    <row r="48" customFormat="false" ht="12.75" hidden="false" customHeight="false" outlineLevel="0" collapsed="false">
      <c r="A48" s="0" t="n">
        <v>32</v>
      </c>
      <c r="B48" s="12" t="n">
        <v>19460.51</v>
      </c>
      <c r="C48" s="12" t="n">
        <v>0</v>
      </c>
      <c r="D48" s="12" t="n">
        <v>12210.51</v>
      </c>
      <c r="E48" s="12" t="n">
        <v>7250</v>
      </c>
    </row>
    <row r="49" customFormat="false" ht="12.75" hidden="false" customHeight="false" outlineLevel="0" collapsed="false">
      <c r="B49" s="12" t="n">
        <f aca="false">SUM(B43:B48)</f>
        <v>320822.201138098</v>
      </c>
      <c r="C49" s="12" t="n">
        <f aca="false">SUM(C43:C48)</f>
        <v>39987.53</v>
      </c>
      <c r="D49" s="12" t="n">
        <f aca="false">SUM(D43:D48)</f>
        <v>111689.78</v>
      </c>
      <c r="E49" s="12" t="n">
        <f aca="false">SUM(E43:E48)</f>
        <v>249119.951138098</v>
      </c>
    </row>
    <row r="51" customFormat="false" ht="12.75" hidden="true" customHeight="false" outlineLevel="0" collapsed="false"/>
    <row r="52" customFormat="false" ht="12.75" hidden="true" customHeight="false" outlineLevel="0" collapsed="false"/>
    <row r="53" customFormat="false" ht="12.75" hidden="false" customHeight="false" outlineLevel="0" collapsed="false">
      <c r="A53" s="0" t="n">
        <v>34</v>
      </c>
      <c r="B53" s="12" t="n">
        <v>5512.57548609729</v>
      </c>
      <c r="C53" s="12" t="n">
        <v>800</v>
      </c>
      <c r="D53" s="12" t="n">
        <v>2000</v>
      </c>
      <c r="E53" s="12" t="n">
        <v>4312.57548609729</v>
      </c>
    </row>
    <row r="55" customFormat="false" ht="12.75" hidden="true" customHeight="false" outlineLevel="0" collapsed="false"/>
    <row r="56" customFormat="false" ht="12.75" hidden="true" customHeight="false" outlineLevel="0" collapsed="false"/>
    <row r="57" customFormat="false" ht="12.75" hidden="true" customHeight="false" outlineLevel="0" collapsed="false">
      <c r="A57" s="0" t="n">
        <v>36</v>
      </c>
      <c r="B57" s="12" t="n">
        <v>18846.6387948769</v>
      </c>
      <c r="C57" s="12" t="n">
        <v>1200</v>
      </c>
      <c r="D57" s="12" t="n">
        <v>663.61</v>
      </c>
      <c r="E57" s="12" t="n">
        <v>19383.0287948769</v>
      </c>
    </row>
    <row r="58" customFormat="false" ht="12.75" hidden="true" customHeight="false" outlineLevel="0" collapsed="false">
      <c r="A58" s="0" t="n">
        <v>36</v>
      </c>
      <c r="B58" s="12" t="n">
        <v>13445.0527573163</v>
      </c>
      <c r="C58" s="12" t="n">
        <v>3500</v>
      </c>
      <c r="D58" s="12" t="n">
        <v>4327.23</v>
      </c>
      <c r="E58" s="12" t="n">
        <v>12617.8227573163</v>
      </c>
    </row>
    <row r="59" customFormat="false" ht="12.75" hidden="false" customHeight="false" outlineLevel="0" collapsed="false">
      <c r="A59" s="0" t="n">
        <v>36</v>
      </c>
      <c r="B59" s="12" t="n">
        <v>796.336850487756</v>
      </c>
      <c r="C59" s="12" t="n">
        <v>0</v>
      </c>
      <c r="D59" s="12" t="n">
        <v>0</v>
      </c>
      <c r="E59" s="12" t="n">
        <v>796.336850487756</v>
      </c>
    </row>
    <row r="60" customFormat="false" ht="12.75" hidden="false" customHeight="false" outlineLevel="0" collapsed="false">
      <c r="B60" s="12" t="n">
        <f aca="false">SUM(B57:B59)</f>
        <v>33088.028402681</v>
      </c>
      <c r="C60" s="12" t="n">
        <f aca="false">SUM(C57:C59)</f>
        <v>4700</v>
      </c>
      <c r="D60" s="12" t="n">
        <f aca="false">SUM(D57:D59)</f>
        <v>4990.84</v>
      </c>
      <c r="E60" s="12" t="n">
        <f aca="false">SUM(E57:E59)</f>
        <v>32797.188402681</v>
      </c>
    </row>
    <row r="62" customFormat="false" ht="12.75" hidden="true" customHeight="false" outlineLevel="0" collapsed="false"/>
    <row r="63" customFormat="false" ht="12.75" hidden="true" customHeight="false" outlineLevel="0" collapsed="false"/>
    <row r="64" customFormat="false" ht="12.75" hidden="true" customHeight="false" outlineLevel="0" collapsed="false"/>
    <row r="65" customFormat="false" ht="12.75" hidden="true" customHeight="false" outlineLevel="0" collapsed="false">
      <c r="A65" s="0" t="n">
        <v>37</v>
      </c>
      <c r="B65" s="12" t="n">
        <v>3318.07021036565</v>
      </c>
      <c r="C65" s="12" t="n">
        <v>0</v>
      </c>
      <c r="D65" s="12" t="n">
        <v>0</v>
      </c>
      <c r="E65" s="12" t="n">
        <v>3318.07021036565</v>
      </c>
    </row>
    <row r="66" customFormat="false" ht="12.75" hidden="true" customHeight="false" outlineLevel="0" collapsed="false">
      <c r="A66" s="0" t="n">
        <v>37</v>
      </c>
      <c r="B66" s="12" t="n">
        <v>6273.44216603623</v>
      </c>
      <c r="C66" s="12" t="n">
        <v>1600</v>
      </c>
      <c r="D66" s="12" t="n">
        <v>2928.14</v>
      </c>
      <c r="E66" s="12" t="n">
        <v>4945.30216603623</v>
      </c>
    </row>
    <row r="67" customFormat="false" ht="12.75" hidden="true" customHeight="false" outlineLevel="0" collapsed="false">
      <c r="A67" s="0" t="n">
        <v>37</v>
      </c>
      <c r="B67" s="12" t="n">
        <v>30128.0775101201</v>
      </c>
      <c r="C67" s="12" t="n">
        <v>6563.86</v>
      </c>
      <c r="D67" s="12" t="n">
        <v>2300</v>
      </c>
      <c r="E67" s="12" t="n">
        <v>34391.9375101201</v>
      </c>
    </row>
    <row r="68" customFormat="false" ht="12.75" hidden="true" customHeight="false" outlineLevel="0" collapsed="false">
      <c r="A68" s="0" t="n">
        <v>37</v>
      </c>
      <c r="B68" s="12" t="n">
        <v>4512.57548609729</v>
      </c>
      <c r="C68" s="12" t="n">
        <v>0</v>
      </c>
      <c r="D68" s="12" t="n">
        <v>530.89</v>
      </c>
      <c r="E68" s="12" t="n">
        <v>3981.68548609729</v>
      </c>
    </row>
    <row r="69" customFormat="false" ht="12.75" hidden="false" customHeight="false" outlineLevel="0" collapsed="false">
      <c r="A69" s="0" t="n">
        <v>37</v>
      </c>
      <c r="B69" s="12" t="n">
        <v>21235.6493463402</v>
      </c>
      <c r="C69" s="12" t="n">
        <v>0</v>
      </c>
      <c r="D69" s="12" t="n">
        <v>3981.68</v>
      </c>
      <c r="E69" s="12" t="n">
        <v>17253.9693463402</v>
      </c>
    </row>
    <row r="70" customFormat="false" ht="12.75" hidden="false" customHeight="false" outlineLevel="0" collapsed="false">
      <c r="B70" s="12" t="n">
        <f aca="false">SUM(B65:B69)</f>
        <v>65467.8147189594</v>
      </c>
      <c r="C70" s="12" t="n">
        <f aca="false">SUM(C65:C69)</f>
        <v>8163.86</v>
      </c>
      <c r="D70" s="12" t="n">
        <f aca="false">SUM(D65:D69)</f>
        <v>9740.71</v>
      </c>
      <c r="E70" s="12" t="n">
        <f aca="false">SUM(E65:E69)</f>
        <v>63890.9647189595</v>
      </c>
    </row>
    <row r="72" customFormat="false" ht="12.75" hidden="true" customHeight="false" outlineLevel="0" collapsed="false"/>
    <row r="73" customFormat="false" ht="12.75" hidden="true" customHeight="false" outlineLevel="0" collapsed="false">
      <c r="A73" s="0" t="n">
        <v>38</v>
      </c>
      <c r="B73" s="12" t="n">
        <v>5308.91233658504</v>
      </c>
      <c r="C73" s="12" t="n">
        <v>0</v>
      </c>
      <c r="D73" s="12" t="n">
        <v>0</v>
      </c>
      <c r="E73" s="12" t="n">
        <v>5308.91</v>
      </c>
    </row>
    <row r="74" customFormat="false" ht="12.75" hidden="true" customHeight="false" outlineLevel="0" collapsed="false">
      <c r="A74" s="0" t="n">
        <v>38</v>
      </c>
      <c r="B74" s="12" t="n">
        <v>6636.1404207313</v>
      </c>
      <c r="C74" s="12" t="n">
        <v>1</v>
      </c>
      <c r="D74" s="12" t="n">
        <v>0</v>
      </c>
      <c r="E74" s="12" t="n">
        <v>6637.1404207313</v>
      </c>
    </row>
    <row r="75" customFormat="false" ht="12.75" hidden="true" customHeight="false" outlineLevel="0" collapsed="false">
      <c r="A75" s="0" t="n">
        <v>38</v>
      </c>
      <c r="B75" s="12" t="n">
        <v>1327.22808414626</v>
      </c>
      <c r="C75" s="12" t="n">
        <v>0</v>
      </c>
      <c r="D75" s="12" t="n">
        <v>0</v>
      </c>
      <c r="E75" s="12" t="n">
        <v>1327.22808414626</v>
      </c>
    </row>
    <row r="76" customFormat="false" ht="12.75" hidden="true" customHeight="false" outlineLevel="0" collapsed="false">
      <c r="A76" s="0" t="n">
        <v>38</v>
      </c>
      <c r="B76" s="12" t="n">
        <v>0</v>
      </c>
      <c r="E76" s="12" t="n">
        <v>0</v>
      </c>
    </row>
    <row r="77" customFormat="false" ht="12.75" hidden="true" customHeight="false" outlineLevel="0" collapsed="false">
      <c r="A77" s="0" t="n">
        <v>38</v>
      </c>
      <c r="B77" s="12" t="n">
        <v>1327.22808414626</v>
      </c>
      <c r="C77" s="12" t="n">
        <v>0</v>
      </c>
      <c r="D77" s="12" t="n">
        <v>0</v>
      </c>
      <c r="E77" s="12" t="n">
        <v>1327.22808414626</v>
      </c>
    </row>
    <row r="78" customFormat="false" ht="12.75" hidden="true" customHeight="false" outlineLevel="0" collapsed="false">
      <c r="A78" s="0" t="n">
        <v>38</v>
      </c>
      <c r="B78" s="12" t="n">
        <v>23226.4914725596</v>
      </c>
      <c r="C78" s="12" t="n">
        <v>0</v>
      </c>
      <c r="D78" s="12" t="n">
        <v>19226.49</v>
      </c>
      <c r="E78" s="12" t="n">
        <v>4000.00147255956</v>
      </c>
    </row>
    <row r="79" customFormat="false" ht="12.75" hidden="true" customHeight="false" outlineLevel="0" collapsed="false">
      <c r="A79" s="0" t="n">
        <v>38</v>
      </c>
      <c r="B79" s="12" t="n">
        <v>5308.91233658504</v>
      </c>
      <c r="C79" s="12" t="n">
        <v>0</v>
      </c>
      <c r="D79" s="12" t="n">
        <v>0</v>
      </c>
      <c r="E79" s="12" t="n">
        <v>5308.91233658504</v>
      </c>
    </row>
    <row r="80" customFormat="false" ht="12.75" hidden="true" customHeight="false" outlineLevel="0" collapsed="false">
      <c r="A80" s="0" t="n">
        <v>38</v>
      </c>
      <c r="B80" s="12" t="n">
        <v>1990.84212621939</v>
      </c>
      <c r="C80" s="12" t="n">
        <v>0</v>
      </c>
      <c r="D80" s="12" t="n">
        <v>0</v>
      </c>
      <c r="E80" s="12" t="n">
        <v>1990.84212621939</v>
      </c>
    </row>
    <row r="81" customFormat="false" ht="12.75" hidden="true" customHeight="false" outlineLevel="0" collapsed="false">
      <c r="A81" s="0" t="n">
        <v>38</v>
      </c>
      <c r="B81" s="12" t="n">
        <v>5308.91233658504</v>
      </c>
      <c r="C81" s="12" t="n">
        <v>0</v>
      </c>
      <c r="D81" s="12" t="n">
        <v>0</v>
      </c>
      <c r="E81" s="12" t="n">
        <v>5308.91233658504</v>
      </c>
    </row>
    <row r="82" customFormat="false" ht="12.75" hidden="true" customHeight="false" outlineLevel="0" collapsed="false">
      <c r="A82" s="0" t="n">
        <v>38</v>
      </c>
      <c r="B82" s="12" t="n">
        <v>36498.7723140222</v>
      </c>
      <c r="C82" s="12" t="n">
        <v>2000</v>
      </c>
      <c r="D82" s="12" t="n">
        <v>0</v>
      </c>
      <c r="E82" s="12" t="n">
        <v>38498.7723140222</v>
      </c>
    </row>
    <row r="83" customFormat="false" ht="12.75" hidden="true" customHeight="false" outlineLevel="0" collapsed="false">
      <c r="A83" s="0" t="n">
        <v>38</v>
      </c>
      <c r="B83" s="12" t="n">
        <v>57203.5304267038</v>
      </c>
      <c r="C83" s="12" t="n">
        <v>13000</v>
      </c>
      <c r="D83" s="12" t="n">
        <v>1425.4</v>
      </c>
      <c r="E83" s="12" t="n">
        <v>68778.1304267038</v>
      </c>
    </row>
    <row r="84" customFormat="false" ht="12.75" hidden="false" customHeight="false" outlineLevel="0" collapsed="false">
      <c r="A84" s="0" t="n">
        <v>38</v>
      </c>
      <c r="B84" s="12" t="n">
        <v>13272.2808414626</v>
      </c>
      <c r="C84" s="12" t="n">
        <v>0</v>
      </c>
      <c r="D84" s="12" t="n">
        <v>0</v>
      </c>
      <c r="E84" s="12" t="n">
        <v>13272.2808414626</v>
      </c>
    </row>
    <row r="85" customFormat="false" ht="12.75" hidden="false" customHeight="false" outlineLevel="0" collapsed="false">
      <c r="B85" s="12" t="n">
        <f aca="false">SUM(B73:B84)</f>
        <v>157409.250779746</v>
      </c>
      <c r="C85" s="12" t="n">
        <f aca="false">SUM(C73:C84)</f>
        <v>15001</v>
      </c>
      <c r="D85" s="12" t="n">
        <f aca="false">SUM(D73:D84)</f>
        <v>20651.89</v>
      </c>
      <c r="E85" s="12" t="n">
        <f aca="false">SUM(E73:E84)</f>
        <v>151758.358443161</v>
      </c>
    </row>
    <row r="88" customFormat="false" ht="12.75" hidden="false" customHeight="false" outlineLevel="0" collapsed="false">
      <c r="A88" s="0" t="n">
        <v>41</v>
      </c>
      <c r="B88" s="12" t="n">
        <v>0</v>
      </c>
      <c r="C88" s="12" t="n">
        <v>0</v>
      </c>
      <c r="E88" s="12" t="n">
        <v>0</v>
      </c>
    </row>
    <row r="90" customFormat="false" ht="12.75" hidden="true" customHeight="false" outlineLevel="0" collapsed="false"/>
    <row r="91" customFormat="false" ht="12.75" hidden="true" customHeight="false" outlineLevel="0" collapsed="false"/>
    <row r="92" customFormat="false" ht="12.75" hidden="true" customHeight="false" outlineLevel="0" collapsed="false">
      <c r="A92" s="0" t="n">
        <v>42</v>
      </c>
      <c r="B92" s="12" t="n">
        <v>59007.6846506072</v>
      </c>
      <c r="C92" s="12" t="n">
        <v>37000</v>
      </c>
      <c r="D92" s="12" t="n">
        <v>39853.48</v>
      </c>
      <c r="E92" s="12" t="n">
        <v>56154.2046506072</v>
      </c>
    </row>
    <row r="93" customFormat="false" ht="12.75" hidden="true" customHeight="false" outlineLevel="0" collapsed="false">
      <c r="A93" s="0" t="n">
        <v>42</v>
      </c>
      <c r="B93" s="12" t="n">
        <v>78261.6867768266</v>
      </c>
      <c r="C93" s="12" t="n">
        <v>0</v>
      </c>
      <c r="D93" s="12" t="n">
        <v>37581.68</v>
      </c>
      <c r="E93" s="12" t="n">
        <v>40680.0067768266</v>
      </c>
    </row>
    <row r="94" customFormat="false" ht="12.75" hidden="true" customHeight="false" outlineLevel="0" collapsed="false">
      <c r="A94" s="0" t="n">
        <v>42</v>
      </c>
      <c r="B94" s="12" t="n">
        <v>893171.310442631</v>
      </c>
      <c r="C94" s="12" t="n">
        <v>0</v>
      </c>
      <c r="D94" s="12" t="n">
        <v>846671.31</v>
      </c>
      <c r="E94" s="12" t="n">
        <v>46500.0004426306</v>
      </c>
    </row>
    <row r="95" customFormat="false" ht="12.75" hidden="false" customHeight="false" outlineLevel="0" collapsed="false">
      <c r="A95" s="0" t="n">
        <v>42</v>
      </c>
      <c r="B95" s="12" t="n">
        <v>26544.5616829252</v>
      </c>
      <c r="C95" s="12" t="n">
        <v>0</v>
      </c>
      <c r="D95" s="12" t="n">
        <v>0</v>
      </c>
      <c r="E95" s="12" t="n">
        <v>26544.5616829252</v>
      </c>
    </row>
    <row r="96" customFormat="false" ht="12.75" hidden="false" customHeight="false" outlineLevel="0" collapsed="false">
      <c r="B96" s="12" t="n">
        <f aca="false">SUM(B92:B95)</f>
        <v>1056985.24355299</v>
      </c>
      <c r="C96" s="12" t="n">
        <f aca="false">SUM(C92:C95)</f>
        <v>37000</v>
      </c>
      <c r="D96" s="12" t="n">
        <f aca="false">SUM(D92:D95)</f>
        <v>924106.47</v>
      </c>
      <c r="E96" s="12" t="n">
        <f aca="false">SUM(E92:E95)</f>
        <v>169878.77355299</v>
      </c>
    </row>
    <row r="99" customFormat="false" ht="12.75" hidden="false" customHeight="false" outlineLevel="0" collapsed="false">
      <c r="A99" s="0" t="n">
        <v>45</v>
      </c>
      <c r="B99" s="12" t="n">
        <v>224819.205845112</v>
      </c>
      <c r="C99" s="12" t="n">
        <v>0</v>
      </c>
      <c r="D99" s="12" t="n">
        <v>79347.9</v>
      </c>
      <c r="E99" s="12" t="n">
        <v>145471.305845112</v>
      </c>
    </row>
    <row r="100" customFormat="false" ht="12.75" hidden="true" customHeight="false" outlineLevel="0" collapsed="false">
      <c r="A100" s="0" t="n">
        <v>311</v>
      </c>
      <c r="B100" s="12" t="n">
        <v>63706.9507963368</v>
      </c>
      <c r="C100" s="12" t="n">
        <v>8293.05</v>
      </c>
      <c r="D100" s="12" t="n">
        <v>0</v>
      </c>
      <c r="E100" s="12" t="n">
        <v>71999.9980390205</v>
      </c>
    </row>
    <row r="101" customFormat="false" ht="12.75" hidden="true" customHeight="false" outlineLevel="0" collapsed="false">
      <c r="A101" s="0" t="n">
        <v>311</v>
      </c>
      <c r="B101" s="12" t="n">
        <v>99725.2637865817</v>
      </c>
      <c r="C101" s="12" t="n">
        <v>0</v>
      </c>
      <c r="D101" s="12" t="n">
        <v>7000</v>
      </c>
      <c r="E101" s="12" t="n">
        <v>92725.2637865817</v>
      </c>
    </row>
    <row r="102" customFormat="false" ht="12.75" hidden="true" customHeight="false" outlineLevel="0" collapsed="false">
      <c r="A102" s="0" t="n">
        <v>312</v>
      </c>
      <c r="B102" s="12" t="n">
        <v>8626.98467317008</v>
      </c>
      <c r="C102" s="12" t="n">
        <v>1300</v>
      </c>
      <c r="D102" s="12" t="n">
        <v>2245.3</v>
      </c>
      <c r="E102" s="12" t="n">
        <v>7681.68467317008</v>
      </c>
    </row>
    <row r="103" customFormat="false" ht="12.75" hidden="true" customHeight="false" outlineLevel="0" collapsed="false">
      <c r="A103" s="0" t="n">
        <v>312</v>
      </c>
      <c r="B103" s="12" t="n">
        <v>199.084212621939</v>
      </c>
      <c r="E103" s="12" t="n">
        <v>199.084212621939</v>
      </c>
    </row>
    <row r="104" customFormat="false" ht="12.75" hidden="true" customHeight="false" outlineLevel="0" collapsed="false">
      <c r="A104" s="0" t="n">
        <v>313</v>
      </c>
      <c r="B104" s="12" t="n">
        <v>12940.473820426</v>
      </c>
      <c r="C104" s="12" t="n">
        <v>1100</v>
      </c>
      <c r="D104" s="12" t="n">
        <v>2189.93</v>
      </c>
      <c r="E104" s="12" t="n">
        <v>11850.543820426</v>
      </c>
    </row>
    <row r="105" customFormat="false" ht="12.75" hidden="true" customHeight="false" outlineLevel="0" collapsed="false">
      <c r="A105" s="0" t="n">
        <v>313</v>
      </c>
      <c r="B105" s="12" t="n">
        <v>17498.8386754264</v>
      </c>
      <c r="C105" s="12" t="n">
        <v>0</v>
      </c>
      <c r="D105" s="12" t="n">
        <v>2000</v>
      </c>
      <c r="E105" s="12" t="n">
        <v>15498.8386754264</v>
      </c>
    </row>
    <row r="106" customFormat="false" ht="12.75" hidden="true" customHeight="false" outlineLevel="0" collapsed="false">
      <c r="A106" s="0" t="n">
        <v>321</v>
      </c>
      <c r="B106" s="12" t="n">
        <v>3716.23706085341</v>
      </c>
      <c r="C106" s="12" t="n">
        <v>0</v>
      </c>
      <c r="D106" s="12" t="n">
        <v>679.06</v>
      </c>
      <c r="E106" s="12" t="n">
        <v>3037.17706085341</v>
      </c>
    </row>
    <row r="107" customFormat="false" ht="12.75" hidden="true" customHeight="false" outlineLevel="0" collapsed="false">
      <c r="A107" s="0" t="n">
        <v>321</v>
      </c>
      <c r="B107" s="12" t="n">
        <v>150</v>
      </c>
      <c r="C107" s="12" t="n">
        <v>0</v>
      </c>
      <c r="D107" s="12" t="n">
        <v>0</v>
      </c>
      <c r="E107" s="12" t="n">
        <v>150</v>
      </c>
    </row>
    <row r="108" customFormat="false" ht="12.75" hidden="true" customHeight="false" outlineLevel="0" collapsed="false">
      <c r="A108" s="0" t="n">
        <v>322</v>
      </c>
      <c r="B108" s="12" t="n">
        <v>33588.028402681</v>
      </c>
      <c r="C108" s="12" t="n">
        <v>3500</v>
      </c>
      <c r="D108" s="12" t="n">
        <v>6684.07</v>
      </c>
      <c r="E108" s="12" t="n">
        <v>30403.958402681</v>
      </c>
    </row>
    <row r="109" customFormat="false" ht="12.75" hidden="true" customHeight="false" outlineLevel="0" collapsed="false">
      <c r="A109" s="0" t="n">
        <v>322</v>
      </c>
      <c r="B109" s="12" t="n">
        <v>0</v>
      </c>
      <c r="C109" s="12" t="n">
        <v>0</v>
      </c>
      <c r="E109" s="12" t="n">
        <v>0</v>
      </c>
    </row>
    <row r="110" customFormat="false" ht="12.75" hidden="true" customHeight="false" outlineLevel="0" collapsed="false">
      <c r="A110" s="0" t="n">
        <v>322</v>
      </c>
      <c r="B110" s="12" t="n">
        <v>3000</v>
      </c>
      <c r="C110" s="12" t="n">
        <v>0</v>
      </c>
      <c r="D110" s="12" t="n">
        <v>0</v>
      </c>
      <c r="E110" s="12" t="n">
        <v>3000</v>
      </c>
    </row>
    <row r="111" customFormat="false" ht="12.75" hidden="true" customHeight="false" outlineLevel="0" collapsed="false">
      <c r="A111" s="0" t="n">
        <v>323</v>
      </c>
      <c r="B111" s="12" t="n">
        <v>138097.232729445</v>
      </c>
      <c r="C111" s="12" t="n">
        <v>11300</v>
      </c>
      <c r="D111" s="12" t="n">
        <v>27393.5</v>
      </c>
      <c r="E111" s="12" t="n">
        <v>122003.732729445</v>
      </c>
    </row>
    <row r="112" customFormat="false" ht="12.75" hidden="true" customHeight="false" outlineLevel="0" collapsed="false">
      <c r="A112" s="0" t="n">
        <v>323</v>
      </c>
      <c r="C112" s="12" t="n">
        <v>20000</v>
      </c>
      <c r="D112" s="12" t="n">
        <v>0</v>
      </c>
      <c r="E112" s="12" t="n">
        <v>20000</v>
      </c>
    </row>
    <row r="113" customFormat="false" ht="12.75" hidden="true" customHeight="false" outlineLevel="0" collapsed="false">
      <c r="A113" s="0" t="n">
        <v>323</v>
      </c>
      <c r="B113" s="12" t="n">
        <v>13272.2808414626</v>
      </c>
      <c r="C113" s="12" t="n">
        <v>0</v>
      </c>
      <c r="D113" s="12" t="n">
        <v>8272.28</v>
      </c>
      <c r="E113" s="12" t="n">
        <v>5000.0008414626</v>
      </c>
    </row>
    <row r="114" customFormat="false" ht="12.75" hidden="true" customHeight="false" outlineLevel="0" collapsed="false">
      <c r="A114" s="0" t="n">
        <v>323</v>
      </c>
      <c r="B114" s="12" t="n">
        <v>3800</v>
      </c>
      <c r="C114" s="12" t="n">
        <v>0</v>
      </c>
      <c r="D114" s="12" t="n">
        <v>0</v>
      </c>
      <c r="E114" s="12" t="n">
        <v>3800</v>
      </c>
    </row>
    <row r="115" customFormat="false" ht="12.75" hidden="true" customHeight="false" outlineLevel="0" collapsed="false">
      <c r="A115" s="0" t="n">
        <v>327</v>
      </c>
      <c r="B115" s="12" t="n">
        <v>5901</v>
      </c>
      <c r="C115" s="12" t="n">
        <v>0</v>
      </c>
      <c r="D115" s="12" t="n">
        <v>0</v>
      </c>
      <c r="E115" s="12" t="n">
        <v>5901</v>
      </c>
    </row>
    <row r="116" customFormat="false" ht="12.75" hidden="true" customHeight="false" outlineLevel="0" collapsed="false">
      <c r="A116" s="0" t="n">
        <v>329</v>
      </c>
      <c r="B116" s="12" t="n">
        <v>18550.3510518283</v>
      </c>
      <c r="C116" s="12" t="n">
        <v>0</v>
      </c>
      <c r="D116" s="12" t="n">
        <v>3290.84</v>
      </c>
      <c r="E116" s="12" t="n">
        <v>15259.5110518283</v>
      </c>
    </row>
    <row r="117" customFormat="false" ht="12.75" hidden="true" customHeight="false" outlineLevel="0" collapsed="false">
      <c r="A117" s="0" t="n">
        <v>329</v>
      </c>
      <c r="B117" s="12" t="n">
        <v>88236.5610518283</v>
      </c>
      <c r="C117" s="12" t="n">
        <v>5187.53</v>
      </c>
      <c r="D117" s="12" t="n">
        <v>53159.52</v>
      </c>
      <c r="E117" s="12" t="n">
        <v>40264.5710518283</v>
      </c>
    </row>
    <row r="118" customFormat="false" ht="12.75" hidden="true" customHeight="false" outlineLevel="0" collapsed="false">
      <c r="A118" s="0" t="n">
        <v>329</v>
      </c>
      <c r="B118" s="12" t="n">
        <v>12510.51</v>
      </c>
      <c r="C118" s="12" t="n">
        <v>0</v>
      </c>
      <c r="D118" s="12" t="n">
        <v>12210.51</v>
      </c>
      <c r="E118" s="12" t="n">
        <v>300</v>
      </c>
    </row>
    <row r="119" customFormat="false" ht="12.75" hidden="true" customHeight="false" outlineLevel="0" collapsed="false">
      <c r="A119" s="0" t="n">
        <v>343</v>
      </c>
      <c r="B119" s="12" t="n">
        <v>5512.57548609729</v>
      </c>
      <c r="C119" s="12" t="n">
        <v>800</v>
      </c>
      <c r="D119" s="12" t="n">
        <v>2000</v>
      </c>
      <c r="E119" s="12" t="n">
        <v>4312.57548609729</v>
      </c>
    </row>
    <row r="120" customFormat="false" ht="12.75" hidden="true" customHeight="false" outlineLevel="0" collapsed="false">
      <c r="A120" s="0" t="n">
        <v>361</v>
      </c>
      <c r="B120" s="12" t="n">
        <v>18846.6387948769</v>
      </c>
      <c r="C120" s="12" t="n">
        <v>1200</v>
      </c>
      <c r="D120" s="12" t="n">
        <v>663.61</v>
      </c>
      <c r="E120" s="12" t="n">
        <v>19383.0287948769</v>
      </c>
    </row>
    <row r="121" customFormat="false" ht="12.75" hidden="true" customHeight="false" outlineLevel="0" collapsed="false">
      <c r="A121" s="0" t="n">
        <v>363</v>
      </c>
      <c r="B121" s="12" t="n">
        <v>796.336850487756</v>
      </c>
      <c r="C121" s="12" t="n">
        <v>0</v>
      </c>
      <c r="E121" s="12" t="n">
        <v>796.336850487756</v>
      </c>
    </row>
    <row r="122" customFormat="false" ht="12.75" hidden="true" customHeight="false" outlineLevel="0" collapsed="false">
      <c r="A122" s="0" t="n">
        <v>366</v>
      </c>
      <c r="B122" s="12" t="n">
        <v>13445.0527573163</v>
      </c>
      <c r="C122" s="12" t="n">
        <v>3500</v>
      </c>
      <c r="D122" s="12" t="n">
        <v>4327.23</v>
      </c>
      <c r="E122" s="12" t="n">
        <v>12617.8227573163</v>
      </c>
    </row>
    <row r="123" customFormat="false" ht="12.75" hidden="true" customHeight="false" outlineLevel="0" collapsed="false">
      <c r="A123" s="0" t="n">
        <v>366</v>
      </c>
      <c r="B123" s="12" t="n">
        <v>0</v>
      </c>
      <c r="E123" s="12" t="n">
        <v>0</v>
      </c>
    </row>
    <row r="124" customFormat="false" ht="12.75" hidden="true" customHeight="false" outlineLevel="0" collapsed="false">
      <c r="A124" s="0" t="n">
        <v>372</v>
      </c>
      <c r="B124" s="12" t="n">
        <v>3318.07021036565</v>
      </c>
      <c r="C124" s="12" t="n">
        <v>0</v>
      </c>
      <c r="D124" s="12" t="n">
        <v>0</v>
      </c>
      <c r="E124" s="12" t="n">
        <v>3318.07021036565</v>
      </c>
    </row>
    <row r="125" customFormat="false" ht="12.75" hidden="true" customHeight="false" outlineLevel="0" collapsed="false">
      <c r="A125" s="0" t="n">
        <v>372</v>
      </c>
      <c r="B125" s="12" t="n">
        <v>6273.44216603623</v>
      </c>
      <c r="C125" s="12" t="n">
        <v>1600</v>
      </c>
      <c r="D125" s="12" t="n">
        <v>2928.14</v>
      </c>
      <c r="E125" s="12" t="n">
        <v>4945.30216603623</v>
      </c>
    </row>
    <row r="126" customFormat="false" ht="12.75" hidden="true" customHeight="false" outlineLevel="0" collapsed="false">
      <c r="A126" s="0" t="n">
        <v>372</v>
      </c>
      <c r="B126" s="12" t="n">
        <v>30128.0775101201</v>
      </c>
      <c r="C126" s="12" t="n">
        <v>6563.86</v>
      </c>
      <c r="D126" s="12" t="n">
        <v>2300</v>
      </c>
      <c r="E126" s="12" t="n">
        <v>34391.9375101201</v>
      </c>
    </row>
    <row r="127" customFormat="false" ht="12.75" hidden="true" customHeight="false" outlineLevel="0" collapsed="false">
      <c r="A127" s="0" t="n">
        <v>372</v>
      </c>
      <c r="B127" s="12" t="n">
        <v>4512.57548609729</v>
      </c>
      <c r="C127" s="12" t="n">
        <v>0</v>
      </c>
      <c r="D127" s="12" t="n">
        <v>530.89</v>
      </c>
      <c r="E127" s="12" t="n">
        <v>3981.68548609729</v>
      </c>
    </row>
    <row r="128" customFormat="false" ht="12.75" hidden="true" customHeight="false" outlineLevel="0" collapsed="false">
      <c r="A128" s="0" t="n">
        <v>372</v>
      </c>
      <c r="B128" s="12" t="n">
        <v>21235.6493463402</v>
      </c>
      <c r="C128" s="12" t="n">
        <v>0</v>
      </c>
      <c r="D128" s="12" t="n">
        <v>3981.68</v>
      </c>
      <c r="E128" s="12" t="n">
        <v>17253.9693463402</v>
      </c>
    </row>
    <row r="129" customFormat="false" ht="12.75" hidden="true" customHeight="false" outlineLevel="0" collapsed="false">
      <c r="A129" s="0" t="n">
        <v>381</v>
      </c>
      <c r="B129" s="12" t="n">
        <v>5308.91233658504</v>
      </c>
      <c r="C129" s="12" t="n">
        <v>0</v>
      </c>
      <c r="D129" s="12" t="n">
        <v>0</v>
      </c>
      <c r="E129" s="12" t="n">
        <v>5308.91</v>
      </c>
    </row>
    <row r="130" customFormat="false" ht="12.75" hidden="true" customHeight="false" outlineLevel="0" collapsed="false">
      <c r="A130" s="0" t="n">
        <v>381</v>
      </c>
      <c r="B130" s="12" t="n">
        <v>6636.1404207313</v>
      </c>
      <c r="C130" s="12" t="n">
        <v>1</v>
      </c>
      <c r="D130" s="12" t="n">
        <v>0</v>
      </c>
      <c r="E130" s="12" t="n">
        <v>6637.1404207313</v>
      </c>
    </row>
    <row r="131" customFormat="false" ht="12.75" hidden="true" customHeight="false" outlineLevel="0" collapsed="false">
      <c r="A131" s="0" t="n">
        <v>381</v>
      </c>
      <c r="B131" s="12" t="n">
        <v>1327.22808414626</v>
      </c>
      <c r="C131" s="12" t="n">
        <v>0</v>
      </c>
      <c r="D131" s="12" t="n">
        <v>0</v>
      </c>
      <c r="E131" s="12" t="n">
        <v>1327.22808414626</v>
      </c>
    </row>
    <row r="132" customFormat="false" ht="12.75" hidden="true" customHeight="false" outlineLevel="0" collapsed="false">
      <c r="A132" s="0" t="n">
        <v>381</v>
      </c>
      <c r="B132" s="12" t="n">
        <v>1327.22808414626</v>
      </c>
      <c r="C132" s="12" t="n">
        <v>0</v>
      </c>
      <c r="D132" s="12" t="n">
        <v>0</v>
      </c>
      <c r="E132" s="12" t="n">
        <v>1327.22808414626</v>
      </c>
    </row>
    <row r="133" customFormat="false" ht="12.75" hidden="true" customHeight="false" outlineLevel="0" collapsed="false">
      <c r="A133" s="0" t="n">
        <v>381</v>
      </c>
      <c r="B133" s="12" t="n">
        <v>3318.07021036565</v>
      </c>
      <c r="C133" s="12" t="n">
        <v>0</v>
      </c>
      <c r="D133" s="12" t="n">
        <v>3318.07</v>
      </c>
      <c r="E133" s="12" t="n">
        <v>0.000210365651128086</v>
      </c>
    </row>
    <row r="134" customFormat="false" ht="12.75" hidden="true" customHeight="false" outlineLevel="0" collapsed="false">
      <c r="A134" s="0" t="n">
        <v>381</v>
      </c>
      <c r="B134" s="12" t="n">
        <v>5308.91233658504</v>
      </c>
      <c r="C134" s="12" t="n">
        <v>0</v>
      </c>
      <c r="D134" s="12" t="n">
        <v>0</v>
      </c>
      <c r="E134" s="12" t="n">
        <v>5308.91233658504</v>
      </c>
    </row>
    <row r="135" customFormat="false" ht="12.75" hidden="true" customHeight="false" outlineLevel="0" collapsed="false">
      <c r="A135" s="0" t="n">
        <v>381</v>
      </c>
      <c r="B135" s="12" t="n">
        <v>1990.84212621939</v>
      </c>
      <c r="C135" s="12" t="n">
        <v>0</v>
      </c>
      <c r="D135" s="12" t="n">
        <v>0</v>
      </c>
      <c r="E135" s="12" t="n">
        <v>1990.84212621939</v>
      </c>
    </row>
    <row r="136" customFormat="false" ht="12.75" hidden="true" customHeight="false" outlineLevel="0" collapsed="false">
      <c r="A136" s="0" t="n">
        <v>381</v>
      </c>
      <c r="B136" s="12" t="n">
        <v>5308.91233658504</v>
      </c>
      <c r="C136" s="12" t="n">
        <v>0</v>
      </c>
      <c r="D136" s="12" t="n">
        <v>0</v>
      </c>
      <c r="E136" s="12" t="n">
        <v>5308.91233658504</v>
      </c>
    </row>
    <row r="137" customFormat="false" ht="12.75" hidden="true" customHeight="false" outlineLevel="0" collapsed="false">
      <c r="A137" s="0" t="n">
        <v>381</v>
      </c>
      <c r="B137" s="12" t="n">
        <v>36498.7723140222</v>
      </c>
      <c r="C137" s="12" t="n">
        <v>2000</v>
      </c>
      <c r="D137" s="12" t="n">
        <v>0</v>
      </c>
      <c r="E137" s="12" t="n">
        <v>38498.7723140222</v>
      </c>
    </row>
    <row r="138" customFormat="false" ht="12.75" hidden="true" customHeight="false" outlineLevel="0" collapsed="false">
      <c r="A138" s="0" t="n">
        <v>381</v>
      </c>
      <c r="B138" s="12" t="n">
        <v>57203.5304267038</v>
      </c>
      <c r="C138" s="12" t="n">
        <v>13000</v>
      </c>
      <c r="D138" s="12" t="n">
        <v>1425.4</v>
      </c>
      <c r="E138" s="12" t="n">
        <v>68778.1304267038</v>
      </c>
    </row>
    <row r="139" customFormat="false" ht="12.75" hidden="true" customHeight="false" outlineLevel="0" collapsed="false">
      <c r="A139" s="0" t="n">
        <v>382</v>
      </c>
      <c r="B139" s="12" t="n">
        <v>0</v>
      </c>
      <c r="E139" s="12" t="n">
        <v>0</v>
      </c>
    </row>
    <row r="140" customFormat="false" ht="12.75" hidden="true" customHeight="false" outlineLevel="0" collapsed="false">
      <c r="A140" s="0" t="n">
        <v>382</v>
      </c>
      <c r="B140" s="12" t="n">
        <v>19908.4212621939</v>
      </c>
      <c r="C140" s="12" t="n">
        <v>0</v>
      </c>
      <c r="D140" s="12" t="n">
        <v>15908.42</v>
      </c>
      <c r="E140" s="12" t="n">
        <v>4000.00126219391</v>
      </c>
    </row>
    <row r="141" customFormat="false" ht="12.75" hidden="true" customHeight="false" outlineLevel="0" collapsed="false">
      <c r="A141" s="0" t="n">
        <v>386</v>
      </c>
      <c r="B141" s="12" t="n">
        <v>13272.2808414626</v>
      </c>
      <c r="C141" s="12" t="n">
        <v>0</v>
      </c>
      <c r="D141" s="12" t="n">
        <v>0</v>
      </c>
      <c r="E141" s="12" t="n">
        <v>13272.2808414626</v>
      </c>
    </row>
    <row r="142" customFormat="false" ht="12.75" hidden="true" customHeight="false" outlineLevel="0" collapsed="false">
      <c r="A142" s="0" t="n">
        <v>411</v>
      </c>
      <c r="B142" s="12" t="n">
        <v>0</v>
      </c>
      <c r="C142" s="12" t="n">
        <v>0</v>
      </c>
      <c r="E142" s="12" t="n">
        <v>0</v>
      </c>
    </row>
    <row r="143" customFormat="false" ht="12.75" hidden="true" customHeight="false" outlineLevel="0" collapsed="false">
      <c r="A143" s="0" t="n">
        <v>421</v>
      </c>
      <c r="B143" s="12" t="n">
        <v>78261.6867768266</v>
      </c>
      <c r="C143" s="12" t="n">
        <v>0</v>
      </c>
      <c r="D143" s="12" t="n">
        <v>37581.68</v>
      </c>
      <c r="E143" s="12" t="n">
        <v>40680.0067768266</v>
      </c>
    </row>
    <row r="144" customFormat="false" ht="12.75" hidden="true" customHeight="false" outlineLevel="0" collapsed="false">
      <c r="A144" s="0" t="n">
        <v>421</v>
      </c>
      <c r="B144" s="12" t="n">
        <v>893171.310442631</v>
      </c>
      <c r="C144" s="12" t="n">
        <v>0</v>
      </c>
      <c r="D144" s="12" t="n">
        <v>846671.31</v>
      </c>
      <c r="E144" s="12" t="n">
        <v>46500.0004426306</v>
      </c>
    </row>
    <row r="145" customFormat="false" ht="12.75" hidden="true" customHeight="false" outlineLevel="0" collapsed="false">
      <c r="A145" s="0" t="n">
        <v>422</v>
      </c>
      <c r="B145" s="12" t="n">
        <v>59007.6846506072</v>
      </c>
      <c r="C145" s="12" t="n">
        <v>34000</v>
      </c>
      <c r="D145" s="12" t="n">
        <v>39853.48</v>
      </c>
      <c r="E145" s="12" t="n">
        <v>53154.2046506072</v>
      </c>
    </row>
    <row r="146" customFormat="false" ht="12.75" hidden="true" customHeight="false" outlineLevel="0" collapsed="false">
      <c r="A146" s="0" t="n">
        <v>422</v>
      </c>
      <c r="B146" s="12" t="n">
        <v>26544.5616829252</v>
      </c>
      <c r="C146" s="12" t="n">
        <v>0</v>
      </c>
      <c r="E146" s="12" t="n">
        <v>26544.5616829252</v>
      </c>
    </row>
    <row r="147" customFormat="false" ht="12.75" hidden="true" customHeight="false" outlineLevel="0" collapsed="false">
      <c r="A147" s="0" t="n">
        <v>423</v>
      </c>
      <c r="B147" s="12" t="n">
        <v>0</v>
      </c>
      <c r="C147" s="12" t="n">
        <v>0</v>
      </c>
      <c r="E147" s="12" t="n">
        <v>0</v>
      </c>
    </row>
    <row r="148" customFormat="false" ht="12.75" hidden="true" customHeight="false" outlineLevel="0" collapsed="false">
      <c r="A148" s="0" t="n">
        <v>426</v>
      </c>
      <c r="B148" s="12" t="n">
        <v>0</v>
      </c>
      <c r="C148" s="12" t="n">
        <v>3000</v>
      </c>
      <c r="D148" s="12" t="n">
        <v>0</v>
      </c>
      <c r="E148" s="12" t="n">
        <v>3000</v>
      </c>
    </row>
    <row r="149" customFormat="false" ht="12.75" hidden="true" customHeight="false" outlineLevel="0" collapsed="false">
      <c r="A149" s="0" t="n">
        <v>451</v>
      </c>
      <c r="B149" s="12" t="n">
        <v>224819.205845112</v>
      </c>
      <c r="C149" s="12" t="n">
        <v>0</v>
      </c>
      <c r="D149" s="12" t="n">
        <v>79347.9</v>
      </c>
      <c r="E149" s="12" t="n">
        <v>145471.305845112</v>
      </c>
    </row>
    <row r="150" customFormat="false" ht="12.75" hidden="true" customHeight="false" outlineLevel="0" collapsed="false">
      <c r="A150" s="0" t="n">
        <v>1070</v>
      </c>
      <c r="B150" s="12" t="n">
        <v>35967.8810803637</v>
      </c>
      <c r="C150" s="12" t="n">
        <v>0</v>
      </c>
      <c r="D150" s="12" t="n">
        <v>0</v>
      </c>
      <c r="E150" s="12" t="n">
        <v>39700.86</v>
      </c>
    </row>
    <row r="151" customFormat="false" ht="12.75" hidden="true" customHeight="false" outlineLevel="0" collapsed="false">
      <c r="A151" s="0" t="n">
        <v>31111</v>
      </c>
      <c r="B151" s="12" t="n">
        <v>63706.9480390205</v>
      </c>
      <c r="C151" s="12" t="n">
        <v>8293.05</v>
      </c>
      <c r="D151" s="12" t="n">
        <v>0</v>
      </c>
      <c r="E151" s="12" t="n">
        <v>71999.9980390205</v>
      </c>
    </row>
    <row r="152" customFormat="false" ht="12.75" hidden="true" customHeight="false" outlineLevel="0" collapsed="false">
      <c r="A152" s="0" t="n">
        <v>31111</v>
      </c>
      <c r="B152" s="12" t="n">
        <v>99725.2637865817</v>
      </c>
      <c r="D152" s="12" t="n">
        <v>7000</v>
      </c>
      <c r="E152" s="12" t="n">
        <v>92725.2637865817</v>
      </c>
    </row>
    <row r="153" customFormat="false" ht="12.75" hidden="true" customHeight="false" outlineLevel="0" collapsed="false">
      <c r="A153" s="0" t="n">
        <v>31112</v>
      </c>
      <c r="B153" s="12" t="n">
        <v>0.00275731634428666</v>
      </c>
    </row>
    <row r="154" customFormat="false" ht="12.75" hidden="true" customHeight="false" outlineLevel="0" collapsed="false">
      <c r="A154" s="0" t="n">
        <v>31216</v>
      </c>
      <c r="B154" s="12" t="n">
        <v>199.084212621939</v>
      </c>
      <c r="E154" s="12" t="n">
        <v>199.084212621939</v>
      </c>
    </row>
    <row r="155" customFormat="false" ht="12.75" hidden="true" customHeight="false" outlineLevel="0" collapsed="false">
      <c r="A155" s="0" t="n">
        <v>31219</v>
      </c>
      <c r="B155" s="12" t="n">
        <v>4645.29829451191</v>
      </c>
      <c r="D155" s="12" t="n">
        <v>2245.3</v>
      </c>
      <c r="E155" s="12" t="n">
        <v>2399.99829451191</v>
      </c>
    </row>
    <row r="156" customFormat="false" ht="12.75" hidden="true" customHeight="false" outlineLevel="0" collapsed="false">
      <c r="A156" s="0" t="n">
        <v>31219</v>
      </c>
      <c r="B156" s="12" t="n">
        <v>0.00212621939067503</v>
      </c>
      <c r="E156" s="12" t="n">
        <v>0.00212621939067503</v>
      </c>
    </row>
    <row r="157" customFormat="false" ht="12.75" hidden="true" customHeight="false" outlineLevel="0" collapsed="false">
      <c r="A157" s="0" t="n">
        <v>31219</v>
      </c>
      <c r="C157" s="12" t="n">
        <v>1300</v>
      </c>
      <c r="E157" s="12" t="n">
        <v>1300</v>
      </c>
    </row>
    <row r="158" customFormat="false" ht="12.75" hidden="true" customHeight="false" outlineLevel="0" collapsed="false">
      <c r="A158" s="0" t="n">
        <v>31219</v>
      </c>
      <c r="B158" s="12" t="n">
        <v>3981.68425243878</v>
      </c>
      <c r="E158" s="12" t="n">
        <v>3981.68425243878</v>
      </c>
    </row>
    <row r="159" customFormat="false" ht="12.75" hidden="true" customHeight="false" outlineLevel="0" collapsed="false">
      <c r="A159" s="0" t="n">
        <v>31321</v>
      </c>
      <c r="B159" s="12" t="n">
        <v>10750.5474815847</v>
      </c>
      <c r="C159" s="12" t="n">
        <v>1100</v>
      </c>
      <c r="E159" s="12" t="n">
        <v>11850.5474815847</v>
      </c>
    </row>
    <row r="160" customFormat="false" ht="12.75" hidden="true" customHeight="false" outlineLevel="0" collapsed="false">
      <c r="A160" s="0" t="n">
        <v>31321</v>
      </c>
      <c r="B160" s="12" t="n">
        <v>2189.92633884133</v>
      </c>
      <c r="D160" s="12" t="n">
        <v>2189.93</v>
      </c>
      <c r="E160" s="12" t="n">
        <v>-0.0036611586701838</v>
      </c>
    </row>
    <row r="161" customFormat="false" ht="12.75" hidden="true" customHeight="false" outlineLevel="0" collapsed="false">
      <c r="A161" s="0" t="n">
        <v>31321</v>
      </c>
      <c r="B161" s="12" t="n">
        <v>17498.8386754264</v>
      </c>
      <c r="D161" s="12" t="n">
        <v>2000</v>
      </c>
      <c r="E161" s="12" t="n">
        <v>15498.8386754264</v>
      </c>
    </row>
    <row r="162" customFormat="false" ht="12.75" hidden="true" customHeight="false" outlineLevel="0" collapsed="false">
      <c r="A162" s="0" t="n">
        <v>32111</v>
      </c>
      <c r="B162" s="12" t="n">
        <v>265.445616829252</v>
      </c>
      <c r="D162" s="12" t="n">
        <v>115.45</v>
      </c>
      <c r="E162" s="12" t="n">
        <v>149.995616829252</v>
      </c>
    </row>
    <row r="163" customFormat="false" ht="12.75" hidden="true" customHeight="false" outlineLevel="0" collapsed="false">
      <c r="A163" s="0" t="n">
        <v>32111</v>
      </c>
      <c r="B163" s="12" t="n">
        <v>0</v>
      </c>
      <c r="E163" s="12" t="n">
        <v>0</v>
      </c>
    </row>
    <row r="164" customFormat="false" ht="12.75" hidden="true" customHeight="false" outlineLevel="0" collapsed="false">
      <c r="A164" s="0" t="n">
        <v>32115</v>
      </c>
      <c r="B164" s="12" t="n">
        <v>132.722808414626</v>
      </c>
      <c r="E164" s="12" t="n">
        <v>132.722808414626</v>
      </c>
    </row>
    <row r="165" customFormat="false" ht="12.75" hidden="true" customHeight="false" outlineLevel="0" collapsed="false">
      <c r="A165" s="0" t="n">
        <v>32115</v>
      </c>
      <c r="B165" s="12" t="n">
        <v>150</v>
      </c>
      <c r="E165" s="12" t="n">
        <v>150</v>
      </c>
    </row>
    <row r="166" customFormat="false" ht="12.75" hidden="true" customHeight="false" outlineLevel="0" collapsed="false">
      <c r="A166" s="0" t="n">
        <v>32121</v>
      </c>
      <c r="B166" s="12" t="n">
        <v>2654.45616829252</v>
      </c>
      <c r="E166" s="12" t="n">
        <v>2654.45616829252</v>
      </c>
    </row>
    <row r="167" customFormat="false" ht="12.75" hidden="true" customHeight="false" outlineLevel="0" collapsed="false">
      <c r="A167" s="0" t="n">
        <v>32121</v>
      </c>
      <c r="B167" s="12" t="n">
        <v>-0.00157475612189728</v>
      </c>
      <c r="E167" s="12" t="n">
        <v>-0.00157475612189728</v>
      </c>
    </row>
    <row r="168" customFormat="false" ht="12.75" hidden="true" customHeight="false" outlineLevel="0" collapsed="false">
      <c r="A168" s="0" t="n">
        <v>32131</v>
      </c>
      <c r="B168" s="12" t="n">
        <v>663.61404207313</v>
      </c>
      <c r="D168" s="12" t="n">
        <v>563.61</v>
      </c>
      <c r="E168" s="12" t="n">
        <v>100.00404207313</v>
      </c>
    </row>
    <row r="169" customFormat="false" ht="12.75" hidden="true" customHeight="false" outlineLevel="0" collapsed="false">
      <c r="A169" s="0" t="n">
        <v>32131</v>
      </c>
      <c r="B169" s="12" t="n">
        <v>0</v>
      </c>
      <c r="E169" s="12" t="n">
        <v>0</v>
      </c>
    </row>
    <row r="170" customFormat="false" ht="12.75" hidden="true" customHeight="false" outlineLevel="0" collapsed="false">
      <c r="A170" s="0" t="n">
        <v>32141</v>
      </c>
      <c r="B170" s="12" t="n">
        <v>0</v>
      </c>
      <c r="E170" s="12" t="n">
        <v>0</v>
      </c>
    </row>
    <row r="171" customFormat="false" ht="12.75" hidden="true" customHeight="false" outlineLevel="0" collapsed="false">
      <c r="A171" s="0" t="n">
        <v>32211</v>
      </c>
      <c r="B171" s="12" t="n">
        <v>1327.22808414626</v>
      </c>
      <c r="E171" s="12" t="n">
        <v>1327.22808414626</v>
      </c>
    </row>
    <row r="172" customFormat="false" ht="12.75" hidden="true" customHeight="false" outlineLevel="0" collapsed="false">
      <c r="A172" s="0" t="n">
        <v>32211</v>
      </c>
      <c r="B172" s="12" t="n">
        <v>1990.84212621939</v>
      </c>
      <c r="C172" s="12" t="n">
        <v>1000</v>
      </c>
      <c r="E172" s="12" t="n">
        <v>2990.84212621939</v>
      </c>
    </row>
    <row r="173" customFormat="false" ht="12.75" hidden="true" customHeight="false" outlineLevel="0" collapsed="false">
      <c r="A173" s="0" t="n">
        <v>32212</v>
      </c>
      <c r="B173" s="12" t="n">
        <v>398.168425243878</v>
      </c>
      <c r="D173" s="12" t="n">
        <v>348.17</v>
      </c>
      <c r="E173" s="12" t="n">
        <v>49.9984252438781</v>
      </c>
    </row>
    <row r="174" customFormat="false" ht="12.75" hidden="true" customHeight="false" outlineLevel="0" collapsed="false">
      <c r="A174" s="0" t="n">
        <v>32216</v>
      </c>
      <c r="B174" s="12" t="n">
        <v>3000</v>
      </c>
      <c r="E174" s="12" t="n">
        <v>3000</v>
      </c>
    </row>
    <row r="175" customFormat="false" ht="12.75" hidden="true" customHeight="false" outlineLevel="0" collapsed="false">
      <c r="A175" s="0" t="n">
        <v>32231</v>
      </c>
      <c r="B175" s="12" t="n">
        <v>15272.2808414626</v>
      </c>
      <c r="E175" s="12" t="n">
        <v>15272.2808414626</v>
      </c>
    </row>
    <row r="176" customFormat="false" ht="12.75" hidden="true" customHeight="false" outlineLevel="0" collapsed="false">
      <c r="A176" s="0" t="n">
        <v>32231</v>
      </c>
      <c r="B176" s="12" t="n">
        <v>6636.1404207313</v>
      </c>
      <c r="D176" s="12" t="n">
        <v>3636.14</v>
      </c>
      <c r="E176" s="12" t="n">
        <v>3000.0004207313</v>
      </c>
    </row>
    <row r="177" customFormat="false" ht="12.75" hidden="true" customHeight="false" outlineLevel="0" collapsed="false">
      <c r="A177" s="0" t="n">
        <v>32231</v>
      </c>
      <c r="B177" s="12" t="n">
        <v>1990.84212621939</v>
      </c>
      <c r="D177" s="12" t="n">
        <v>290.84</v>
      </c>
      <c r="E177" s="12" t="n">
        <v>1700.00212621939</v>
      </c>
    </row>
    <row r="178" customFormat="false" ht="12.75" hidden="true" customHeight="false" outlineLevel="0" collapsed="false">
      <c r="A178" s="0" t="n">
        <v>32231</v>
      </c>
      <c r="B178" s="12" t="n">
        <v>1061.78246731701</v>
      </c>
      <c r="D178" s="12" t="n">
        <v>161.78</v>
      </c>
      <c r="E178" s="12" t="n">
        <v>900.002467317009</v>
      </c>
    </row>
    <row r="179" customFormat="false" ht="12.75" hidden="true" customHeight="false" outlineLevel="0" collapsed="false">
      <c r="A179" s="0" t="n">
        <v>32231</v>
      </c>
      <c r="B179" s="12" t="n">
        <v>2654.45616829252</v>
      </c>
      <c r="D179" s="12" t="n">
        <v>654.46</v>
      </c>
      <c r="E179" s="12" t="n">
        <v>1999.99616829252</v>
      </c>
    </row>
    <row r="180" customFormat="false" ht="12.75" hidden="true" customHeight="false" outlineLevel="0" collapsed="false">
      <c r="A180" s="0" t="n">
        <v>32241</v>
      </c>
      <c r="B180" s="12" t="n">
        <v>0</v>
      </c>
      <c r="C180" s="12" t="n">
        <v>0</v>
      </c>
      <c r="E180" s="12" t="n">
        <v>0</v>
      </c>
    </row>
    <row r="181" customFormat="false" ht="12.75" hidden="true" customHeight="false" outlineLevel="0" collapsed="false">
      <c r="A181" s="0" t="n">
        <v>32251</v>
      </c>
      <c r="B181" s="12" t="n">
        <v>663.61404207313</v>
      </c>
      <c r="C181" s="12" t="n">
        <v>2500</v>
      </c>
      <c r="E181" s="12" t="n">
        <v>3163.61404207313</v>
      </c>
    </row>
    <row r="182" customFormat="false" ht="12.75" hidden="true" customHeight="false" outlineLevel="0" collapsed="false">
      <c r="A182" s="0" t="n">
        <v>32271</v>
      </c>
      <c r="B182" s="12" t="n">
        <v>1327.22808414626</v>
      </c>
      <c r="D182" s="12" t="n">
        <v>1327.23</v>
      </c>
      <c r="E182" s="12" t="n">
        <v>-0.00191585373954695</v>
      </c>
    </row>
    <row r="183" customFormat="false" ht="12.75" hidden="true" customHeight="false" outlineLevel="0" collapsed="false">
      <c r="A183" s="0" t="n">
        <v>32271</v>
      </c>
      <c r="B183" s="12" t="n">
        <v>265.445616829252</v>
      </c>
      <c r="D183" s="12" t="n">
        <v>265.45</v>
      </c>
      <c r="E183" s="12" t="n">
        <v>-0.00438317074787165</v>
      </c>
    </row>
    <row r="184" customFormat="false" ht="12.75" hidden="true" customHeight="false" outlineLevel="0" collapsed="false">
      <c r="A184" s="0" t="n">
        <v>32271</v>
      </c>
      <c r="B184" s="12" t="n">
        <v>0</v>
      </c>
      <c r="E184" s="12" t="n">
        <v>0</v>
      </c>
    </row>
    <row r="185" customFormat="false" ht="12.75" hidden="true" customHeight="false" outlineLevel="0" collapsed="false">
      <c r="A185" s="0" t="n">
        <v>32311</v>
      </c>
      <c r="B185" s="12" t="n">
        <v>3918.07021036565</v>
      </c>
      <c r="E185" s="12" t="n">
        <v>3918.07021036565</v>
      </c>
    </row>
    <row r="186" customFormat="false" ht="12.75" hidden="true" customHeight="false" outlineLevel="0" collapsed="false">
      <c r="A186" s="0" t="n">
        <v>32313</v>
      </c>
      <c r="B186" s="12" t="n">
        <v>530.891233658504</v>
      </c>
      <c r="E186" s="12" t="n">
        <v>530.891233658504</v>
      </c>
    </row>
    <row r="187" customFormat="false" ht="12.75" hidden="true" customHeight="false" outlineLevel="0" collapsed="false">
      <c r="A187" s="0" t="n">
        <v>32321</v>
      </c>
      <c r="B187" s="12" t="n">
        <v>6636.1404207313</v>
      </c>
      <c r="E187" s="12" t="n">
        <v>6636.1404207313</v>
      </c>
    </row>
    <row r="188" customFormat="false" ht="12.75" hidden="true" customHeight="false" outlineLevel="0" collapsed="false">
      <c r="A188" s="0" t="n">
        <v>32321</v>
      </c>
      <c r="B188" s="12" t="n">
        <v>1061.78246731701</v>
      </c>
      <c r="D188" s="12" t="n">
        <v>1061.78</v>
      </c>
      <c r="E188" s="12" t="n">
        <v>0.00246731700849523</v>
      </c>
    </row>
    <row r="189" customFormat="false" ht="12.75" hidden="true" customHeight="false" outlineLevel="0" collapsed="false">
      <c r="A189" s="0" t="n">
        <v>32321</v>
      </c>
      <c r="B189" s="12" t="n">
        <v>7299.75446280443</v>
      </c>
      <c r="D189" s="12" t="n">
        <v>7299.75</v>
      </c>
      <c r="E189" s="12" t="n">
        <v>0.00446280443247815</v>
      </c>
    </row>
    <row r="190" customFormat="false" ht="12.75" hidden="true" customHeight="false" outlineLevel="0" collapsed="false">
      <c r="A190" s="0" t="n">
        <v>32322</v>
      </c>
      <c r="B190" s="12" t="n">
        <v>3981.68425243878</v>
      </c>
      <c r="D190" s="12" t="n">
        <v>981.68</v>
      </c>
      <c r="E190" s="12" t="n">
        <v>3000.00425243878</v>
      </c>
    </row>
    <row r="191" customFormat="false" ht="12.75" hidden="true" customHeight="false" outlineLevel="0" collapsed="false">
      <c r="A191" s="0" t="n">
        <v>32323</v>
      </c>
      <c r="B191" s="12" t="n">
        <v>2127.22808414626</v>
      </c>
      <c r="C191" s="12" t="n">
        <v>800</v>
      </c>
      <c r="E191" s="12" t="n">
        <v>2927.22808414626</v>
      </c>
    </row>
    <row r="192" customFormat="false" ht="12.75" hidden="true" customHeight="false" outlineLevel="0" collapsed="false">
      <c r="A192" s="0" t="n">
        <v>32323</v>
      </c>
      <c r="C192" s="12" t="n">
        <v>20000</v>
      </c>
      <c r="E192" s="12" t="n">
        <v>20000</v>
      </c>
    </row>
    <row r="193" customFormat="false" ht="12.75" hidden="true" customHeight="false" outlineLevel="0" collapsed="false">
      <c r="A193" s="0" t="n">
        <v>32329</v>
      </c>
      <c r="B193" s="12" t="n">
        <v>13990.8421262194</v>
      </c>
      <c r="E193" s="12" t="n">
        <v>13990.8421262194</v>
      </c>
    </row>
    <row r="194" customFormat="false" ht="12.75" hidden="true" customHeight="false" outlineLevel="0" collapsed="false">
      <c r="A194" s="0" t="n">
        <v>32329</v>
      </c>
      <c r="B194" s="12" t="n">
        <v>9025.15097219457</v>
      </c>
      <c r="D194" s="12" t="n">
        <v>9025.15</v>
      </c>
      <c r="E194" s="12" t="n">
        <v>0.000972194571659202</v>
      </c>
    </row>
    <row r="195" customFormat="false" ht="12.75" hidden="true" customHeight="false" outlineLevel="0" collapsed="false">
      <c r="A195" s="0" t="n">
        <v>32329</v>
      </c>
      <c r="B195" s="12" t="n">
        <v>5827.22808414626</v>
      </c>
      <c r="C195" s="12" t="n">
        <v>2600</v>
      </c>
      <c r="E195" s="12" t="n">
        <v>8427.22808414626</v>
      </c>
    </row>
    <row r="196" customFormat="false" ht="12.75" hidden="true" customHeight="false" outlineLevel="0" collapsed="false">
      <c r="A196" s="0" t="n">
        <v>32329</v>
      </c>
      <c r="B196" s="12" t="n">
        <v>3981.68425243878</v>
      </c>
      <c r="D196" s="12" t="n">
        <v>3981.68</v>
      </c>
      <c r="E196" s="12" t="n">
        <v>0.00425243878135007</v>
      </c>
    </row>
    <row r="197" customFormat="false" ht="12.75" hidden="true" customHeight="false" outlineLevel="0" collapsed="false">
      <c r="A197" s="0" t="n">
        <v>32329</v>
      </c>
      <c r="B197" s="12" t="n">
        <v>0</v>
      </c>
      <c r="E197" s="12" t="n">
        <v>0</v>
      </c>
    </row>
    <row r="198" customFormat="false" ht="12.75" hidden="true" customHeight="false" outlineLevel="0" collapsed="false">
      <c r="A198" s="0" t="n">
        <v>32329</v>
      </c>
      <c r="B198" s="12" t="n">
        <v>13272.2808414626</v>
      </c>
      <c r="D198" s="12" t="n">
        <v>8272.28</v>
      </c>
      <c r="E198" s="12" t="n">
        <v>5000.0008414626</v>
      </c>
    </row>
    <row r="199" customFormat="false" ht="12.75" hidden="true" customHeight="false" outlineLevel="0" collapsed="false">
      <c r="A199" s="0" t="n">
        <v>32331</v>
      </c>
      <c r="B199" s="12" t="n">
        <v>3981.68425243878</v>
      </c>
      <c r="E199" s="12" t="n">
        <v>3981.68425243878</v>
      </c>
    </row>
    <row r="200" customFormat="false" ht="12.75" hidden="true" customHeight="false" outlineLevel="0" collapsed="false">
      <c r="A200" s="0" t="n">
        <v>32331</v>
      </c>
      <c r="B200" s="12" t="n">
        <v>0</v>
      </c>
      <c r="E200" s="12" t="n">
        <v>0</v>
      </c>
    </row>
    <row r="201" customFormat="false" ht="12.75" hidden="true" customHeight="false" outlineLevel="0" collapsed="false">
      <c r="A201" s="0" t="n">
        <v>32334</v>
      </c>
      <c r="B201" s="12" t="n">
        <v>663.61404207313</v>
      </c>
      <c r="E201" s="12" t="n">
        <v>663.61404207313</v>
      </c>
    </row>
    <row r="202" customFormat="false" ht="12.75" hidden="true" customHeight="false" outlineLevel="0" collapsed="false">
      <c r="A202" s="0" t="n">
        <v>32334</v>
      </c>
      <c r="B202" s="12" t="n">
        <v>3800</v>
      </c>
      <c r="E202" s="12" t="n">
        <v>3800</v>
      </c>
    </row>
    <row r="203" customFormat="false" ht="12.75" hidden="true" customHeight="false" outlineLevel="0" collapsed="false">
      <c r="A203" s="0" t="n">
        <v>32341</v>
      </c>
      <c r="B203" s="12" t="n">
        <v>464.529829451191</v>
      </c>
      <c r="E203" s="12" t="n">
        <v>464.529829451191</v>
      </c>
    </row>
    <row r="204" customFormat="false" ht="12.75" hidden="true" customHeight="false" outlineLevel="0" collapsed="false">
      <c r="A204" s="0" t="n">
        <v>32342</v>
      </c>
      <c r="B204" s="12" t="n">
        <v>4308.91233658504</v>
      </c>
      <c r="E204" s="12" t="n">
        <v>4308.91233658504</v>
      </c>
    </row>
    <row r="205" customFormat="false" ht="12.75" hidden="true" customHeight="false" outlineLevel="0" collapsed="false">
      <c r="A205" s="0" t="n">
        <v>32343</v>
      </c>
      <c r="B205" s="12" t="n">
        <v>3981.68425243878</v>
      </c>
      <c r="E205" s="12" t="n">
        <v>3981.68425243878</v>
      </c>
    </row>
    <row r="206" customFormat="false" ht="12.75" hidden="true" customHeight="false" outlineLevel="0" collapsed="false">
      <c r="A206" s="0" t="n">
        <v>32343</v>
      </c>
      <c r="B206" s="12" t="n">
        <v>5972.52637865817</v>
      </c>
      <c r="E206" s="12" t="n">
        <v>5972.52637865817</v>
      </c>
    </row>
    <row r="207" customFormat="false" ht="12.75" hidden="true" customHeight="false" outlineLevel="0" collapsed="false">
      <c r="A207" s="0" t="n">
        <v>32343</v>
      </c>
      <c r="B207" s="12" t="n">
        <v>1327.22808414626</v>
      </c>
      <c r="E207" s="12" t="n">
        <v>1327.22808414626</v>
      </c>
    </row>
    <row r="208" customFormat="false" ht="12.75" hidden="true" customHeight="false" outlineLevel="0" collapsed="false">
      <c r="A208" s="0" t="n">
        <v>32351</v>
      </c>
      <c r="B208" s="12" t="n">
        <v>3981.68425243878</v>
      </c>
      <c r="C208" s="12" t="n">
        <v>0</v>
      </c>
      <c r="D208" s="12" t="n">
        <v>3981.68</v>
      </c>
      <c r="E208" s="12" t="n">
        <v>0.00425243878135007</v>
      </c>
    </row>
    <row r="209" customFormat="false" ht="12.75" hidden="true" customHeight="false" outlineLevel="0" collapsed="false">
      <c r="A209" s="0" t="n">
        <v>32353</v>
      </c>
      <c r="B209" s="12" t="n">
        <v>863.61404207313</v>
      </c>
      <c r="C209" s="12" t="n">
        <v>600</v>
      </c>
      <c r="E209" s="12" t="n">
        <v>1463.61404207313</v>
      </c>
    </row>
    <row r="210" customFormat="false" ht="12.75" hidden="true" customHeight="false" outlineLevel="0" collapsed="false">
      <c r="A210" s="0" t="n">
        <v>32353</v>
      </c>
      <c r="B210" s="12" t="n">
        <v>398.168425243878</v>
      </c>
      <c r="D210" s="12" t="n">
        <v>398.17</v>
      </c>
      <c r="E210" s="12" t="n">
        <v>-0.00157475612189728</v>
      </c>
    </row>
    <row r="211" customFormat="false" ht="12.75" hidden="true" customHeight="false" outlineLevel="0" collapsed="false">
      <c r="A211" s="0" t="n">
        <v>32361</v>
      </c>
      <c r="B211" s="12" t="n">
        <v>663.61404207313</v>
      </c>
      <c r="D211" s="12" t="n">
        <v>663.61</v>
      </c>
      <c r="E211" s="12" t="n">
        <v>0.00404207313022198</v>
      </c>
    </row>
    <row r="212" customFormat="false" ht="12.75" hidden="true" customHeight="false" outlineLevel="0" collapsed="false">
      <c r="A212" s="0" t="n">
        <v>32363</v>
      </c>
      <c r="B212" s="12" t="n">
        <v>0</v>
      </c>
      <c r="E212" s="12" t="n">
        <v>0</v>
      </c>
    </row>
    <row r="213" customFormat="false" ht="12.75" hidden="true" customHeight="false" outlineLevel="0" collapsed="false">
      <c r="A213" s="0" t="n">
        <v>32369</v>
      </c>
      <c r="B213" s="12" t="n">
        <v>3190.84212621939</v>
      </c>
      <c r="E213" s="12" t="n">
        <v>3190.84212621939</v>
      </c>
    </row>
    <row r="214" customFormat="false" ht="12.75" hidden="true" customHeight="false" outlineLevel="0" collapsed="false">
      <c r="A214" s="0" t="n">
        <v>32371</v>
      </c>
      <c r="B214" s="12" t="n">
        <v>13272.2808414626</v>
      </c>
      <c r="C214" s="12" t="n">
        <v>7000</v>
      </c>
      <c r="E214" s="12" t="n">
        <v>20272.2808414626</v>
      </c>
    </row>
    <row r="215" customFormat="false" ht="12.75" hidden="true" customHeight="false" outlineLevel="0" collapsed="false">
      <c r="A215" s="0" t="n">
        <v>32371</v>
      </c>
      <c r="B215" s="12" t="n">
        <v>13272.2808414626</v>
      </c>
      <c r="E215" s="12" t="n">
        <v>13272.2808414626</v>
      </c>
    </row>
    <row r="216" customFormat="false" ht="12.75" hidden="true" customHeight="false" outlineLevel="0" collapsed="false">
      <c r="A216" s="0" t="n">
        <v>32371</v>
      </c>
      <c r="B216" s="12" t="n">
        <v>0</v>
      </c>
      <c r="E216" s="12" t="n">
        <v>0</v>
      </c>
    </row>
    <row r="217" customFormat="false" ht="12.75" hidden="true" customHeight="false" outlineLevel="0" collapsed="false">
      <c r="A217" s="0" t="n">
        <v>32371</v>
      </c>
      <c r="B217" s="12" t="n">
        <v>0</v>
      </c>
      <c r="E217" s="12" t="n">
        <v>0</v>
      </c>
    </row>
    <row r="218" customFormat="false" ht="12.75" hidden="true" customHeight="false" outlineLevel="0" collapsed="false">
      <c r="A218" s="0" t="n">
        <v>32371</v>
      </c>
      <c r="B218" s="12" t="n">
        <v>0</v>
      </c>
      <c r="E218" s="12" t="n">
        <v>0</v>
      </c>
    </row>
    <row r="219" customFormat="false" ht="12.75" hidden="true" customHeight="false" outlineLevel="0" collapsed="false">
      <c r="A219" s="0" t="n">
        <v>32371</v>
      </c>
      <c r="B219" s="12" t="n">
        <v>0</v>
      </c>
      <c r="E219" s="12" t="n">
        <v>0</v>
      </c>
    </row>
    <row r="220" customFormat="false" ht="12.75" hidden="true" customHeight="false" outlineLevel="0" collapsed="false">
      <c r="A220" s="0" t="n">
        <v>32371</v>
      </c>
      <c r="B220" s="12" t="n">
        <v>0</v>
      </c>
      <c r="E220" s="12" t="n">
        <v>0</v>
      </c>
    </row>
    <row r="221" customFormat="false" ht="12.75" hidden="true" customHeight="false" outlineLevel="0" collapsed="false">
      <c r="A221" s="0" t="n">
        <v>32371</v>
      </c>
      <c r="B221" s="12" t="n">
        <v>10636.1404207313</v>
      </c>
      <c r="E221" s="12" t="n">
        <v>10636.1404207313</v>
      </c>
    </row>
    <row r="222" customFormat="false" ht="12.75" hidden="true" customHeight="false" outlineLevel="0" collapsed="false">
      <c r="A222" s="0" t="n">
        <v>32381</v>
      </c>
      <c r="B222" s="12" t="n">
        <v>530.891233658504</v>
      </c>
      <c r="C222" s="12" t="n">
        <v>100</v>
      </c>
      <c r="E222" s="12" t="n">
        <v>630.891233658504</v>
      </c>
    </row>
    <row r="223" customFormat="false" ht="12.75" hidden="true" customHeight="false" outlineLevel="0" collapsed="false">
      <c r="A223" s="0" t="n">
        <v>32382</v>
      </c>
      <c r="B223" s="12" t="n">
        <v>7327.22808414626</v>
      </c>
      <c r="E223" s="12" t="n">
        <v>7327.22808414626</v>
      </c>
    </row>
    <row r="224" customFormat="false" ht="12.75" hidden="true" customHeight="false" outlineLevel="0" collapsed="false">
      <c r="A224" s="0" t="n">
        <v>32391</v>
      </c>
      <c r="B224" s="12" t="n">
        <v>1827.22808414626</v>
      </c>
      <c r="E224" s="12" t="n">
        <v>1827.22808414626</v>
      </c>
    </row>
    <row r="225" customFormat="false" ht="12.75" hidden="true" customHeight="false" outlineLevel="0" collapsed="false">
      <c r="A225" s="0" t="n">
        <v>32391</v>
      </c>
      <c r="B225" s="12" t="n">
        <v>663.61404207313</v>
      </c>
      <c r="E225" s="12" t="n">
        <v>663.61404207313</v>
      </c>
    </row>
    <row r="226" customFormat="false" ht="12.75" hidden="true" customHeight="false" outlineLevel="0" collapsed="false">
      <c r="A226" s="0" t="n">
        <v>32394</v>
      </c>
      <c r="B226" s="12" t="n">
        <v>398.168425243878</v>
      </c>
      <c r="C226" s="12" t="n">
        <v>200</v>
      </c>
      <c r="E226" s="12" t="n">
        <v>598.168425243878</v>
      </c>
    </row>
    <row r="227" customFormat="false" ht="12.75" hidden="true" customHeight="false" outlineLevel="0" collapsed="false">
      <c r="A227" s="0" t="n">
        <v>32399</v>
      </c>
      <c r="B227" s="12" t="n">
        <v>1990.84212621939</v>
      </c>
      <c r="E227" s="12" t="n">
        <v>1990.84212621939</v>
      </c>
    </row>
    <row r="228" customFormat="false" ht="12.75" hidden="true" customHeight="false" outlineLevel="0" collapsed="false">
      <c r="A228" s="0" t="n">
        <v>32799</v>
      </c>
      <c r="B228" s="12" t="n">
        <v>5901</v>
      </c>
      <c r="C228" s="12" t="n">
        <v>0</v>
      </c>
      <c r="E228" s="12" t="n">
        <v>5901</v>
      </c>
    </row>
    <row r="229" customFormat="false" ht="12.75" hidden="true" customHeight="false" outlineLevel="0" collapsed="false">
      <c r="A229" s="0" t="n">
        <v>32911</v>
      </c>
      <c r="B229" s="12" t="n">
        <v>7636.1404207313</v>
      </c>
      <c r="E229" s="12" t="n">
        <v>7636.1404207313</v>
      </c>
    </row>
    <row r="230" customFormat="false" ht="12.75" hidden="true" customHeight="false" outlineLevel="0" collapsed="false">
      <c r="A230" s="0" t="n">
        <v>32921</v>
      </c>
      <c r="B230" s="12" t="n">
        <v>1990.84212621939</v>
      </c>
      <c r="D230" s="12" t="n">
        <v>1990.84</v>
      </c>
      <c r="E230" s="12" t="n">
        <v>0.00212621939067503</v>
      </c>
    </row>
    <row r="231" customFormat="false" ht="12.75" hidden="true" customHeight="false" outlineLevel="0" collapsed="false">
      <c r="A231" s="0" t="n">
        <v>32921</v>
      </c>
      <c r="B231" s="12" t="n">
        <v>3981.68425243878</v>
      </c>
      <c r="D231" s="12" t="n">
        <v>1300</v>
      </c>
      <c r="E231" s="12" t="n">
        <v>2681.68425243878</v>
      </c>
    </row>
    <row r="232" customFormat="false" ht="12.75" hidden="true" customHeight="false" outlineLevel="0" collapsed="false">
      <c r="A232" s="0" t="n">
        <v>32931</v>
      </c>
      <c r="B232" s="12" t="n">
        <v>4941.68425243878</v>
      </c>
      <c r="E232" s="12" t="n">
        <v>4941.68425243878</v>
      </c>
    </row>
    <row r="233" customFormat="false" ht="12.75" hidden="true" customHeight="false" outlineLevel="0" collapsed="false">
      <c r="A233" s="0" t="n">
        <v>32931</v>
      </c>
      <c r="B233" s="12" t="n">
        <v>5308.91233658504</v>
      </c>
      <c r="C233" s="12" t="n">
        <v>3000</v>
      </c>
      <c r="E233" s="12" t="n">
        <v>8308.91233658504</v>
      </c>
    </row>
    <row r="234" customFormat="false" ht="12.75" hidden="true" customHeight="false" outlineLevel="0" collapsed="false">
      <c r="A234" s="0" t="n">
        <v>32931</v>
      </c>
      <c r="B234" s="12" t="n">
        <v>300</v>
      </c>
      <c r="E234" s="12" t="n">
        <v>300</v>
      </c>
    </row>
    <row r="235" customFormat="false" ht="12.75" hidden="true" customHeight="false" outlineLevel="0" collapsed="false">
      <c r="A235" s="0" t="n">
        <v>32955</v>
      </c>
      <c r="B235" s="12" t="n">
        <v>1327.22808414626</v>
      </c>
      <c r="E235" s="12" t="n">
        <v>1327.22808414626</v>
      </c>
    </row>
    <row r="236" customFormat="false" ht="12.75" hidden="true" customHeight="false" outlineLevel="0" collapsed="false">
      <c r="A236" s="0" t="n">
        <v>32959</v>
      </c>
      <c r="B236" s="12" t="n">
        <v>2654.45616829252</v>
      </c>
      <c r="C236" s="12" t="n">
        <v>400</v>
      </c>
      <c r="E236" s="12" t="n">
        <v>3054.45616829252</v>
      </c>
    </row>
    <row r="237" customFormat="false" ht="12.75" hidden="true" customHeight="false" outlineLevel="0" collapsed="false">
      <c r="A237" s="0" t="n">
        <v>32991</v>
      </c>
      <c r="B237" s="12" t="n">
        <v>6636.1404207313</v>
      </c>
      <c r="C237" s="12" t="n">
        <v>1787.53</v>
      </c>
      <c r="E237" s="12" t="n">
        <v>8423.6704207313</v>
      </c>
    </row>
    <row r="238" customFormat="false" ht="12.75" hidden="true" customHeight="false" outlineLevel="0" collapsed="false">
      <c r="A238" s="0" t="n">
        <v>32991</v>
      </c>
      <c r="B238" s="12" t="n">
        <v>663.61404207313</v>
      </c>
      <c r="E238" s="12" t="n">
        <v>663.61404207313</v>
      </c>
    </row>
    <row r="239" customFormat="false" ht="12.75" hidden="true" customHeight="false" outlineLevel="0" collapsed="false">
      <c r="A239" s="0" t="n">
        <v>32991</v>
      </c>
      <c r="B239" s="12" t="n">
        <v>12210.51</v>
      </c>
      <c r="D239" s="12" t="n">
        <v>12210.51</v>
      </c>
      <c r="E239" s="12" t="n">
        <v>0</v>
      </c>
    </row>
    <row r="240" customFormat="false" ht="12.75" hidden="true" customHeight="false" outlineLevel="0" collapsed="false">
      <c r="A240" s="0" t="n">
        <v>32999</v>
      </c>
      <c r="B240" s="12" t="n">
        <v>71646.21</v>
      </c>
      <c r="C240" s="12" t="n">
        <v>0</v>
      </c>
      <c r="D240" s="12" t="n">
        <v>53159.52</v>
      </c>
      <c r="E240" s="12" t="n">
        <v>18486.69</v>
      </c>
    </row>
    <row r="241" customFormat="false" ht="12.75" hidden="true" customHeight="false" outlineLevel="0" collapsed="false">
      <c r="A241" s="0" t="n">
        <v>34311</v>
      </c>
      <c r="B241" s="12" t="n">
        <v>2990.84212621939</v>
      </c>
      <c r="C241" s="12" t="n">
        <v>800</v>
      </c>
      <c r="E241" s="12" t="n">
        <v>3790.84212621939</v>
      </c>
    </row>
    <row r="242" customFormat="false" ht="12.75" hidden="true" customHeight="false" outlineLevel="0" collapsed="false">
      <c r="A242" s="0" t="n">
        <v>34312</v>
      </c>
      <c r="B242" s="12" t="n">
        <v>2389.01055146327</v>
      </c>
      <c r="D242" s="12" t="n">
        <v>2000</v>
      </c>
      <c r="E242" s="12" t="n">
        <v>389.010551463269</v>
      </c>
    </row>
    <row r="243" customFormat="false" ht="12.75" hidden="true" customHeight="false" outlineLevel="0" collapsed="false">
      <c r="A243" s="0" t="n">
        <v>34315</v>
      </c>
      <c r="B243" s="12" t="n">
        <v>132.722808414626</v>
      </c>
      <c r="E243" s="12" t="n">
        <v>132.722808414626</v>
      </c>
    </row>
    <row r="244" customFormat="false" ht="12.75" hidden="true" customHeight="false" outlineLevel="0" collapsed="false">
      <c r="A244" s="0" t="n">
        <v>36316</v>
      </c>
      <c r="B244" s="12" t="n">
        <v>796.336850487756</v>
      </c>
      <c r="C244" s="12" t="n">
        <v>0</v>
      </c>
      <c r="E244" s="12" t="n">
        <v>796.336850487756</v>
      </c>
    </row>
    <row r="245" customFormat="false" ht="12.75" hidden="true" customHeight="false" outlineLevel="0" collapsed="false">
      <c r="A245" s="0" t="n">
        <v>36611</v>
      </c>
      <c r="B245" s="12" t="n">
        <v>1327.22808414626</v>
      </c>
      <c r="C245" s="12" t="n">
        <v>3500</v>
      </c>
      <c r="E245" s="12" t="n">
        <v>4827.22808414626</v>
      </c>
    </row>
    <row r="246" customFormat="false" ht="12.75" hidden="true" customHeight="false" outlineLevel="0" collapsed="false">
      <c r="A246" s="0" t="n">
        <v>36611</v>
      </c>
      <c r="B246" s="12" t="n">
        <v>3981.68425243878</v>
      </c>
      <c r="C246" s="12" t="n">
        <v>0</v>
      </c>
      <c r="D246" s="12" t="n">
        <v>3000</v>
      </c>
      <c r="E246" s="12" t="n">
        <v>981.684252438781</v>
      </c>
    </row>
    <row r="247" customFormat="false" ht="12.75" hidden="true" customHeight="false" outlineLevel="0" collapsed="false">
      <c r="A247" s="0" t="n">
        <v>36611</v>
      </c>
      <c r="B247" s="12" t="n">
        <v>1327.22808414626</v>
      </c>
      <c r="C247" s="12" t="n">
        <v>0</v>
      </c>
      <c r="D247" s="12" t="n">
        <v>1327.23</v>
      </c>
      <c r="E247" s="12" t="n">
        <v>-0.00191585373954695</v>
      </c>
    </row>
    <row r="248" customFormat="false" ht="12.75" hidden="true" customHeight="false" outlineLevel="0" collapsed="false">
      <c r="A248" s="0" t="n">
        <v>36611</v>
      </c>
      <c r="B248" s="12" t="n">
        <v>6808.91233658504</v>
      </c>
      <c r="E248" s="12" t="n">
        <v>6808.91233658504</v>
      </c>
    </row>
    <row r="249" customFormat="false" ht="12.75" hidden="true" customHeight="false" outlineLevel="0" collapsed="false">
      <c r="A249" s="0" t="n">
        <v>36611</v>
      </c>
      <c r="B249" s="12" t="n">
        <v>0</v>
      </c>
      <c r="E249" s="12" t="n">
        <v>0</v>
      </c>
    </row>
    <row r="250" customFormat="false" ht="12.75" hidden="true" customHeight="false" outlineLevel="0" collapsed="false">
      <c r="A250" s="0" t="n">
        <v>36612</v>
      </c>
      <c r="C250" s="12" t="n">
        <v>200</v>
      </c>
      <c r="E250" s="12" t="n">
        <v>200</v>
      </c>
    </row>
    <row r="251" customFormat="false" ht="12.75" hidden="true" customHeight="false" outlineLevel="0" collapsed="false">
      <c r="A251" s="0" t="n">
        <v>36612</v>
      </c>
      <c r="B251" s="12" t="n">
        <v>15528.5685845112</v>
      </c>
      <c r="E251" s="12" t="n">
        <v>15528.5685845112</v>
      </c>
    </row>
    <row r="252" customFormat="false" ht="12.75" hidden="true" customHeight="false" outlineLevel="0" collapsed="false">
      <c r="A252" s="0" t="n">
        <v>36612</v>
      </c>
      <c r="B252" s="12" t="n">
        <v>0</v>
      </c>
      <c r="E252" s="12" t="n">
        <v>0</v>
      </c>
    </row>
    <row r="253" customFormat="false" ht="12.75" hidden="true" customHeight="false" outlineLevel="0" collapsed="false">
      <c r="A253" s="0" t="n">
        <v>36612</v>
      </c>
      <c r="B253" s="12" t="n">
        <v>663.61404207313</v>
      </c>
      <c r="D253" s="12" t="n">
        <v>663.61</v>
      </c>
      <c r="E253" s="12" t="n">
        <v>0.00404207313022198</v>
      </c>
    </row>
    <row r="254" customFormat="false" ht="12.75" hidden="true" customHeight="false" outlineLevel="0" collapsed="false">
      <c r="A254" s="0" t="n">
        <v>36612</v>
      </c>
      <c r="B254" s="12" t="n">
        <v>2654.45616829252</v>
      </c>
      <c r="C254" s="12" t="n">
        <v>1000</v>
      </c>
      <c r="E254" s="12" t="n">
        <v>3654.45616829252</v>
      </c>
    </row>
    <row r="255" customFormat="false" ht="12.75" hidden="true" customHeight="false" outlineLevel="0" collapsed="false">
      <c r="A255" s="0" t="n">
        <v>37211</v>
      </c>
      <c r="B255" s="12" t="n">
        <v>2654.45616829252</v>
      </c>
      <c r="D255" s="12" t="n">
        <v>2300</v>
      </c>
      <c r="E255" s="12" t="n">
        <v>354.456168292521</v>
      </c>
    </row>
    <row r="256" customFormat="false" ht="12.75" hidden="true" customHeight="false" outlineLevel="0" collapsed="false">
      <c r="A256" s="0" t="n">
        <v>37211</v>
      </c>
      <c r="B256" s="12" t="n">
        <v>6636.1404207313</v>
      </c>
      <c r="C256" s="12" t="n">
        <v>1563.86</v>
      </c>
      <c r="E256" s="12" t="n">
        <v>8200.0004207313</v>
      </c>
    </row>
    <row r="257" customFormat="false" ht="12.75" hidden="true" customHeight="false" outlineLevel="0" collapsed="false">
      <c r="A257" s="0" t="n">
        <v>37211</v>
      </c>
      <c r="B257" s="12" t="n">
        <v>9290.59658902382</v>
      </c>
      <c r="C257" s="12" t="n">
        <v>3500</v>
      </c>
      <c r="E257" s="12" t="n">
        <v>12790.5965890238</v>
      </c>
    </row>
    <row r="258" customFormat="false" ht="12.75" hidden="true" customHeight="false" outlineLevel="0" collapsed="false">
      <c r="A258" s="0" t="n">
        <v>37211</v>
      </c>
      <c r="B258" s="12" t="n">
        <v>1990.84212621939</v>
      </c>
      <c r="E258" s="12" t="n">
        <v>1990.84212621939</v>
      </c>
    </row>
    <row r="259" customFormat="false" ht="12.75" hidden="true" customHeight="false" outlineLevel="0" collapsed="false">
      <c r="A259" s="0" t="n">
        <v>37211</v>
      </c>
      <c r="B259" s="12" t="n">
        <v>530.891233658504</v>
      </c>
      <c r="D259" s="12" t="n">
        <v>530.89</v>
      </c>
      <c r="E259" s="12" t="n">
        <v>0.00123365850424761</v>
      </c>
    </row>
    <row r="260" customFormat="false" ht="12.75" hidden="true" customHeight="false" outlineLevel="0" collapsed="false">
      <c r="A260" s="0" t="n">
        <v>37211</v>
      </c>
      <c r="B260" s="12" t="n">
        <v>1990.84212621939</v>
      </c>
      <c r="E260" s="12" t="n">
        <v>1990.84212621939</v>
      </c>
    </row>
    <row r="261" customFormat="false" ht="12.75" hidden="true" customHeight="false" outlineLevel="0" collapsed="false">
      <c r="A261" s="0" t="n">
        <v>37211</v>
      </c>
      <c r="B261" s="12" t="n">
        <v>3981.68425243878</v>
      </c>
      <c r="E261" s="12" t="n">
        <v>3981.68425243878</v>
      </c>
    </row>
    <row r="262" customFormat="false" ht="12.75" hidden="true" customHeight="false" outlineLevel="0" collapsed="false">
      <c r="A262" s="0" t="n">
        <v>37215</v>
      </c>
      <c r="B262" s="12" t="n">
        <v>3981.68425243878</v>
      </c>
      <c r="D262" s="12" t="n">
        <v>3981.68</v>
      </c>
      <c r="E262" s="12" t="n">
        <v>0.00425243878135007</v>
      </c>
    </row>
    <row r="263" customFormat="false" ht="12.75" hidden="true" customHeight="false" outlineLevel="0" collapsed="false">
      <c r="A263" s="0" t="n">
        <v>37216</v>
      </c>
      <c r="B263" s="12" t="n">
        <v>13272.2808414626</v>
      </c>
      <c r="E263" s="12" t="n">
        <v>13272.2808414626</v>
      </c>
    </row>
    <row r="264" customFormat="false" ht="12.75" hidden="true" customHeight="false" outlineLevel="0" collapsed="false">
      <c r="A264" s="0" t="n">
        <v>37221</v>
      </c>
      <c r="B264" s="12" t="n">
        <v>3318.07021036565</v>
      </c>
      <c r="E264" s="12" t="n">
        <v>3318.07021036565</v>
      </c>
    </row>
    <row r="265" customFormat="false" ht="12.75" hidden="true" customHeight="false" outlineLevel="0" collapsed="false">
      <c r="A265" s="0" t="n">
        <v>37221</v>
      </c>
      <c r="B265" s="12" t="n">
        <v>1990.84212621939</v>
      </c>
      <c r="C265" s="12" t="n">
        <v>0</v>
      </c>
      <c r="D265" s="12" t="n">
        <v>1800</v>
      </c>
      <c r="E265" s="12" t="n">
        <v>190.842126219391</v>
      </c>
    </row>
    <row r="266" customFormat="false" ht="12.75" hidden="true" customHeight="false" outlineLevel="0" collapsed="false">
      <c r="A266" s="0" t="n">
        <v>37221</v>
      </c>
      <c r="B266" s="12" t="n">
        <v>1128.14387152432</v>
      </c>
      <c r="D266" s="12" t="n">
        <v>1128.14</v>
      </c>
      <c r="E266" s="12" t="n">
        <v>0.00387152432131188</v>
      </c>
    </row>
    <row r="267" customFormat="false" ht="12.75" hidden="true" customHeight="false" outlineLevel="0" collapsed="false">
      <c r="A267" s="0" t="n">
        <v>37221</v>
      </c>
      <c r="B267" s="12" t="n">
        <v>1990.84212621939</v>
      </c>
      <c r="E267" s="12" t="n">
        <v>1990.84212621939</v>
      </c>
    </row>
    <row r="268" customFormat="false" ht="12.75" hidden="true" customHeight="false" outlineLevel="0" collapsed="false">
      <c r="A268" s="0" t="n">
        <v>37221</v>
      </c>
      <c r="B268" s="12" t="n">
        <v>9556.04220585308</v>
      </c>
      <c r="C268" s="12" t="n">
        <v>1500</v>
      </c>
      <c r="E268" s="12" t="n">
        <v>11056.0422058531</v>
      </c>
    </row>
    <row r="269" customFormat="false" ht="12.75" hidden="true" customHeight="false" outlineLevel="0" collapsed="false">
      <c r="A269" s="0" t="n">
        <v>37229</v>
      </c>
      <c r="B269" s="12" t="n">
        <v>500</v>
      </c>
      <c r="C269" s="12" t="n">
        <v>1500</v>
      </c>
      <c r="E269" s="12" t="n">
        <v>2000</v>
      </c>
    </row>
    <row r="270" customFormat="false" ht="12.75" hidden="true" customHeight="false" outlineLevel="0" collapsed="false">
      <c r="A270" s="0" t="n">
        <v>37229</v>
      </c>
      <c r="B270" s="12" t="n">
        <v>2654.45616829252</v>
      </c>
      <c r="C270" s="12" t="n">
        <v>100</v>
      </c>
      <c r="E270" s="12" t="n">
        <v>2754.45616829252</v>
      </c>
    </row>
    <row r="271" customFormat="false" ht="12.75" hidden="true" customHeight="false" outlineLevel="0" collapsed="false">
      <c r="A271" s="0" t="n">
        <v>38111</v>
      </c>
      <c r="B271" s="12" t="n">
        <v>5308.91233658504</v>
      </c>
      <c r="E271" s="12" t="n">
        <v>5308.91</v>
      </c>
    </row>
    <row r="272" customFormat="false" ht="12.75" hidden="true" customHeight="false" outlineLevel="0" collapsed="false">
      <c r="A272" s="0" t="n">
        <v>38111</v>
      </c>
      <c r="B272" s="12" t="n">
        <v>6636.1404207313</v>
      </c>
      <c r="C272" s="12" t="n">
        <v>1</v>
      </c>
      <c r="E272" s="12" t="n">
        <v>6637.1404207313</v>
      </c>
    </row>
    <row r="273" customFormat="false" ht="12.75" hidden="true" customHeight="false" outlineLevel="0" collapsed="false">
      <c r="A273" s="0" t="n">
        <v>38111</v>
      </c>
      <c r="B273" s="12" t="n">
        <v>1327.22808414626</v>
      </c>
      <c r="E273" s="12" t="n">
        <v>1327.22808414626</v>
      </c>
    </row>
    <row r="274" customFormat="false" ht="12.75" hidden="true" customHeight="false" outlineLevel="0" collapsed="false">
      <c r="A274" s="0" t="n">
        <v>38111</v>
      </c>
      <c r="B274" s="12" t="n">
        <v>1327.22808414626</v>
      </c>
      <c r="E274" s="12" t="n">
        <v>1327.22808414626</v>
      </c>
    </row>
    <row r="275" customFormat="false" ht="12.75" hidden="true" customHeight="false" outlineLevel="0" collapsed="false">
      <c r="A275" s="0" t="n">
        <v>38112</v>
      </c>
      <c r="B275" s="12" t="n">
        <v>53089.1233658504</v>
      </c>
      <c r="C275" s="12" t="n">
        <v>13000</v>
      </c>
      <c r="E275" s="12" t="n">
        <v>66089.1233658504</v>
      </c>
    </row>
    <row r="276" customFormat="false" ht="12.75" hidden="true" customHeight="false" outlineLevel="0" collapsed="false">
      <c r="A276" s="0" t="n">
        <v>38112</v>
      </c>
      <c r="B276" s="12" t="n">
        <v>2389.01055146327</v>
      </c>
      <c r="E276" s="12" t="n">
        <v>2389.01055146327</v>
      </c>
    </row>
    <row r="277" customFormat="false" ht="12.75" hidden="true" customHeight="false" outlineLevel="0" collapsed="false">
      <c r="A277" s="0" t="n">
        <v>38112</v>
      </c>
      <c r="B277" s="12" t="n">
        <v>1725.39650939014</v>
      </c>
      <c r="D277" s="12" t="n">
        <v>1425.4</v>
      </c>
      <c r="E277" s="12" t="n">
        <v>299.996509390139</v>
      </c>
    </row>
    <row r="278" customFormat="false" ht="12.75" hidden="true" customHeight="false" outlineLevel="0" collapsed="false">
      <c r="A278" s="0" t="n">
        <v>38113</v>
      </c>
      <c r="B278" s="12" t="n">
        <v>2654.45616829252</v>
      </c>
      <c r="D278" s="12" t="n">
        <v>2654.46</v>
      </c>
      <c r="E278" s="12" t="n">
        <v>-0.00383170747909389</v>
      </c>
    </row>
    <row r="279" customFormat="false" ht="12.75" hidden="true" customHeight="false" outlineLevel="0" collapsed="false">
      <c r="A279" s="0" t="n">
        <v>38113</v>
      </c>
      <c r="B279" s="12" t="n">
        <v>663.61404207313</v>
      </c>
      <c r="D279" s="12" t="n">
        <v>663.61</v>
      </c>
      <c r="E279" s="12" t="n">
        <v>0.00404207313022198</v>
      </c>
    </row>
    <row r="280" customFormat="false" ht="12.75" hidden="true" customHeight="false" outlineLevel="0" collapsed="false">
      <c r="A280" s="0" t="n">
        <v>38113</v>
      </c>
      <c r="B280" s="12" t="n">
        <v>5308.91233658504</v>
      </c>
      <c r="E280" s="12" t="n">
        <v>5308.91233658504</v>
      </c>
    </row>
    <row r="281" customFormat="false" ht="12.75" hidden="true" customHeight="false" outlineLevel="0" collapsed="false">
      <c r="A281" s="0" t="n">
        <v>38113</v>
      </c>
      <c r="B281" s="12" t="n">
        <v>1990.84212621939</v>
      </c>
      <c r="E281" s="12" t="n">
        <v>1990.84212621939</v>
      </c>
    </row>
    <row r="282" customFormat="false" ht="12.75" hidden="true" customHeight="false" outlineLevel="0" collapsed="false">
      <c r="A282" s="0" t="n">
        <v>38113</v>
      </c>
      <c r="B282" s="12" t="n">
        <v>5308.91233658504</v>
      </c>
      <c r="E282" s="12" t="n">
        <v>5308.91233658504</v>
      </c>
    </row>
    <row r="283" customFormat="false" ht="12.75" hidden="true" customHeight="false" outlineLevel="0" collapsed="false">
      <c r="A283" s="0" t="n">
        <v>38113</v>
      </c>
      <c r="B283" s="12" t="n">
        <v>1990.84212621939</v>
      </c>
      <c r="E283" s="12" t="n">
        <v>1990.84212621939</v>
      </c>
    </row>
    <row r="284" customFormat="false" ht="12.75" hidden="true" customHeight="false" outlineLevel="0" collapsed="false">
      <c r="A284" s="0" t="n">
        <v>38113</v>
      </c>
      <c r="B284" s="12" t="n">
        <v>4645.29829451191</v>
      </c>
      <c r="C284" s="12" t="n">
        <v>2000</v>
      </c>
      <c r="E284" s="12" t="n">
        <v>6645.29829451191</v>
      </c>
    </row>
    <row r="285" customFormat="false" ht="12.75" hidden="true" customHeight="false" outlineLevel="0" collapsed="false">
      <c r="A285" s="0" t="n">
        <v>38113</v>
      </c>
      <c r="B285" s="12" t="n">
        <v>1990.84212621939</v>
      </c>
      <c r="E285" s="12" t="n">
        <v>1990.84212621939</v>
      </c>
    </row>
    <row r="286" customFormat="false" ht="12.75" hidden="true" customHeight="false" outlineLevel="0" collapsed="false">
      <c r="A286" s="0" t="n">
        <v>38113</v>
      </c>
      <c r="B286" s="12" t="n">
        <v>1990.84212621939</v>
      </c>
      <c r="E286" s="12" t="n">
        <v>1990.84212621939</v>
      </c>
    </row>
    <row r="287" customFormat="false" ht="12.75" hidden="true" customHeight="false" outlineLevel="0" collapsed="false">
      <c r="A287" s="0" t="n">
        <v>38113</v>
      </c>
      <c r="B287" s="12" t="n">
        <v>4645.29829451191</v>
      </c>
      <c r="E287" s="12" t="n">
        <v>4645.29829451191</v>
      </c>
    </row>
    <row r="288" customFormat="false" ht="12.75" hidden="true" customHeight="false" outlineLevel="0" collapsed="false">
      <c r="A288" s="0" t="n">
        <v>38113</v>
      </c>
      <c r="B288" s="12" t="n">
        <v>1990.84212621939</v>
      </c>
      <c r="E288" s="12" t="n">
        <v>1990.84212621939</v>
      </c>
    </row>
    <row r="289" customFormat="false" ht="12.75" hidden="true" customHeight="false" outlineLevel="0" collapsed="false">
      <c r="A289" s="0" t="n">
        <v>38113</v>
      </c>
      <c r="B289" s="12" t="n">
        <v>0</v>
      </c>
      <c r="E289" s="12" t="n">
        <v>0</v>
      </c>
    </row>
    <row r="290" customFormat="false" ht="12.75" hidden="true" customHeight="false" outlineLevel="0" collapsed="false">
      <c r="A290" s="0" t="n">
        <v>38113</v>
      </c>
      <c r="B290" s="12" t="n">
        <v>265.445616829252</v>
      </c>
      <c r="E290" s="12" t="n">
        <v>265.445616829252</v>
      </c>
    </row>
    <row r="291" customFormat="false" ht="12.75" hidden="true" customHeight="false" outlineLevel="0" collapsed="false">
      <c r="A291" s="0" t="n">
        <v>38113</v>
      </c>
      <c r="B291" s="12" t="n">
        <v>2389.01055146327</v>
      </c>
      <c r="E291" s="12" t="n">
        <v>2389.01055146327</v>
      </c>
    </row>
    <row r="292" customFormat="false" ht="12.75" hidden="true" customHeight="false" outlineLevel="0" collapsed="false">
      <c r="A292" s="0" t="n">
        <v>38113</v>
      </c>
      <c r="B292" s="12" t="n">
        <v>16590.3510518283</v>
      </c>
      <c r="E292" s="12" t="n">
        <v>16590.3510518283</v>
      </c>
    </row>
    <row r="293" customFormat="false" ht="12.75" hidden="true" customHeight="false" outlineLevel="0" collapsed="false">
      <c r="A293" s="0" t="n">
        <v>38212</v>
      </c>
      <c r="B293" s="12" t="n">
        <v>19908.4212621939</v>
      </c>
      <c r="D293" s="12" t="n">
        <v>15908.42</v>
      </c>
      <c r="E293" s="12" t="n">
        <v>4000.00126219391</v>
      </c>
    </row>
    <row r="294" customFormat="false" ht="12.75" hidden="true" customHeight="false" outlineLevel="0" collapsed="false">
      <c r="A294" s="0" t="n">
        <v>38221</v>
      </c>
      <c r="B294" s="12" t="n">
        <v>0</v>
      </c>
      <c r="E294" s="12" t="n">
        <v>0</v>
      </c>
    </row>
    <row r="295" customFormat="false" ht="12.75" hidden="true" customHeight="false" outlineLevel="0" collapsed="false">
      <c r="A295" s="0" t="n">
        <v>38632</v>
      </c>
      <c r="B295" s="12" t="n">
        <v>13272.2808414626</v>
      </c>
      <c r="E295" s="12" t="n">
        <v>13272.2808414626</v>
      </c>
    </row>
    <row r="296" customFormat="false" ht="12.75" hidden="true" customHeight="false" outlineLevel="0" collapsed="false">
      <c r="A296" s="0" t="n">
        <v>41111</v>
      </c>
      <c r="B296" s="12" t="n">
        <v>0</v>
      </c>
      <c r="C296" s="12" t="n">
        <v>0</v>
      </c>
      <c r="E296" s="12" t="n">
        <v>0</v>
      </c>
    </row>
    <row r="297" customFormat="false" ht="12.75" hidden="true" customHeight="false" outlineLevel="0" collapsed="false">
      <c r="A297" s="0" t="n">
        <v>42131</v>
      </c>
      <c r="B297" s="12" t="n">
        <v>54180.0021036565</v>
      </c>
      <c r="C297" s="12" t="n">
        <v>0</v>
      </c>
      <c r="D297" s="12" t="n">
        <v>33180</v>
      </c>
      <c r="E297" s="12" t="n">
        <v>21000.0021036565</v>
      </c>
    </row>
    <row r="298" customFormat="false" ht="12.75" hidden="true" customHeight="false" outlineLevel="0" collapsed="false">
      <c r="A298" s="0" t="n">
        <v>42131</v>
      </c>
      <c r="B298" s="12" t="n">
        <v>40000</v>
      </c>
      <c r="D298" s="12" t="n">
        <v>14500</v>
      </c>
      <c r="E298" s="12" t="n">
        <v>25500</v>
      </c>
    </row>
    <row r="299" customFormat="false" ht="12.75" hidden="true" customHeight="false" outlineLevel="0" collapsed="false">
      <c r="A299" s="0" t="n">
        <v>42141</v>
      </c>
      <c r="B299" s="12" t="n">
        <v>3981.68425243878</v>
      </c>
      <c r="C299" s="12" t="n">
        <v>0</v>
      </c>
      <c r="D299" s="12" t="n">
        <v>3981.68</v>
      </c>
      <c r="E299" s="12" t="n">
        <v>0.00425243878135007</v>
      </c>
    </row>
    <row r="300" customFormat="false" ht="12.75" hidden="true" customHeight="false" outlineLevel="0" collapsed="false">
      <c r="A300" s="0" t="n">
        <v>42141</v>
      </c>
      <c r="B300" s="12" t="n">
        <v>2654.45616829252</v>
      </c>
      <c r="C300" s="12" t="n">
        <v>0</v>
      </c>
      <c r="D300" s="12" t="n">
        <v>2654.46</v>
      </c>
      <c r="E300" s="12" t="n">
        <v>-0.00383170747909389</v>
      </c>
    </row>
    <row r="301" customFormat="false" ht="12.75" hidden="true" customHeight="false" outlineLevel="0" collapsed="false">
      <c r="A301" s="0" t="n">
        <v>42142</v>
      </c>
      <c r="B301" s="12" t="n">
        <v>0.00168292520902469</v>
      </c>
      <c r="C301" s="12" t="n">
        <v>0</v>
      </c>
      <c r="E301" s="12" t="n">
        <v>0.00168292520902469</v>
      </c>
    </row>
    <row r="302" customFormat="false" ht="12.75" hidden="true" customHeight="false" outlineLevel="0" collapsed="false">
      <c r="A302" s="0" t="n">
        <v>42142</v>
      </c>
      <c r="B302" s="12" t="n">
        <v>796336.850487756</v>
      </c>
      <c r="D302" s="12" t="n">
        <v>796336.85</v>
      </c>
      <c r="E302" s="12" t="n">
        <v>0.000487756333313882</v>
      </c>
    </row>
    <row r="303" customFormat="false" ht="12.75" hidden="true" customHeight="false" outlineLevel="0" collapsed="false">
      <c r="A303" s="0" t="n">
        <v>42147</v>
      </c>
      <c r="B303" s="12" t="n">
        <v>0</v>
      </c>
      <c r="E303" s="12" t="n">
        <v>0</v>
      </c>
    </row>
    <row r="304" customFormat="false" ht="12.75" hidden="true" customHeight="false" outlineLevel="0" collapsed="false">
      <c r="A304" s="0" t="n">
        <v>42149</v>
      </c>
      <c r="B304" s="12" t="n">
        <v>44280.0025243878</v>
      </c>
      <c r="D304" s="12" t="n">
        <v>3600</v>
      </c>
      <c r="E304" s="12" t="n">
        <v>40680.0025243878</v>
      </c>
    </row>
    <row r="305" customFormat="false" ht="12.75" hidden="true" customHeight="false" outlineLevel="0" collapsed="false">
      <c r="A305" s="0" t="n">
        <v>42149</v>
      </c>
      <c r="B305" s="12" t="n">
        <v>30000</v>
      </c>
      <c r="D305" s="12" t="n">
        <v>30000</v>
      </c>
      <c r="E305" s="12" t="n">
        <v>0</v>
      </c>
    </row>
    <row r="306" customFormat="false" ht="12.75" hidden="true" customHeight="false" outlineLevel="0" collapsed="false">
      <c r="A306" s="0" t="n">
        <v>42211</v>
      </c>
      <c r="B306" s="12" t="n">
        <v>1327.22808414626</v>
      </c>
      <c r="D306" s="12" t="n">
        <v>1327.23</v>
      </c>
      <c r="E306" s="12" t="n">
        <v>-0.00191585373954695</v>
      </c>
    </row>
    <row r="307" customFormat="false" ht="12.75" hidden="true" customHeight="false" outlineLevel="0" collapsed="false">
      <c r="A307" s="0" t="n">
        <v>42212</v>
      </c>
      <c r="B307" s="12" t="n">
        <v>1327.22808414626</v>
      </c>
      <c r="E307" s="12" t="n">
        <v>1327.22808414626</v>
      </c>
    </row>
    <row r="308" customFormat="false" ht="12.75" hidden="true" customHeight="false" outlineLevel="0" collapsed="false">
      <c r="A308" s="0" t="n">
        <v>42219</v>
      </c>
      <c r="B308" s="12" t="n">
        <v>2654.45616829252</v>
      </c>
      <c r="D308" s="12" t="n">
        <v>2654.46</v>
      </c>
      <c r="E308" s="12" t="n">
        <v>-0.00383170747909389</v>
      </c>
    </row>
    <row r="309" customFormat="false" ht="12.75" hidden="true" customHeight="false" outlineLevel="0" collapsed="false">
      <c r="A309" s="0" t="n">
        <v>42221</v>
      </c>
      <c r="B309" s="12" t="n">
        <v>0</v>
      </c>
      <c r="E309" s="12" t="n">
        <v>0</v>
      </c>
    </row>
    <row r="310" customFormat="false" ht="12.75" hidden="true" customHeight="false" outlineLevel="0" collapsed="false">
      <c r="A310" s="0" t="n">
        <v>42231</v>
      </c>
      <c r="B310" s="12" t="n">
        <v>1327.22808414626</v>
      </c>
      <c r="D310" s="12" t="n">
        <v>1327.23</v>
      </c>
      <c r="E310" s="12" t="n">
        <v>-0.00191585373954695</v>
      </c>
    </row>
    <row r="311" customFormat="false" ht="12.75" hidden="true" customHeight="false" outlineLevel="0" collapsed="false">
      <c r="A311" s="0" t="n">
        <v>42261</v>
      </c>
      <c r="B311" s="12" t="n">
        <v>0</v>
      </c>
      <c r="C311" s="12" t="n">
        <v>33000</v>
      </c>
      <c r="E311" s="12" t="n">
        <v>33000</v>
      </c>
    </row>
    <row r="312" customFormat="false" ht="12.75" hidden="true" customHeight="false" outlineLevel="0" collapsed="false">
      <c r="A312" s="0" t="n">
        <v>42271</v>
      </c>
      <c r="B312" s="12" t="n">
        <v>8626.98254695069</v>
      </c>
      <c r="D312" s="12" t="n">
        <v>8000</v>
      </c>
      <c r="E312" s="12" t="n">
        <v>626.982546950692</v>
      </c>
    </row>
    <row r="313" customFormat="false" ht="12.75" hidden="true" customHeight="false" outlineLevel="0" collapsed="false">
      <c r="A313" s="0" t="n">
        <v>42273</v>
      </c>
      <c r="B313" s="12" t="n">
        <v>17200</v>
      </c>
      <c r="C313" s="12" t="n">
        <v>1000</v>
      </c>
      <c r="E313" s="12" t="n">
        <v>18200</v>
      </c>
    </row>
    <row r="314" customFormat="false" ht="12.75" hidden="true" customHeight="false" outlineLevel="0" collapsed="false">
      <c r="A314" s="0" t="n">
        <v>42273</v>
      </c>
      <c r="B314" s="12" t="n">
        <v>19908.4212621939</v>
      </c>
      <c r="D314" s="12" t="n">
        <v>19908.42</v>
      </c>
      <c r="E314" s="12" t="n">
        <v>0.001262193909497</v>
      </c>
    </row>
    <row r="315" customFormat="false" ht="12.75" hidden="true" customHeight="false" outlineLevel="0" collapsed="false">
      <c r="A315" s="0" t="n">
        <v>42273</v>
      </c>
      <c r="B315" s="12" t="n">
        <v>26544.5616829252</v>
      </c>
      <c r="C315" s="12" t="n">
        <v>0</v>
      </c>
      <c r="E315" s="12" t="n">
        <v>26544.5616829252</v>
      </c>
    </row>
    <row r="316" customFormat="false" ht="12.75" hidden="true" customHeight="false" outlineLevel="0" collapsed="false">
      <c r="A316" s="0" t="n">
        <v>42274</v>
      </c>
      <c r="B316" s="12" t="n">
        <v>6636.1404207313</v>
      </c>
      <c r="D316" s="12" t="n">
        <v>6636.14</v>
      </c>
      <c r="E316" s="12" t="n">
        <v>0.000420731302256172</v>
      </c>
    </row>
    <row r="317" customFormat="false" ht="12.75" hidden="true" customHeight="false" outlineLevel="0" collapsed="false">
      <c r="A317" s="0" t="n">
        <v>42315</v>
      </c>
      <c r="B317" s="12" t="n">
        <v>0</v>
      </c>
      <c r="E317" s="12" t="n">
        <v>0</v>
      </c>
    </row>
    <row r="318" customFormat="false" ht="12.75" hidden="true" customHeight="false" outlineLevel="0" collapsed="false">
      <c r="A318" s="0" t="n">
        <v>42621</v>
      </c>
      <c r="B318" s="12" t="n">
        <v>0</v>
      </c>
      <c r="C318" s="12" t="n">
        <v>3000</v>
      </c>
      <c r="E318" s="12" t="n">
        <v>3000</v>
      </c>
    </row>
    <row r="319" customFormat="false" ht="12.75" hidden="true" customHeight="false" outlineLevel="0" collapsed="false">
      <c r="A319" s="0" t="n">
        <v>42637</v>
      </c>
      <c r="B319" s="12" t="n">
        <v>0</v>
      </c>
      <c r="E319" s="12" t="n">
        <v>0</v>
      </c>
    </row>
    <row r="320" customFormat="false" ht="12.75" hidden="true" customHeight="false" outlineLevel="0" collapsed="false">
      <c r="A320" s="0" t="n">
        <v>42639</v>
      </c>
      <c r="B320" s="12" t="n">
        <v>0</v>
      </c>
      <c r="E320" s="12" t="n">
        <v>0</v>
      </c>
    </row>
    <row r="321" customFormat="false" ht="12.75" hidden="true" customHeight="false" outlineLevel="0" collapsed="false">
      <c r="A321" s="0" t="n">
        <v>45111</v>
      </c>
      <c r="B321" s="12" t="n">
        <v>25000</v>
      </c>
      <c r="E321" s="12" t="n">
        <v>25000</v>
      </c>
    </row>
    <row r="322" customFormat="false" ht="12.75" hidden="true" customHeight="false" outlineLevel="0" collapsed="false">
      <c r="A322" s="0" t="n">
        <v>45111</v>
      </c>
      <c r="B322" s="12" t="n">
        <v>9350.36252438782</v>
      </c>
      <c r="D322" s="12" t="n">
        <v>9350.36</v>
      </c>
      <c r="E322" s="12" t="n">
        <v>0.00252438781535602</v>
      </c>
    </row>
    <row r="323" customFormat="false" ht="12.75" hidden="true" customHeight="false" outlineLevel="0" collapsed="false">
      <c r="A323" s="0" t="n">
        <v>45111</v>
      </c>
      <c r="B323" s="12" t="n">
        <v>75000</v>
      </c>
      <c r="E323" s="12" t="n">
        <v>75000</v>
      </c>
    </row>
    <row r="324" customFormat="false" ht="12.75" hidden="true" customHeight="false" outlineLevel="0" collapsed="false">
      <c r="A324" s="0" t="n">
        <v>45111</v>
      </c>
      <c r="B324" s="12" t="n">
        <v>39816.8425243878</v>
      </c>
      <c r="D324" s="12" t="n">
        <v>39816.84</v>
      </c>
      <c r="E324" s="12" t="n">
        <v>0.002524387818994</v>
      </c>
    </row>
    <row r="325" customFormat="false" ht="12.75" hidden="true" customHeight="false" outlineLevel="0" collapsed="false">
      <c r="A325" s="0" t="n">
        <v>45111</v>
      </c>
      <c r="B325" s="12" t="n">
        <v>42471.2986926803</v>
      </c>
      <c r="E325" s="12" t="n">
        <v>42471.2986926803</v>
      </c>
    </row>
    <row r="326" customFormat="false" ht="12.75" hidden="true" customHeight="false" outlineLevel="0" collapsed="false">
      <c r="A326" s="0" t="n">
        <v>45111</v>
      </c>
      <c r="B326" s="12" t="n">
        <v>33180.7021036565</v>
      </c>
      <c r="D326" s="12" t="n">
        <v>30180.7</v>
      </c>
      <c r="E326" s="12" t="n">
        <v>3000.00210365651</v>
      </c>
    </row>
    <row r="327" customFormat="false" ht="12.75" hidden="true" customHeight="false" outlineLevel="0" collapsed="false">
      <c r="A327" s="0" t="s">
        <v>381</v>
      </c>
      <c r="B327" s="12" t="n">
        <v>574175.677108634</v>
      </c>
      <c r="C327" s="12" t="n">
        <v>30680.58</v>
      </c>
      <c r="D327" s="12" t="n">
        <v>92351.38</v>
      </c>
      <c r="E327" s="12" t="n">
        <v>483950.061479859</v>
      </c>
    </row>
    <row r="328" customFormat="false" ht="12.75" hidden="true" customHeight="false" outlineLevel="0" collapsed="false">
      <c r="A328" s="0" t="s">
        <v>383</v>
      </c>
      <c r="B328" s="12" t="n">
        <v>6636.1404207313</v>
      </c>
      <c r="C328" s="12" t="n">
        <v>0</v>
      </c>
      <c r="D328" s="12" t="n">
        <v>0</v>
      </c>
      <c r="E328" s="12" t="n">
        <v>6636.1404207313</v>
      </c>
    </row>
    <row r="329" customFormat="false" ht="12.75" hidden="true" customHeight="false" outlineLevel="0" collapsed="false">
      <c r="A329" s="0" t="s">
        <v>385</v>
      </c>
      <c r="B329" s="12" t="n">
        <v>1327.22808414626</v>
      </c>
      <c r="C329" s="12" t="n">
        <v>0</v>
      </c>
      <c r="D329" s="12" t="n">
        <v>0</v>
      </c>
      <c r="E329" s="12" t="n">
        <v>1327.22808414626</v>
      </c>
    </row>
    <row r="330" customFormat="false" ht="12.75" hidden="true" customHeight="false" outlineLevel="0" collapsed="false">
      <c r="A330" s="0" t="s">
        <v>387</v>
      </c>
      <c r="B330" s="12" t="n">
        <v>34507.9301878028</v>
      </c>
      <c r="C330" s="12" t="n">
        <v>0</v>
      </c>
      <c r="D330" s="12" t="n">
        <v>0</v>
      </c>
      <c r="E330" s="12" t="n">
        <v>30526.25</v>
      </c>
    </row>
    <row r="331" customFormat="false" ht="12.75" hidden="true" customHeight="false" outlineLevel="0" collapsed="false">
      <c r="A331" s="0" t="s">
        <v>389</v>
      </c>
      <c r="B331" s="12" t="n">
        <v>13272.2808414626</v>
      </c>
      <c r="C331" s="12" t="n">
        <v>0</v>
      </c>
      <c r="D331" s="12" t="n">
        <v>0</v>
      </c>
      <c r="E331" s="12" t="n">
        <v>5000</v>
      </c>
    </row>
    <row r="332" customFormat="false" ht="12.75" hidden="true" customHeight="false" outlineLevel="0" collapsed="false">
      <c r="A332" s="0" t="s">
        <v>391</v>
      </c>
      <c r="B332" s="12" t="n">
        <v>1228697.76474749</v>
      </c>
      <c r="C332" s="12" t="n">
        <v>0</v>
      </c>
      <c r="D332" s="12" t="n">
        <v>0</v>
      </c>
      <c r="E332" s="12" t="n">
        <v>285096.878459752</v>
      </c>
    </row>
    <row r="333" customFormat="false" ht="12.75" hidden="true" customHeight="false" outlineLevel="0" collapsed="false">
      <c r="A333" s="0" t="s">
        <v>393</v>
      </c>
      <c r="B333" s="12" t="n">
        <v>57203.5304267038</v>
      </c>
      <c r="C333" s="12" t="n">
        <v>0</v>
      </c>
      <c r="D333" s="12" t="n">
        <v>0</v>
      </c>
      <c r="E333" s="12" t="n">
        <v>68779.11</v>
      </c>
    </row>
    <row r="334" customFormat="false" ht="12.75" hidden="true" customHeight="false" outlineLevel="0" collapsed="false">
      <c r="A334" s="0" t="s">
        <v>395</v>
      </c>
      <c r="B334" s="12" t="n">
        <v>49903.7759638994</v>
      </c>
      <c r="C334" s="12" t="n">
        <v>0</v>
      </c>
      <c r="D334" s="12" t="n">
        <v>0</v>
      </c>
      <c r="E334" s="12" t="n">
        <v>51903.7767993895</v>
      </c>
    </row>
    <row r="335" customFormat="false" ht="12.75" hidden="true" customHeight="false" outlineLevel="0" collapsed="false">
      <c r="A335" s="0" t="s">
        <v>397</v>
      </c>
      <c r="B335" s="12" t="n">
        <v>23226.4914725596</v>
      </c>
      <c r="C335" s="12" t="n">
        <v>0</v>
      </c>
      <c r="D335" s="12" t="n">
        <v>0</v>
      </c>
      <c r="E335" s="12" t="n">
        <v>4000</v>
      </c>
    </row>
    <row r="336" customFormat="false" ht="12.75" hidden="true" customHeight="false" outlineLevel="0" collapsed="false">
      <c r="A336" s="0" t="s">
        <v>399</v>
      </c>
      <c r="B336" s="12" t="n">
        <v>18846.6387948769</v>
      </c>
      <c r="C336" s="12" t="n">
        <v>0</v>
      </c>
      <c r="D336" s="12" t="n">
        <v>0</v>
      </c>
      <c r="E336" s="12" t="n">
        <v>19383.03</v>
      </c>
    </row>
    <row r="337" customFormat="false" ht="12.75" hidden="true" customHeight="false" outlineLevel="0" collapsed="false">
      <c r="A337" s="0" t="s">
        <v>401</v>
      </c>
      <c r="B337" s="12" t="n">
        <v>19718.4949233526</v>
      </c>
      <c r="C337" s="12" t="n">
        <v>0</v>
      </c>
      <c r="D337" s="12" t="n">
        <v>0</v>
      </c>
      <c r="E337" s="12" t="n">
        <v>17563.12</v>
      </c>
    </row>
    <row r="338" customFormat="false" ht="12.75" hidden="true" customHeight="false" outlineLevel="0" collapsed="false">
      <c r="A338" s="0" t="s">
        <v>403</v>
      </c>
      <c r="B338" s="12" t="n">
        <v>3318.07021036565</v>
      </c>
      <c r="C338" s="12" t="n">
        <v>0</v>
      </c>
      <c r="D338" s="12" t="n">
        <v>0</v>
      </c>
      <c r="E338" s="12" t="n">
        <v>3318.07021036565</v>
      </c>
    </row>
    <row r="339" customFormat="false" ht="12.75" hidden="true" customHeight="false" outlineLevel="0" collapsed="false">
      <c r="A339" s="0" t="s">
        <v>52</v>
      </c>
      <c r="B339" s="12" t="n">
        <v>18550.3510518283</v>
      </c>
      <c r="C339" s="12" t="n">
        <v>0</v>
      </c>
      <c r="E339" s="12" t="n">
        <v>15259.5110518283</v>
      </c>
    </row>
    <row r="340" customFormat="false" ht="12.75" hidden="true" customHeight="false" outlineLevel="0" collapsed="false">
      <c r="A340" s="0" t="s">
        <v>52</v>
      </c>
      <c r="B340" s="12" t="n">
        <v>5308.91233658504</v>
      </c>
      <c r="C340" s="12" t="n">
        <v>0</v>
      </c>
      <c r="D340" s="12" t="n">
        <v>0</v>
      </c>
      <c r="E340" s="12" t="n">
        <v>5308.91</v>
      </c>
    </row>
    <row r="341" customFormat="false" ht="12.75" hidden="true" customHeight="false" outlineLevel="0" collapsed="false">
      <c r="A341" s="0" t="s">
        <v>52</v>
      </c>
      <c r="B341" s="12" t="n">
        <v>138895.33</v>
      </c>
      <c r="E341" s="12" t="n">
        <v>91532.23</v>
      </c>
    </row>
    <row r="342" customFormat="false" ht="12.75" hidden="true" customHeight="false" outlineLevel="0" collapsed="false">
      <c r="A342" s="0" t="s">
        <v>52</v>
      </c>
      <c r="B342" s="12" t="n">
        <v>13272.28</v>
      </c>
      <c r="E342" s="12" t="n">
        <v>0</v>
      </c>
    </row>
    <row r="343" customFormat="false" ht="12.75" hidden="true" customHeight="false" outlineLevel="0" collapsed="false">
      <c r="A343" s="0" t="s">
        <v>52</v>
      </c>
      <c r="B343" s="12" t="n">
        <v>0</v>
      </c>
      <c r="E343" s="12" t="n">
        <v>4312.58</v>
      </c>
    </row>
    <row r="344" customFormat="false" ht="12.75" hidden="true" customHeight="false" outlineLevel="0" collapsed="false">
      <c r="A344" s="0" t="s">
        <v>52</v>
      </c>
      <c r="B344" s="12" t="n">
        <v>6636.1404207313</v>
      </c>
      <c r="E344" s="12" t="n">
        <v>6636.1404207313</v>
      </c>
    </row>
    <row r="345" customFormat="false" ht="12.75" hidden="true" customHeight="false" outlineLevel="0" collapsed="false">
      <c r="A345" s="0" t="s">
        <v>52</v>
      </c>
      <c r="D345" s="12" t="n">
        <v>0</v>
      </c>
      <c r="E345" s="12" t="n">
        <v>3318.07</v>
      </c>
    </row>
    <row r="346" customFormat="false" ht="12.75" hidden="true" customHeight="false" outlineLevel="0" collapsed="false">
      <c r="A346" s="0" t="s">
        <v>52</v>
      </c>
      <c r="B346" s="12" t="n">
        <v>1128.14387152432</v>
      </c>
      <c r="E346" s="12" t="n">
        <v>4945.3</v>
      </c>
    </row>
    <row r="347" customFormat="false" ht="12.75" hidden="true" customHeight="false" outlineLevel="0" collapsed="false">
      <c r="A347" s="0" t="s">
        <v>52</v>
      </c>
      <c r="B347" s="12" t="n">
        <v>33180.7</v>
      </c>
      <c r="E347" s="12" t="n">
        <v>15589.72</v>
      </c>
    </row>
    <row r="348" customFormat="false" ht="12.75" hidden="true" customHeight="false" outlineLevel="0" collapsed="false">
      <c r="A348" s="0" t="s">
        <v>52</v>
      </c>
      <c r="B348" s="12" t="n">
        <v>985.66</v>
      </c>
      <c r="C348" s="12" t="n">
        <v>0</v>
      </c>
      <c r="E348" s="12" t="n">
        <v>3828.38</v>
      </c>
    </row>
    <row r="349" customFormat="false" ht="12.75" hidden="true" customHeight="false" outlineLevel="0" collapsed="false">
      <c r="A349" s="0" t="s">
        <v>52</v>
      </c>
      <c r="B349" s="12" t="n">
        <v>30128.08</v>
      </c>
      <c r="E349" s="12" t="n">
        <v>34391.94</v>
      </c>
    </row>
    <row r="350" customFormat="false" ht="12.75" hidden="true" customHeight="false" outlineLevel="0" collapsed="false">
      <c r="A350" s="0" t="s">
        <v>52</v>
      </c>
      <c r="B350" s="12" t="n">
        <v>4512.57548609729</v>
      </c>
      <c r="E350" s="12" t="n">
        <v>3981.69</v>
      </c>
    </row>
    <row r="351" customFormat="false" ht="12.75" hidden="true" customHeight="false" outlineLevel="0" collapsed="false">
      <c r="A351" s="0" t="s">
        <v>52</v>
      </c>
      <c r="B351" s="12" t="n">
        <v>1327.22808414626</v>
      </c>
      <c r="E351" s="12" t="n">
        <v>5.6</v>
      </c>
    </row>
    <row r="352" customFormat="false" ht="12.75" hidden="true" customHeight="false" outlineLevel="0" collapsed="false">
      <c r="A352" s="0" t="s">
        <v>52</v>
      </c>
      <c r="E352" s="12" t="n">
        <v>4000</v>
      </c>
    </row>
    <row r="353" customFormat="false" ht="12.75" hidden="true" customHeight="false" outlineLevel="0" collapsed="false">
      <c r="A353" s="0" t="s">
        <v>78</v>
      </c>
      <c r="B353" s="12" t="n">
        <v>132.72</v>
      </c>
      <c r="E353" s="12" t="n">
        <v>8427.23</v>
      </c>
    </row>
    <row r="354" customFormat="false" ht="12.75" hidden="true" customHeight="false" outlineLevel="0" collapsed="false">
      <c r="A354" s="0" t="s">
        <v>78</v>
      </c>
      <c r="B354" s="12" t="n">
        <v>0</v>
      </c>
      <c r="E354" s="12" t="n">
        <v>1954.21</v>
      </c>
    </row>
    <row r="355" customFormat="false" ht="12.75" hidden="true" customHeight="false" outlineLevel="0" collapsed="false">
      <c r="A355" s="0" t="s">
        <v>78</v>
      </c>
      <c r="B355" s="12" t="n">
        <v>1327.23</v>
      </c>
    </row>
    <row r="356" customFormat="false" ht="12.75" hidden="true" customHeight="false" outlineLevel="0" collapsed="false">
      <c r="A356" s="0" t="s">
        <v>78</v>
      </c>
      <c r="B356" s="12" t="n">
        <v>4645.3</v>
      </c>
      <c r="C356" s="12" t="n">
        <v>0</v>
      </c>
      <c r="E356" s="12" t="n">
        <v>0</v>
      </c>
    </row>
    <row r="357" customFormat="false" ht="12.75" hidden="true" customHeight="false" outlineLevel="0" collapsed="false">
      <c r="A357" s="0" t="s">
        <v>78</v>
      </c>
      <c r="B357" s="12" t="n">
        <v>9350.36</v>
      </c>
      <c r="E357" s="12" t="n">
        <v>4410.28</v>
      </c>
    </row>
    <row r="358" customFormat="false" ht="12.75" hidden="true" customHeight="false" outlineLevel="0" collapsed="false">
      <c r="A358" s="0" t="s">
        <v>78</v>
      </c>
      <c r="B358" s="12" t="n">
        <v>231.4</v>
      </c>
      <c r="E358" s="12" t="n">
        <v>1000</v>
      </c>
    </row>
    <row r="359" customFormat="false" ht="12.75" hidden="true" customHeight="false" outlineLevel="0" collapsed="false">
      <c r="A359" s="0" t="s">
        <v>78</v>
      </c>
      <c r="B359" s="12" t="n">
        <v>5901</v>
      </c>
      <c r="E359" s="12" t="n">
        <v>5901</v>
      </c>
    </row>
    <row r="360" customFormat="false" ht="12.75" hidden="true" customHeight="false" outlineLevel="0" collapsed="false">
      <c r="A360" s="0" t="s">
        <v>74</v>
      </c>
      <c r="B360" s="12" t="n">
        <v>113884.45</v>
      </c>
      <c r="E360" s="12" t="n">
        <v>187282.21</v>
      </c>
    </row>
    <row r="361" customFormat="false" ht="12.75" hidden="true" customHeight="false" outlineLevel="0" collapsed="false">
      <c r="A361" s="0" t="s">
        <v>74</v>
      </c>
      <c r="B361" s="12" t="n">
        <v>5512.58</v>
      </c>
      <c r="E361" s="12" t="n">
        <v>0</v>
      </c>
    </row>
    <row r="362" customFormat="false" ht="12.75" hidden="true" customHeight="false" outlineLevel="0" collapsed="false">
      <c r="A362" s="0" t="s">
        <v>74</v>
      </c>
      <c r="B362" s="12" t="n">
        <v>40369.74</v>
      </c>
      <c r="E362" s="12" t="n">
        <v>17000</v>
      </c>
    </row>
    <row r="363" customFormat="false" ht="12.75" hidden="true" customHeight="false" outlineLevel="0" collapsed="false">
      <c r="A363" s="0" t="s">
        <v>74</v>
      </c>
      <c r="B363" s="12" t="n">
        <v>0</v>
      </c>
      <c r="E363" s="12" t="n">
        <v>0</v>
      </c>
    </row>
    <row r="364" customFormat="false" ht="12.75" hidden="true" customHeight="false" outlineLevel="0" collapsed="false">
      <c r="A364" s="0" t="s">
        <v>74</v>
      </c>
      <c r="B364" s="12" t="n">
        <v>18846.6387948769</v>
      </c>
      <c r="E364" s="12" t="n">
        <v>19148.03</v>
      </c>
    </row>
    <row r="365" customFormat="false" ht="12.75" hidden="true" customHeight="false" outlineLevel="0" collapsed="false">
      <c r="A365" s="0" t="s">
        <v>74</v>
      </c>
      <c r="B365" s="12" t="n">
        <v>3318.07021036565</v>
      </c>
      <c r="C365" s="12" t="n">
        <v>0</v>
      </c>
      <c r="E365" s="12" t="n">
        <v>0</v>
      </c>
    </row>
    <row r="366" customFormat="false" ht="12.75" hidden="true" customHeight="false" outlineLevel="0" collapsed="false">
      <c r="A366" s="0" t="s">
        <v>74</v>
      </c>
      <c r="B366" s="12" t="n">
        <v>13445.05</v>
      </c>
      <c r="C366" s="12" t="n">
        <v>0</v>
      </c>
      <c r="E366" s="12" t="n">
        <v>12617.82</v>
      </c>
    </row>
    <row r="367" customFormat="false" ht="12.75" hidden="true" customHeight="false" outlineLevel="0" collapsed="false">
      <c r="A367" s="0" t="s">
        <v>74</v>
      </c>
      <c r="B367" s="12" t="n">
        <v>67471.3</v>
      </c>
      <c r="E367" s="12" t="n">
        <v>3000</v>
      </c>
    </row>
    <row r="368" customFormat="false" ht="12.75" hidden="true" customHeight="false" outlineLevel="0" collapsed="false">
      <c r="A368" s="0" t="s">
        <v>74</v>
      </c>
      <c r="B368" s="12" t="n">
        <v>44280</v>
      </c>
      <c r="E368" s="12" t="n">
        <v>40680</v>
      </c>
    </row>
    <row r="369" customFormat="false" ht="12.75" hidden="true" customHeight="false" outlineLevel="0" collapsed="false">
      <c r="A369" s="0" t="s">
        <v>74</v>
      </c>
      <c r="B369" s="12" t="n">
        <v>13272.2808414626</v>
      </c>
      <c r="E369" s="12" t="n">
        <v>1171.62</v>
      </c>
    </row>
    <row r="370" customFormat="false" ht="12.75" hidden="true" customHeight="false" outlineLevel="0" collapsed="false">
      <c r="A370" s="0" t="s">
        <v>74</v>
      </c>
      <c r="B370" s="12" t="n">
        <v>0</v>
      </c>
      <c r="E370" s="12" t="n">
        <v>45500</v>
      </c>
    </row>
    <row r="371" customFormat="false" ht="12.75" hidden="true" customHeight="false" outlineLevel="0" collapsed="false">
      <c r="A371" s="0" t="s">
        <v>74</v>
      </c>
      <c r="B371" s="12" t="n">
        <v>3318.07021036565</v>
      </c>
      <c r="E371" s="12" t="n">
        <v>0</v>
      </c>
    </row>
    <row r="372" customFormat="false" ht="12.75" hidden="true" customHeight="false" outlineLevel="0" collapsed="false">
      <c r="A372" s="0" t="s">
        <v>74</v>
      </c>
      <c r="B372" s="12" t="n">
        <v>5308.91233658504</v>
      </c>
      <c r="E372" s="12" t="n">
        <v>5308.91</v>
      </c>
    </row>
    <row r="373" customFormat="false" ht="12.75" hidden="true" customHeight="false" outlineLevel="0" collapsed="false">
      <c r="A373" s="0" t="s">
        <v>74</v>
      </c>
      <c r="B373" s="12" t="n">
        <v>1990.84212621939</v>
      </c>
      <c r="E373" s="12" t="n">
        <v>1990.84212621939</v>
      </c>
    </row>
    <row r="374" customFormat="false" ht="12.75" hidden="true" customHeight="false" outlineLevel="0" collapsed="false">
      <c r="A374" s="0" t="s">
        <v>74</v>
      </c>
      <c r="B374" s="12" t="n">
        <v>5308.91233658504</v>
      </c>
      <c r="E374" s="12" t="n">
        <v>5308.91</v>
      </c>
    </row>
    <row r="375" customFormat="false" ht="12.75" hidden="true" customHeight="false" outlineLevel="0" collapsed="false">
      <c r="A375" s="0" t="s">
        <v>74</v>
      </c>
      <c r="B375" s="12" t="n">
        <v>37295.1091645099</v>
      </c>
      <c r="E375" s="12" t="n">
        <v>39295.11</v>
      </c>
    </row>
    <row r="376" customFormat="false" ht="12.75" hidden="true" customHeight="false" outlineLevel="0" collapsed="false">
      <c r="A376" s="0" t="s">
        <v>74</v>
      </c>
      <c r="B376" s="12" t="n">
        <v>34507.9301878028</v>
      </c>
      <c r="E376" s="12" t="n">
        <v>30526.25</v>
      </c>
    </row>
    <row r="377" customFormat="false" ht="12.75" hidden="true" customHeight="false" outlineLevel="0" collapsed="false">
      <c r="A377" s="0" t="s">
        <v>76</v>
      </c>
      <c r="B377" s="12" t="n">
        <v>82727.65</v>
      </c>
      <c r="E377" s="12" t="n">
        <v>0</v>
      </c>
    </row>
    <row r="378" customFormat="false" ht="12.75" hidden="true" customHeight="false" outlineLevel="0" collapsed="false">
      <c r="A378" s="0" t="s">
        <v>76</v>
      </c>
      <c r="B378" s="12" t="n">
        <v>6636.15</v>
      </c>
      <c r="E378" s="12" t="n">
        <v>0</v>
      </c>
    </row>
    <row r="379" customFormat="false" ht="12.75" hidden="true" customHeight="false" outlineLevel="0" collapsed="false">
      <c r="A379" s="0" t="s">
        <v>76</v>
      </c>
      <c r="B379" s="12" t="n">
        <v>892939.91</v>
      </c>
      <c r="E379" s="12" t="n">
        <v>0</v>
      </c>
    </row>
    <row r="380" customFormat="false" ht="12.75" hidden="true" customHeight="false" outlineLevel="0" collapsed="false">
      <c r="A380" s="0" t="s">
        <v>76</v>
      </c>
      <c r="B380" s="12" t="n">
        <v>26544.5616829252</v>
      </c>
      <c r="E380" s="12" t="n">
        <v>26544.056</v>
      </c>
    </row>
    <row r="381" customFormat="false" ht="12.75" hidden="true" customHeight="false" outlineLevel="0" collapsed="false">
      <c r="A381" s="0" t="s">
        <v>76</v>
      </c>
      <c r="B381" s="12" t="n">
        <v>136883.69</v>
      </c>
      <c r="E381" s="12" t="n">
        <v>62400</v>
      </c>
    </row>
    <row r="382" customFormat="false" ht="12.75" hidden="true" customHeight="false" outlineLevel="0" collapsed="false">
      <c r="A382" s="0" t="s">
        <v>80</v>
      </c>
      <c r="B382" s="12" t="n">
        <v>0</v>
      </c>
      <c r="E382" s="12" t="n">
        <v>0</v>
      </c>
    </row>
    <row r="383" customFormat="false" ht="12.75" hidden="true" customHeight="false" outlineLevel="0" collapsed="false">
      <c r="A383" s="0" t="s">
        <v>80</v>
      </c>
      <c r="B383" s="12" t="n">
        <v>201.35</v>
      </c>
      <c r="E383" s="12" t="n">
        <v>30528.7</v>
      </c>
    </row>
    <row r="384" customFormat="false" ht="12.75" hidden="true" customHeight="false" outlineLevel="0" collapsed="false">
      <c r="A384" s="0" t="s">
        <v>80</v>
      </c>
      <c r="E384" s="12" t="n">
        <v>235</v>
      </c>
    </row>
    <row r="385" customFormat="false" ht="12.75" hidden="true" customHeight="false" outlineLevel="0" collapsed="false">
      <c r="A385" s="0" t="s">
        <v>80</v>
      </c>
      <c r="B385" s="12" t="n">
        <v>96816.97</v>
      </c>
      <c r="E385" s="12" t="n">
        <v>142471.3</v>
      </c>
    </row>
    <row r="386" customFormat="false" ht="12.75" hidden="true" customHeight="false" outlineLevel="0" collapsed="false">
      <c r="A386" s="0" t="s">
        <v>80</v>
      </c>
      <c r="B386" s="12" t="n">
        <v>33981.68</v>
      </c>
      <c r="C386" s="12" t="n">
        <v>0</v>
      </c>
      <c r="E386" s="12" t="n">
        <v>0</v>
      </c>
    </row>
    <row r="387" customFormat="false" ht="12.75" hidden="true" customHeight="false" outlineLevel="0" collapsed="false">
      <c r="A387" s="0" t="s">
        <v>80</v>
      </c>
      <c r="B387" s="12" t="n">
        <v>19908.4212621939</v>
      </c>
      <c r="E387" s="12" t="n">
        <v>0</v>
      </c>
    </row>
    <row r="388" customFormat="false" ht="12.75" hidden="true" customHeight="false" outlineLevel="0" collapsed="false">
      <c r="A388" s="0" t="s">
        <v>170</v>
      </c>
      <c r="B388" s="12" t="n">
        <v>11800.45</v>
      </c>
      <c r="E388" s="12" t="n">
        <v>6671.3</v>
      </c>
    </row>
    <row r="389" customFormat="false" ht="12.75" hidden="true" customHeight="false" outlineLevel="0" collapsed="false">
      <c r="A389" s="0" t="s">
        <v>170</v>
      </c>
      <c r="B389" s="12" t="n">
        <v>500</v>
      </c>
      <c r="C389" s="12" t="n">
        <v>0</v>
      </c>
      <c r="E389" s="12" t="n">
        <v>0</v>
      </c>
    </row>
    <row r="390" customFormat="false" ht="12.75" hidden="true" customHeight="false" outlineLevel="0" collapsed="false">
      <c r="A390" s="0" t="s">
        <v>170</v>
      </c>
      <c r="B390" s="12" t="n">
        <v>12286.62</v>
      </c>
      <c r="C390" s="12" t="n">
        <v>0</v>
      </c>
      <c r="E390" s="12" t="n">
        <v>0</v>
      </c>
    </row>
    <row r="391" customFormat="false" ht="12.75" hidden="true" customHeight="false" outlineLevel="0" collapsed="false">
      <c r="A391" s="0" t="s">
        <v>170</v>
      </c>
      <c r="E391" s="12" t="n">
        <v>1321.63</v>
      </c>
    </row>
    <row r="392" customFormat="false" ht="12.75" hidden="true" customHeight="false" outlineLevel="0" collapsed="false">
      <c r="A392" s="0" t="s">
        <v>170</v>
      </c>
      <c r="B392" s="12" t="n">
        <v>57203.5304267038</v>
      </c>
      <c r="E392" s="12" t="n">
        <v>68778.13</v>
      </c>
    </row>
    <row r="393" customFormat="false" ht="12.75" hidden="true" customHeight="false" outlineLevel="0" collapsed="false">
      <c r="A393" s="0" t="s">
        <v>170</v>
      </c>
      <c r="E393" s="12" t="n">
        <v>53273.18</v>
      </c>
    </row>
    <row r="394" customFormat="false" ht="12.75" hidden="true" customHeight="false" outlineLevel="0" collapsed="false">
      <c r="A394" s="0" t="s">
        <v>345</v>
      </c>
      <c r="B394" s="12" t="n">
        <v>57203.5304267038</v>
      </c>
      <c r="C394" s="12" t="n">
        <v>13000</v>
      </c>
      <c r="D394" s="12" t="n">
        <v>1425.4</v>
      </c>
      <c r="E394" s="12" t="n">
        <v>68778.1304267038</v>
      </c>
    </row>
    <row r="395" customFormat="false" ht="12.75" hidden="true" customHeight="false" outlineLevel="0" collapsed="false">
      <c r="A395" s="0" t="s">
        <v>365</v>
      </c>
      <c r="B395" s="12" t="n">
        <v>136883.685048776</v>
      </c>
      <c r="C395" s="12" t="n">
        <v>0</v>
      </c>
      <c r="D395" s="12" t="n">
        <v>21210.51</v>
      </c>
      <c r="E395" s="12" t="n">
        <v>115673.18667463</v>
      </c>
    </row>
    <row r="396" customFormat="false" ht="12.75" hidden="true" customHeight="false" outlineLevel="0" collapsed="false">
      <c r="A396" s="0" t="s">
        <v>48</v>
      </c>
      <c r="B396" s="12" t="n">
        <v>18550.3510518283</v>
      </c>
      <c r="C396" s="12" t="n">
        <v>0</v>
      </c>
      <c r="D396" s="12" t="n">
        <v>3290.84</v>
      </c>
      <c r="E396" s="12" t="n">
        <v>15259.5110518283</v>
      </c>
    </row>
    <row r="397" customFormat="false" ht="12.75" hidden="true" customHeight="false" outlineLevel="0" collapsed="false">
      <c r="A397" s="0" t="s">
        <v>48</v>
      </c>
      <c r="B397" s="12" t="n">
        <v>5308.91233658504</v>
      </c>
      <c r="C397" s="12" t="n">
        <v>0</v>
      </c>
      <c r="D397" s="12" t="n">
        <v>0</v>
      </c>
      <c r="E397" s="12" t="n">
        <v>5308.91</v>
      </c>
    </row>
    <row r="398" customFormat="false" ht="12.75" hidden="true" customHeight="false" outlineLevel="0" collapsed="false">
      <c r="A398" s="0" t="s">
        <v>48</v>
      </c>
      <c r="B398" s="12" t="n">
        <v>348912.46853474</v>
      </c>
      <c r="C398" s="12" t="n">
        <v>30680.58</v>
      </c>
      <c r="D398" s="12" t="n">
        <v>92351.38</v>
      </c>
      <c r="E398" s="12" t="n">
        <v>287241.665777424</v>
      </c>
    </row>
    <row r="399" customFormat="false" ht="12.75" hidden="true" customHeight="false" outlineLevel="0" collapsed="false">
      <c r="A399" s="0" t="s">
        <v>48</v>
      </c>
      <c r="B399" s="12" t="n">
        <v>5512.57548609729</v>
      </c>
      <c r="C399" s="12" t="n">
        <v>800</v>
      </c>
      <c r="D399" s="12" t="n">
        <v>2000</v>
      </c>
      <c r="E399" s="12" t="n">
        <v>4312.57548609729</v>
      </c>
    </row>
    <row r="400" customFormat="false" ht="12.75" hidden="true" customHeight="false" outlineLevel="0" collapsed="false">
      <c r="A400" s="0" t="s">
        <v>48</v>
      </c>
      <c r="B400" s="12" t="n">
        <v>6636.1404207313</v>
      </c>
      <c r="C400" s="12" t="n">
        <v>1</v>
      </c>
      <c r="D400" s="12" t="n">
        <v>0</v>
      </c>
      <c r="E400" s="12" t="n">
        <v>6637.1404207313</v>
      </c>
    </row>
    <row r="401" customFormat="false" ht="12.75" hidden="true" customHeight="false" outlineLevel="0" collapsed="false">
      <c r="A401" s="0" t="s">
        <v>48</v>
      </c>
      <c r="B401" s="12" t="n">
        <v>1327.22808414626</v>
      </c>
      <c r="C401" s="12" t="n">
        <v>0</v>
      </c>
      <c r="E401" s="12" t="n">
        <v>1327.22808414626</v>
      </c>
    </row>
    <row r="402" customFormat="false" ht="12.75" hidden="true" customHeight="false" outlineLevel="0" collapsed="false">
      <c r="A402" s="0" t="s">
        <v>48</v>
      </c>
      <c r="B402" s="12" t="n">
        <v>18846.6387948769</v>
      </c>
      <c r="C402" s="12" t="n">
        <v>1200</v>
      </c>
      <c r="D402" s="12" t="n">
        <v>663.61</v>
      </c>
      <c r="E402" s="12" t="n">
        <v>19383.0287948769</v>
      </c>
    </row>
    <row r="403" customFormat="false" ht="12.75" hidden="true" customHeight="false" outlineLevel="0" collapsed="false">
      <c r="A403" s="0" t="s">
        <v>48</v>
      </c>
      <c r="B403" s="12" t="n">
        <v>3318.07021036565</v>
      </c>
      <c r="C403" s="12" t="n">
        <v>0</v>
      </c>
      <c r="D403" s="12" t="n">
        <v>0</v>
      </c>
      <c r="E403" s="12" t="n">
        <v>3318.07021036565</v>
      </c>
    </row>
    <row r="404" customFormat="false" ht="12.75" hidden="true" customHeight="false" outlineLevel="0" collapsed="false">
      <c r="A404" s="0" t="s">
        <v>48</v>
      </c>
      <c r="B404" s="12" t="n">
        <v>19718.4949233526</v>
      </c>
      <c r="C404" s="12" t="n">
        <v>5100</v>
      </c>
      <c r="D404" s="12" t="n">
        <v>7255.37</v>
      </c>
      <c r="E404" s="12" t="n">
        <v>17563.1249233526</v>
      </c>
    </row>
    <row r="405" customFormat="false" ht="12.75" hidden="true" customHeight="false" outlineLevel="0" collapsed="false">
      <c r="A405" s="0" t="s">
        <v>48</v>
      </c>
      <c r="B405" s="12" t="n">
        <v>224819.205845112</v>
      </c>
      <c r="C405" s="12" t="n">
        <v>20000</v>
      </c>
      <c r="D405" s="12" t="n">
        <v>79347.9</v>
      </c>
      <c r="E405" s="12" t="n">
        <v>165471.305845112</v>
      </c>
    </row>
    <row r="406" customFormat="false" ht="12.75" hidden="true" customHeight="false" outlineLevel="0" collapsed="false">
      <c r="A406" s="0" t="s">
        <v>48</v>
      </c>
      <c r="B406" s="12" t="n">
        <v>13272.2808414626</v>
      </c>
      <c r="C406" s="12" t="n">
        <v>0</v>
      </c>
      <c r="D406" s="12" t="n">
        <v>8272.28</v>
      </c>
      <c r="E406" s="12" t="n">
        <v>5000.0008414626</v>
      </c>
    </row>
    <row r="407" customFormat="false" ht="12.75" hidden="true" customHeight="false" outlineLevel="0" collapsed="false">
      <c r="A407" s="0" t="s">
        <v>48</v>
      </c>
      <c r="B407" s="12" t="n">
        <v>30128.0775101201</v>
      </c>
      <c r="C407" s="12" t="n">
        <v>6563.86</v>
      </c>
      <c r="D407" s="12" t="n">
        <v>2300</v>
      </c>
      <c r="E407" s="12" t="n">
        <v>34391.9375101201</v>
      </c>
    </row>
    <row r="408" customFormat="false" ht="12.75" hidden="true" customHeight="false" outlineLevel="0" collapsed="false">
      <c r="A408" s="0" t="s">
        <v>48</v>
      </c>
      <c r="B408" s="12" t="n">
        <v>4512.57548609729</v>
      </c>
      <c r="C408" s="12" t="n">
        <v>0</v>
      </c>
      <c r="D408" s="12" t="n">
        <v>530.89</v>
      </c>
      <c r="E408" s="12" t="n">
        <v>3981.68548609729</v>
      </c>
    </row>
    <row r="409" customFormat="false" ht="12.75" hidden="true" customHeight="false" outlineLevel="0" collapsed="false">
      <c r="A409" s="0" t="s">
        <v>48</v>
      </c>
      <c r="B409" s="12" t="n">
        <v>1327.22808414626</v>
      </c>
      <c r="C409" s="12" t="n">
        <v>0</v>
      </c>
      <c r="D409" s="12" t="n">
        <v>0</v>
      </c>
      <c r="E409" s="12" t="n">
        <v>1327.22808414626</v>
      </c>
    </row>
    <row r="410" customFormat="false" ht="12.75" hidden="true" customHeight="false" outlineLevel="0" collapsed="false">
      <c r="A410" s="0" t="s">
        <v>48</v>
      </c>
      <c r="B410" s="12" t="n">
        <v>23226.4914725596</v>
      </c>
      <c r="C410" s="12" t="n">
        <v>0</v>
      </c>
      <c r="D410" s="12" t="n">
        <v>19226.49</v>
      </c>
      <c r="E410" s="12" t="n">
        <v>4000.00147255956</v>
      </c>
    </row>
    <row r="411" customFormat="false" ht="12.75" hidden="true" customHeight="false" outlineLevel="0" collapsed="false">
      <c r="A411" s="0" t="s">
        <v>48</v>
      </c>
      <c r="B411" s="12" t="n">
        <v>5308.91233658504</v>
      </c>
      <c r="C411" s="12" t="n">
        <v>0</v>
      </c>
      <c r="D411" s="12" t="n">
        <v>0</v>
      </c>
      <c r="E411" s="12" t="n">
        <v>5308.91233658504</v>
      </c>
    </row>
    <row r="412" customFormat="false" ht="12.75" hidden="true" customHeight="false" outlineLevel="0" collapsed="false">
      <c r="A412" s="0" t="s">
        <v>48</v>
      </c>
      <c r="B412" s="12" t="n">
        <v>1990.84212621939</v>
      </c>
      <c r="C412" s="12" t="n">
        <v>0</v>
      </c>
      <c r="D412" s="12" t="n">
        <v>0</v>
      </c>
      <c r="E412" s="12" t="n">
        <v>1990.84212621939</v>
      </c>
    </row>
    <row r="413" customFormat="false" ht="12.75" hidden="true" customHeight="false" outlineLevel="0" collapsed="false">
      <c r="A413" s="0" t="s">
        <v>48</v>
      </c>
      <c r="B413" s="12" t="n">
        <v>5308.91233658504</v>
      </c>
      <c r="C413" s="12" t="n">
        <v>0</v>
      </c>
      <c r="D413" s="12" t="n">
        <v>0</v>
      </c>
      <c r="E413" s="12" t="n">
        <v>5308.91233658504</v>
      </c>
    </row>
    <row r="414" customFormat="false" ht="12.75" hidden="true" customHeight="false" outlineLevel="0" collapsed="false">
      <c r="A414" s="0" t="s">
        <v>48</v>
      </c>
      <c r="B414" s="12" t="n">
        <v>37295.1091645099</v>
      </c>
      <c r="C414" s="12" t="n">
        <v>2000</v>
      </c>
      <c r="D414" s="12" t="n">
        <v>0</v>
      </c>
      <c r="E414" s="12" t="n">
        <v>39295.1091645099</v>
      </c>
    </row>
    <row r="415" customFormat="false" ht="12.75" hidden="true" customHeight="false" outlineLevel="0" collapsed="false">
      <c r="A415" s="0" t="s">
        <v>48</v>
      </c>
      <c r="B415" s="12" t="n">
        <v>34507.9301878028</v>
      </c>
      <c r="C415" s="12" t="n">
        <v>0</v>
      </c>
      <c r="D415" s="12" t="n">
        <v>3981.68</v>
      </c>
      <c r="E415" s="12" t="n">
        <v>30526.2501878028</v>
      </c>
    </row>
    <row r="416" customFormat="false" ht="12.75" hidden="true" customHeight="false" outlineLevel="0" collapsed="false">
      <c r="A416" s="0" t="s">
        <v>6</v>
      </c>
      <c r="B416" s="12" t="s">
        <v>37</v>
      </c>
      <c r="C416" s="12" t="s">
        <v>24</v>
      </c>
      <c r="D416" s="12" t="s">
        <v>25</v>
      </c>
      <c r="E416" s="12" t="s">
        <v>37</v>
      </c>
    </row>
    <row r="417" customFormat="false" ht="12.75" hidden="true" customHeight="false" outlineLevel="0" collapsed="false">
      <c r="A417" s="0" t="s">
        <v>217</v>
      </c>
      <c r="B417" s="12" t="n">
        <v>3318.07021036565</v>
      </c>
      <c r="C417" s="12" t="n">
        <v>0</v>
      </c>
      <c r="D417" s="12" t="n">
        <v>0</v>
      </c>
      <c r="E417" s="12" t="n">
        <v>3318.07021036565</v>
      </c>
    </row>
    <row r="418" customFormat="false" ht="12.75" hidden="true" customHeight="false" outlineLevel="0" collapsed="false">
      <c r="A418" s="0" t="s">
        <v>50</v>
      </c>
      <c r="B418" s="12" t="n">
        <v>18550.3510518283</v>
      </c>
      <c r="C418" s="12" t="n">
        <v>0</v>
      </c>
      <c r="D418" s="12" t="n">
        <v>0</v>
      </c>
      <c r="E418" s="12" t="n">
        <v>15259.5110518283</v>
      </c>
    </row>
    <row r="419" customFormat="false" ht="12.75" hidden="true" customHeight="false" outlineLevel="0" collapsed="false">
      <c r="A419" s="0" t="s">
        <v>50</v>
      </c>
      <c r="B419" s="12" t="n">
        <v>5308.91233658504</v>
      </c>
      <c r="C419" s="12" t="n">
        <v>0</v>
      </c>
      <c r="D419" s="12" t="n">
        <v>0</v>
      </c>
      <c r="E419" s="12" t="n">
        <v>5308.91</v>
      </c>
    </row>
    <row r="420" customFormat="false" ht="12.75" hidden="true" customHeight="false" outlineLevel="0" collapsed="false">
      <c r="A420" s="0" t="s">
        <v>50</v>
      </c>
      <c r="B420" s="12" t="n">
        <v>348912.46853474</v>
      </c>
      <c r="C420" s="12" t="n">
        <v>30680.58</v>
      </c>
      <c r="D420" s="12" t="n">
        <v>92351.38</v>
      </c>
      <c r="E420" s="12" t="n">
        <v>287241.665777424</v>
      </c>
    </row>
    <row r="421" customFormat="false" ht="12.75" hidden="true" customHeight="false" outlineLevel="0" collapsed="false">
      <c r="A421" s="0" t="s">
        <v>50</v>
      </c>
      <c r="B421" s="12" t="n">
        <v>5512.57548609729</v>
      </c>
      <c r="C421" s="12" t="n">
        <v>0</v>
      </c>
      <c r="D421" s="12" t="n">
        <v>0</v>
      </c>
      <c r="E421" s="12" t="n">
        <v>4312.58</v>
      </c>
    </row>
    <row r="422" customFormat="false" ht="12.75" hidden="true" customHeight="false" outlineLevel="0" collapsed="false">
      <c r="A422" s="0" t="s">
        <v>50</v>
      </c>
      <c r="B422" s="12" t="n">
        <v>59007.6846506072</v>
      </c>
      <c r="C422" s="12" t="n">
        <v>0</v>
      </c>
      <c r="D422" s="12" t="n">
        <v>0</v>
      </c>
      <c r="E422" s="12" t="n">
        <v>56154.2046506072</v>
      </c>
    </row>
    <row r="423" customFormat="false" ht="12.75" hidden="true" customHeight="false" outlineLevel="0" collapsed="false">
      <c r="A423" s="0" t="s">
        <v>50</v>
      </c>
      <c r="B423" s="12" t="n">
        <v>136883.685048776</v>
      </c>
      <c r="E423" s="12" t="n">
        <v>115673.19</v>
      </c>
    </row>
    <row r="424" customFormat="false" ht="12.75" hidden="true" customHeight="false" outlineLevel="0" collapsed="false">
      <c r="A424" s="0" t="s">
        <v>198</v>
      </c>
      <c r="B424" s="12" t="n">
        <v>6636.1404207313</v>
      </c>
      <c r="D424" s="12" t="n">
        <v>0</v>
      </c>
      <c r="E424" s="12" t="n">
        <v>6636.1404207313</v>
      </c>
    </row>
    <row r="425" customFormat="false" ht="12.75" hidden="true" customHeight="false" outlineLevel="0" collapsed="false">
      <c r="A425" s="0" t="s">
        <v>355</v>
      </c>
      <c r="B425" s="12" t="n">
        <v>34507.9301878028</v>
      </c>
      <c r="E425" s="12" t="n">
        <v>30526.25</v>
      </c>
    </row>
    <row r="426" customFormat="false" ht="12.75" hidden="true" customHeight="false" outlineLevel="0" collapsed="false">
      <c r="A426" s="0" t="s">
        <v>260</v>
      </c>
      <c r="B426" s="12" t="n">
        <v>13272.2808414626</v>
      </c>
      <c r="E426" s="12" t="n">
        <v>5000</v>
      </c>
    </row>
    <row r="427" customFormat="false" ht="12.75" hidden="true" customHeight="false" outlineLevel="0" collapsed="false">
      <c r="A427" s="0" t="s">
        <v>251</v>
      </c>
      <c r="B427" s="12" t="n">
        <v>78261.6867768266</v>
      </c>
      <c r="C427" s="12" t="n">
        <v>0</v>
      </c>
      <c r="D427" s="12" t="n">
        <v>0</v>
      </c>
      <c r="E427" s="12" t="n">
        <v>40680.0067768266</v>
      </c>
    </row>
    <row r="428" customFormat="false" ht="12.75" hidden="true" customHeight="false" outlineLevel="0" collapsed="false">
      <c r="A428" s="0" t="s">
        <v>238</v>
      </c>
      <c r="B428" s="12" t="n">
        <v>224819.205845112</v>
      </c>
      <c r="E428" s="12" t="n">
        <v>165471.31</v>
      </c>
    </row>
    <row r="429" customFormat="false" ht="12.75" hidden="true" customHeight="false" outlineLevel="0" collapsed="false">
      <c r="A429" s="0" t="s">
        <v>238</v>
      </c>
      <c r="B429" s="12" t="n">
        <v>893171.310442631</v>
      </c>
      <c r="E429" s="12" t="n">
        <v>46500</v>
      </c>
    </row>
    <row r="430" customFormat="false" ht="12.75" hidden="true" customHeight="false" outlineLevel="0" collapsed="false">
      <c r="A430" s="0" t="s">
        <v>238</v>
      </c>
      <c r="B430" s="12" t="n">
        <v>32445.5616829252</v>
      </c>
      <c r="E430" s="12" t="n">
        <v>32445.5616829252</v>
      </c>
    </row>
    <row r="431" customFormat="false" ht="12.75" hidden="true" customHeight="false" outlineLevel="0" collapsed="false">
      <c r="A431" s="0" t="s">
        <v>347</v>
      </c>
      <c r="B431" s="12" t="n">
        <v>57203.5304267038</v>
      </c>
      <c r="E431" s="12" t="n">
        <v>68779.11</v>
      </c>
    </row>
    <row r="432" customFormat="false" ht="12.75" hidden="true" customHeight="false" outlineLevel="0" collapsed="false">
      <c r="A432" s="0" t="s">
        <v>317</v>
      </c>
      <c r="B432" s="12" t="n">
        <v>5308.91233658504</v>
      </c>
      <c r="E432" s="12" t="n">
        <v>5308.91233658504</v>
      </c>
    </row>
    <row r="433" customFormat="false" ht="12.75" hidden="true" customHeight="false" outlineLevel="0" collapsed="false">
      <c r="A433" s="0" t="s">
        <v>317</v>
      </c>
      <c r="B433" s="12" t="n">
        <v>1990.84212621939</v>
      </c>
      <c r="C433" s="12" t="n">
        <v>0</v>
      </c>
      <c r="D433" s="12" t="n">
        <v>0</v>
      </c>
      <c r="E433" s="12" t="n">
        <v>1990.84212621939</v>
      </c>
    </row>
    <row r="434" customFormat="false" ht="12.75" hidden="true" customHeight="false" outlineLevel="0" collapsed="false">
      <c r="A434" s="0" t="s">
        <v>317</v>
      </c>
      <c r="B434" s="12" t="n">
        <v>5308.91233658504</v>
      </c>
      <c r="E434" s="12" t="n">
        <v>5308.91233658504</v>
      </c>
    </row>
    <row r="435" customFormat="false" ht="12.75" hidden="true" customHeight="false" outlineLevel="0" collapsed="false">
      <c r="A435" s="0" t="s">
        <v>317</v>
      </c>
      <c r="B435" s="12" t="n">
        <v>37295.1091645099</v>
      </c>
      <c r="E435" s="12" t="n">
        <v>39295.11</v>
      </c>
    </row>
    <row r="436" customFormat="false" ht="12.75" hidden="true" customHeight="false" outlineLevel="0" collapsed="false">
      <c r="A436" s="0" t="s">
        <v>310</v>
      </c>
      <c r="B436" s="12" t="n">
        <v>23226.4914725596</v>
      </c>
      <c r="C436" s="12" t="n">
        <v>0</v>
      </c>
      <c r="D436" s="12" t="n">
        <v>0</v>
      </c>
      <c r="E436" s="12" t="n">
        <v>4000</v>
      </c>
    </row>
    <row r="437" customFormat="false" ht="12.75" hidden="true" customHeight="false" outlineLevel="0" collapsed="false">
      <c r="A437" s="0" t="s">
        <v>208</v>
      </c>
      <c r="B437" s="12" t="n">
        <v>18846.6387948769</v>
      </c>
      <c r="E437" s="12" t="n">
        <v>19383.03</v>
      </c>
    </row>
    <row r="438" customFormat="false" ht="12.75" hidden="true" customHeight="false" outlineLevel="0" collapsed="false">
      <c r="A438" s="0" t="s">
        <v>223</v>
      </c>
      <c r="B438" s="12" t="n">
        <v>19718.4949233526</v>
      </c>
      <c r="C438" s="12" t="n">
        <v>0</v>
      </c>
      <c r="E438" s="12" t="n">
        <v>17563.12</v>
      </c>
    </row>
    <row r="439" customFormat="false" ht="12.75" hidden="true" customHeight="false" outlineLevel="0" collapsed="false">
      <c r="A439" s="0" t="s">
        <v>299</v>
      </c>
      <c r="B439" s="12" t="n">
        <v>0</v>
      </c>
      <c r="E439" s="12" t="n">
        <v>0</v>
      </c>
    </row>
    <row r="440" customFormat="false" ht="12.75" hidden="true" customHeight="false" outlineLevel="0" collapsed="false">
      <c r="A440" s="0" t="s">
        <v>285</v>
      </c>
      <c r="B440" s="12" t="n">
        <v>30128.0775101201</v>
      </c>
      <c r="E440" s="12" t="n">
        <v>34391.94</v>
      </c>
    </row>
    <row r="441" customFormat="false" ht="12.75" hidden="true" customHeight="false" outlineLevel="0" collapsed="false">
      <c r="A441" s="0" t="s">
        <v>285</v>
      </c>
      <c r="B441" s="12" t="n">
        <v>4512.57548609729</v>
      </c>
      <c r="E441" s="12" t="n">
        <v>3981.69</v>
      </c>
    </row>
    <row r="442" customFormat="false" ht="12.75" hidden="true" customHeight="false" outlineLevel="0" collapsed="false">
      <c r="A442" s="0" t="s">
        <v>285</v>
      </c>
      <c r="B442" s="12" t="n">
        <v>1327.22808414626</v>
      </c>
      <c r="E442" s="12" t="n">
        <v>1327.23</v>
      </c>
    </row>
    <row r="443" customFormat="false" ht="12.75" hidden="true" customHeight="false" outlineLevel="0" collapsed="false">
      <c r="A443" s="0" t="s">
        <v>201</v>
      </c>
      <c r="B443" s="12" t="n">
        <v>1327.22808414626</v>
      </c>
      <c r="C443" s="12" t="n">
        <v>0</v>
      </c>
      <c r="D443" s="12" t="n">
        <v>0</v>
      </c>
      <c r="E443" s="12" t="n">
        <v>1327.22808414626</v>
      </c>
    </row>
    <row r="444" customFormat="false" ht="12.75" hidden="true" customHeight="false" outlineLevel="0" collapsed="false">
      <c r="A444" s="0" t="s">
        <v>43</v>
      </c>
      <c r="B444" s="12" t="n">
        <v>23859.2633884133</v>
      </c>
      <c r="C444" s="12" t="n">
        <v>0</v>
      </c>
      <c r="D444" s="12" t="n">
        <v>3290.84</v>
      </c>
      <c r="E444" s="12" t="n">
        <v>20568.4210518283</v>
      </c>
    </row>
    <row r="445" customFormat="false" ht="12.75" hidden="true" customHeight="false" outlineLevel="0" collapsed="false">
      <c r="A445" s="0" t="s">
        <v>461</v>
      </c>
      <c r="B445" s="12" t="n">
        <v>2042942.64087398</v>
      </c>
      <c r="C445" s="12" t="n">
        <v>116345.44</v>
      </c>
      <c r="D445" s="12" t="n">
        <v>1162671.98</v>
      </c>
      <c r="E445" s="12" t="n">
        <v>996616.109742518</v>
      </c>
    </row>
    <row r="446" customFormat="false" ht="12.75" hidden="true" customHeight="false" outlineLevel="0" collapsed="false">
      <c r="A446" s="0" t="s">
        <v>167</v>
      </c>
      <c r="B446" s="12" t="n">
        <v>59007.6846506072</v>
      </c>
      <c r="C446" s="12" t="n">
        <v>37000</v>
      </c>
      <c r="D446" s="12" t="n">
        <v>39853.48</v>
      </c>
      <c r="E446" s="12" t="n">
        <v>56154.2046506072</v>
      </c>
    </row>
    <row r="447" customFormat="false" ht="12.75" hidden="true" customHeight="false" outlineLevel="0" collapsed="false">
      <c r="A447" s="0" t="s">
        <v>167</v>
      </c>
      <c r="B447" s="12" t="n">
        <v>893171.310442631</v>
      </c>
      <c r="C447" s="12" t="n">
        <v>0</v>
      </c>
      <c r="D447" s="12" t="n">
        <v>846671.31</v>
      </c>
      <c r="E447" s="12" t="n">
        <v>46500.0004426306</v>
      </c>
    </row>
    <row r="448" customFormat="false" ht="12.75" hidden="true" customHeight="false" outlineLevel="0" collapsed="false">
      <c r="A448" s="0" t="s">
        <v>167</v>
      </c>
      <c r="B448" s="12" t="n">
        <v>32445.5616829252</v>
      </c>
      <c r="C448" s="12" t="n">
        <v>0</v>
      </c>
      <c r="D448" s="12" t="n">
        <v>0</v>
      </c>
      <c r="E448" s="12" t="n">
        <v>32445.5616829252</v>
      </c>
    </row>
    <row r="449" customFormat="false" ht="12.75" hidden="true" customHeight="false" outlineLevel="0" collapsed="false">
      <c r="A449" s="0" t="s">
        <v>298</v>
      </c>
      <c r="B449" s="12" t="n">
        <v>0</v>
      </c>
      <c r="E449" s="12" t="n">
        <v>0</v>
      </c>
    </row>
    <row r="450" customFormat="false" ht="12.75" hidden="true" customHeight="false" outlineLevel="0" collapsed="false">
      <c r="A450" s="0" t="s">
        <v>250</v>
      </c>
      <c r="B450" s="12" t="n">
        <v>78261.6867768266</v>
      </c>
      <c r="C450" s="12" t="n">
        <v>0</v>
      </c>
      <c r="D450" s="12" t="n">
        <v>37581.68</v>
      </c>
      <c r="E450" s="12" t="n">
        <v>40680.0067768266</v>
      </c>
    </row>
    <row r="451" customFormat="false" ht="12.75" hidden="true" customHeight="false" outlineLevel="0" collapsed="false">
      <c r="A451" s="0" t="s">
        <v>46</v>
      </c>
      <c r="B451" s="12" t="n">
        <v>23859.2633884133</v>
      </c>
      <c r="C451" s="12" t="n">
        <v>0</v>
      </c>
      <c r="D451" s="12" t="n">
        <v>3290.84</v>
      </c>
      <c r="E451" s="12" t="n">
        <v>20568.4210518283</v>
      </c>
    </row>
    <row r="452" customFormat="false" ht="12.75" hidden="true" customHeight="false" outlineLevel="0" collapsed="false">
      <c r="A452" s="0" t="s">
        <v>69</v>
      </c>
      <c r="B452" s="12" t="n">
        <v>413432.728671445</v>
      </c>
      <c r="C452" s="12" t="n">
        <v>68480.58</v>
      </c>
      <c r="D452" s="12" t="n">
        <v>134204.86</v>
      </c>
      <c r="E452" s="12" t="n">
        <v>347708.445914128</v>
      </c>
    </row>
    <row r="453" customFormat="false" ht="12.75" hidden="true" customHeight="false" outlineLevel="0" collapsed="false">
      <c r="A453" s="0" t="s">
        <v>194</v>
      </c>
      <c r="B453" s="12" t="n">
        <v>7963.36850487756</v>
      </c>
      <c r="C453" s="12" t="n">
        <v>1</v>
      </c>
      <c r="D453" s="12" t="n">
        <v>0</v>
      </c>
      <c r="E453" s="12" t="n">
        <v>7964.36850487756</v>
      </c>
    </row>
    <row r="454" customFormat="false" ht="12.75" hidden="true" customHeight="false" outlineLevel="0" collapsed="false">
      <c r="A454" s="0" t="s">
        <v>204</v>
      </c>
      <c r="B454" s="12" t="n">
        <v>41883.2039285951</v>
      </c>
      <c r="C454" s="12" t="n">
        <v>6300</v>
      </c>
      <c r="D454" s="12" t="n">
        <v>7918.98</v>
      </c>
      <c r="E454" s="12" t="n">
        <v>40264.2239285951</v>
      </c>
    </row>
    <row r="455" customFormat="false" ht="12.75" hidden="true" customHeight="false" outlineLevel="0" collapsed="false">
      <c r="A455" s="0" t="s">
        <v>234</v>
      </c>
      <c r="B455" s="12" t="n">
        <v>316353.173463402</v>
      </c>
      <c r="C455" s="12" t="n">
        <v>20000</v>
      </c>
      <c r="D455" s="12" t="n">
        <v>125201.86</v>
      </c>
      <c r="E455" s="12" t="n">
        <v>211151.313463402</v>
      </c>
    </row>
    <row r="456" customFormat="false" ht="12.75" hidden="true" customHeight="false" outlineLevel="0" collapsed="false">
      <c r="A456" s="0" t="s">
        <v>265</v>
      </c>
      <c r="B456" s="12" t="n">
        <v>925616.872125556</v>
      </c>
      <c r="C456" s="12" t="n">
        <v>0</v>
      </c>
      <c r="D456" s="12" t="n">
        <v>846671.31</v>
      </c>
      <c r="E456" s="12" t="n">
        <v>78945.5621255558</v>
      </c>
    </row>
    <row r="457" customFormat="false" ht="12.75" hidden="true" customHeight="false" outlineLevel="0" collapsed="false">
      <c r="A457" s="0" t="s">
        <v>281</v>
      </c>
      <c r="B457" s="12" t="n">
        <v>35967.8810803637</v>
      </c>
      <c r="C457" s="12" t="n">
        <v>6563.86</v>
      </c>
      <c r="D457" s="12" t="n">
        <v>2830.89</v>
      </c>
      <c r="E457" s="12" t="n">
        <v>39700.8510803637</v>
      </c>
    </row>
    <row r="458" customFormat="false" ht="12.75" hidden="true" customHeight="false" outlineLevel="0" collapsed="false">
      <c r="A458" s="0" t="s">
        <v>306</v>
      </c>
      <c r="B458" s="12" t="n">
        <v>73130.267436459</v>
      </c>
      <c r="C458" s="12" t="n">
        <v>2000</v>
      </c>
      <c r="D458" s="12" t="n">
        <v>19226.49</v>
      </c>
      <c r="E458" s="12" t="n">
        <v>55903.777436459</v>
      </c>
    </row>
    <row r="459" customFormat="false" ht="12.75" hidden="true" customHeight="false" outlineLevel="0" collapsed="false">
      <c r="A459" s="0" t="s">
        <v>342</v>
      </c>
      <c r="B459" s="12" t="n">
        <v>57203.5304267038</v>
      </c>
      <c r="C459" s="12" t="n">
        <v>13000</v>
      </c>
      <c r="D459" s="12" t="n">
        <v>1425.4</v>
      </c>
      <c r="E459" s="12" t="n">
        <v>68778.1304267038</v>
      </c>
    </row>
    <row r="460" customFormat="false" ht="12.75" hidden="true" customHeight="false" outlineLevel="0" collapsed="false">
      <c r="A460" s="0" t="s">
        <v>352</v>
      </c>
      <c r="B460" s="12" t="n">
        <v>34507.9301878028</v>
      </c>
      <c r="C460" s="12" t="n">
        <v>0</v>
      </c>
      <c r="D460" s="12" t="n">
        <v>3981.68</v>
      </c>
      <c r="E460" s="12" t="n">
        <v>30526.2501878028</v>
      </c>
    </row>
    <row r="461" customFormat="false" ht="12.75" hidden="true" customHeight="false" outlineLevel="0" collapsed="false">
      <c r="A461" s="0" t="s">
        <v>362</v>
      </c>
      <c r="B461" s="12" t="n">
        <v>136883.685048776</v>
      </c>
      <c r="C461" s="12" t="n">
        <v>0</v>
      </c>
      <c r="D461" s="12" t="n">
        <v>21210.51</v>
      </c>
      <c r="E461" s="12" t="n">
        <v>115673.18667463</v>
      </c>
    </row>
    <row r="462" customFormat="false" ht="12.75" hidden="true" customHeight="false" outlineLevel="0" collapsed="false">
      <c r="A462" s="0" t="s">
        <v>41</v>
      </c>
      <c r="B462" s="12" t="n">
        <v>2066801.90426239</v>
      </c>
      <c r="C462" s="12" t="n">
        <v>116345.44</v>
      </c>
      <c r="D462" s="12" t="n">
        <v>1165962.82</v>
      </c>
      <c r="E462" s="12" t="n">
        <v>1017184.53079435</v>
      </c>
    </row>
    <row r="464" customFormat="false" ht="12.75" hidden="false" customHeight="false" outlineLevel="0" collapsed="false">
      <c r="A464" s="0" t="s">
        <v>40</v>
      </c>
      <c r="B464" s="12" t="n">
        <v>2066801.90426239</v>
      </c>
      <c r="C464" s="12" t="n">
        <v>116345.44</v>
      </c>
      <c r="D464" s="12" t="n">
        <v>1165962.82</v>
      </c>
      <c r="E464" s="12" t="n">
        <v>1017184.53079435</v>
      </c>
    </row>
    <row r="467" customFormat="false" ht="12.75" hidden="false" customHeight="false" outlineLevel="0" collapsed="false">
      <c r="B467" s="12" t="n">
        <f aca="false">SUM(B99+B96+B88+B85+B70+B60+B53+B49+B39)</f>
        <v>2066801.91588825</v>
      </c>
      <c r="C467" s="12" t="n">
        <f aca="false">SUM(C99+C96+C88+C85+C70+C60+C53+C49+C39)</f>
        <v>116345.44</v>
      </c>
      <c r="D467" s="12" t="n">
        <f aca="false">SUM(D99+D96+D88+D85+D70+D60+D53+D49+D39)</f>
        <v>1165962.82</v>
      </c>
      <c r="E467" s="12" t="n">
        <f aca="false">SUM(E99+E96+E88+E85+E70+E60+E53+E49+E39)</f>
        <v>1017184.53079435</v>
      </c>
    </row>
    <row r="474" customFormat="false" ht="12.75" hidden="false" customHeight="false" outlineLevel="0" collapsed="false">
      <c r="B474" s="12" t="s">
        <v>33</v>
      </c>
      <c r="C474" s="12" t="s">
        <v>379</v>
      </c>
      <c r="D474" s="12" t="s">
        <v>380</v>
      </c>
      <c r="E474" s="12" t="s">
        <v>462</v>
      </c>
    </row>
    <row r="475" customFormat="false" ht="12.75" hidden="false" customHeight="false" outlineLevel="0" collapsed="false">
      <c r="B475" s="12" t="n">
        <v>2066801.90426239</v>
      </c>
      <c r="C475" s="12" t="n">
        <v>30680.58</v>
      </c>
      <c r="D475" s="12" t="n">
        <v>92351.38</v>
      </c>
      <c r="E475" s="12" t="n">
        <v>1017184.52545424</v>
      </c>
    </row>
    <row r="480" customFormat="false" ht="12.75" hidden="false" customHeight="false" outlineLevel="0" collapsed="false">
      <c r="C480" s="12" t="n">
        <v>0</v>
      </c>
      <c r="D480" s="12" t="n">
        <v>0</v>
      </c>
      <c r="E480" s="12" t="n">
        <v>173926.97147256</v>
      </c>
    </row>
    <row r="481" customFormat="false" ht="12.75" hidden="false" customHeight="false" outlineLevel="0" collapsed="false">
      <c r="C481" s="12" t="n">
        <v>0</v>
      </c>
      <c r="D481" s="12" t="n">
        <v>0</v>
      </c>
      <c r="E481" s="12" t="n">
        <v>1954.21</v>
      </c>
    </row>
    <row r="482" customFormat="false" ht="12.75" hidden="false" customHeight="false" outlineLevel="0" collapsed="false">
      <c r="C482" s="12" t="n">
        <v>0</v>
      </c>
      <c r="D482" s="12" t="n">
        <v>0</v>
      </c>
      <c r="E482" s="12" t="n">
        <v>418909.45</v>
      </c>
    </row>
    <row r="483" customFormat="false" ht="12.75" hidden="false" customHeight="false" outlineLevel="0" collapsed="false">
      <c r="C483" s="12" t="n">
        <v>0</v>
      </c>
      <c r="D483" s="12" t="n">
        <v>0</v>
      </c>
      <c r="E483" s="12" t="n">
        <v>104533.776</v>
      </c>
    </row>
    <row r="484" customFormat="false" ht="12.75" hidden="false" customHeight="false" outlineLevel="0" collapsed="false">
      <c r="C484" s="12" t="n">
        <v>0</v>
      </c>
      <c r="D484" s="12" t="n">
        <v>0</v>
      </c>
      <c r="E484" s="12" t="n">
        <v>142471.3</v>
      </c>
    </row>
    <row r="485" customFormat="false" ht="12.75" hidden="false" customHeight="false" outlineLevel="0" collapsed="false">
      <c r="C485" s="12" t="n">
        <v>0</v>
      </c>
      <c r="D485" s="12" t="n">
        <v>0</v>
      </c>
      <c r="E485" s="12" t="n">
        <v>841795.70747256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E356"/>
  <sheetViews>
    <sheetView showFormulas="false" showGridLines="true" showRowColHeaders="true" showZeros="true" rightToLeft="false" tabSelected="false" showOutlineSymbols="true" defaultGridColor="true" view="normal" topLeftCell="I49" colorId="64" zoomScale="160" zoomScaleNormal="160" zoomScalePageLayoutView="115" workbookViewId="0">
      <selection pane="topLeft" activeCell="I68" activeCellId="0" sqref="I68"/>
    </sheetView>
  </sheetViews>
  <sheetFormatPr defaultColWidth="8.6796875" defaultRowHeight="12.75" zeroHeight="false" outlineLevelRow="0" outlineLevelCol="0"/>
  <cols>
    <col collapsed="false" customWidth="true" hidden="true" outlineLevel="0" max="1" min="1" style="0" width="2.42"/>
    <col collapsed="false" customWidth="true" hidden="true" outlineLevel="0" max="4" min="2" style="0" width="2.57"/>
    <col collapsed="false" customWidth="true" hidden="true" outlineLevel="0" max="5" min="5" style="0" width="3"/>
    <col collapsed="false" customWidth="true" hidden="true" outlineLevel="0" max="6" min="6" style="0" width="2.71"/>
    <col collapsed="false" customWidth="true" hidden="true" outlineLevel="0" max="7" min="7" style="0" width="3.57"/>
    <col collapsed="false" customWidth="true" hidden="true" outlineLevel="0" max="8" min="8" style="0" width="8.29"/>
    <col collapsed="false" customWidth="true" hidden="false" outlineLevel="0" max="9" min="9" style="245" width="7"/>
    <col collapsed="false" customWidth="true" hidden="false" outlineLevel="0" max="10" min="10" style="0" width="45.57"/>
    <col collapsed="false" customWidth="true" hidden="true" outlineLevel="0" max="11" min="11" style="2" width="11.71"/>
    <col collapsed="false" customWidth="true" hidden="true" outlineLevel="0" max="12" min="12" style="2" width="11.85"/>
    <col collapsed="false" customWidth="true" hidden="true" outlineLevel="0" max="13" min="13" style="2" width="11.57"/>
    <col collapsed="false" customWidth="true" hidden="true" outlineLevel="0" max="14" min="14" style="2" width="11.71"/>
    <col collapsed="false" customWidth="true" hidden="true" outlineLevel="0" max="15" min="15" style="2" width="11.85"/>
    <col collapsed="false" customWidth="true" hidden="true" outlineLevel="0" max="16" min="16" style="2" width="12.29"/>
    <col collapsed="false" customWidth="true" hidden="true" outlineLevel="0" max="20" min="17" style="2" width="13.86"/>
    <col collapsed="false" customWidth="true" hidden="true" outlineLevel="0" max="21" min="21" style="246" width="6.57"/>
    <col collapsed="false" customWidth="true" hidden="true" outlineLevel="0" max="22" min="22" style="246" width="11.71"/>
    <col collapsed="false" customWidth="true" hidden="true" outlineLevel="0" max="23" min="23" style="2" width="13.71"/>
    <col collapsed="false" customWidth="true" hidden="true" outlineLevel="0" max="24" min="24" style="2" width="13.29"/>
    <col collapsed="false" customWidth="true" hidden="true" outlineLevel="0" max="25" min="25" style="2" width="18.71"/>
    <col collapsed="false" customWidth="true" hidden="true" outlineLevel="0" max="26" min="26" style="2" width="15.14"/>
    <col collapsed="false" customWidth="true" hidden="true" outlineLevel="0" max="31" min="27" style="247" width="14.71"/>
    <col collapsed="false" customWidth="true" hidden="true" outlineLevel="0" max="32" min="32" style="247" width="14.57"/>
    <col collapsed="false" customWidth="true" hidden="true" outlineLevel="0" max="33" min="33" style="2" width="13.86"/>
    <col collapsed="false" customWidth="true" hidden="true" outlineLevel="0" max="34" min="34" style="2" width="4.86"/>
    <col collapsed="false" customWidth="true" hidden="true" outlineLevel="0" max="35" min="35" style="2" width="15.42"/>
    <col collapsed="false" customWidth="true" hidden="true" outlineLevel="0" max="36" min="36" style="2" width="12.29"/>
    <col collapsed="false" customWidth="true" hidden="true" outlineLevel="0" max="37" min="37" style="2" width="16"/>
    <col collapsed="false" customWidth="true" hidden="true" outlineLevel="0" max="39" min="38" style="2" width="12.86"/>
    <col collapsed="false" customWidth="true" hidden="true" outlineLevel="0" max="40" min="40" style="2" width="13.15"/>
    <col collapsed="false" customWidth="true" hidden="true" outlineLevel="0" max="41" min="41" style="0" width="12.42"/>
    <col collapsed="false" customWidth="true" hidden="true" outlineLevel="0" max="42" min="42" style="248" width="12.42"/>
    <col collapsed="false" customWidth="true" hidden="true" outlineLevel="0" max="43" min="43" style="2" width="13.71"/>
    <col collapsed="false" customWidth="true" hidden="true" outlineLevel="0" max="44" min="44" style="3" width="13.71"/>
    <col collapsed="false" customWidth="true" hidden="true" outlineLevel="0" max="45" min="45" style="2" width="14.42"/>
    <col collapsed="false" customWidth="true" hidden="true" outlineLevel="0" max="46" min="46" style="3" width="14.42"/>
    <col collapsed="false" customWidth="true" hidden="true" outlineLevel="0" max="47" min="47" style="2" width="15.85"/>
    <col collapsed="false" customWidth="true" hidden="true" outlineLevel="0" max="48" min="48" style="112" width="12.15"/>
    <col collapsed="false" customWidth="true" hidden="true" outlineLevel="0" max="49" min="49" style="0" width="11.85"/>
    <col collapsed="false" customWidth="true" hidden="false" outlineLevel="0" max="50" min="50" style="248" width="13"/>
    <col collapsed="false" customWidth="true" hidden="true" outlineLevel="0" max="51" min="51" style="248" width="17.29"/>
    <col collapsed="false" customWidth="true" hidden="true" outlineLevel="0" max="52" min="52" style="2" width="18.14"/>
    <col collapsed="false" customWidth="true" hidden="true" outlineLevel="0" max="53" min="53" style="2" width="17.29"/>
    <col collapsed="false" customWidth="true" hidden="false" outlineLevel="0" max="54" min="54" style="2" width="16.85"/>
    <col collapsed="false" customWidth="true" hidden="false" outlineLevel="0" max="55" min="55" style="2" width="15.57"/>
    <col collapsed="false" customWidth="true" hidden="false" outlineLevel="0" max="56" min="56" style="2" width="10.14"/>
    <col collapsed="false" customWidth="true" hidden="false" outlineLevel="0" max="57" min="57" style="0" width="15.42"/>
  </cols>
  <sheetData>
    <row r="1" customFormat="false" ht="18" hidden="false" customHeight="false" outlineLevel="0" collapsed="false">
      <c r="J1" s="6" t="s">
        <v>1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50"/>
      <c r="V1" s="250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6"/>
      <c r="AP1" s="250"/>
      <c r="AQ1" s="249"/>
      <c r="AR1" s="251"/>
      <c r="AS1" s="249"/>
      <c r="AT1" s="251"/>
      <c r="AU1" s="249"/>
      <c r="AV1" s="249"/>
      <c r="AW1" s="6"/>
      <c r="AX1" s="250"/>
    </row>
    <row r="2" customFormat="false" ht="18" hidden="false" customHeight="false" outlineLevel="0" collapsed="false">
      <c r="J2" s="6" t="s">
        <v>463</v>
      </c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50"/>
      <c r="V2" s="250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6"/>
      <c r="AP2" s="250"/>
      <c r="AQ2" s="249"/>
      <c r="AR2" s="251"/>
      <c r="AS2" s="249"/>
      <c r="AT2" s="251"/>
      <c r="AU2" s="249"/>
      <c r="AV2" s="249"/>
      <c r="AW2" s="6"/>
      <c r="AX2" s="250"/>
    </row>
    <row r="3" customFormat="false" ht="18" hidden="false" customHeight="false" outlineLevel="0" collapsed="false">
      <c r="A3" s="252" t="s">
        <v>464</v>
      </c>
      <c r="B3" s="6"/>
      <c r="I3" s="252"/>
      <c r="J3" s="6" t="s">
        <v>455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0"/>
      <c r="V3" s="250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6"/>
      <c r="AP3" s="250"/>
      <c r="AQ3" s="249"/>
      <c r="AR3" s="251"/>
      <c r="AS3" s="249"/>
      <c r="AT3" s="251"/>
      <c r="AU3" s="249"/>
      <c r="AV3" s="249"/>
      <c r="AW3" s="6"/>
      <c r="AX3" s="250"/>
    </row>
    <row r="4" customFormat="false" ht="18.75" hidden="false" customHeight="false" outlineLevel="0" collapsed="false">
      <c r="A4" s="252"/>
      <c r="B4" s="6"/>
      <c r="I4" s="252"/>
      <c r="J4" s="6" t="s">
        <v>465</v>
      </c>
      <c r="AO4" s="0" t="n">
        <v>7.5345</v>
      </c>
    </row>
    <row r="5" s="263" customFormat="true" ht="30" hidden="false" customHeight="true" outlineLevel="0" collapsed="false">
      <c r="A5" s="253" t="s">
        <v>83</v>
      </c>
      <c r="B5" s="128" t="s">
        <v>466</v>
      </c>
      <c r="C5" s="128" t="s">
        <v>467</v>
      </c>
      <c r="D5" s="128" t="s">
        <v>173</v>
      </c>
      <c r="E5" s="128" t="s">
        <v>468</v>
      </c>
      <c r="F5" s="128" t="s">
        <v>469</v>
      </c>
      <c r="G5" s="121" t="s">
        <v>470</v>
      </c>
      <c r="H5" s="254" t="s">
        <v>51</v>
      </c>
      <c r="I5" s="255" t="s">
        <v>471</v>
      </c>
      <c r="J5" s="256" t="s">
        <v>465</v>
      </c>
      <c r="K5" s="257" t="s">
        <v>8</v>
      </c>
      <c r="L5" s="257" t="s">
        <v>9</v>
      </c>
      <c r="M5" s="257" t="s">
        <v>10</v>
      </c>
      <c r="N5" s="257" t="s">
        <v>11</v>
      </c>
      <c r="O5" s="258" t="s">
        <v>472</v>
      </c>
      <c r="P5" s="257" t="s">
        <v>13</v>
      </c>
      <c r="Q5" s="257" t="s">
        <v>15</v>
      </c>
      <c r="R5" s="257" t="s">
        <v>16</v>
      </c>
      <c r="S5" s="257" t="s">
        <v>15</v>
      </c>
      <c r="T5" s="257" t="s">
        <v>17</v>
      </c>
      <c r="U5" s="259" t="s">
        <v>473</v>
      </c>
      <c r="V5" s="259" t="s">
        <v>19</v>
      </c>
      <c r="W5" s="21" t="s">
        <v>17</v>
      </c>
      <c r="X5" s="21" t="s">
        <v>20</v>
      </c>
      <c r="Y5" s="21" t="s">
        <v>22</v>
      </c>
      <c r="Z5" s="21" t="s">
        <v>415</v>
      </c>
      <c r="AA5" s="21" t="s">
        <v>474</v>
      </c>
      <c r="AB5" s="21"/>
      <c r="AC5" s="21" t="s">
        <v>23</v>
      </c>
      <c r="AD5" s="21" t="s">
        <v>24</v>
      </c>
      <c r="AE5" s="21" t="s">
        <v>25</v>
      </c>
      <c r="AF5" s="22" t="s">
        <v>475</v>
      </c>
      <c r="AG5" s="21" t="s">
        <v>476</v>
      </c>
      <c r="AH5" s="21" t="s">
        <v>459</v>
      </c>
      <c r="AI5" s="21" t="s">
        <v>27</v>
      </c>
      <c r="AJ5" s="21" t="s">
        <v>28</v>
      </c>
      <c r="AK5" s="21" t="s">
        <v>15</v>
      </c>
      <c r="AL5" s="21" t="s">
        <v>29</v>
      </c>
      <c r="AM5" s="21" t="s">
        <v>24</v>
      </c>
      <c r="AN5" s="21" t="s">
        <v>25</v>
      </c>
      <c r="AO5" s="21" t="s">
        <v>477</v>
      </c>
      <c r="AP5" s="22" t="s">
        <v>31</v>
      </c>
      <c r="AQ5" s="21" t="s">
        <v>32</v>
      </c>
      <c r="AR5" s="260" t="s">
        <v>33</v>
      </c>
      <c r="AS5" s="22" t="s">
        <v>478</v>
      </c>
      <c r="AT5" s="260" t="s">
        <v>479</v>
      </c>
      <c r="AU5" s="22" t="s">
        <v>480</v>
      </c>
      <c r="AV5" s="22" t="s">
        <v>481</v>
      </c>
      <c r="AW5" s="261" t="s">
        <v>25</v>
      </c>
      <c r="AX5" s="262" t="s">
        <v>482</v>
      </c>
      <c r="AY5" s="262" t="s">
        <v>483</v>
      </c>
      <c r="AZ5" s="21" t="s">
        <v>24</v>
      </c>
      <c r="BA5" s="21" t="s">
        <v>25</v>
      </c>
      <c r="BB5" s="25" t="s">
        <v>37</v>
      </c>
      <c r="BC5" s="25" t="s">
        <v>27</v>
      </c>
      <c r="BD5" s="25" t="s">
        <v>459</v>
      </c>
    </row>
    <row r="6" s="111" customFormat="true" ht="11.25" hidden="false" customHeight="true" outlineLevel="0" collapsed="false">
      <c r="A6" s="264"/>
      <c r="B6" s="265"/>
      <c r="C6" s="265"/>
      <c r="D6" s="265"/>
      <c r="E6" s="265"/>
      <c r="F6" s="265"/>
      <c r="G6" s="266"/>
      <c r="H6" s="267"/>
      <c r="I6" s="268" t="n">
        <v>1</v>
      </c>
      <c r="J6" s="269" t="n">
        <v>2</v>
      </c>
      <c r="K6" s="269" t="n">
        <v>1</v>
      </c>
      <c r="L6" s="269"/>
      <c r="M6" s="269"/>
      <c r="N6" s="269" t="n">
        <v>3</v>
      </c>
      <c r="O6" s="269"/>
      <c r="P6" s="269" t="n">
        <v>4</v>
      </c>
      <c r="Q6" s="269"/>
      <c r="R6" s="269" t="n">
        <v>3</v>
      </c>
      <c r="S6" s="269" t="n">
        <v>4</v>
      </c>
      <c r="T6" s="269" t="n">
        <v>7</v>
      </c>
      <c r="U6" s="270" t="n">
        <v>8</v>
      </c>
      <c r="V6" s="270" t="n">
        <v>3</v>
      </c>
      <c r="W6" s="269" t="n">
        <v>4</v>
      </c>
      <c r="X6" s="269" t="n">
        <v>3</v>
      </c>
      <c r="Y6" s="269"/>
      <c r="Z6" s="269" t="n">
        <v>3</v>
      </c>
      <c r="AA6" s="269" t="n">
        <v>4</v>
      </c>
      <c r="AB6" s="269"/>
      <c r="AC6" s="269"/>
      <c r="AD6" s="269"/>
      <c r="AE6" s="269"/>
      <c r="AF6" s="269"/>
      <c r="AG6" s="271" t="n">
        <v>5</v>
      </c>
      <c r="AH6" s="272"/>
      <c r="AI6" s="272"/>
      <c r="AJ6" s="272"/>
      <c r="AK6" s="272"/>
      <c r="AL6" s="272"/>
      <c r="AM6" s="272"/>
      <c r="AN6" s="272"/>
      <c r="AO6" s="271"/>
      <c r="AP6" s="273"/>
      <c r="AQ6" s="272"/>
      <c r="AR6" s="274"/>
      <c r="AS6" s="272"/>
      <c r="AT6" s="274"/>
      <c r="AU6" s="272"/>
      <c r="AV6" s="272"/>
      <c r="AW6" s="271"/>
      <c r="AX6" s="273" t="n">
        <v>3</v>
      </c>
      <c r="AY6" s="273"/>
      <c r="AZ6" s="272"/>
      <c r="BA6" s="272"/>
      <c r="BB6" s="272" t="n">
        <v>4</v>
      </c>
      <c r="BC6" s="272" t="n">
        <v>5</v>
      </c>
      <c r="BD6" s="275" t="n">
        <v>6</v>
      </c>
    </row>
    <row r="7" customFormat="false" ht="12.75" hidden="false" customHeight="false" outlineLevel="0" collapsed="false">
      <c r="A7" s="276"/>
      <c r="B7" s="277"/>
      <c r="C7" s="277"/>
      <c r="D7" s="277"/>
      <c r="E7" s="277"/>
      <c r="F7" s="277"/>
      <c r="G7" s="278"/>
      <c r="H7" s="279"/>
      <c r="I7" s="280"/>
      <c r="J7" s="281" t="s">
        <v>484</v>
      </c>
      <c r="K7" s="282" t="e">
        <f aca="false">SUM(K8+#REF!+#REF!)</f>
        <v>#REF!</v>
      </c>
      <c r="L7" s="282" t="e">
        <f aca="false">SUM(L8+#REF!+#REF!)</f>
        <v>#REF!</v>
      </c>
      <c r="M7" s="282" t="e">
        <f aca="false">SUM(M8+#REF!+#REF!)</f>
        <v>#REF!</v>
      </c>
      <c r="N7" s="282" t="e">
        <f aca="false">SUM(N8)</f>
        <v>#REF!</v>
      </c>
      <c r="O7" s="282" t="e">
        <f aca="false">SUM(O8)</f>
        <v>#REF!</v>
      </c>
      <c r="P7" s="282" t="e">
        <f aca="false">SUM(P8)</f>
        <v>#REF!</v>
      </c>
      <c r="Q7" s="282" t="e">
        <f aca="false">SUM(Q8+#REF!)</f>
        <v>#REF!</v>
      </c>
      <c r="R7" s="282" t="e">
        <f aca="false">SUM(R8)</f>
        <v>#REF!</v>
      </c>
      <c r="S7" s="282" t="e">
        <f aca="false">SUM(S8)</f>
        <v>#REF!</v>
      </c>
      <c r="T7" s="282" t="e">
        <f aca="false">SUM(T8)</f>
        <v>#REF!</v>
      </c>
      <c r="U7" s="282" t="e">
        <f aca="false">SUM(U8)</f>
        <v>#REF!</v>
      </c>
      <c r="V7" s="282" t="e">
        <f aca="false">SUM(V8)</f>
        <v>#REF!</v>
      </c>
      <c r="W7" s="282" t="n">
        <f aca="false">SUM(W8)</f>
        <v>4701700</v>
      </c>
      <c r="X7" s="282" t="n">
        <f aca="false">SUM(X8)</f>
        <v>4918700</v>
      </c>
      <c r="Y7" s="282" t="n">
        <f aca="false">SUM(Y8)</f>
        <v>2305347.84</v>
      </c>
      <c r="Z7" s="282" t="n">
        <f aca="false">SUM(Z8)</f>
        <v>6092200</v>
      </c>
      <c r="AA7" s="282" t="n">
        <f aca="false">SUM(AA8)</f>
        <v>4345000</v>
      </c>
      <c r="AB7" s="282" t="n">
        <f aca="false">SUM(AB8)</f>
        <v>4355596</v>
      </c>
      <c r="AC7" s="282" t="n">
        <f aca="false">SUM(AC8)</f>
        <v>4894530</v>
      </c>
      <c r="AD7" s="282" t="n">
        <f aca="false">SUM(AD8)</f>
        <v>0</v>
      </c>
      <c r="AE7" s="282" t="n">
        <f aca="false">SUM(AE8)</f>
        <v>0</v>
      </c>
      <c r="AF7" s="282" t="n">
        <f aca="false">SUM(AF8)</f>
        <v>4894530</v>
      </c>
      <c r="AG7" s="282" t="n">
        <f aca="false">SUM(AG8)</f>
        <v>1616265.35</v>
      </c>
      <c r="AH7" s="282" t="e">
        <f aca="false">SUM(AH8)</f>
        <v>#DIV/0!</v>
      </c>
      <c r="AI7" s="282" t="n">
        <f aca="false">SUM(AI8)</f>
        <v>3027712.54</v>
      </c>
      <c r="AJ7" s="282" t="n">
        <f aca="false">SUM(AJ8+AJ93)</f>
        <v>6853500</v>
      </c>
      <c r="AK7" s="282" t="n">
        <f aca="false">SUM(AK8+AK93)</f>
        <v>2588313.84</v>
      </c>
      <c r="AL7" s="282" t="n">
        <f aca="false">SUM(AL8+AL93)</f>
        <v>10035161.6</v>
      </c>
      <c r="AM7" s="282" t="n">
        <f aca="false">SUM(AM8+AM93)</f>
        <v>725000</v>
      </c>
      <c r="AN7" s="282" t="n">
        <f aca="false">SUM(AN8+AN93)</f>
        <v>167000</v>
      </c>
      <c r="AO7" s="282" t="n">
        <f aca="false">SUM(AO8+AO93)</f>
        <v>11993161.6</v>
      </c>
      <c r="AP7" s="282" t="n">
        <f aca="false">SUM(AP8+AP93)</f>
        <v>1591766.08932245</v>
      </c>
      <c r="AQ7" s="282" t="n">
        <f aca="false">SUM(AQ8+AQ93)</f>
        <v>13222500</v>
      </c>
      <c r="AR7" s="282" t="n">
        <f aca="false">SUM(AR8+AR93)</f>
        <v>1754927.33426239</v>
      </c>
      <c r="AS7" s="282" t="n">
        <f aca="false">SUM(AS8+AS93)</f>
        <v>789991.979623838</v>
      </c>
      <c r="AT7" s="282" t="n">
        <f aca="false">SUM(AT8+AT93)</f>
        <v>534669.16</v>
      </c>
      <c r="AU7" s="282" t="n">
        <f aca="false">SUM(AU8+AU93)</f>
        <v>608042.13</v>
      </c>
      <c r="AV7" s="282" t="n">
        <f aca="false">SUM(AV8+AV93)</f>
        <v>313074.57</v>
      </c>
      <c r="AW7" s="282" t="n">
        <f aca="false">SUM(AW8+AW93)</f>
        <v>1200</v>
      </c>
      <c r="AX7" s="283" t="n">
        <f aca="false">SUM(AX8+AX93)</f>
        <v>2066801.90426239</v>
      </c>
      <c r="AY7" s="282" t="n">
        <f aca="false">SUM(AY8+AY93)</f>
        <v>1005232.46</v>
      </c>
      <c r="AZ7" s="282" t="n">
        <f aca="false">SUM(AZ8+AZ93)</f>
        <v>111448.97</v>
      </c>
      <c r="BA7" s="282" t="n">
        <f aca="false">SUM(BA8+BA93)</f>
        <v>1161066.35</v>
      </c>
      <c r="BB7" s="282" t="n">
        <f aca="false">SUM(BB8+BB93)</f>
        <v>1017184.53256752</v>
      </c>
      <c r="BC7" s="282" t="n">
        <f aca="false">SUM(BC8+BC93)</f>
        <v>1006961.86</v>
      </c>
      <c r="BD7" s="284" t="n">
        <f aca="false">SUM(BC7/BB7*100)</f>
        <v>98.9950031444423</v>
      </c>
      <c r="BE7" s="2"/>
    </row>
    <row r="8" customFormat="false" ht="12.75" hidden="false" customHeight="false" outlineLevel="0" collapsed="false">
      <c r="A8" s="276"/>
      <c r="B8" s="277"/>
      <c r="C8" s="277"/>
      <c r="D8" s="277"/>
      <c r="E8" s="277"/>
      <c r="F8" s="277"/>
      <c r="G8" s="278"/>
      <c r="H8" s="279"/>
      <c r="I8" s="285" t="n">
        <v>6</v>
      </c>
      <c r="J8" s="286" t="s">
        <v>485</v>
      </c>
      <c r="K8" s="287" t="e">
        <f aca="false">SUM(K9+K34+K58+K74)</f>
        <v>#REF!</v>
      </c>
      <c r="L8" s="287" t="e">
        <f aca="false">SUM(L9+L34+L58+L74)</f>
        <v>#REF!</v>
      </c>
      <c r="M8" s="287" t="e">
        <f aca="false">SUM(M9+M34+M58+M74)</f>
        <v>#REF!</v>
      </c>
      <c r="N8" s="287" t="e">
        <f aca="false">SUM(N9+N34+N58+N74)</f>
        <v>#REF!</v>
      </c>
      <c r="O8" s="287" t="e">
        <f aca="false">SUM(O9+O34+O58+O74)</f>
        <v>#REF!</v>
      </c>
      <c r="P8" s="287" t="e">
        <f aca="false">SUM(P9+P34+P58+P74)</f>
        <v>#REF!</v>
      </c>
      <c r="Q8" s="287" t="e">
        <f aca="false">SUM(Q9+Q34+Q58+Q74)</f>
        <v>#REF!</v>
      </c>
      <c r="R8" s="287" t="e">
        <f aca="false">SUM(R9+R34+R58+R74)</f>
        <v>#REF!</v>
      </c>
      <c r="S8" s="287" t="e">
        <f aca="false">SUM(S9+S34+S58+S74)</f>
        <v>#REF!</v>
      </c>
      <c r="T8" s="287" t="e">
        <f aca="false">SUM(T9+T34+T58+T74)</f>
        <v>#REF!</v>
      </c>
      <c r="U8" s="287" t="e">
        <f aca="false">SUM(U9+U34+U58+U74)</f>
        <v>#REF!</v>
      </c>
      <c r="V8" s="287" t="e">
        <f aca="false">SUM(V9+V34+V58+V74)</f>
        <v>#REF!</v>
      </c>
      <c r="W8" s="287" t="n">
        <f aca="false">SUM(W9+W34+W58+W74)</f>
        <v>4701700</v>
      </c>
      <c r="X8" s="287" t="n">
        <f aca="false">SUM(X9+X34+X58+X74)</f>
        <v>4918700</v>
      </c>
      <c r="Y8" s="287" t="n">
        <f aca="false">SUM(Y9+Y34+Y58+Y74)</f>
        <v>2305347.84</v>
      </c>
      <c r="Z8" s="287" t="n">
        <f aca="false">SUM(Z9+Z34+Z58+Z74)</f>
        <v>6092200</v>
      </c>
      <c r="AA8" s="287" t="n">
        <f aca="false">SUM(AA9+AA34+AA58+AA74)</f>
        <v>4345000</v>
      </c>
      <c r="AB8" s="287" t="n">
        <f aca="false">SUM(AB9+AB34+AB58+AB74)</f>
        <v>4355596</v>
      </c>
      <c r="AC8" s="287" t="n">
        <f aca="false">SUM(AC9+AC34+AC58+AC74)</f>
        <v>4894530</v>
      </c>
      <c r="AD8" s="287" t="n">
        <f aca="false">SUM(AD9+AD34+AD58+AD74)</f>
        <v>0</v>
      </c>
      <c r="AE8" s="287" t="n">
        <f aca="false">SUM(AE9+AE34+AE58+AE74)</f>
        <v>0</v>
      </c>
      <c r="AF8" s="287" t="n">
        <f aca="false">SUM(AF9+AF34+AF58+AF74)</f>
        <v>4894530</v>
      </c>
      <c r="AG8" s="287" t="n">
        <f aca="false">SUM(AG9+AG34+AG58+AG74)</f>
        <v>1616265.35</v>
      </c>
      <c r="AH8" s="287" t="e">
        <f aca="false">SUM(AH9+AH34+AH58+AH74)</f>
        <v>#DIV/0!</v>
      </c>
      <c r="AI8" s="287" t="n">
        <f aca="false">SUM(AI9+AI34+AI58+AI74)</f>
        <v>3027712.54</v>
      </c>
      <c r="AJ8" s="287" t="n">
        <f aca="false">SUM(AJ9+AJ34+AJ58+AJ74)</f>
        <v>5853500</v>
      </c>
      <c r="AK8" s="287" t="n">
        <f aca="false">SUM(AK9+AK34+AK58+AK74)</f>
        <v>2488313.84</v>
      </c>
      <c r="AL8" s="287" t="n">
        <f aca="false">SUM(AL9+AL34+AL58+AL74+AL89)</f>
        <v>8804957.39</v>
      </c>
      <c r="AM8" s="287" t="n">
        <f aca="false">SUM(AM9+AM34+AM58+AM74+AM89)</f>
        <v>725000</v>
      </c>
      <c r="AN8" s="287" t="n">
        <f aca="false">SUM(AN9+AN34+AN58+AN74+AN89)</f>
        <v>167000</v>
      </c>
      <c r="AO8" s="287" t="n">
        <f aca="false">SUM(AO9+AO34+AO58+AO74+AO89)</f>
        <v>10762957.39</v>
      </c>
      <c r="AP8" s="283" t="n">
        <f aca="false">SUM(AO8/$AO$4)</f>
        <v>1428489.93164775</v>
      </c>
      <c r="AQ8" s="287" t="n">
        <f aca="false">SUM(AQ9+AQ34+AQ58+AQ74+AQ89)</f>
        <v>12772500</v>
      </c>
      <c r="AR8" s="283" t="n">
        <f aca="false">SUM(AQ8/$AO$4)</f>
        <v>1695202.07047581</v>
      </c>
      <c r="AS8" s="283" t="n">
        <f aca="false">SUM(AR8/$AO$4)</f>
        <v>224991.979623838</v>
      </c>
      <c r="AT8" s="283" t="n">
        <f aca="false">SUM(AT9+AT34+AT58+AT74+AT89)</f>
        <v>459680.77</v>
      </c>
      <c r="AU8" s="283" t="n">
        <f aca="false">SUM(AU9+AU34+AU58+AU74+AU89)</f>
        <v>8042.13</v>
      </c>
      <c r="AV8" s="283" t="n">
        <f aca="false">SUM(AV9+AV34+AV58+AV74+AV89)</f>
        <v>241428.36</v>
      </c>
      <c r="AW8" s="283" t="n">
        <f aca="false">SUM(AW9+AW34+AW58+AW74+AW89)</f>
        <v>1200</v>
      </c>
      <c r="AX8" s="283" t="n">
        <f aca="false">SUM(AR8+AV8-AW8)</f>
        <v>1935430.43047581</v>
      </c>
      <c r="AY8" s="282" t="n">
        <f aca="false">SUM(AY9+AY34+AY58+AY74+AY89)</f>
        <v>873860.99</v>
      </c>
      <c r="AZ8" s="282" t="n">
        <f aca="false">SUM(AZ9+AZ34+AZ58+AZ74+AZ89)</f>
        <v>111448.97</v>
      </c>
      <c r="BA8" s="282" t="n">
        <f aca="false">SUM(BA9+BA34+BA58+BA74+BA89)</f>
        <v>1161066.35</v>
      </c>
      <c r="BB8" s="282" t="n">
        <f aca="false">SUM(BB9+BB34+BB58+BB74+BB89)</f>
        <v>885813.058780941</v>
      </c>
      <c r="BC8" s="282" t="n">
        <f aca="false">SUM(BC9+BC34+BC58+BC74+BC89)</f>
        <v>875590.39</v>
      </c>
      <c r="BD8" s="284" t="n">
        <f aca="false">SUM(BC8/BB8*100)</f>
        <v>98.8459564148886</v>
      </c>
      <c r="BE8" s="2"/>
    </row>
    <row r="9" s="113" customFormat="true" ht="12.75" hidden="false" customHeight="false" outlineLevel="0" collapsed="false">
      <c r="A9" s="288"/>
      <c r="B9" s="286"/>
      <c r="C9" s="286"/>
      <c r="D9" s="286"/>
      <c r="E9" s="286"/>
      <c r="F9" s="286"/>
      <c r="G9" s="289"/>
      <c r="H9" s="290" t="s">
        <v>52</v>
      </c>
      <c r="I9" s="285" t="n">
        <v>61</v>
      </c>
      <c r="J9" s="286" t="s">
        <v>53</v>
      </c>
      <c r="K9" s="287" t="e">
        <f aca="false">SUM(K10+K26+K29)</f>
        <v>#REF!</v>
      </c>
      <c r="L9" s="287" t="e">
        <f aca="false">SUM(L10+L26+L29)</f>
        <v>#REF!</v>
      </c>
      <c r="M9" s="287" t="e">
        <f aca="false">SUM(M10+M26+M29)</f>
        <v>#REF!</v>
      </c>
      <c r="N9" s="287" t="n">
        <f aca="false">SUM(N10+N26+N29)</f>
        <v>835000</v>
      </c>
      <c r="O9" s="287" t="n">
        <f aca="false">SUM(O10+O26+O29)</f>
        <v>835000</v>
      </c>
      <c r="P9" s="287" t="n">
        <f aca="false">SUM(P10+P26+P29)</f>
        <v>384000</v>
      </c>
      <c r="Q9" s="287" t="n">
        <f aca="false">SUM(Q10+Q26+Q29)</f>
        <v>311760.62</v>
      </c>
      <c r="R9" s="287" t="n">
        <f aca="false">SUM(R10+R26+R29)</f>
        <v>624000</v>
      </c>
      <c r="S9" s="287" t="n">
        <f aca="false">SUM(S10+S26+S29)</f>
        <v>308222.23</v>
      </c>
      <c r="T9" s="287" t="n">
        <f aca="false">SUM(T10+T26+T29)</f>
        <v>0</v>
      </c>
      <c r="U9" s="287" t="n">
        <f aca="false">SUM(U10+U26+U29)</f>
        <v>463.928571428571</v>
      </c>
      <c r="V9" s="287" t="n">
        <f aca="false">SUM(V10+V26+V29)</f>
        <v>586000</v>
      </c>
      <c r="W9" s="287" t="n">
        <f aca="false">SUM(W10+W26+W29)</f>
        <v>2974200</v>
      </c>
      <c r="X9" s="287" t="n">
        <f aca="false">SUM(X10+X26+X29)</f>
        <v>2973200</v>
      </c>
      <c r="Y9" s="287" t="n">
        <f aca="false">SUM(Y10+Y26+Y29)</f>
        <v>1618714.81</v>
      </c>
      <c r="Z9" s="287" t="n">
        <f aca="false">SUM(Z10+Z26+Z29)</f>
        <v>3020200</v>
      </c>
      <c r="AA9" s="287" t="n">
        <f aca="false">SUM(AA10+AA26+AA29)</f>
        <v>3080000</v>
      </c>
      <c r="AB9" s="287" t="n">
        <f aca="false">SUM(AB10+AB26+AB29)</f>
        <v>2522596</v>
      </c>
      <c r="AC9" s="287" t="n">
        <f aca="false">SUM(AC10+AC26+AC29)</f>
        <v>2846530</v>
      </c>
      <c r="AD9" s="287" t="n">
        <f aca="false">SUM(AD10+AD26+AD29)</f>
        <v>0</v>
      </c>
      <c r="AE9" s="287" t="n">
        <f aca="false">SUM(AE10+AE26+AE29)</f>
        <v>0</v>
      </c>
      <c r="AF9" s="287" t="n">
        <f aca="false">SUM(AF10+AF26+AF29)</f>
        <v>2846530</v>
      </c>
      <c r="AG9" s="287" t="n">
        <f aca="false">SUM(AG10+AG26+AG29)</f>
        <v>1010423.5</v>
      </c>
      <c r="AH9" s="287" t="e">
        <f aca="false">SUM(AH10+AH26+AH29)</f>
        <v>#DIV/0!</v>
      </c>
      <c r="AI9" s="287" t="n">
        <f aca="false">SUM(AI10+AI26+AI29)</f>
        <v>2421385.89</v>
      </c>
      <c r="AJ9" s="287" t="n">
        <f aca="false">SUM(AJ10+AJ26+AJ29)</f>
        <v>858000</v>
      </c>
      <c r="AK9" s="287" t="n">
        <f aca="false">SUM(AK10+AK26+AK29)</f>
        <v>388415.28</v>
      </c>
      <c r="AL9" s="287" t="n">
        <f aca="false">SUM(AL10+AL26+AL29)</f>
        <v>776432.39</v>
      </c>
      <c r="AM9" s="287" t="n">
        <f aca="false">SUM(AM10+AM26+AM29)</f>
        <v>225000</v>
      </c>
      <c r="AN9" s="287" t="n">
        <f aca="false">SUM(AN10+AN26+AN29)</f>
        <v>60000</v>
      </c>
      <c r="AO9" s="287" t="n">
        <f aca="false">SUM(AO10+AO26+AO29)</f>
        <v>941432.39</v>
      </c>
      <c r="AP9" s="283" t="n">
        <f aca="false">SUM(AO9/$AO$4)</f>
        <v>124949.550733294</v>
      </c>
      <c r="AQ9" s="287" t="n">
        <f aca="false">SUM(AQ10+AQ26+AQ29)</f>
        <v>1050000</v>
      </c>
      <c r="AR9" s="283" t="n">
        <f aca="false">SUM(AR10+AR26+AR29)</f>
        <v>140553.458835357</v>
      </c>
      <c r="AS9" s="283" t="n">
        <f aca="false">SUM(AR9/$AO$4)</f>
        <v>18654.6497890182</v>
      </c>
      <c r="AT9" s="283" t="n">
        <f aca="false">SUM(AT10+AT26+AT29)</f>
        <v>128763.58</v>
      </c>
      <c r="AU9" s="283" t="n">
        <f aca="false">SUM(AU10+AU26+AU29)</f>
        <v>8042.13</v>
      </c>
      <c r="AV9" s="283" t="n">
        <f aca="false">SUM(AV10+AV26+AV29)</f>
        <v>60000</v>
      </c>
      <c r="AW9" s="283" t="n">
        <f aca="false">SUM(AW10+AW26+AW29)</f>
        <v>0</v>
      </c>
      <c r="AX9" s="283" t="n">
        <f aca="false">SUM(AX10+AX26+AX29)</f>
        <v>200553.458835357</v>
      </c>
      <c r="AY9" s="282" t="n">
        <f aca="false">SUM(AY10+AY26+AY29)</f>
        <v>180629.81</v>
      </c>
      <c r="AZ9" s="282" t="n">
        <f aca="false">SUM(AZ10+AZ26+AZ29)</f>
        <v>150</v>
      </c>
      <c r="BA9" s="282" t="n">
        <f aca="false">SUM(BA10+BA26+BA29)</f>
        <v>16484.84</v>
      </c>
      <c r="BB9" s="282" t="n">
        <f aca="false">SUM(BB10+BB26+BB29)</f>
        <v>184218.622416219</v>
      </c>
      <c r="BC9" s="282" t="n">
        <f aca="false">SUM(BC10+BC26+BC29)</f>
        <v>179382.56</v>
      </c>
      <c r="BD9" s="284" t="n">
        <f aca="false">SUM(BC9/BB9*100)</f>
        <v>97.3748243512036</v>
      </c>
      <c r="BE9" s="2"/>
    </row>
    <row r="10" customFormat="false" ht="12.75" hidden="false" customHeight="false" outlineLevel="0" collapsed="false">
      <c r="A10" s="291"/>
      <c r="B10" s="292"/>
      <c r="C10" s="292"/>
      <c r="D10" s="292"/>
      <c r="E10" s="292"/>
      <c r="F10" s="292"/>
      <c r="G10" s="293"/>
      <c r="H10" s="290"/>
      <c r="I10" s="285" t="n">
        <v>611</v>
      </c>
      <c r="J10" s="292" t="s">
        <v>486</v>
      </c>
      <c r="K10" s="294" t="e">
        <f aca="false">SUM(K11+K18+K21+#REF!+K23)</f>
        <v>#REF!</v>
      </c>
      <c r="L10" s="294" t="e">
        <f aca="false">SUM(L11+L18+L21+#REF!+L23)</f>
        <v>#REF!</v>
      </c>
      <c r="M10" s="294" t="e">
        <f aca="false">SUM(M11+M18+M21+#REF!+M23)</f>
        <v>#REF!</v>
      </c>
      <c r="N10" s="294" t="n">
        <f aca="false">SUM(N11+N18+N21+N23)</f>
        <v>805000</v>
      </c>
      <c r="O10" s="294" t="n">
        <f aca="false">SUM(O11+O18+O21+O23)</f>
        <v>805000</v>
      </c>
      <c r="P10" s="294" t="n">
        <f aca="false">SUM(P11+P18+P21+P23)</f>
        <v>355000</v>
      </c>
      <c r="Q10" s="294" t="n">
        <f aca="false">SUM(Q11+Q18+Q21+Q23)</f>
        <v>302840.36</v>
      </c>
      <c r="R10" s="294" t="n">
        <f aca="false">SUM(R11+R18+R21+R23)</f>
        <v>600000</v>
      </c>
      <c r="S10" s="294" t="n">
        <f aca="false">SUM(S11+S18+S21+S23)</f>
        <v>290109.38</v>
      </c>
      <c r="T10" s="294" t="n">
        <f aca="false">SUM(T11+T18+T21+T23)</f>
        <v>0</v>
      </c>
      <c r="U10" s="294" t="n">
        <f aca="false">SUM(U11+U18+U21+U23)</f>
        <v>171.428571428571</v>
      </c>
      <c r="V10" s="294" t="n">
        <f aca="false">SUM(V11+V18+V21+V23)</f>
        <v>552000</v>
      </c>
      <c r="W10" s="294" t="n">
        <f aca="false">SUM(W11+W18+W21+W23)</f>
        <v>2735200</v>
      </c>
      <c r="X10" s="294" t="n">
        <f aca="false">SUM(X11+X18+X21+X23)</f>
        <v>2735200</v>
      </c>
      <c r="Y10" s="294" t="n">
        <f aca="false">SUM(Y11+Y18+Y21+Y23)</f>
        <v>1570787.36</v>
      </c>
      <c r="Z10" s="294" t="n">
        <f aca="false">SUM(Z11+Z18+Z21+Z23)</f>
        <v>2935200</v>
      </c>
      <c r="AA10" s="294" t="n">
        <f aca="false">SUM(AA11+AA18+AA21+AA23)</f>
        <v>2822000</v>
      </c>
      <c r="AB10" s="294" t="n">
        <f aca="false">SUM(AB11+AB18+AB21+AB23)</f>
        <v>2264596</v>
      </c>
      <c r="AC10" s="294" t="n">
        <f aca="false">SUM(AC11+AC18+AC21+AC23)</f>
        <v>2590530</v>
      </c>
      <c r="AD10" s="294" t="n">
        <f aca="false">SUM(AD11+AD18+AD21+AD23)</f>
        <v>0</v>
      </c>
      <c r="AE10" s="294" t="n">
        <f aca="false">SUM(AE11+AE18+AE21+AE23)</f>
        <v>0</v>
      </c>
      <c r="AF10" s="294" t="n">
        <f aca="false">SUM(AF11+AF18+AF21+AF23)</f>
        <v>2590530</v>
      </c>
      <c r="AG10" s="294" t="n">
        <f aca="false">SUM(AG11+AG18+AG21+AG23)</f>
        <v>975270.94</v>
      </c>
      <c r="AH10" s="294" t="e">
        <f aca="false">SUM(AH11+AH18+AH21+AH23)</f>
        <v>#DIV/0!</v>
      </c>
      <c r="AI10" s="294" t="n">
        <f aca="false">SUM(AI11+AI18+AI21+AI23)</f>
        <v>2373142.81</v>
      </c>
      <c r="AJ10" s="294" t="n">
        <f aca="false">SUM(AJ11+AJ18+AJ21+AJ23)</f>
        <v>782000</v>
      </c>
      <c r="AK10" s="294" t="n">
        <f aca="false">SUM(AK11+AK18+AK21+AK23-AK25)</f>
        <v>358480.18</v>
      </c>
      <c r="AL10" s="294" t="n">
        <f aca="false">SUM(AL11+AL18+AL21+AL23-AL25)</f>
        <v>621432.39</v>
      </c>
      <c r="AM10" s="294" t="n">
        <f aca="false">SUM(AM11+AM18+AM21+AM23-AM25)</f>
        <v>225000</v>
      </c>
      <c r="AN10" s="294" t="n">
        <f aca="false">SUM(AN11+AN18+AN21+AN23-AN25)</f>
        <v>0</v>
      </c>
      <c r="AO10" s="294" t="n">
        <f aca="false">SUM(AO11+AO18+AO21+AO23-AO25)</f>
        <v>846432.39</v>
      </c>
      <c r="AP10" s="283" t="n">
        <f aca="false">SUM(AO10/$AO$4)</f>
        <v>112340.883933904</v>
      </c>
      <c r="AQ10" s="294" t="n">
        <f aca="false">SUM(AQ11+AQ18+AQ21+AQ23-AQ25)</f>
        <v>953000</v>
      </c>
      <c r="AR10" s="283" t="n">
        <f aca="false">SUM(AR11)</f>
        <v>127679.346419139</v>
      </c>
      <c r="AS10" s="283" t="n">
        <f aca="false">SUM(AR10/$AO$4)</f>
        <v>16945.961433292</v>
      </c>
      <c r="AT10" s="283" t="n">
        <f aca="false">SUM(AT11)</f>
        <v>117362.02</v>
      </c>
      <c r="AU10" s="283" t="n">
        <f aca="false">SUM(AU11)</f>
        <v>0</v>
      </c>
      <c r="AV10" s="283" t="n">
        <f aca="false">SUM(AV11)</f>
        <v>50000</v>
      </c>
      <c r="AW10" s="283" t="n">
        <f aca="false">SUM(AW11+AW27+AW30)</f>
        <v>0</v>
      </c>
      <c r="AX10" s="283" t="n">
        <f aca="false">SUM(AX11)</f>
        <v>177679.346419139</v>
      </c>
      <c r="AY10" s="282" t="n">
        <f aca="false">SUM(AY11)</f>
        <v>159783.8</v>
      </c>
      <c r="AZ10" s="282" t="n">
        <f aca="false">SUM(AZ11)</f>
        <v>0</v>
      </c>
      <c r="BA10" s="282" t="n">
        <f aca="false">SUM(BA11)</f>
        <v>16484.84</v>
      </c>
      <c r="BB10" s="282" t="n">
        <f aca="false">SUM(BB11)</f>
        <v>161194.51</v>
      </c>
      <c r="BC10" s="282" t="n">
        <f aca="false">SUM(BC11)</f>
        <v>158471.84</v>
      </c>
      <c r="BD10" s="284" t="n">
        <f aca="false">SUM(BC10/BB10*100)</f>
        <v>98.3109412349093</v>
      </c>
      <c r="BE10" s="2"/>
    </row>
    <row r="11" customFormat="false" ht="12.75" hidden="false" customHeight="false" outlineLevel="0" collapsed="false">
      <c r="A11" s="291" t="s">
        <v>83</v>
      </c>
      <c r="B11" s="292"/>
      <c r="C11" s="292"/>
      <c r="D11" s="292"/>
      <c r="E11" s="292"/>
      <c r="F11" s="292"/>
      <c r="G11" s="293"/>
      <c r="H11" s="290"/>
      <c r="I11" s="285" t="n">
        <v>6111</v>
      </c>
      <c r="J11" s="292" t="s">
        <v>487</v>
      </c>
      <c r="K11" s="294" t="n">
        <f aca="false">SUM(K12)</f>
        <v>1713113.72</v>
      </c>
      <c r="L11" s="294" t="n">
        <f aca="false">SUM(L12)</f>
        <v>1600000</v>
      </c>
      <c r="M11" s="294" t="n">
        <f aca="false">SUM(M12)</f>
        <v>1600000</v>
      </c>
      <c r="N11" s="294" t="n">
        <f aca="false">SUM(N12)</f>
        <v>800000</v>
      </c>
      <c r="O11" s="294" t="n">
        <f aca="false">SUM(O12)</f>
        <v>800000</v>
      </c>
      <c r="P11" s="294" t="n">
        <f aca="false">SUM(P12)</f>
        <v>350000</v>
      </c>
      <c r="Q11" s="294" t="n">
        <f aca="false">SUM(Q12)</f>
        <v>302840.36</v>
      </c>
      <c r="R11" s="294" t="n">
        <f aca="false">SUM(R12)</f>
        <v>600000</v>
      </c>
      <c r="S11" s="294" t="n">
        <f aca="false">SUM(S12)</f>
        <v>289251.07</v>
      </c>
      <c r="T11" s="294" t="n">
        <f aca="false">SUM(T12)</f>
        <v>0</v>
      </c>
      <c r="U11" s="294" t="n">
        <f aca="false">SUM(U12)</f>
        <v>171.428571428571</v>
      </c>
      <c r="V11" s="294" t="n">
        <f aca="false">SUM(V12)</f>
        <v>550000</v>
      </c>
      <c r="W11" s="294" t="n">
        <f aca="false">SUM(W12:W17)</f>
        <v>2733200</v>
      </c>
      <c r="X11" s="294" t="n">
        <f aca="false">SUM(X12:X17)</f>
        <v>2733200</v>
      </c>
      <c r="Y11" s="294" t="n">
        <f aca="false">SUM(Y12:Y17)</f>
        <v>1570787.36</v>
      </c>
      <c r="Z11" s="294" t="n">
        <v>2933200</v>
      </c>
      <c r="AA11" s="294" t="n">
        <f aca="false">SUM(AA12:AA17)</f>
        <v>2820000</v>
      </c>
      <c r="AB11" s="294" t="n">
        <f aca="false">SUM(AB12:AB17)</f>
        <v>2262596</v>
      </c>
      <c r="AC11" s="294" t="n">
        <f aca="false">SUM(AC12:AC17)</f>
        <v>2588530</v>
      </c>
      <c r="AD11" s="294" t="n">
        <f aca="false">SUM(AD12:AD17)</f>
        <v>0</v>
      </c>
      <c r="AE11" s="294" t="n">
        <f aca="false">SUM(AE12:AE17)</f>
        <v>0</v>
      </c>
      <c r="AF11" s="294" t="n">
        <f aca="false">SUM(AF12:AF17)</f>
        <v>2588530</v>
      </c>
      <c r="AG11" s="294" t="n">
        <f aca="false">SUM(AG12:AG17)</f>
        <v>975270.94</v>
      </c>
      <c r="AH11" s="294" t="n">
        <f aca="false">SUM(AH12:AH17)</f>
        <v>892853.811606087</v>
      </c>
      <c r="AI11" s="294" t="n">
        <f aca="false">SUM(AI12:AI17)</f>
        <v>2373142.81</v>
      </c>
      <c r="AJ11" s="294" t="n">
        <f aca="false">SUM(AJ12:AJ17)</f>
        <v>650000</v>
      </c>
      <c r="AK11" s="294" t="n">
        <f aca="false">SUM(AK12:AK17)</f>
        <v>359685.76</v>
      </c>
      <c r="AL11" s="294" t="n">
        <f aca="false">SUM(AL12:AL17)</f>
        <v>621432.39</v>
      </c>
      <c r="AM11" s="294" t="n">
        <f aca="false">SUM(AM12:AM17)</f>
        <v>225000</v>
      </c>
      <c r="AN11" s="294" t="n">
        <f aca="false">SUM(AN12:AN17)</f>
        <v>0</v>
      </c>
      <c r="AO11" s="294" t="n">
        <f aca="false">SUM(AO12:AO17)</f>
        <v>846432.39</v>
      </c>
      <c r="AP11" s="283" t="n">
        <f aca="false">SUM(AO11/$AO$4)</f>
        <v>112340.883933904</v>
      </c>
      <c r="AQ11" s="294" t="n">
        <f aca="false">SUM(AQ12:AQ17)</f>
        <v>953000</v>
      </c>
      <c r="AR11" s="283" t="n">
        <f aca="false">SUM(AR12+AR23)</f>
        <v>127679.346419139</v>
      </c>
      <c r="AS11" s="283" t="n">
        <f aca="false">SUM(AR11/$AO$4)</f>
        <v>16945.961433292</v>
      </c>
      <c r="AT11" s="283" t="n">
        <f aca="false">SUM(AT12:AT25)</f>
        <v>117362.02</v>
      </c>
      <c r="AU11" s="283" t="n">
        <f aca="false">SUM(AU12:AU25)</f>
        <v>0</v>
      </c>
      <c r="AV11" s="283" t="n">
        <f aca="false">SUM(AV12:AV25)</f>
        <v>50000</v>
      </c>
      <c r="AW11" s="283" t="n">
        <f aca="false">SUM(AW12+AW28+AW31)</f>
        <v>0</v>
      </c>
      <c r="AX11" s="283" t="n">
        <f aca="false">SUM(AX12:AX25)</f>
        <v>177679.346419139</v>
      </c>
      <c r="AY11" s="282" t="n">
        <f aca="false">SUM(AY12:AY25)</f>
        <v>159783.8</v>
      </c>
      <c r="AZ11" s="282" t="n">
        <f aca="false">SUM(AZ12:AZ25)</f>
        <v>0</v>
      </c>
      <c r="BA11" s="282" t="n">
        <f aca="false">SUM(BA12:BA25)</f>
        <v>16484.84</v>
      </c>
      <c r="BB11" s="282" t="n">
        <f aca="false">SUM(BB12:BB25)</f>
        <v>161194.51</v>
      </c>
      <c r="BC11" s="282" t="n">
        <f aca="false">SUM(BC12:BC25)</f>
        <v>158471.84</v>
      </c>
      <c r="BD11" s="284" t="n">
        <f aca="false">SUM(BC11/BB11*100)</f>
        <v>98.3109412349093</v>
      </c>
      <c r="BE11" s="2"/>
    </row>
    <row r="12" customFormat="false" ht="12.75" hidden="false" customHeight="false" outlineLevel="0" collapsed="false">
      <c r="A12" s="291"/>
      <c r="B12" s="292"/>
      <c r="C12" s="292"/>
      <c r="D12" s="292"/>
      <c r="E12" s="292"/>
      <c r="F12" s="292"/>
      <c r="G12" s="293"/>
      <c r="H12" s="290"/>
      <c r="I12" s="285" t="n">
        <v>61111</v>
      </c>
      <c r="J12" s="292" t="s">
        <v>488</v>
      </c>
      <c r="K12" s="294" t="n">
        <v>1713113.72</v>
      </c>
      <c r="L12" s="294" t="n">
        <v>1600000</v>
      </c>
      <c r="M12" s="63" t="n">
        <v>1600000</v>
      </c>
      <c r="N12" s="63" t="n">
        <v>800000</v>
      </c>
      <c r="O12" s="63" t="n">
        <v>800000</v>
      </c>
      <c r="P12" s="63" t="n">
        <v>350000</v>
      </c>
      <c r="Q12" s="63" t="n">
        <v>302840.36</v>
      </c>
      <c r="R12" s="63" t="n">
        <v>600000</v>
      </c>
      <c r="S12" s="63" t="n">
        <v>289251.07</v>
      </c>
      <c r="T12" s="63"/>
      <c r="U12" s="60" t="n">
        <f aca="false">R12/P12*100</f>
        <v>171.428571428571</v>
      </c>
      <c r="V12" s="60" t="n">
        <v>550000</v>
      </c>
      <c r="W12" s="63" t="n">
        <v>482200</v>
      </c>
      <c r="X12" s="63" t="n">
        <v>482200</v>
      </c>
      <c r="Y12" s="63" t="n">
        <v>256343.84</v>
      </c>
      <c r="Z12" s="63" t="n">
        <v>482200</v>
      </c>
      <c r="AA12" s="294" t="n">
        <v>518800</v>
      </c>
      <c r="AB12" s="294" t="n">
        <v>411396</v>
      </c>
      <c r="AC12" s="294" t="n">
        <v>446396</v>
      </c>
      <c r="AD12" s="294"/>
      <c r="AE12" s="294"/>
      <c r="AF12" s="294" t="n">
        <f aca="false">SUM(AC12+AD12-AE12)</f>
        <v>446396</v>
      </c>
      <c r="AG12" s="294" t="n">
        <f aca="false">SUM(AD12+AE12-AF12)</f>
        <v>-446396</v>
      </c>
      <c r="AH12" s="294" t="n">
        <f aca="false">SUM(AE12+AF12-AG12)</f>
        <v>892792</v>
      </c>
      <c r="AI12" s="294" t="n">
        <v>405621.21</v>
      </c>
      <c r="AJ12" s="63" t="n">
        <v>650000</v>
      </c>
      <c r="AK12" s="63" t="n">
        <v>359685.76</v>
      </c>
      <c r="AL12" s="63" t="n">
        <v>621432.39</v>
      </c>
      <c r="AM12" s="63" t="n">
        <v>225000</v>
      </c>
      <c r="AN12" s="63"/>
      <c r="AO12" s="63" t="n">
        <f aca="false">SUM(AL12+AM12-AN12)</f>
        <v>846432.39</v>
      </c>
      <c r="AP12" s="283" t="n">
        <f aca="false">SUM(AO12/$AO$4)</f>
        <v>112340.883933904</v>
      </c>
      <c r="AQ12" s="63" t="n">
        <v>953000</v>
      </c>
      <c r="AR12" s="283" t="n">
        <f aca="false">SUM(AQ12/$AO$4)</f>
        <v>126484.836419139</v>
      </c>
      <c r="AS12" s="287"/>
      <c r="AT12" s="283" t="n">
        <v>117362.02</v>
      </c>
      <c r="AU12" s="63"/>
      <c r="AV12" s="287" t="n">
        <v>50000</v>
      </c>
      <c r="AW12" s="153"/>
      <c r="AX12" s="283" t="n">
        <f aca="false">SUM(AR12+AV12-AW12)</f>
        <v>176484.836419139</v>
      </c>
      <c r="AY12" s="283" t="n">
        <v>159783.8</v>
      </c>
      <c r="AZ12" s="63"/>
      <c r="BA12" s="63" t="n">
        <v>16484.84</v>
      </c>
      <c r="BB12" s="63" t="n">
        <v>90000</v>
      </c>
      <c r="BC12" s="63" t="n">
        <v>83720.92</v>
      </c>
      <c r="BD12" s="152" t="n">
        <f aca="false">SUM(BC12/BB12*100)</f>
        <v>93.0232444444444</v>
      </c>
      <c r="BE12" s="2"/>
    </row>
    <row r="13" customFormat="false" ht="12.75" hidden="false" customHeight="false" outlineLevel="0" collapsed="false">
      <c r="A13" s="291"/>
      <c r="B13" s="292"/>
      <c r="C13" s="292"/>
      <c r="D13" s="292"/>
      <c r="E13" s="292"/>
      <c r="F13" s="292"/>
      <c r="G13" s="293"/>
      <c r="H13" s="290"/>
      <c r="I13" s="285" t="n">
        <v>61121</v>
      </c>
      <c r="J13" s="292" t="s">
        <v>489</v>
      </c>
      <c r="K13" s="294"/>
      <c r="L13" s="294"/>
      <c r="M13" s="63"/>
      <c r="N13" s="63"/>
      <c r="O13" s="63"/>
      <c r="P13" s="63"/>
      <c r="Q13" s="63"/>
      <c r="R13" s="63"/>
      <c r="S13" s="63"/>
      <c r="T13" s="63"/>
      <c r="U13" s="60"/>
      <c r="V13" s="60"/>
      <c r="W13" s="63"/>
      <c r="X13" s="63"/>
      <c r="Y13" s="63"/>
      <c r="Z13" s="63"/>
      <c r="AA13" s="294"/>
      <c r="AB13" s="294"/>
      <c r="AC13" s="294"/>
      <c r="AD13" s="294"/>
      <c r="AE13" s="294"/>
      <c r="AF13" s="294"/>
      <c r="AG13" s="294"/>
      <c r="AH13" s="294"/>
      <c r="AI13" s="294"/>
      <c r="AJ13" s="63"/>
      <c r="AK13" s="63"/>
      <c r="AL13" s="63"/>
      <c r="AM13" s="63"/>
      <c r="AN13" s="63"/>
      <c r="AO13" s="63"/>
      <c r="AP13" s="283"/>
      <c r="AQ13" s="63"/>
      <c r="AR13" s="283"/>
      <c r="AS13" s="287"/>
      <c r="AT13" s="283"/>
      <c r="AU13" s="63"/>
      <c r="AV13" s="287"/>
      <c r="AW13" s="153"/>
      <c r="AX13" s="283"/>
      <c r="AY13" s="283"/>
      <c r="AZ13" s="63"/>
      <c r="BA13" s="63"/>
      <c r="BB13" s="63" t="n">
        <v>40000</v>
      </c>
      <c r="BC13" s="63" t="n">
        <v>40844.3</v>
      </c>
      <c r="BD13" s="152" t="n">
        <f aca="false">SUM(BC13/BB13*100)</f>
        <v>102.11075</v>
      </c>
      <c r="BE13" s="2"/>
    </row>
    <row r="14" customFormat="false" ht="12.75" hidden="false" customHeight="false" outlineLevel="0" collapsed="false">
      <c r="A14" s="291"/>
      <c r="B14" s="292"/>
      <c r="C14" s="292"/>
      <c r="D14" s="292"/>
      <c r="E14" s="292"/>
      <c r="F14" s="292"/>
      <c r="G14" s="293"/>
      <c r="H14" s="290"/>
      <c r="I14" s="285" t="n">
        <v>61131</v>
      </c>
      <c r="J14" s="292" t="s">
        <v>490</v>
      </c>
      <c r="K14" s="294"/>
      <c r="L14" s="294"/>
      <c r="M14" s="63"/>
      <c r="N14" s="63"/>
      <c r="O14" s="63"/>
      <c r="P14" s="63"/>
      <c r="Q14" s="63"/>
      <c r="R14" s="63"/>
      <c r="S14" s="63"/>
      <c r="T14" s="63"/>
      <c r="U14" s="60"/>
      <c r="V14" s="60"/>
      <c r="W14" s="63"/>
      <c r="X14" s="63"/>
      <c r="Y14" s="63"/>
      <c r="Z14" s="63"/>
      <c r="AA14" s="294"/>
      <c r="AB14" s="294"/>
      <c r="AC14" s="294"/>
      <c r="AD14" s="294"/>
      <c r="AE14" s="294"/>
      <c r="AF14" s="294"/>
      <c r="AG14" s="294"/>
      <c r="AH14" s="294"/>
      <c r="AI14" s="294"/>
      <c r="AJ14" s="63"/>
      <c r="AK14" s="63"/>
      <c r="AL14" s="63"/>
      <c r="AM14" s="63"/>
      <c r="AN14" s="63"/>
      <c r="AO14" s="63"/>
      <c r="AP14" s="283"/>
      <c r="AQ14" s="63"/>
      <c r="AR14" s="283"/>
      <c r="AS14" s="287"/>
      <c r="AT14" s="283"/>
      <c r="AU14" s="63"/>
      <c r="AV14" s="287"/>
      <c r="AW14" s="153"/>
      <c r="AX14" s="283"/>
      <c r="AY14" s="283"/>
      <c r="AZ14" s="63"/>
      <c r="BA14" s="63"/>
      <c r="BB14" s="63" t="n">
        <v>1194.51</v>
      </c>
      <c r="BC14" s="63" t="n">
        <v>8545.42</v>
      </c>
      <c r="BD14" s="152" t="n">
        <f aca="false">SUM(BC14/BB14*100)</f>
        <v>715.39124829428</v>
      </c>
      <c r="BE14" s="2"/>
    </row>
    <row r="15" customFormat="false" ht="12.75" hidden="false" customHeight="false" outlineLevel="0" collapsed="false">
      <c r="A15" s="291"/>
      <c r="B15" s="292"/>
      <c r="C15" s="292"/>
      <c r="D15" s="292"/>
      <c r="E15" s="292"/>
      <c r="F15" s="292"/>
      <c r="G15" s="293"/>
      <c r="H15" s="290"/>
      <c r="I15" s="285" t="n">
        <v>61141</v>
      </c>
      <c r="J15" s="292" t="s">
        <v>491</v>
      </c>
      <c r="K15" s="294"/>
      <c r="L15" s="294"/>
      <c r="M15" s="63"/>
      <c r="N15" s="63"/>
      <c r="O15" s="63"/>
      <c r="P15" s="63"/>
      <c r="Q15" s="63"/>
      <c r="R15" s="63"/>
      <c r="S15" s="63"/>
      <c r="T15" s="63"/>
      <c r="U15" s="60"/>
      <c r="V15" s="60"/>
      <c r="W15" s="63" t="n">
        <v>1000</v>
      </c>
      <c r="X15" s="63" t="n">
        <v>1000</v>
      </c>
      <c r="Y15" s="63"/>
      <c r="Z15" s="63" t="n">
        <v>1000</v>
      </c>
      <c r="AA15" s="294" t="n">
        <v>1200</v>
      </c>
      <c r="AB15" s="294" t="n">
        <v>1200</v>
      </c>
      <c r="AC15" s="294" t="n">
        <v>1200</v>
      </c>
      <c r="AD15" s="294"/>
      <c r="AE15" s="294"/>
      <c r="AF15" s="294" t="n">
        <f aca="false">SUM(AC15+AD15-AE15)</f>
        <v>1200</v>
      </c>
      <c r="AG15" s="63"/>
      <c r="AH15" s="63" t="n">
        <f aca="false">SUM(AG15/AA15*100)</f>
        <v>0</v>
      </c>
      <c r="AI15" s="63"/>
      <c r="AJ15" s="63"/>
      <c r="AK15" s="63"/>
      <c r="AL15" s="63"/>
      <c r="AM15" s="63"/>
      <c r="AN15" s="63"/>
      <c r="AO15" s="63" t="n">
        <f aca="false">SUM(AL15+AM15-AN15)</f>
        <v>0</v>
      </c>
      <c r="AP15" s="283" t="n">
        <f aca="false">SUM(AO15/$AO$4)</f>
        <v>0</v>
      </c>
      <c r="AQ15" s="63"/>
      <c r="AR15" s="283" t="n">
        <f aca="false">SUM(AQ15/$AO$4)</f>
        <v>0</v>
      </c>
      <c r="AS15" s="287"/>
      <c r="AT15" s="283" t="n">
        <f aca="false">SUM(AS15/$AO$4)</f>
        <v>0</v>
      </c>
      <c r="AU15" s="63"/>
      <c r="AV15" s="287" t="n">
        <f aca="false">SUM(AU15/$AO$4)</f>
        <v>0</v>
      </c>
      <c r="AW15" s="153"/>
      <c r="AX15" s="283" t="n">
        <f aca="false">SUM(AR15+AV15-AW15)</f>
        <v>0</v>
      </c>
      <c r="AY15" s="283"/>
      <c r="AZ15" s="63"/>
      <c r="BA15" s="63"/>
      <c r="BB15" s="63" t="n">
        <v>15000</v>
      </c>
      <c r="BC15" s="63" t="n">
        <v>12674.99</v>
      </c>
      <c r="BD15" s="152" t="n">
        <f aca="false">SUM(BC15/BB15*100)</f>
        <v>84.4999333333333</v>
      </c>
      <c r="BE15" s="2"/>
    </row>
    <row r="16" customFormat="false" ht="12.75" hidden="true" customHeight="false" outlineLevel="0" collapsed="false">
      <c r="A16" s="291"/>
      <c r="B16" s="292"/>
      <c r="C16" s="292"/>
      <c r="D16" s="292"/>
      <c r="E16" s="292"/>
      <c r="F16" s="292"/>
      <c r="G16" s="293"/>
      <c r="H16" s="290"/>
      <c r="I16" s="285" t="n">
        <v>61143</v>
      </c>
      <c r="J16" s="292" t="s">
        <v>492</v>
      </c>
      <c r="K16" s="294"/>
      <c r="L16" s="294"/>
      <c r="M16" s="63"/>
      <c r="N16" s="63"/>
      <c r="O16" s="63"/>
      <c r="P16" s="63"/>
      <c r="Q16" s="63"/>
      <c r="R16" s="63"/>
      <c r="S16" s="63"/>
      <c r="T16" s="63"/>
      <c r="U16" s="60"/>
      <c r="V16" s="60"/>
      <c r="W16" s="63"/>
      <c r="X16" s="63"/>
      <c r="Y16" s="63"/>
      <c r="Z16" s="63"/>
      <c r="AA16" s="294"/>
      <c r="AB16" s="294"/>
      <c r="AC16" s="294"/>
      <c r="AD16" s="294"/>
      <c r="AE16" s="294"/>
      <c r="AF16" s="294"/>
      <c r="AG16" s="63"/>
      <c r="AH16" s="63"/>
      <c r="AI16" s="63"/>
      <c r="AJ16" s="63"/>
      <c r="AK16" s="63"/>
      <c r="AL16" s="63"/>
      <c r="AM16" s="63"/>
      <c r="AN16" s="63"/>
      <c r="AO16" s="63"/>
      <c r="AP16" s="283"/>
      <c r="AQ16" s="63"/>
      <c r="AR16" s="283"/>
      <c r="AS16" s="287"/>
      <c r="AT16" s="283"/>
      <c r="AU16" s="63"/>
      <c r="AV16" s="287"/>
      <c r="AW16" s="153"/>
      <c r="AX16" s="283"/>
      <c r="AY16" s="283"/>
      <c r="AZ16" s="63"/>
      <c r="BA16" s="63"/>
      <c r="BB16" s="63"/>
      <c r="BC16" s="63" t="n">
        <v>66.71</v>
      </c>
      <c r="BD16" s="152"/>
      <c r="BE16" s="2"/>
    </row>
    <row r="17" customFormat="false" ht="12.75" hidden="true" customHeight="false" outlineLevel="0" collapsed="false">
      <c r="A17" s="291"/>
      <c r="B17" s="292"/>
      <c r="C17" s="292"/>
      <c r="D17" s="292"/>
      <c r="E17" s="292"/>
      <c r="F17" s="292"/>
      <c r="G17" s="293"/>
      <c r="H17" s="290"/>
      <c r="I17" s="285" t="n">
        <v>61119</v>
      </c>
      <c r="J17" s="292" t="s">
        <v>493</v>
      </c>
      <c r="K17" s="294"/>
      <c r="L17" s="294"/>
      <c r="M17" s="63"/>
      <c r="N17" s="63"/>
      <c r="O17" s="63"/>
      <c r="P17" s="63"/>
      <c r="Q17" s="63"/>
      <c r="R17" s="63"/>
      <c r="S17" s="63"/>
      <c r="T17" s="63"/>
      <c r="U17" s="60"/>
      <c r="V17" s="60"/>
      <c r="W17" s="63" t="n">
        <v>2250000</v>
      </c>
      <c r="X17" s="63" t="n">
        <v>2250000</v>
      </c>
      <c r="Y17" s="63" t="n">
        <v>1314443.52</v>
      </c>
      <c r="Z17" s="63" t="n">
        <v>2450000</v>
      </c>
      <c r="AA17" s="294" t="n">
        <v>2300000</v>
      </c>
      <c r="AB17" s="294" t="n">
        <v>1850000</v>
      </c>
      <c r="AC17" s="294" t="n">
        <v>2140934</v>
      </c>
      <c r="AD17" s="294"/>
      <c r="AE17" s="294"/>
      <c r="AF17" s="294" t="n">
        <f aca="false">SUM(AC17+AD17-AE17)</f>
        <v>2140934</v>
      </c>
      <c r="AG17" s="63" t="n">
        <v>1421666.94</v>
      </c>
      <c r="AH17" s="63" t="n">
        <f aca="false">SUM(AG17/AA17*100)</f>
        <v>61.8116060869565</v>
      </c>
      <c r="AI17" s="63" t="n">
        <v>1967521.6</v>
      </c>
      <c r="AJ17" s="63"/>
      <c r="AK17" s="63"/>
      <c r="AL17" s="63"/>
      <c r="AM17" s="63"/>
      <c r="AN17" s="63"/>
      <c r="AO17" s="63" t="n">
        <f aca="false">SUM(AL17+AM17-AN17)</f>
        <v>0</v>
      </c>
      <c r="AP17" s="283" t="n">
        <f aca="false">SUM(AO17/$AO$4)</f>
        <v>0</v>
      </c>
      <c r="AQ17" s="63"/>
      <c r="AR17" s="283" t="n">
        <f aca="false">SUM(AQ17/$AO$4)</f>
        <v>0</v>
      </c>
      <c r="AS17" s="287"/>
      <c r="AT17" s="283" t="n">
        <f aca="false">SUM(AS17/$AO$4)</f>
        <v>0</v>
      </c>
      <c r="AU17" s="63"/>
      <c r="AV17" s="287" t="n">
        <f aca="false">SUM(AU17/$AO$4)</f>
        <v>0</v>
      </c>
      <c r="AW17" s="153"/>
      <c r="AX17" s="283" t="n">
        <f aca="false">SUM(AR17+AV17-AW17)</f>
        <v>0</v>
      </c>
      <c r="AY17" s="283"/>
      <c r="AZ17" s="63"/>
      <c r="BA17" s="63"/>
      <c r="BB17" s="63" t="n">
        <f aca="false">SUM(AX17+AZ17-BA17)</f>
        <v>0</v>
      </c>
      <c r="BC17" s="63" t="n">
        <f aca="false">SUM(AY17+BA17-BB17)</f>
        <v>0</v>
      </c>
      <c r="BD17" s="152" t="e">
        <f aca="false">SUM(BC17/BB17*100)</f>
        <v>#DIV/0!</v>
      </c>
      <c r="BE17" s="2"/>
    </row>
    <row r="18" customFormat="false" ht="12.75" hidden="true" customHeight="false" outlineLevel="0" collapsed="false">
      <c r="A18" s="291" t="s">
        <v>83</v>
      </c>
      <c r="B18" s="292"/>
      <c r="C18" s="292"/>
      <c r="D18" s="292"/>
      <c r="E18" s="292"/>
      <c r="F18" s="292"/>
      <c r="G18" s="293"/>
      <c r="H18" s="290"/>
      <c r="I18" s="285" t="n">
        <v>6112</v>
      </c>
      <c r="J18" s="292" t="s">
        <v>486</v>
      </c>
      <c r="K18" s="294" t="n">
        <f aca="false">SUM(K19:K20)</f>
        <v>105864.51</v>
      </c>
      <c r="L18" s="294" t="n">
        <f aca="false">SUM(L19:L20)</f>
        <v>35000</v>
      </c>
      <c r="M18" s="294" t="n">
        <f aca="false">SUM(M19:M20)</f>
        <v>35000</v>
      </c>
      <c r="N18" s="294" t="n">
        <f aca="false">SUM(N19:N20)</f>
        <v>5000</v>
      </c>
      <c r="O18" s="294" t="n">
        <f aca="false">SUM(O19:O20)</f>
        <v>5000</v>
      </c>
      <c r="P18" s="294" t="n">
        <f aca="false">SUM(P19:P20)</f>
        <v>5000</v>
      </c>
      <c r="Q18" s="294" t="n">
        <f aca="false">SUM(Q19:Q20)</f>
        <v>0</v>
      </c>
      <c r="R18" s="294" t="n">
        <f aca="false">SUM(R19:R20)</f>
        <v>0</v>
      </c>
      <c r="S18" s="294" t="n">
        <f aca="false">SUM(S19:S20)</f>
        <v>0</v>
      </c>
      <c r="T18" s="294"/>
      <c r="U18" s="60" t="n">
        <f aca="false">R18/P18*100</f>
        <v>0</v>
      </c>
      <c r="V18" s="60"/>
      <c r="W18" s="63"/>
      <c r="X18" s="63"/>
      <c r="Y18" s="63"/>
      <c r="Z18" s="63"/>
      <c r="AA18" s="294"/>
      <c r="AB18" s="294"/>
      <c r="AC18" s="294"/>
      <c r="AD18" s="294"/>
      <c r="AE18" s="294"/>
      <c r="AF18" s="294" t="n">
        <f aca="false">SUM(AC18+AD18-AE18)</f>
        <v>0</v>
      </c>
      <c r="AG18" s="63"/>
      <c r="AH18" s="63" t="e">
        <f aca="false">SUM(AG18/AA18*100)</f>
        <v>#DIV/0!</v>
      </c>
      <c r="AI18" s="63"/>
      <c r="AJ18" s="63"/>
      <c r="AK18" s="63"/>
      <c r="AL18" s="63"/>
      <c r="AM18" s="63"/>
      <c r="AN18" s="63"/>
      <c r="AO18" s="63" t="n">
        <f aca="false">SUM(AL18+AM18-AN18)</f>
        <v>0</v>
      </c>
      <c r="AP18" s="283" t="n">
        <f aca="false">SUM(AO18/$AO$4)</f>
        <v>0</v>
      </c>
      <c r="AQ18" s="63"/>
      <c r="AR18" s="283" t="n">
        <f aca="false">SUM(AQ18/$AO$4)</f>
        <v>0</v>
      </c>
      <c r="AS18" s="287"/>
      <c r="AT18" s="283" t="n">
        <f aca="false">SUM(AS18/$AO$4)</f>
        <v>0</v>
      </c>
      <c r="AU18" s="63"/>
      <c r="AV18" s="287" t="n">
        <f aca="false">SUM(AU18/$AO$4)</f>
        <v>0</v>
      </c>
      <c r="AW18" s="153"/>
      <c r="AX18" s="283" t="n">
        <f aca="false">SUM(AR18+AV18-AW18)</f>
        <v>0</v>
      </c>
      <c r="AY18" s="283"/>
      <c r="AZ18" s="63"/>
      <c r="BA18" s="63"/>
      <c r="BB18" s="63" t="n">
        <f aca="false">SUM(AX18+AZ18-BA18)</f>
        <v>0</v>
      </c>
      <c r="BC18" s="63" t="n">
        <f aca="false">SUM(AY18+BA18-BB18)</f>
        <v>0</v>
      </c>
      <c r="BD18" s="152" t="e">
        <f aca="false">SUM(BC18/BB18*100)</f>
        <v>#DIV/0!</v>
      </c>
      <c r="BE18" s="2"/>
    </row>
    <row r="19" customFormat="false" ht="12.75" hidden="true" customHeight="false" outlineLevel="0" collapsed="false">
      <c r="A19" s="291"/>
      <c r="B19" s="292"/>
      <c r="C19" s="292"/>
      <c r="D19" s="292"/>
      <c r="E19" s="292"/>
      <c r="F19" s="292"/>
      <c r="G19" s="293"/>
      <c r="H19" s="290"/>
      <c r="I19" s="285" t="n">
        <v>61121</v>
      </c>
      <c r="J19" s="292" t="s">
        <v>489</v>
      </c>
      <c r="K19" s="294" t="n">
        <v>18996.47</v>
      </c>
      <c r="L19" s="294" t="n">
        <v>17000</v>
      </c>
      <c r="M19" s="294" t="n">
        <v>17000</v>
      </c>
      <c r="N19" s="63" t="n">
        <v>5000</v>
      </c>
      <c r="O19" s="63" t="n">
        <v>5000</v>
      </c>
      <c r="P19" s="63" t="n">
        <v>5000</v>
      </c>
      <c r="Q19" s="63"/>
      <c r="R19" s="63"/>
      <c r="S19" s="63"/>
      <c r="T19" s="63"/>
      <c r="U19" s="60" t="n">
        <f aca="false">R19/P19*100</f>
        <v>0</v>
      </c>
      <c r="V19" s="60"/>
      <c r="W19" s="63"/>
      <c r="X19" s="63"/>
      <c r="Y19" s="63"/>
      <c r="Z19" s="63"/>
      <c r="AA19" s="294"/>
      <c r="AB19" s="294"/>
      <c r="AC19" s="294"/>
      <c r="AD19" s="294"/>
      <c r="AE19" s="294"/>
      <c r="AF19" s="294" t="n">
        <f aca="false">SUM(AC19+AD19-AE19)</f>
        <v>0</v>
      </c>
      <c r="AG19" s="63"/>
      <c r="AH19" s="63" t="e">
        <f aca="false">SUM(AG19/AA19*100)</f>
        <v>#DIV/0!</v>
      </c>
      <c r="AI19" s="63"/>
      <c r="AJ19" s="63"/>
      <c r="AK19" s="63"/>
      <c r="AL19" s="63"/>
      <c r="AM19" s="63"/>
      <c r="AN19" s="63"/>
      <c r="AO19" s="63" t="n">
        <f aca="false">SUM(AL19+AM19-AN19)</f>
        <v>0</v>
      </c>
      <c r="AP19" s="283" t="n">
        <f aca="false">SUM(AO19/$AO$4)</f>
        <v>0</v>
      </c>
      <c r="AQ19" s="63"/>
      <c r="AR19" s="283" t="n">
        <f aca="false">SUM(AQ19/$AO$4)</f>
        <v>0</v>
      </c>
      <c r="AS19" s="287"/>
      <c r="AT19" s="283" t="n">
        <f aca="false">SUM(AS19/$AO$4)</f>
        <v>0</v>
      </c>
      <c r="AU19" s="63"/>
      <c r="AV19" s="287" t="n">
        <f aca="false">SUM(AU19/$AO$4)</f>
        <v>0</v>
      </c>
      <c r="AW19" s="153"/>
      <c r="AX19" s="283" t="n">
        <f aca="false">SUM(AR19+AV19-AW19)</f>
        <v>0</v>
      </c>
      <c r="AY19" s="283"/>
      <c r="AZ19" s="63"/>
      <c r="BA19" s="63"/>
      <c r="BB19" s="63" t="n">
        <f aca="false">SUM(AX19+AZ19-BA19)</f>
        <v>0</v>
      </c>
      <c r="BC19" s="63" t="n">
        <f aca="false">SUM(AY19+BA19-BB19)</f>
        <v>0</v>
      </c>
      <c r="BD19" s="152" t="e">
        <f aca="false">SUM(BC19/BB19*100)</f>
        <v>#DIV/0!</v>
      </c>
      <c r="BE19" s="2"/>
    </row>
    <row r="20" customFormat="false" ht="12.75" hidden="true" customHeight="false" outlineLevel="0" collapsed="false">
      <c r="A20" s="291"/>
      <c r="B20" s="292"/>
      <c r="C20" s="292"/>
      <c r="D20" s="292"/>
      <c r="E20" s="292"/>
      <c r="F20" s="292"/>
      <c r="G20" s="293"/>
      <c r="H20" s="290"/>
      <c r="I20" s="285" t="n">
        <v>61123</v>
      </c>
      <c r="J20" s="292" t="s">
        <v>494</v>
      </c>
      <c r="K20" s="294" t="n">
        <v>86868.04</v>
      </c>
      <c r="L20" s="294" t="n">
        <v>18000</v>
      </c>
      <c r="M20" s="63" t="n">
        <v>18000</v>
      </c>
      <c r="N20" s="63"/>
      <c r="O20" s="63" t="n">
        <v>0</v>
      </c>
      <c r="P20" s="63"/>
      <c r="Q20" s="63"/>
      <c r="R20" s="63"/>
      <c r="S20" s="63"/>
      <c r="T20" s="63"/>
      <c r="U20" s="60"/>
      <c r="V20" s="60"/>
      <c r="W20" s="63"/>
      <c r="X20" s="63"/>
      <c r="Y20" s="63"/>
      <c r="Z20" s="63"/>
      <c r="AA20" s="294"/>
      <c r="AB20" s="294"/>
      <c r="AC20" s="294"/>
      <c r="AD20" s="294"/>
      <c r="AE20" s="294"/>
      <c r="AF20" s="294" t="n">
        <f aca="false">SUM(AC20+AD20-AE20)</f>
        <v>0</v>
      </c>
      <c r="AG20" s="63"/>
      <c r="AH20" s="63" t="e">
        <f aca="false">SUM(AG20/AA20*100)</f>
        <v>#DIV/0!</v>
      </c>
      <c r="AI20" s="63"/>
      <c r="AJ20" s="63"/>
      <c r="AK20" s="63"/>
      <c r="AL20" s="63"/>
      <c r="AM20" s="63"/>
      <c r="AN20" s="63"/>
      <c r="AO20" s="63" t="n">
        <f aca="false">SUM(AL20+AM20-AN20)</f>
        <v>0</v>
      </c>
      <c r="AP20" s="283" t="n">
        <f aca="false">SUM(AO20/$AO$4)</f>
        <v>0</v>
      </c>
      <c r="AQ20" s="63"/>
      <c r="AR20" s="283" t="n">
        <f aca="false">SUM(AQ20/$AO$4)</f>
        <v>0</v>
      </c>
      <c r="AS20" s="287"/>
      <c r="AT20" s="283" t="n">
        <f aca="false">SUM(AS20/$AO$4)</f>
        <v>0</v>
      </c>
      <c r="AU20" s="63"/>
      <c r="AV20" s="287" t="n">
        <f aca="false">SUM(AU20/$AO$4)</f>
        <v>0</v>
      </c>
      <c r="AW20" s="153"/>
      <c r="AX20" s="283" t="n">
        <f aca="false">SUM(AR20+AV20-AW20)</f>
        <v>0</v>
      </c>
      <c r="AY20" s="283"/>
      <c r="AZ20" s="63"/>
      <c r="BA20" s="63"/>
      <c r="BB20" s="63" t="n">
        <f aca="false">SUM(AX20+AZ20-BA20)</f>
        <v>0</v>
      </c>
      <c r="BC20" s="63" t="n">
        <f aca="false">SUM(AY20+BA20-BB20)</f>
        <v>0</v>
      </c>
      <c r="BD20" s="152" t="e">
        <f aca="false">SUM(BC20/BB20*100)</f>
        <v>#DIV/0!</v>
      </c>
      <c r="BE20" s="2"/>
    </row>
    <row r="21" customFormat="false" ht="12.75" hidden="true" customHeight="false" outlineLevel="0" collapsed="false">
      <c r="A21" s="291" t="s">
        <v>83</v>
      </c>
      <c r="B21" s="292"/>
      <c r="C21" s="292"/>
      <c r="D21" s="292"/>
      <c r="E21" s="292"/>
      <c r="F21" s="292"/>
      <c r="G21" s="293"/>
      <c r="H21" s="290"/>
      <c r="I21" s="285" t="n">
        <v>6113</v>
      </c>
      <c r="J21" s="292" t="s">
        <v>490</v>
      </c>
      <c r="K21" s="294" t="n">
        <f aca="false">SUM(K22)</f>
        <v>7782.09</v>
      </c>
      <c r="L21" s="294" t="n">
        <f aca="false">SUM(L22)</f>
        <v>7000</v>
      </c>
      <c r="M21" s="294" t="n">
        <f aca="false">SUM(M22)</f>
        <v>7000</v>
      </c>
      <c r="N21" s="294" t="n">
        <f aca="false">SUM(N22)</f>
        <v>0</v>
      </c>
      <c r="O21" s="294" t="n">
        <f aca="false">SUM(O22)</f>
        <v>0</v>
      </c>
      <c r="P21" s="294" t="n">
        <f aca="false">SUM(P22)</f>
        <v>0</v>
      </c>
      <c r="Q21" s="294" t="n">
        <f aca="false">SUM(Q22)</f>
        <v>0</v>
      </c>
      <c r="R21" s="294" t="n">
        <f aca="false">SUM(R22)</f>
        <v>0</v>
      </c>
      <c r="S21" s="294" t="n">
        <f aca="false">SUM(S22)</f>
        <v>0</v>
      </c>
      <c r="T21" s="294"/>
      <c r="U21" s="60"/>
      <c r="V21" s="60"/>
      <c r="W21" s="63"/>
      <c r="X21" s="63"/>
      <c r="Y21" s="63"/>
      <c r="Z21" s="63"/>
      <c r="AA21" s="294"/>
      <c r="AB21" s="294"/>
      <c r="AC21" s="294"/>
      <c r="AD21" s="294"/>
      <c r="AE21" s="294"/>
      <c r="AF21" s="294" t="n">
        <f aca="false">SUM(AC21+AD21-AE21)</f>
        <v>0</v>
      </c>
      <c r="AG21" s="63"/>
      <c r="AH21" s="63" t="e">
        <f aca="false">SUM(AG21/AA21*100)</f>
        <v>#DIV/0!</v>
      </c>
      <c r="AI21" s="63"/>
      <c r="AJ21" s="63"/>
      <c r="AK21" s="63"/>
      <c r="AL21" s="63"/>
      <c r="AM21" s="63"/>
      <c r="AN21" s="63"/>
      <c r="AO21" s="63" t="n">
        <f aca="false">SUM(AL21+AM21-AN21)</f>
        <v>0</v>
      </c>
      <c r="AP21" s="283" t="n">
        <f aca="false">SUM(AO21/$AO$4)</f>
        <v>0</v>
      </c>
      <c r="AQ21" s="63"/>
      <c r="AR21" s="283" t="n">
        <f aca="false">SUM(AQ21/$AO$4)</f>
        <v>0</v>
      </c>
      <c r="AS21" s="287"/>
      <c r="AT21" s="283" t="n">
        <f aca="false">SUM(AS21/$AO$4)</f>
        <v>0</v>
      </c>
      <c r="AU21" s="63"/>
      <c r="AV21" s="287" t="n">
        <f aca="false">SUM(AU21/$AO$4)</f>
        <v>0</v>
      </c>
      <c r="AW21" s="153"/>
      <c r="AX21" s="283" t="n">
        <f aca="false">SUM(AR21+AV21-AW21)</f>
        <v>0</v>
      </c>
      <c r="AY21" s="283"/>
      <c r="AZ21" s="63"/>
      <c r="BA21" s="63"/>
      <c r="BB21" s="63" t="n">
        <f aca="false">SUM(AX21+AZ21-BA21)</f>
        <v>0</v>
      </c>
      <c r="BC21" s="63" t="n">
        <f aca="false">SUM(AY21+BA21-BB21)</f>
        <v>0</v>
      </c>
      <c r="BD21" s="152" t="e">
        <f aca="false">SUM(BC21/BB21*100)</f>
        <v>#DIV/0!</v>
      </c>
      <c r="BE21" s="2"/>
    </row>
    <row r="22" customFormat="false" ht="12.75" hidden="true" customHeight="false" outlineLevel="0" collapsed="false">
      <c r="A22" s="291"/>
      <c r="B22" s="292"/>
      <c r="C22" s="292"/>
      <c r="D22" s="292"/>
      <c r="E22" s="292"/>
      <c r="F22" s="292"/>
      <c r="G22" s="293"/>
      <c r="H22" s="290"/>
      <c r="I22" s="285" t="n">
        <v>61131</v>
      </c>
      <c r="J22" s="292" t="s">
        <v>490</v>
      </c>
      <c r="K22" s="294" t="n">
        <v>7782.09</v>
      </c>
      <c r="L22" s="294" t="n">
        <v>7000</v>
      </c>
      <c r="M22" s="63" t="n">
        <v>7000</v>
      </c>
      <c r="N22" s="63"/>
      <c r="O22" s="63" t="n">
        <v>0</v>
      </c>
      <c r="P22" s="63"/>
      <c r="Q22" s="63"/>
      <c r="R22" s="63"/>
      <c r="S22" s="63"/>
      <c r="T22" s="63"/>
      <c r="U22" s="60"/>
      <c r="V22" s="60"/>
      <c r="W22" s="63"/>
      <c r="X22" s="63"/>
      <c r="Y22" s="63"/>
      <c r="Z22" s="63"/>
      <c r="AA22" s="294"/>
      <c r="AB22" s="294"/>
      <c r="AC22" s="294"/>
      <c r="AD22" s="294"/>
      <c r="AE22" s="294"/>
      <c r="AF22" s="294" t="n">
        <f aca="false">SUM(AC22+AD22-AE22)</f>
        <v>0</v>
      </c>
      <c r="AG22" s="63"/>
      <c r="AH22" s="63" t="e">
        <f aca="false">SUM(AG22/AA22*100)</f>
        <v>#DIV/0!</v>
      </c>
      <c r="AI22" s="63"/>
      <c r="AJ22" s="63"/>
      <c r="AK22" s="63"/>
      <c r="AL22" s="63"/>
      <c r="AM22" s="63"/>
      <c r="AN22" s="63"/>
      <c r="AO22" s="63" t="n">
        <f aca="false">SUM(AL22+AM22-AN22)</f>
        <v>0</v>
      </c>
      <c r="AP22" s="283" t="n">
        <f aca="false">SUM(AO22/$AO$4)</f>
        <v>0</v>
      </c>
      <c r="AQ22" s="63"/>
      <c r="AR22" s="283" t="n">
        <f aca="false">SUM(AQ22/$AO$4)</f>
        <v>0</v>
      </c>
      <c r="AS22" s="287"/>
      <c r="AT22" s="283" t="n">
        <f aca="false">SUM(AS22/$AO$4)</f>
        <v>0</v>
      </c>
      <c r="AU22" s="63"/>
      <c r="AV22" s="287" t="n">
        <f aca="false">SUM(AU22/$AO$4)</f>
        <v>0</v>
      </c>
      <c r="AW22" s="153"/>
      <c r="AX22" s="283" t="n">
        <f aca="false">SUM(AR22+AV22-AW22)</f>
        <v>0</v>
      </c>
      <c r="AY22" s="283"/>
      <c r="AZ22" s="63"/>
      <c r="BA22" s="63"/>
      <c r="BB22" s="63" t="n">
        <f aca="false">SUM(AX22+AZ22-BA22)</f>
        <v>0</v>
      </c>
      <c r="BC22" s="63" t="n">
        <f aca="false">SUM(AY22+BA22-BB22)</f>
        <v>0</v>
      </c>
      <c r="BD22" s="152" t="e">
        <f aca="false">SUM(BC22/BB22*100)</f>
        <v>#DIV/0!</v>
      </c>
      <c r="BE22" s="2"/>
    </row>
    <row r="23" customFormat="false" ht="12.75" hidden="true" customHeight="false" outlineLevel="0" collapsed="false">
      <c r="A23" s="291"/>
      <c r="B23" s="292"/>
      <c r="C23" s="292"/>
      <c r="D23" s="292"/>
      <c r="E23" s="292"/>
      <c r="F23" s="292"/>
      <c r="G23" s="293"/>
      <c r="H23" s="290"/>
      <c r="I23" s="285" t="n">
        <v>6114</v>
      </c>
      <c r="J23" s="292" t="s">
        <v>495</v>
      </c>
      <c r="K23" s="294" t="n">
        <f aca="false">SUM(K24)</f>
        <v>2426.09</v>
      </c>
      <c r="L23" s="294" t="n">
        <f aca="false">SUM(L24)</f>
        <v>0</v>
      </c>
      <c r="M23" s="294" t="n">
        <f aca="false">SUM(M24)</f>
        <v>0</v>
      </c>
      <c r="N23" s="294" t="n">
        <f aca="false">SUM(N24)</f>
        <v>0</v>
      </c>
      <c r="O23" s="294" t="n">
        <f aca="false">SUM(O24)</f>
        <v>0</v>
      </c>
      <c r="P23" s="294" t="n">
        <f aca="false">SUM(P24)</f>
        <v>0</v>
      </c>
      <c r="Q23" s="294" t="n">
        <f aca="false">SUM(Q24)</f>
        <v>0</v>
      </c>
      <c r="R23" s="294" t="n">
        <f aca="false">SUM(R24)</f>
        <v>0</v>
      </c>
      <c r="S23" s="294" t="n">
        <f aca="false">SUM(S24)</f>
        <v>858.31</v>
      </c>
      <c r="T23" s="294" t="n">
        <f aca="false">SUM(T24)</f>
        <v>0</v>
      </c>
      <c r="U23" s="294" t="n">
        <f aca="false">SUM(U24)</f>
        <v>0</v>
      </c>
      <c r="V23" s="294" t="n">
        <f aca="false">SUM(V24)</f>
        <v>2000</v>
      </c>
      <c r="W23" s="294" t="n">
        <f aca="false">SUM(W24)</f>
        <v>2000</v>
      </c>
      <c r="X23" s="294" t="n">
        <f aca="false">SUM(X24)</f>
        <v>2000</v>
      </c>
      <c r="Y23" s="294" t="n">
        <f aca="false">SUM(Y24)</f>
        <v>0</v>
      </c>
      <c r="Z23" s="294" t="n">
        <f aca="false">SUM(Z24)</f>
        <v>2000</v>
      </c>
      <c r="AA23" s="294" t="n">
        <f aca="false">SUM(AA24)</f>
        <v>2000</v>
      </c>
      <c r="AB23" s="294" t="n">
        <f aca="false">SUM(AB24)</f>
        <v>2000</v>
      </c>
      <c r="AC23" s="294" t="n">
        <f aca="false">SUM(AC24)</f>
        <v>2000</v>
      </c>
      <c r="AD23" s="294" t="n">
        <f aca="false">SUM(AD24)</f>
        <v>0</v>
      </c>
      <c r="AE23" s="294" t="n">
        <f aca="false">SUM(AE24)</f>
        <v>0</v>
      </c>
      <c r="AF23" s="294" t="n">
        <f aca="false">SUM(AC23+AD23-AE23)</f>
        <v>2000</v>
      </c>
      <c r="AG23" s="294" t="n">
        <f aca="false">SUM(AG24)</f>
        <v>0</v>
      </c>
      <c r="AH23" s="63" t="n">
        <f aca="false">SUM(AG23/AA23*100)</f>
        <v>0</v>
      </c>
      <c r="AI23" s="63"/>
      <c r="AJ23" s="63" t="n">
        <f aca="false">SUM(AJ24:AJ25)</f>
        <v>132000</v>
      </c>
      <c r="AK23" s="63" t="n">
        <f aca="false">SUM(AK24)</f>
        <v>0</v>
      </c>
      <c r="AL23" s="63" t="n">
        <f aca="false">SUM(AL24)</f>
        <v>0</v>
      </c>
      <c r="AM23" s="63" t="n">
        <f aca="false">SUM(AM24)</f>
        <v>0</v>
      </c>
      <c r="AN23" s="63" t="n">
        <f aca="false">SUM(AN24)</f>
        <v>0</v>
      </c>
      <c r="AO23" s="63" t="n">
        <f aca="false">SUM(AO24)</f>
        <v>0</v>
      </c>
      <c r="AP23" s="283" t="n">
        <f aca="false">SUM(AO23/$AO$4)</f>
        <v>0</v>
      </c>
      <c r="AQ23" s="63" t="n">
        <f aca="false">SUM(AQ24)</f>
        <v>0</v>
      </c>
      <c r="AR23" s="283" t="n">
        <v>1194.51</v>
      </c>
      <c r="AS23" s="287"/>
      <c r="AT23" s="283" t="n">
        <f aca="false">SUM(AS23/$AO$4)</f>
        <v>0</v>
      </c>
      <c r="AU23" s="63"/>
      <c r="AV23" s="287" t="n">
        <f aca="false">SUM(AU23/$AO$4)</f>
        <v>0</v>
      </c>
      <c r="AW23" s="153"/>
      <c r="AX23" s="283" t="n">
        <f aca="false">SUM(AR23+AV23-AW23)</f>
        <v>1194.51</v>
      </c>
      <c r="AY23" s="283"/>
      <c r="AZ23" s="63"/>
      <c r="BA23" s="63"/>
      <c r="BB23" s="63"/>
      <c r="BC23" s="63" t="n">
        <v>0</v>
      </c>
      <c r="BD23" s="152" t="e">
        <f aca="false">SUM(BC23/BB23*100)</f>
        <v>#DIV/0!</v>
      </c>
      <c r="BE23" s="2"/>
    </row>
    <row r="24" customFormat="false" ht="13.5" hidden="true" customHeight="true" outlineLevel="0" collapsed="false">
      <c r="A24" s="291"/>
      <c r="B24" s="292"/>
      <c r="C24" s="292"/>
      <c r="D24" s="292"/>
      <c r="E24" s="292"/>
      <c r="F24" s="292"/>
      <c r="G24" s="293"/>
      <c r="H24" s="290"/>
      <c r="I24" s="285" t="n">
        <v>61141</v>
      </c>
      <c r="J24" s="292" t="s">
        <v>496</v>
      </c>
      <c r="K24" s="294" t="n">
        <v>2426.09</v>
      </c>
      <c r="L24" s="294"/>
      <c r="M24" s="63" t="n">
        <v>0</v>
      </c>
      <c r="N24" s="63"/>
      <c r="O24" s="63" t="n">
        <v>0</v>
      </c>
      <c r="P24" s="63" t="n">
        <v>0</v>
      </c>
      <c r="Q24" s="63"/>
      <c r="R24" s="63"/>
      <c r="S24" s="63" t="n">
        <v>858.31</v>
      </c>
      <c r="T24" s="63"/>
      <c r="U24" s="60"/>
      <c r="V24" s="60" t="n">
        <v>2000</v>
      </c>
      <c r="W24" s="63" t="n">
        <v>2000</v>
      </c>
      <c r="X24" s="63" t="n">
        <v>2000</v>
      </c>
      <c r="Y24" s="63"/>
      <c r="Z24" s="63" t="n">
        <v>2000</v>
      </c>
      <c r="AA24" s="294" t="n">
        <v>2000</v>
      </c>
      <c r="AB24" s="294" t="n">
        <v>2000</v>
      </c>
      <c r="AC24" s="294" t="n">
        <v>2000</v>
      </c>
      <c r="AD24" s="294"/>
      <c r="AE24" s="294"/>
      <c r="AF24" s="294" t="n">
        <f aca="false">SUM(AC24+AD24-AE24)</f>
        <v>2000</v>
      </c>
      <c r="AG24" s="63"/>
      <c r="AH24" s="63" t="n">
        <f aca="false">SUM(AG24/AA24*100)</f>
        <v>0</v>
      </c>
      <c r="AI24" s="63"/>
      <c r="AJ24" s="63" t="n">
        <v>2000</v>
      </c>
      <c r="AK24" s="294" t="s">
        <v>497</v>
      </c>
      <c r="AL24" s="63"/>
      <c r="AM24" s="63"/>
      <c r="AN24" s="63"/>
      <c r="AO24" s="63" t="n">
        <f aca="false">SUM(AL24+AM24-AN24)</f>
        <v>0</v>
      </c>
      <c r="AP24" s="283" t="n">
        <f aca="false">SUM(AO24/$AO$4)</f>
        <v>0</v>
      </c>
      <c r="AQ24" s="63"/>
      <c r="AR24" s="283" t="n">
        <f aca="false">SUM(AQ24/$AO$4)</f>
        <v>0</v>
      </c>
      <c r="AS24" s="287"/>
      <c r="AT24" s="283" t="n">
        <f aca="false">SUM(AS24/$AO$4)</f>
        <v>0</v>
      </c>
      <c r="AU24" s="63"/>
      <c r="AV24" s="287" t="n">
        <f aca="false">SUM(AU24/$AO$4)</f>
        <v>0</v>
      </c>
      <c r="AW24" s="153"/>
      <c r="AX24" s="283" t="n">
        <f aca="false">SUM(AR24+AV24-AW24)</f>
        <v>0</v>
      </c>
      <c r="AY24" s="283"/>
      <c r="AZ24" s="63"/>
      <c r="BA24" s="63"/>
      <c r="BB24" s="63" t="n">
        <f aca="false">SUM(AX24+AZ24-BA24)</f>
        <v>0</v>
      </c>
      <c r="BC24" s="63" t="n">
        <f aca="false">SUM(AY24+BA24-BB24)</f>
        <v>0</v>
      </c>
      <c r="BD24" s="152" t="e">
        <f aca="false">SUM(BC24/BB24*100)</f>
        <v>#DIV/0!</v>
      </c>
      <c r="BE24" s="2"/>
    </row>
    <row r="25" customFormat="false" ht="13.5" hidden="false" customHeight="true" outlineLevel="0" collapsed="false">
      <c r="A25" s="291"/>
      <c r="B25" s="292"/>
      <c r="C25" s="292"/>
      <c r="D25" s="292"/>
      <c r="E25" s="292"/>
      <c r="F25" s="292"/>
      <c r="G25" s="293"/>
      <c r="H25" s="290"/>
      <c r="I25" s="285" t="n">
        <v>61171</v>
      </c>
      <c r="J25" s="292" t="s">
        <v>498</v>
      </c>
      <c r="K25" s="294"/>
      <c r="L25" s="294"/>
      <c r="M25" s="63"/>
      <c r="N25" s="63"/>
      <c r="O25" s="63"/>
      <c r="P25" s="63"/>
      <c r="Q25" s="63"/>
      <c r="R25" s="63"/>
      <c r="S25" s="63"/>
      <c r="T25" s="63"/>
      <c r="U25" s="60"/>
      <c r="V25" s="60"/>
      <c r="W25" s="63"/>
      <c r="X25" s="63"/>
      <c r="Y25" s="63"/>
      <c r="Z25" s="63"/>
      <c r="AA25" s="294"/>
      <c r="AB25" s="294"/>
      <c r="AC25" s="294"/>
      <c r="AD25" s="294"/>
      <c r="AE25" s="294"/>
      <c r="AF25" s="294"/>
      <c r="AG25" s="63"/>
      <c r="AH25" s="63"/>
      <c r="AI25" s="63" t="n">
        <v>112240.61</v>
      </c>
      <c r="AJ25" s="63" t="n">
        <v>130000</v>
      </c>
      <c r="AK25" s="63" t="n">
        <v>1205.58</v>
      </c>
      <c r="AL25" s="63"/>
      <c r="AM25" s="63"/>
      <c r="AN25" s="63"/>
      <c r="AO25" s="63" t="n">
        <f aca="false">SUM(AL25+AM25-AN25)</f>
        <v>0</v>
      </c>
      <c r="AP25" s="283" t="n">
        <f aca="false">SUM(AO25/$AO$4)</f>
        <v>0</v>
      </c>
      <c r="AQ25" s="63"/>
      <c r="AR25" s="283" t="n">
        <f aca="false">SUM(AQ25/$AO$4)</f>
        <v>0</v>
      </c>
      <c r="AS25" s="287"/>
      <c r="AT25" s="283" t="n">
        <f aca="false">SUM(AS25/$AO$4)</f>
        <v>0</v>
      </c>
      <c r="AU25" s="63"/>
      <c r="AV25" s="287" t="n">
        <f aca="false">SUM(AU25/$AO$4)</f>
        <v>0</v>
      </c>
      <c r="AW25" s="153"/>
      <c r="AX25" s="283" t="n">
        <f aca="false">SUM(AR25+AV25-AW25)</f>
        <v>0</v>
      </c>
      <c r="AY25" s="283"/>
      <c r="AZ25" s="63"/>
      <c r="BA25" s="63"/>
      <c r="BB25" s="63" t="n">
        <v>15000</v>
      </c>
      <c r="BC25" s="63" t="n">
        <v>12619.5</v>
      </c>
      <c r="BD25" s="152" t="n">
        <f aca="false">SUM(BC25/BB25*100)</f>
        <v>84.13</v>
      </c>
      <c r="BE25" s="2"/>
    </row>
    <row r="26" customFormat="false" ht="12.75" hidden="false" customHeight="false" outlineLevel="0" collapsed="false">
      <c r="A26" s="291"/>
      <c r="B26" s="292"/>
      <c r="C26" s="292"/>
      <c r="D26" s="292"/>
      <c r="E26" s="292"/>
      <c r="F26" s="292"/>
      <c r="G26" s="293"/>
      <c r="H26" s="290"/>
      <c r="I26" s="285" t="n">
        <v>613</v>
      </c>
      <c r="J26" s="292" t="s">
        <v>499</v>
      </c>
      <c r="K26" s="294" t="n">
        <f aca="false">SUM(K27)</f>
        <v>46814.87</v>
      </c>
      <c r="L26" s="294" t="n">
        <f aca="false">SUM(L27)</f>
        <v>50000</v>
      </c>
      <c r="M26" s="294" t="n">
        <f aca="false">SUM(M27)</f>
        <v>50000</v>
      </c>
      <c r="N26" s="294" t="n">
        <f aca="false">SUM(N27)</f>
        <v>10000</v>
      </c>
      <c r="O26" s="294" t="n">
        <f aca="false">SUM(O27)</f>
        <v>10000</v>
      </c>
      <c r="P26" s="294" t="n">
        <f aca="false">SUM(P27)</f>
        <v>15000</v>
      </c>
      <c r="Q26" s="294" t="n">
        <f aca="false">SUM(Q27)</f>
        <v>6988.49</v>
      </c>
      <c r="R26" s="294" t="n">
        <f aca="false">SUM(R27)</f>
        <v>13000</v>
      </c>
      <c r="S26" s="294" t="n">
        <f aca="false">SUM(S27)</f>
        <v>14415.75</v>
      </c>
      <c r="T26" s="294" t="n">
        <f aca="false">SUM(T27)</f>
        <v>0</v>
      </c>
      <c r="U26" s="294" t="n">
        <f aca="false">SUM(U27)</f>
        <v>130</v>
      </c>
      <c r="V26" s="294" t="n">
        <f aca="false">SUM(V27)</f>
        <v>25000</v>
      </c>
      <c r="W26" s="294" t="n">
        <f aca="false">SUM(W27)</f>
        <v>230000</v>
      </c>
      <c r="X26" s="294" t="n">
        <f aca="false">SUM(X27)</f>
        <v>230000</v>
      </c>
      <c r="Y26" s="294" t="n">
        <f aca="false">SUM(Y27)</f>
        <v>45290.66</v>
      </c>
      <c r="Z26" s="294" t="n">
        <f aca="false">SUM(Z27)</f>
        <v>80000</v>
      </c>
      <c r="AA26" s="294" t="n">
        <f aca="false">SUM(AA27)</f>
        <v>250000</v>
      </c>
      <c r="AB26" s="294" t="n">
        <f aca="false">SUM(AB27)</f>
        <v>250000</v>
      </c>
      <c r="AC26" s="294" t="n">
        <f aca="false">SUM(AC27)</f>
        <v>250000</v>
      </c>
      <c r="AD26" s="294" t="n">
        <f aca="false">SUM(AD27)</f>
        <v>0</v>
      </c>
      <c r="AE26" s="294" t="n">
        <f aca="false">SUM(AE27)</f>
        <v>0</v>
      </c>
      <c r="AF26" s="294" t="n">
        <f aca="false">SUM(AF27)</f>
        <v>250000</v>
      </c>
      <c r="AG26" s="294" t="n">
        <f aca="false">SUM(AG27)</f>
        <v>33086.9</v>
      </c>
      <c r="AH26" s="294" t="n">
        <f aca="false">SUM(AH27)</f>
        <v>13.23476</v>
      </c>
      <c r="AI26" s="294" t="n">
        <f aca="false">SUM(AI27)</f>
        <v>44932.42</v>
      </c>
      <c r="AJ26" s="294" t="n">
        <f aca="false">SUM(AJ27)</f>
        <v>70000</v>
      </c>
      <c r="AK26" s="294" t="n">
        <f aca="false">SUM(AK27)</f>
        <v>29935.1</v>
      </c>
      <c r="AL26" s="294" t="n">
        <f aca="false">SUM(AL27)</f>
        <v>150000</v>
      </c>
      <c r="AM26" s="294" t="n">
        <f aca="false">SUM(AM27)</f>
        <v>0</v>
      </c>
      <c r="AN26" s="294" t="n">
        <f aca="false">SUM(AN27)</f>
        <v>60000</v>
      </c>
      <c r="AO26" s="294" t="n">
        <f aca="false">SUM(AO27)</f>
        <v>90000</v>
      </c>
      <c r="AP26" s="283" t="n">
        <f aca="false">SUM(AO26/$AO$4)</f>
        <v>11945.0527573163</v>
      </c>
      <c r="AQ26" s="294" t="n">
        <f aca="false">SUM(AQ27)</f>
        <v>90000</v>
      </c>
      <c r="AR26" s="283" t="n">
        <f aca="false">SUM(AQ26/$AO$4)</f>
        <v>11945.0527573163</v>
      </c>
      <c r="AS26" s="287"/>
      <c r="AT26" s="283" t="n">
        <f aca="false">SUM(AT27)</f>
        <v>10961.96</v>
      </c>
      <c r="AU26" s="283" t="n">
        <f aca="false">SUM(AU27:AU28)</f>
        <v>8042.13</v>
      </c>
      <c r="AV26" s="283" t="n">
        <f aca="false">SUM(AV27)</f>
        <v>10000</v>
      </c>
      <c r="AW26" s="283" t="n">
        <f aca="false">SUM(AW27:AW28)</f>
        <v>0</v>
      </c>
      <c r="AX26" s="283" t="n">
        <f aca="false">SUM(AR26+AV26-AW26)</f>
        <v>21945.0527573163</v>
      </c>
      <c r="AY26" s="283" t="n">
        <f aca="false">SUM(AY27)</f>
        <v>19785.69</v>
      </c>
      <c r="AZ26" s="283" t="n">
        <f aca="false">SUM(AZ27)</f>
        <v>0</v>
      </c>
      <c r="BA26" s="283" t="n">
        <f aca="false">SUM(BA27)</f>
        <v>0</v>
      </c>
      <c r="BB26" s="283" t="n">
        <f aca="false">SUM(BB27)</f>
        <v>21945.0527573163</v>
      </c>
      <c r="BC26" s="283" t="n">
        <f aca="false">SUM(BC27)</f>
        <v>19789.3</v>
      </c>
      <c r="BD26" s="295" t="n">
        <f aca="false">SUM(BC26/BB26*100)</f>
        <v>90.1765888596571</v>
      </c>
      <c r="BE26" s="2"/>
    </row>
    <row r="27" customFormat="false" ht="12.75" hidden="false" customHeight="false" outlineLevel="0" collapsed="false">
      <c r="A27" s="291" t="s">
        <v>83</v>
      </c>
      <c r="B27" s="292"/>
      <c r="C27" s="292"/>
      <c r="D27" s="292"/>
      <c r="E27" s="292"/>
      <c r="F27" s="292"/>
      <c r="G27" s="293"/>
      <c r="H27" s="290"/>
      <c r="I27" s="285" t="n">
        <v>6134</v>
      </c>
      <c r="J27" s="292" t="s">
        <v>500</v>
      </c>
      <c r="K27" s="294" t="n">
        <f aca="false">SUM(K28)</f>
        <v>46814.87</v>
      </c>
      <c r="L27" s="294" t="n">
        <f aca="false">SUM(L28)</f>
        <v>50000</v>
      </c>
      <c r="M27" s="294" t="n">
        <f aca="false">SUM(M28)</f>
        <v>50000</v>
      </c>
      <c r="N27" s="294" t="n">
        <f aca="false">SUM(N28)</f>
        <v>10000</v>
      </c>
      <c r="O27" s="294" t="n">
        <f aca="false">SUM(O28)</f>
        <v>10000</v>
      </c>
      <c r="P27" s="294" t="n">
        <v>15000</v>
      </c>
      <c r="Q27" s="294" t="n">
        <f aca="false">SUM(Q28)</f>
        <v>6988.49</v>
      </c>
      <c r="R27" s="294" t="n">
        <f aca="false">SUM(R28)</f>
        <v>13000</v>
      </c>
      <c r="S27" s="294" t="n">
        <f aca="false">SUM(S28)</f>
        <v>14415.75</v>
      </c>
      <c r="T27" s="294" t="n">
        <f aca="false">SUM(T28)</f>
        <v>0</v>
      </c>
      <c r="U27" s="294" t="n">
        <f aca="false">SUM(U28)</f>
        <v>130</v>
      </c>
      <c r="V27" s="294" t="n">
        <f aca="false">SUM(V28)</f>
        <v>25000</v>
      </c>
      <c r="W27" s="294" t="n">
        <f aca="false">SUM(W28)</f>
        <v>230000</v>
      </c>
      <c r="X27" s="294" t="n">
        <f aca="false">SUM(X28)</f>
        <v>230000</v>
      </c>
      <c r="Y27" s="294" t="n">
        <f aca="false">SUM(Y28)</f>
        <v>45290.66</v>
      </c>
      <c r="Z27" s="294" t="n">
        <v>80000</v>
      </c>
      <c r="AA27" s="294" t="n">
        <f aca="false">SUM(AA28)</f>
        <v>250000</v>
      </c>
      <c r="AB27" s="294" t="n">
        <f aca="false">SUM(AB28)</f>
        <v>250000</v>
      </c>
      <c r="AC27" s="294" t="n">
        <f aca="false">SUM(AC28)</f>
        <v>250000</v>
      </c>
      <c r="AD27" s="294" t="n">
        <f aca="false">SUM(AD28)</f>
        <v>0</v>
      </c>
      <c r="AE27" s="294" t="n">
        <f aca="false">SUM(AE28)</f>
        <v>0</v>
      </c>
      <c r="AF27" s="294" t="n">
        <f aca="false">SUM(AF28)</f>
        <v>250000</v>
      </c>
      <c r="AG27" s="294" t="n">
        <f aca="false">SUM(AG28)</f>
        <v>33086.9</v>
      </c>
      <c r="AH27" s="294" t="n">
        <f aca="false">SUM(AH28)</f>
        <v>13.23476</v>
      </c>
      <c r="AI27" s="294" t="n">
        <f aca="false">SUM(AI28)</f>
        <v>44932.42</v>
      </c>
      <c r="AJ27" s="294" t="n">
        <f aca="false">SUM(AJ28)</f>
        <v>70000</v>
      </c>
      <c r="AK27" s="294" t="n">
        <f aca="false">SUM(AK28)</f>
        <v>29935.1</v>
      </c>
      <c r="AL27" s="294" t="n">
        <f aca="false">SUM(AL28)</f>
        <v>150000</v>
      </c>
      <c r="AM27" s="294" t="n">
        <f aca="false">SUM(AM28)</f>
        <v>0</v>
      </c>
      <c r="AN27" s="294" t="n">
        <f aca="false">SUM(AN28)</f>
        <v>60000</v>
      </c>
      <c r="AO27" s="294" t="n">
        <f aca="false">SUM(AO28)</f>
        <v>90000</v>
      </c>
      <c r="AP27" s="283" t="n">
        <f aca="false">SUM(AO27/$AO$4)</f>
        <v>11945.0527573163</v>
      </c>
      <c r="AQ27" s="294" t="n">
        <f aca="false">SUM(AQ28)</f>
        <v>90000</v>
      </c>
      <c r="AR27" s="283" t="n">
        <f aca="false">SUM(AQ27/$AO$4)</f>
        <v>11945.0527573163</v>
      </c>
      <c r="AS27" s="287"/>
      <c r="AT27" s="283" t="n">
        <f aca="false">SUM(AT28)</f>
        <v>10961.96</v>
      </c>
      <c r="AU27" s="63"/>
      <c r="AV27" s="287" t="n">
        <f aca="false">SUM(AV28)</f>
        <v>10000</v>
      </c>
      <c r="AW27" s="153"/>
      <c r="AX27" s="283" t="n">
        <f aca="false">SUM(AR27+AV27-AW27)</f>
        <v>21945.0527573163</v>
      </c>
      <c r="AY27" s="283" t="n">
        <f aca="false">SUM(AY28)</f>
        <v>19785.69</v>
      </c>
      <c r="AZ27" s="283" t="n">
        <f aca="false">SUM(AZ28)</f>
        <v>0</v>
      </c>
      <c r="BA27" s="283" t="n">
        <f aca="false">SUM(BA28)</f>
        <v>0</v>
      </c>
      <c r="BB27" s="283" t="n">
        <f aca="false">SUM(BB28)</f>
        <v>21945.0527573163</v>
      </c>
      <c r="BC27" s="283" t="n">
        <f aca="false">SUM(BC28)</f>
        <v>19789.3</v>
      </c>
      <c r="BD27" s="295" t="n">
        <f aca="false">SUM(BC27/BB27*100)</f>
        <v>90.1765888596571</v>
      </c>
      <c r="BE27" s="2"/>
    </row>
    <row r="28" customFormat="false" ht="12.75" hidden="false" customHeight="false" outlineLevel="0" collapsed="false">
      <c r="A28" s="291"/>
      <c r="B28" s="292"/>
      <c r="C28" s="292"/>
      <c r="D28" s="292"/>
      <c r="E28" s="292"/>
      <c r="F28" s="292"/>
      <c r="G28" s="293"/>
      <c r="H28" s="290"/>
      <c r="I28" s="285" t="n">
        <v>61341</v>
      </c>
      <c r="J28" s="292" t="s">
        <v>501</v>
      </c>
      <c r="K28" s="294" t="n">
        <v>46814.87</v>
      </c>
      <c r="L28" s="294" t="n">
        <v>50000</v>
      </c>
      <c r="M28" s="63" t="n">
        <v>50000</v>
      </c>
      <c r="N28" s="63" t="n">
        <v>10000</v>
      </c>
      <c r="O28" s="63" t="n">
        <v>10000</v>
      </c>
      <c r="P28" s="63" t="n">
        <v>10000</v>
      </c>
      <c r="Q28" s="63" t="n">
        <v>6988.49</v>
      </c>
      <c r="R28" s="63" t="n">
        <v>13000</v>
      </c>
      <c r="S28" s="63" t="n">
        <v>14415.75</v>
      </c>
      <c r="T28" s="63"/>
      <c r="U28" s="60" t="n">
        <f aca="false">R28/P28*100</f>
        <v>130</v>
      </c>
      <c r="V28" s="60" t="n">
        <v>25000</v>
      </c>
      <c r="W28" s="63" t="n">
        <v>230000</v>
      </c>
      <c r="X28" s="63" t="n">
        <v>230000</v>
      </c>
      <c r="Y28" s="63" t="n">
        <v>45290.66</v>
      </c>
      <c r="Z28" s="63" t="n">
        <v>80000</v>
      </c>
      <c r="AA28" s="294" t="n">
        <v>250000</v>
      </c>
      <c r="AB28" s="294" t="n">
        <v>250000</v>
      </c>
      <c r="AC28" s="294" t="n">
        <v>250000</v>
      </c>
      <c r="AD28" s="294"/>
      <c r="AE28" s="294"/>
      <c r="AF28" s="294" t="n">
        <f aca="false">SUM(AC28+AD28-AE28)</f>
        <v>250000</v>
      </c>
      <c r="AG28" s="63" t="n">
        <v>33086.9</v>
      </c>
      <c r="AH28" s="63" t="n">
        <f aca="false">SUM(AG28/AA28*100)</f>
        <v>13.23476</v>
      </c>
      <c r="AI28" s="63" t="n">
        <v>44932.42</v>
      </c>
      <c r="AJ28" s="63" t="n">
        <v>70000</v>
      </c>
      <c r="AK28" s="63" t="n">
        <v>29935.1</v>
      </c>
      <c r="AL28" s="63" t="n">
        <v>150000</v>
      </c>
      <c r="AM28" s="63"/>
      <c r="AN28" s="63" t="n">
        <v>60000</v>
      </c>
      <c r="AO28" s="63" t="n">
        <f aca="false">SUM(AL28+AM28-AN28)</f>
        <v>90000</v>
      </c>
      <c r="AP28" s="283" t="n">
        <f aca="false">SUM(AO28/$AO$4)</f>
        <v>11945.0527573163</v>
      </c>
      <c r="AQ28" s="63" t="n">
        <v>90000</v>
      </c>
      <c r="AR28" s="283" t="n">
        <f aca="false">SUM(AQ28/$AO$4)</f>
        <v>11945.0527573163</v>
      </c>
      <c r="AS28" s="287"/>
      <c r="AT28" s="283" t="n">
        <v>10961.96</v>
      </c>
      <c r="AU28" s="283" t="n">
        <v>8042.13</v>
      </c>
      <c r="AV28" s="283" t="n">
        <v>10000</v>
      </c>
      <c r="AW28" s="283"/>
      <c r="AX28" s="283" t="n">
        <f aca="false">SUM(AR28+AV28-AW28)</f>
        <v>21945.0527573163</v>
      </c>
      <c r="AY28" s="283" t="n">
        <v>19785.69</v>
      </c>
      <c r="AZ28" s="63"/>
      <c r="BA28" s="63"/>
      <c r="BB28" s="63" t="n">
        <f aca="false">SUM(AX28+AZ28-BA28)</f>
        <v>21945.0527573163</v>
      </c>
      <c r="BC28" s="63" t="n">
        <v>19789.3</v>
      </c>
      <c r="BD28" s="152" t="n">
        <f aca="false">SUM(BC28/BB28*100)</f>
        <v>90.1765888596571</v>
      </c>
      <c r="BE28" s="2"/>
    </row>
    <row r="29" customFormat="false" ht="12.75" hidden="false" customHeight="false" outlineLevel="0" collapsed="false">
      <c r="A29" s="291"/>
      <c r="B29" s="292"/>
      <c r="C29" s="292"/>
      <c r="D29" s="292"/>
      <c r="E29" s="292"/>
      <c r="F29" s="292"/>
      <c r="G29" s="293"/>
      <c r="H29" s="290"/>
      <c r="I29" s="285" t="n">
        <v>614</v>
      </c>
      <c r="J29" s="292" t="s">
        <v>502</v>
      </c>
      <c r="K29" s="294" t="n">
        <f aca="false">SUM(K30+K32)</f>
        <v>27705.7</v>
      </c>
      <c r="L29" s="294" t="n">
        <f aca="false">SUM(L30+L32)</f>
        <v>55000</v>
      </c>
      <c r="M29" s="294" t="n">
        <f aca="false">SUM(M30+M32)</f>
        <v>55000</v>
      </c>
      <c r="N29" s="294" t="n">
        <f aca="false">SUM(N30+N32)</f>
        <v>20000</v>
      </c>
      <c r="O29" s="294" t="n">
        <f aca="false">SUM(O30+O32)</f>
        <v>20000</v>
      </c>
      <c r="P29" s="294" t="n">
        <f aca="false">SUM(P30+P32)</f>
        <v>14000</v>
      </c>
      <c r="Q29" s="294" t="n">
        <f aca="false">SUM(Q30+Q32)</f>
        <v>1931.77</v>
      </c>
      <c r="R29" s="294" t="n">
        <f aca="false">SUM(R30+R32)</f>
        <v>11000</v>
      </c>
      <c r="S29" s="294" t="n">
        <f aca="false">SUM(S30+S32)</f>
        <v>3697.1</v>
      </c>
      <c r="T29" s="294" t="n">
        <f aca="false">SUM(T30+T32)</f>
        <v>0</v>
      </c>
      <c r="U29" s="294" t="n">
        <f aca="false">SUM(U30+U32)</f>
        <v>162.5</v>
      </c>
      <c r="V29" s="294" t="n">
        <f aca="false">SUM(V30+V32)</f>
        <v>9000</v>
      </c>
      <c r="W29" s="294" t="n">
        <f aca="false">SUM(W30+W32)</f>
        <v>9000</v>
      </c>
      <c r="X29" s="294" t="n">
        <f aca="false">SUM(X30+X32)</f>
        <v>8000</v>
      </c>
      <c r="Y29" s="294" t="n">
        <f aca="false">SUM(Y30+Y32)</f>
        <v>2636.79</v>
      </c>
      <c r="Z29" s="294" t="n">
        <f aca="false">SUM(Z30+Z32)</f>
        <v>5000</v>
      </c>
      <c r="AA29" s="294" t="n">
        <f aca="false">SUM(AA30+AA32)</f>
        <v>8000</v>
      </c>
      <c r="AB29" s="294" t="n">
        <f aca="false">SUM(AB30+AB32)</f>
        <v>8000</v>
      </c>
      <c r="AC29" s="294" t="n">
        <f aca="false">SUM(AC30+AC32)</f>
        <v>6000</v>
      </c>
      <c r="AD29" s="294" t="n">
        <f aca="false">SUM(AD30+AD32)</f>
        <v>0</v>
      </c>
      <c r="AE29" s="294" t="n">
        <f aca="false">SUM(AE30+AE32)</f>
        <v>0</v>
      </c>
      <c r="AF29" s="294" t="n">
        <f aca="false">SUM(AF30+AF32)</f>
        <v>6000</v>
      </c>
      <c r="AG29" s="294" t="n">
        <f aca="false">SUM(AG30+AG32)</f>
        <v>2065.66</v>
      </c>
      <c r="AH29" s="294" t="n">
        <f aca="false">SUM(AH30+AH32)</f>
        <v>41.602</v>
      </c>
      <c r="AI29" s="294" t="n">
        <f aca="false">SUM(AI30+AI32)</f>
        <v>3310.66</v>
      </c>
      <c r="AJ29" s="294" t="n">
        <f aca="false">SUM(AJ30+AJ32)</f>
        <v>6000</v>
      </c>
      <c r="AK29" s="294" t="n">
        <f aca="false">SUM(AK30+AK32)</f>
        <v>0</v>
      </c>
      <c r="AL29" s="294" t="n">
        <f aca="false">SUM(AL30+AL32)</f>
        <v>5000</v>
      </c>
      <c r="AM29" s="294" t="n">
        <f aca="false">SUM(AM30+AM32)</f>
        <v>0</v>
      </c>
      <c r="AN29" s="294" t="n">
        <f aca="false">SUM(AN30+AN32)</f>
        <v>0</v>
      </c>
      <c r="AO29" s="294" t="n">
        <f aca="false">SUM(AO30+AO32)</f>
        <v>5000</v>
      </c>
      <c r="AP29" s="283" t="n">
        <f aca="false">SUM(AO29/$AO$4)</f>
        <v>663.61404207313</v>
      </c>
      <c r="AQ29" s="294" t="n">
        <f aca="false">SUM(AQ30+AQ32)</f>
        <v>7000</v>
      </c>
      <c r="AR29" s="283" t="n">
        <f aca="false">SUM(AQ29/$AO$4)</f>
        <v>929.059658902382</v>
      </c>
      <c r="AS29" s="287"/>
      <c r="AT29" s="283" t="n">
        <f aca="false">SUM(AT30)</f>
        <v>439.6</v>
      </c>
      <c r="AU29" s="283" t="n">
        <f aca="false">SUM(AU30)</f>
        <v>0</v>
      </c>
      <c r="AV29" s="283" t="n">
        <f aca="false">SUM(AV30)</f>
        <v>0</v>
      </c>
      <c r="AW29" s="283" t="n">
        <f aca="false">SUM(AW30)</f>
        <v>0</v>
      </c>
      <c r="AX29" s="283" t="n">
        <f aca="false">SUM(AR29+AV29-AW29)</f>
        <v>929.059658902382</v>
      </c>
      <c r="AY29" s="283" t="n">
        <f aca="false">SUM(AY30)</f>
        <v>1060.32</v>
      </c>
      <c r="AZ29" s="283" t="n">
        <f aca="false">SUM(AZ30)</f>
        <v>150</v>
      </c>
      <c r="BA29" s="63"/>
      <c r="BB29" s="63" t="n">
        <f aca="false">SUM(AX29+AZ29-BA29)</f>
        <v>1079.05965890238</v>
      </c>
      <c r="BC29" s="63" t="n">
        <f aca="false">SUM(BC30)</f>
        <v>1121.42</v>
      </c>
      <c r="BD29" s="152" t="n">
        <f aca="false">SUM(BC29/BB29*100)</f>
        <v>103.925671833632</v>
      </c>
    </row>
    <row r="30" customFormat="false" ht="12.75" hidden="false" customHeight="false" outlineLevel="0" collapsed="false">
      <c r="A30" s="291" t="s">
        <v>83</v>
      </c>
      <c r="B30" s="292"/>
      <c r="C30" s="292"/>
      <c r="D30" s="292"/>
      <c r="E30" s="292"/>
      <c r="F30" s="292"/>
      <c r="G30" s="293"/>
      <c r="H30" s="290"/>
      <c r="I30" s="285" t="n">
        <v>6142</v>
      </c>
      <c r="J30" s="292" t="s">
        <v>503</v>
      </c>
      <c r="K30" s="294" t="n">
        <f aca="false">SUM(K31)</f>
        <v>6535.75</v>
      </c>
      <c r="L30" s="294" t="n">
        <f aca="false">SUM(L31)</f>
        <v>40000</v>
      </c>
      <c r="M30" s="294" t="n">
        <f aca="false">SUM(M31)</f>
        <v>40000</v>
      </c>
      <c r="N30" s="294" t="n">
        <f aca="false">SUM(N31)</f>
        <v>10000</v>
      </c>
      <c r="O30" s="294" t="n">
        <f aca="false">SUM(O31)</f>
        <v>10000</v>
      </c>
      <c r="P30" s="294" t="n">
        <f aca="false">SUM(P31)</f>
        <v>8000</v>
      </c>
      <c r="Q30" s="294" t="n">
        <f aca="false">SUM(Q31)</f>
        <v>1636.12</v>
      </c>
      <c r="R30" s="294" t="n">
        <f aca="false">SUM(R31)</f>
        <v>5000</v>
      </c>
      <c r="S30" s="294" t="n">
        <f aca="false">SUM(S31)</f>
        <v>2241.16</v>
      </c>
      <c r="T30" s="294" t="n">
        <f aca="false">SUM(T31)</f>
        <v>0</v>
      </c>
      <c r="U30" s="294" t="n">
        <f aca="false">SUM(U31)</f>
        <v>62.5</v>
      </c>
      <c r="V30" s="294" t="n">
        <f aca="false">SUM(V31)</f>
        <v>5000</v>
      </c>
      <c r="W30" s="294" t="n">
        <f aca="false">SUM(W31)</f>
        <v>5000</v>
      </c>
      <c r="X30" s="294" t="n">
        <f aca="false">SUM(X31)</f>
        <v>5000</v>
      </c>
      <c r="Y30" s="294" t="n">
        <f aca="false">SUM(Y31)</f>
        <v>2636.79</v>
      </c>
      <c r="Z30" s="294" t="n">
        <f aca="false">SUM(Z31)</f>
        <v>5000</v>
      </c>
      <c r="AA30" s="294" t="n">
        <f aca="false">SUM(AA31)</f>
        <v>5000</v>
      </c>
      <c r="AB30" s="294" t="n">
        <f aca="false">SUM(AB31)</f>
        <v>5000</v>
      </c>
      <c r="AC30" s="294" t="n">
        <f aca="false">SUM(AC31)</f>
        <v>5000</v>
      </c>
      <c r="AD30" s="294" t="n">
        <f aca="false">SUM(AD31)</f>
        <v>0</v>
      </c>
      <c r="AE30" s="294" t="n">
        <f aca="false">SUM(AE31)</f>
        <v>0</v>
      </c>
      <c r="AF30" s="294" t="n">
        <f aca="false">SUM(AF31)</f>
        <v>5000</v>
      </c>
      <c r="AG30" s="294" t="n">
        <f aca="false">SUM(AG31)</f>
        <v>2044</v>
      </c>
      <c r="AH30" s="294" t="n">
        <f aca="false">SUM(AH31)</f>
        <v>40.88</v>
      </c>
      <c r="AI30" s="294" t="n">
        <f aca="false">SUM(AI31)</f>
        <v>3289</v>
      </c>
      <c r="AJ30" s="294" t="n">
        <f aca="false">SUM(AJ31)</f>
        <v>5000</v>
      </c>
      <c r="AK30" s="294" t="n">
        <f aca="false">SUM(AK31)</f>
        <v>0</v>
      </c>
      <c r="AL30" s="294" t="n">
        <f aca="false">SUM(AL31)</f>
        <v>5000</v>
      </c>
      <c r="AM30" s="294" t="n">
        <f aca="false">SUM(AM31)</f>
        <v>0</v>
      </c>
      <c r="AN30" s="294" t="n">
        <f aca="false">SUM(AN31)</f>
        <v>0</v>
      </c>
      <c r="AO30" s="294" t="n">
        <f aca="false">SUM(AO31)</f>
        <v>5000</v>
      </c>
      <c r="AP30" s="283" t="n">
        <f aca="false">SUM(AO30/$AO$4)</f>
        <v>663.61404207313</v>
      </c>
      <c r="AQ30" s="294" t="n">
        <f aca="false">SUM(AQ31)</f>
        <v>7000</v>
      </c>
      <c r="AR30" s="283" t="n">
        <f aca="false">SUM(AQ30/$AO$4)</f>
        <v>929.059658902382</v>
      </c>
      <c r="AS30" s="287"/>
      <c r="AT30" s="283" t="n">
        <f aca="false">SUM(AT31)</f>
        <v>439.6</v>
      </c>
      <c r="AU30" s="63"/>
      <c r="AV30" s="287" t="n">
        <f aca="false">SUM(AU30/$AO$4)</f>
        <v>0</v>
      </c>
      <c r="AW30" s="153"/>
      <c r="AX30" s="283" t="n">
        <f aca="false">SUM(AR30+AV30-AW30)</f>
        <v>929.059658902382</v>
      </c>
      <c r="AY30" s="283" t="n">
        <f aca="false">SUM(AY31)</f>
        <v>1060.32</v>
      </c>
      <c r="AZ30" s="283" t="n">
        <f aca="false">SUM(AZ31)</f>
        <v>150</v>
      </c>
      <c r="BA30" s="63"/>
      <c r="BB30" s="63" t="n">
        <f aca="false">SUM(AX30+AZ30-BA30)</f>
        <v>1079.05965890238</v>
      </c>
      <c r="BC30" s="63" t="n">
        <f aca="false">SUM(BC31)</f>
        <v>1121.42</v>
      </c>
      <c r="BD30" s="152" t="n">
        <f aca="false">SUM(BC30/BB30*100)</f>
        <v>103.925671833632</v>
      </c>
    </row>
    <row r="31" customFormat="false" ht="12.75" hidden="false" customHeight="false" outlineLevel="0" collapsed="false">
      <c r="A31" s="291"/>
      <c r="B31" s="292"/>
      <c r="C31" s="292"/>
      <c r="D31" s="292"/>
      <c r="E31" s="292"/>
      <c r="F31" s="292"/>
      <c r="G31" s="293"/>
      <c r="H31" s="290"/>
      <c r="I31" s="285" t="n">
        <v>61424</v>
      </c>
      <c r="J31" s="292" t="s">
        <v>504</v>
      </c>
      <c r="K31" s="294" t="n">
        <v>6535.75</v>
      </c>
      <c r="L31" s="294" t="n">
        <v>40000</v>
      </c>
      <c r="M31" s="63" t="n">
        <v>40000</v>
      </c>
      <c r="N31" s="63" t="n">
        <v>10000</v>
      </c>
      <c r="O31" s="63" t="n">
        <v>10000</v>
      </c>
      <c r="P31" s="63" t="n">
        <v>8000</v>
      </c>
      <c r="Q31" s="63" t="n">
        <v>1636.12</v>
      </c>
      <c r="R31" s="63" t="n">
        <v>5000</v>
      </c>
      <c r="S31" s="63" t="n">
        <v>2241.16</v>
      </c>
      <c r="T31" s="63"/>
      <c r="U31" s="60" t="n">
        <f aca="false">R31/P31*100</f>
        <v>62.5</v>
      </c>
      <c r="V31" s="60" t="n">
        <v>5000</v>
      </c>
      <c r="W31" s="63" t="n">
        <v>5000</v>
      </c>
      <c r="X31" s="63" t="n">
        <v>5000</v>
      </c>
      <c r="Y31" s="63" t="n">
        <v>2636.79</v>
      </c>
      <c r="Z31" s="63" t="n">
        <v>5000</v>
      </c>
      <c r="AA31" s="294" t="n">
        <v>5000</v>
      </c>
      <c r="AB31" s="294" t="n">
        <v>5000</v>
      </c>
      <c r="AC31" s="294" t="n">
        <v>5000</v>
      </c>
      <c r="AD31" s="294"/>
      <c r="AE31" s="294"/>
      <c r="AF31" s="294" t="n">
        <f aca="false">SUM(AC31+AD31-AE31)</f>
        <v>5000</v>
      </c>
      <c r="AG31" s="63" t="n">
        <v>2044</v>
      </c>
      <c r="AH31" s="63" t="n">
        <f aca="false">SUM(AG31/AA31*100)</f>
        <v>40.88</v>
      </c>
      <c r="AI31" s="63" t="n">
        <v>3289</v>
      </c>
      <c r="AJ31" s="63" t="n">
        <v>5000</v>
      </c>
      <c r="AK31" s="63"/>
      <c r="AL31" s="63" t="n">
        <v>5000</v>
      </c>
      <c r="AM31" s="63"/>
      <c r="AN31" s="63"/>
      <c r="AO31" s="63" t="n">
        <f aca="false">SUM(AL31+AM31-AN31)</f>
        <v>5000</v>
      </c>
      <c r="AP31" s="283" t="n">
        <f aca="false">SUM(AO31/$AO$4)</f>
        <v>663.61404207313</v>
      </c>
      <c r="AQ31" s="63" t="n">
        <v>7000</v>
      </c>
      <c r="AR31" s="283" t="n">
        <f aca="false">SUM(AQ31/$AO$4)</f>
        <v>929.059658902382</v>
      </c>
      <c r="AS31" s="287"/>
      <c r="AT31" s="283" t="n">
        <v>439.6</v>
      </c>
      <c r="AU31" s="63"/>
      <c r="AV31" s="287" t="n">
        <f aca="false">SUM(AU31/$AO$4)</f>
        <v>0</v>
      </c>
      <c r="AW31" s="153"/>
      <c r="AX31" s="283" t="n">
        <f aca="false">SUM(AR31+AV31-AW31)</f>
        <v>929.059658902382</v>
      </c>
      <c r="AY31" s="283" t="n">
        <v>1060.32</v>
      </c>
      <c r="AZ31" s="63" t="n">
        <v>150</v>
      </c>
      <c r="BA31" s="63"/>
      <c r="BB31" s="63" t="n">
        <f aca="false">SUM(AX31+AZ31-BA31)</f>
        <v>1079.05965890238</v>
      </c>
      <c r="BC31" s="63" t="n">
        <v>1121.42</v>
      </c>
      <c r="BD31" s="152" t="n">
        <f aca="false">SUM(BC31/BB31*100)</f>
        <v>103.925671833632</v>
      </c>
    </row>
    <row r="32" customFormat="false" ht="12.75" hidden="true" customHeight="false" outlineLevel="0" collapsed="false">
      <c r="A32" s="291" t="s">
        <v>83</v>
      </c>
      <c r="B32" s="292"/>
      <c r="C32" s="292"/>
      <c r="D32" s="292"/>
      <c r="E32" s="292"/>
      <c r="F32" s="292"/>
      <c r="G32" s="293"/>
      <c r="H32" s="290"/>
      <c r="I32" s="285" t="n">
        <v>6145</v>
      </c>
      <c r="J32" s="292" t="s">
        <v>505</v>
      </c>
      <c r="K32" s="294" t="n">
        <f aca="false">SUM(K33:K33)</f>
        <v>21169.95</v>
      </c>
      <c r="L32" s="294" t="n">
        <f aca="false">SUM(L33:L33)</f>
        <v>15000</v>
      </c>
      <c r="M32" s="294" t="n">
        <f aca="false">SUM(M33:M33)</f>
        <v>15000</v>
      </c>
      <c r="N32" s="294" t="n">
        <f aca="false">SUM(N33:N33)</f>
        <v>10000</v>
      </c>
      <c r="O32" s="294" t="n">
        <f aca="false">SUM(O33:O33)</f>
        <v>10000</v>
      </c>
      <c r="P32" s="294" t="n">
        <f aca="false">SUM(P33:P33)</f>
        <v>6000</v>
      </c>
      <c r="Q32" s="294" t="n">
        <f aca="false">SUM(Q33:Q33)</f>
        <v>295.65</v>
      </c>
      <c r="R32" s="294" t="n">
        <f aca="false">SUM(R33:R33)</f>
        <v>6000</v>
      </c>
      <c r="S32" s="294" t="n">
        <f aca="false">SUM(S33:S33)</f>
        <v>1455.94</v>
      </c>
      <c r="T32" s="294" t="n">
        <f aca="false">SUM(T33:T33)</f>
        <v>0</v>
      </c>
      <c r="U32" s="294" t="n">
        <f aca="false">SUM(U33:U33)</f>
        <v>100</v>
      </c>
      <c r="V32" s="294" t="n">
        <f aca="false">SUM(V33:V33)</f>
        <v>4000</v>
      </c>
      <c r="W32" s="294" t="n">
        <f aca="false">SUM(W33:W33)</f>
        <v>4000</v>
      </c>
      <c r="X32" s="294" t="n">
        <f aca="false">SUM(X33:X33)</f>
        <v>3000</v>
      </c>
      <c r="Y32" s="294" t="n">
        <f aca="false">SUM(Y33:Y33)</f>
        <v>0</v>
      </c>
      <c r="Z32" s="294" t="n">
        <v>0</v>
      </c>
      <c r="AA32" s="294" t="n">
        <f aca="false">SUM(AA33:AA33)</f>
        <v>3000</v>
      </c>
      <c r="AB32" s="294" t="n">
        <f aca="false">SUM(AB33:AB33)</f>
        <v>3000</v>
      </c>
      <c r="AC32" s="294" t="n">
        <f aca="false">SUM(AC33:AC33)</f>
        <v>1000</v>
      </c>
      <c r="AD32" s="294" t="n">
        <f aca="false">SUM(AD33:AD33)</f>
        <v>0</v>
      </c>
      <c r="AE32" s="294" t="n">
        <f aca="false">SUM(AE33:AE33)</f>
        <v>0</v>
      </c>
      <c r="AF32" s="294" t="n">
        <f aca="false">SUM(AF33:AF33)</f>
        <v>1000</v>
      </c>
      <c r="AG32" s="294" t="n">
        <f aca="false">SUM(AG33:AG33)</f>
        <v>21.66</v>
      </c>
      <c r="AH32" s="294" t="n">
        <f aca="false">SUM(AH33:AH33)</f>
        <v>0.722</v>
      </c>
      <c r="AI32" s="60" t="n">
        <f aca="false">SUM(AI33:AI33)</f>
        <v>21.66</v>
      </c>
      <c r="AJ32" s="294" t="n">
        <f aca="false">SUM(AJ33:AJ33)</f>
        <v>1000</v>
      </c>
      <c r="AK32" s="294" t="n">
        <f aca="false">SUM(AK33:AK33)</f>
        <v>0</v>
      </c>
      <c r="AL32" s="294" t="n">
        <f aca="false">SUM(AL33:AL33)</f>
        <v>0</v>
      </c>
      <c r="AM32" s="294" t="n">
        <f aca="false">SUM(AM33:AM33)</f>
        <v>0</v>
      </c>
      <c r="AN32" s="294" t="n">
        <f aca="false">SUM(AN33:AN33)</f>
        <v>0</v>
      </c>
      <c r="AO32" s="294" t="n">
        <f aca="false">SUM(AO33:AO33)</f>
        <v>0</v>
      </c>
      <c r="AP32" s="283" t="n">
        <f aca="false">SUM(AO32/$AO$4)</f>
        <v>0</v>
      </c>
      <c r="AQ32" s="63"/>
      <c r="AR32" s="283" t="n">
        <f aca="false">SUM(AQ32/$AO$4)</f>
        <v>0</v>
      </c>
      <c r="AS32" s="287"/>
      <c r="AT32" s="283" t="n">
        <f aca="false">SUM(AS32/$AO$4)</f>
        <v>0</v>
      </c>
      <c r="AU32" s="63"/>
      <c r="AV32" s="287" t="n">
        <f aca="false">SUM(AU32/$AO$4)</f>
        <v>0</v>
      </c>
      <c r="AW32" s="153"/>
      <c r="AX32" s="283" t="n">
        <f aca="false">SUM(AR32+AV32-AW32)</f>
        <v>0</v>
      </c>
      <c r="AY32" s="283"/>
      <c r="AZ32" s="63"/>
      <c r="BA32" s="63"/>
      <c r="BB32" s="63" t="n">
        <f aca="false">SUM(AX32+AZ32-BA32)</f>
        <v>0</v>
      </c>
      <c r="BC32" s="63" t="n">
        <f aca="false">SUM(AY32+BA32-BB32)</f>
        <v>0</v>
      </c>
      <c r="BD32" s="152" t="e">
        <f aca="false">SUM(BC32/BB32*100)</f>
        <v>#DIV/0!</v>
      </c>
    </row>
    <row r="33" customFormat="false" ht="12.75" hidden="true" customHeight="false" outlineLevel="0" collapsed="false">
      <c r="A33" s="291"/>
      <c r="B33" s="292"/>
      <c r="C33" s="292"/>
      <c r="D33" s="292"/>
      <c r="E33" s="292"/>
      <c r="F33" s="292"/>
      <c r="G33" s="293"/>
      <c r="H33" s="290"/>
      <c r="I33" s="285" t="n">
        <v>61453</v>
      </c>
      <c r="J33" s="292" t="s">
        <v>506</v>
      </c>
      <c r="K33" s="294" t="n">
        <v>21169.95</v>
      </c>
      <c r="L33" s="294" t="n">
        <v>15000</v>
      </c>
      <c r="M33" s="63" t="n">
        <v>15000</v>
      </c>
      <c r="N33" s="63" t="n">
        <v>10000</v>
      </c>
      <c r="O33" s="63" t="n">
        <v>10000</v>
      </c>
      <c r="P33" s="63" t="n">
        <v>6000</v>
      </c>
      <c r="Q33" s="63" t="n">
        <v>295.65</v>
      </c>
      <c r="R33" s="63" t="n">
        <v>6000</v>
      </c>
      <c r="S33" s="63" t="n">
        <v>1455.94</v>
      </c>
      <c r="T33" s="63"/>
      <c r="U33" s="60" t="n">
        <f aca="false">R33/P33*100</f>
        <v>100</v>
      </c>
      <c r="V33" s="60" t="n">
        <v>4000</v>
      </c>
      <c r="W33" s="63" t="n">
        <v>4000</v>
      </c>
      <c r="X33" s="63" t="n">
        <v>3000</v>
      </c>
      <c r="Y33" s="63"/>
      <c r="Z33" s="63" t="n">
        <v>0</v>
      </c>
      <c r="AA33" s="294" t="n">
        <v>3000</v>
      </c>
      <c r="AB33" s="294" t="n">
        <v>3000</v>
      </c>
      <c r="AC33" s="294" t="n">
        <v>1000</v>
      </c>
      <c r="AD33" s="294"/>
      <c r="AE33" s="294"/>
      <c r="AF33" s="294" t="n">
        <f aca="false">SUM(AC33+AD33-AE33)</f>
        <v>1000</v>
      </c>
      <c r="AG33" s="63" t="n">
        <v>21.66</v>
      </c>
      <c r="AH33" s="63" t="n">
        <f aca="false">SUM(AG33/AA33*100)</f>
        <v>0.722</v>
      </c>
      <c r="AI33" s="47" t="n">
        <v>21.66</v>
      </c>
      <c r="AJ33" s="63" t="n">
        <v>1000</v>
      </c>
      <c r="AK33" s="63"/>
      <c r="AL33" s="63"/>
      <c r="AM33" s="63"/>
      <c r="AN33" s="63"/>
      <c r="AO33" s="63" t="n">
        <f aca="false">SUM(AL33+AM33-AN33)</f>
        <v>0</v>
      </c>
      <c r="AP33" s="283" t="n">
        <f aca="false">SUM(AO33/$AO$4)</f>
        <v>0</v>
      </c>
      <c r="AQ33" s="63"/>
      <c r="AR33" s="283" t="n">
        <f aca="false">SUM(AQ33/$AO$4)</f>
        <v>0</v>
      </c>
      <c r="AS33" s="287"/>
      <c r="AT33" s="283" t="n">
        <f aca="false">SUM(AS33/$AO$4)</f>
        <v>0</v>
      </c>
      <c r="AU33" s="63"/>
      <c r="AV33" s="287" t="n">
        <f aca="false">SUM(AU33/$AO$4)</f>
        <v>0</v>
      </c>
      <c r="AW33" s="153"/>
      <c r="AX33" s="283" t="n">
        <f aca="false">SUM(AR33+AV33-AW33)</f>
        <v>0</v>
      </c>
      <c r="AY33" s="283"/>
      <c r="AZ33" s="63"/>
      <c r="BA33" s="63"/>
      <c r="BB33" s="63" t="n">
        <f aca="false">SUM(AX33+AZ33-BA33)</f>
        <v>0</v>
      </c>
      <c r="BC33" s="63" t="n">
        <f aca="false">SUM(AY33+BA33-BB33)</f>
        <v>0</v>
      </c>
      <c r="BD33" s="152" t="e">
        <f aca="false">SUM(BC33/BB33*100)</f>
        <v>#DIV/0!</v>
      </c>
    </row>
    <row r="34" s="113" customFormat="true" ht="12.75" hidden="false" customHeight="false" outlineLevel="0" collapsed="false">
      <c r="A34" s="288"/>
      <c r="B34" s="286"/>
      <c r="C34" s="286"/>
      <c r="D34" s="286"/>
      <c r="E34" s="286"/>
      <c r="F34" s="286"/>
      <c r="G34" s="289"/>
      <c r="H34" s="290" t="s">
        <v>507</v>
      </c>
      <c r="I34" s="285" t="n">
        <v>63</v>
      </c>
      <c r="J34" s="286" t="s">
        <v>75</v>
      </c>
      <c r="K34" s="287" t="n">
        <f aca="false">SUM(K35)</f>
        <v>386188.13</v>
      </c>
      <c r="L34" s="287" t="n">
        <f aca="false">SUM(L35)</f>
        <v>688000</v>
      </c>
      <c r="M34" s="287" t="n">
        <f aca="false">SUM(M35)</f>
        <v>688000</v>
      </c>
      <c r="N34" s="287" t="e">
        <f aca="false">SUM(N35+N49)</f>
        <v>#REF!</v>
      </c>
      <c r="O34" s="287" t="e">
        <f aca="false">SUM(O35+O49)</f>
        <v>#REF!</v>
      </c>
      <c r="P34" s="287" t="e">
        <f aca="false">SUM(P35+P49)</f>
        <v>#REF!</v>
      </c>
      <c r="Q34" s="287" t="e">
        <f aca="false">SUM(Q35+Q49)</f>
        <v>#REF!</v>
      </c>
      <c r="R34" s="287" t="n">
        <f aca="false">SUM(R35+R49)</f>
        <v>1351550</v>
      </c>
      <c r="S34" s="287" t="n">
        <f aca="false">SUM(S35+S49)</f>
        <v>782560.53</v>
      </c>
      <c r="T34" s="287" t="n">
        <f aca="false">SUM(T35+T49)</f>
        <v>0</v>
      </c>
      <c r="U34" s="287" t="n">
        <f aca="false">SUM(U35+U49)</f>
        <v>247.751098720181</v>
      </c>
      <c r="V34" s="287" t="n">
        <f aca="false">SUM(V35+V49)</f>
        <v>1515020</v>
      </c>
      <c r="W34" s="287" t="n">
        <f aca="false">SUM(W35+W49+W53)</f>
        <v>1560000</v>
      </c>
      <c r="X34" s="287" t="n">
        <f aca="false">SUM(X35+X49+X53)</f>
        <v>1768000</v>
      </c>
      <c r="Y34" s="287" t="n">
        <f aca="false">SUM(Y35+Y49+Y53)</f>
        <v>633683.72</v>
      </c>
      <c r="Z34" s="287" t="n">
        <f aca="false">SUM(Z35+Z49+Z53)</f>
        <v>2798000</v>
      </c>
      <c r="AA34" s="287" t="n">
        <f aca="false">SUM(AA35+AA49+AA53)</f>
        <v>1060000</v>
      </c>
      <c r="AB34" s="287" t="n">
        <f aca="false">SUM(AB35+AB49+AB53)</f>
        <v>1630000</v>
      </c>
      <c r="AC34" s="287" t="n">
        <f aca="false">SUM(AC35+AC49+AC53)</f>
        <v>1848000</v>
      </c>
      <c r="AD34" s="287" t="n">
        <f aca="false">SUM(AD35+AD49+AD53)</f>
        <v>0</v>
      </c>
      <c r="AE34" s="287" t="n">
        <f aca="false">SUM(AE35+AE49+AE53)</f>
        <v>0</v>
      </c>
      <c r="AF34" s="287" t="n">
        <f aca="false">SUM(AF35+AF49+AF53)</f>
        <v>1848000</v>
      </c>
      <c r="AG34" s="287" t="n">
        <f aca="false">SUM(AG35+AG49+AG53)</f>
        <v>494692.16</v>
      </c>
      <c r="AH34" s="287" t="n">
        <f aca="false">SUM(AH35+AH49+AH53)</f>
        <v>114.705406428571</v>
      </c>
      <c r="AI34" s="283" t="n">
        <v>467000</v>
      </c>
      <c r="AJ34" s="287" t="n">
        <f aca="false">SUM(AJ35+AJ49+AJ53)</f>
        <v>4826000</v>
      </c>
      <c r="AK34" s="287" t="n">
        <f aca="false">SUM(AK35+AK49+AK53)</f>
        <v>2054982.68</v>
      </c>
      <c r="AL34" s="287" t="n">
        <f aca="false">SUM(AL35+AL49+AL53)</f>
        <v>7273025</v>
      </c>
      <c r="AM34" s="287" t="n">
        <f aca="false">SUM(AM35+AM49+AM53)</f>
        <v>150000</v>
      </c>
      <c r="AN34" s="287" t="n">
        <f aca="false">SUM(AN35+AN49+AN53)</f>
        <v>100000</v>
      </c>
      <c r="AO34" s="287" t="n">
        <f aca="false">SUM(AO35+AO49+AO53)</f>
        <v>8723025</v>
      </c>
      <c r="AP34" s="283" t="n">
        <f aca="false">SUM(AO34/$AO$4)</f>
        <v>1157744.37587099</v>
      </c>
      <c r="AQ34" s="287" t="n">
        <f aca="false">SUM(AQ35+AQ49+AQ53)</f>
        <v>10605000</v>
      </c>
      <c r="AR34" s="283" t="n">
        <f aca="false">SUM(AR35+AR49+AR53)</f>
        <v>1407525.38323711</v>
      </c>
      <c r="AS34" s="283" t="n">
        <f aca="false">SUM(AS35+AS49+AS53)</f>
        <v>0</v>
      </c>
      <c r="AT34" s="283" t="n">
        <f aca="false">SUM(AT35+AT49+AT53)</f>
        <v>289028.98</v>
      </c>
      <c r="AU34" s="283" t="n">
        <f aca="false">SUM(AU35+AU49+AU53)</f>
        <v>0</v>
      </c>
      <c r="AV34" s="283" t="n">
        <f aca="false">SUM(AV35+AV49+AV53)</f>
        <v>173977.03</v>
      </c>
      <c r="AW34" s="283" t="n">
        <f aca="false">SUM(AW35+AW49+AW53)</f>
        <v>0</v>
      </c>
      <c r="AX34" s="283" t="n">
        <f aca="false">SUM(AX35+AX49+AX53)</f>
        <v>1581502.41323711</v>
      </c>
      <c r="AY34" s="283" t="n">
        <f aca="false">SUM(AY35+AY49+AY53)</f>
        <v>495385.12</v>
      </c>
      <c r="AZ34" s="283" t="n">
        <f aca="false">SUM(AZ35+AZ49+AZ53)</f>
        <v>58714.35</v>
      </c>
      <c r="BA34" s="283" t="n">
        <f aca="false">SUM(BA35+BA49+BA53)</f>
        <v>1142442.5</v>
      </c>
      <c r="BB34" s="283" t="n">
        <f aca="false">SUM(BB35+BB49+BB53)</f>
        <v>497774.263237109</v>
      </c>
      <c r="BC34" s="283" t="n">
        <f aca="false">SUM(BC35+BC49+BC53)</f>
        <v>495385.12</v>
      </c>
      <c r="BD34" s="295" t="n">
        <f aca="false">SUM(BC34/BB34*100)</f>
        <v>99.5200348001979</v>
      </c>
    </row>
    <row r="35" customFormat="false" ht="12.75" hidden="false" customHeight="false" outlineLevel="0" collapsed="false">
      <c r="A35" s="291"/>
      <c r="B35" s="292"/>
      <c r="C35" s="292"/>
      <c r="D35" s="292"/>
      <c r="E35" s="292"/>
      <c r="F35" s="292"/>
      <c r="G35" s="293"/>
      <c r="H35" s="290"/>
      <c r="I35" s="285" t="n">
        <v>633</v>
      </c>
      <c r="J35" s="292" t="s">
        <v>508</v>
      </c>
      <c r="K35" s="294" t="n">
        <f aca="false">SUM(K36+K42)</f>
        <v>386188.13</v>
      </c>
      <c r="L35" s="294" t="n">
        <f aca="false">SUM(L36+L42)</f>
        <v>688000</v>
      </c>
      <c r="M35" s="294" t="n">
        <f aca="false">SUM(M36+M42)</f>
        <v>688000</v>
      </c>
      <c r="N35" s="294" t="n">
        <f aca="false">SUM(N36+N42)</f>
        <v>730000</v>
      </c>
      <c r="O35" s="294" t="n">
        <f aca="false">SUM(O36+O42)</f>
        <v>730000</v>
      </c>
      <c r="P35" s="294" t="n">
        <f aca="false">SUM(P36+P42)</f>
        <v>1264362</v>
      </c>
      <c r="Q35" s="294" t="n">
        <f aca="false">SUM(Q36+Q42)</f>
        <v>619540</v>
      </c>
      <c r="R35" s="294" t="n">
        <f aca="false">SUM(R36+R42)</f>
        <v>1141550</v>
      </c>
      <c r="S35" s="294" t="n">
        <f aca="false">SUM(S36+S42)</f>
        <v>559926</v>
      </c>
      <c r="T35" s="294" t="n">
        <f aca="false">SUM(T36+T42)</f>
        <v>0</v>
      </c>
      <c r="U35" s="294" t="n">
        <f aca="false">SUM(U36+U42)</f>
        <v>247.751098720181</v>
      </c>
      <c r="V35" s="294" t="n">
        <f aca="false">SUM(V36+V42)</f>
        <v>1315020</v>
      </c>
      <c r="W35" s="294" t="n">
        <f aca="false">SUM(W36+W42)</f>
        <v>410000</v>
      </c>
      <c r="X35" s="294" t="n">
        <f aca="false">SUM(X36+X42)</f>
        <v>308000</v>
      </c>
      <c r="Y35" s="294" t="n">
        <f aca="false">SUM(Y36+Y42)</f>
        <v>0</v>
      </c>
      <c r="Z35" s="294" t="n">
        <f aca="false">SUM(Z36+Z42)</f>
        <v>1338000</v>
      </c>
      <c r="AA35" s="294" t="n">
        <f aca="false">SUM(AA36+AA42)</f>
        <v>510000</v>
      </c>
      <c r="AB35" s="294" t="n">
        <f aca="false">SUM(AB36+AB42)</f>
        <v>730000</v>
      </c>
      <c r="AC35" s="294" t="n">
        <f aca="false">SUM(AC36+AC42)</f>
        <v>1028000</v>
      </c>
      <c r="AD35" s="294" t="n">
        <f aca="false">SUM(AD36+AD42)</f>
        <v>0</v>
      </c>
      <c r="AE35" s="294" t="n">
        <f aca="false">SUM(AE36+AE42)</f>
        <v>0</v>
      </c>
      <c r="AF35" s="294" t="n">
        <f aca="false">SUM(AF36+AF42)</f>
        <v>1028000</v>
      </c>
      <c r="AG35" s="294" t="n">
        <f aca="false">SUM(AG36+AG42)</f>
        <v>316767.17</v>
      </c>
      <c r="AH35" s="294" t="n">
        <f aca="false">SUM(AH36+AH42)</f>
        <v>40</v>
      </c>
      <c r="AI35" s="60" t="n">
        <f aca="false">SUM(AI36+AI42)</f>
        <v>509748.22</v>
      </c>
      <c r="AJ35" s="294" t="n">
        <f aca="false">SUM(AJ36+AJ42)</f>
        <v>3726000</v>
      </c>
      <c r="AK35" s="294" t="n">
        <f aca="false">SUM(AK36+AK42)</f>
        <v>1408149.48</v>
      </c>
      <c r="AL35" s="294" t="n">
        <f aca="false">SUM(AL36+AL42)</f>
        <v>3238025</v>
      </c>
      <c r="AM35" s="294" t="n">
        <f aca="false">SUM(AM36+AM42)</f>
        <v>150000</v>
      </c>
      <c r="AN35" s="294" t="n">
        <f aca="false">SUM(AN36+AN42)</f>
        <v>100000</v>
      </c>
      <c r="AO35" s="294" t="n">
        <f aca="false">SUM(AO36+AO42)</f>
        <v>3288025</v>
      </c>
      <c r="AP35" s="283" t="n">
        <f aca="false">SUM(AO35/$AO$4)</f>
        <v>436395.912137501</v>
      </c>
      <c r="AQ35" s="294" t="n">
        <f aca="false">SUM(AQ36+AQ42)</f>
        <v>3050000</v>
      </c>
      <c r="AR35" s="283" t="n">
        <f aca="false">SUM(AR36+AR42)</f>
        <v>404804.565664609</v>
      </c>
      <c r="AS35" s="287"/>
      <c r="AT35" s="283" t="n">
        <f aca="false">SUM(AT36:AT48)</f>
        <v>202726.33</v>
      </c>
      <c r="AU35" s="283" t="n">
        <f aca="false">SUM(AU36:AU48)</f>
        <v>0</v>
      </c>
      <c r="AV35" s="283" t="n">
        <f aca="false">SUM(AV36:AV48)</f>
        <v>16727.72</v>
      </c>
      <c r="AW35" s="283" t="n">
        <f aca="false">SUM(AW36:AW48)</f>
        <v>0</v>
      </c>
      <c r="AX35" s="283" t="n">
        <f aca="false">SUM(AR35+AV35-AW35)</f>
        <v>421532.285664609</v>
      </c>
      <c r="AY35" s="283" t="n">
        <f aca="false">SUM(AY36+AY42)</f>
        <v>386627.72</v>
      </c>
      <c r="AZ35" s="283" t="n">
        <f aca="false">SUM(AZ36+AZ42)</f>
        <v>48714.35</v>
      </c>
      <c r="BA35" s="283" t="n">
        <f aca="false">SUM(BA36+BA42)</f>
        <v>68872.38</v>
      </c>
      <c r="BB35" s="283" t="n">
        <f aca="false">SUM(BB36+BB42)</f>
        <v>401374.255664609</v>
      </c>
      <c r="BC35" s="283" t="n">
        <f aca="false">SUM(BC36+BC42)</f>
        <v>386627.72</v>
      </c>
      <c r="BD35" s="295" t="n">
        <f aca="false">SUM(BC35/BB35*100)</f>
        <v>96.3259886610835</v>
      </c>
    </row>
    <row r="36" customFormat="false" ht="12.75" hidden="false" customHeight="false" outlineLevel="0" collapsed="false">
      <c r="A36" s="291"/>
      <c r="B36" s="292"/>
      <c r="C36" s="292"/>
      <c r="D36" s="292" t="s">
        <v>173</v>
      </c>
      <c r="E36" s="292"/>
      <c r="F36" s="292"/>
      <c r="G36" s="293"/>
      <c r="H36" s="290"/>
      <c r="I36" s="285" t="n">
        <v>6331</v>
      </c>
      <c r="J36" s="292" t="s">
        <v>509</v>
      </c>
      <c r="K36" s="294" t="n">
        <f aca="false">SUM(K37:K41)</f>
        <v>186188.13</v>
      </c>
      <c r="L36" s="294" t="n">
        <f aca="false">SUM(L37:L41)</f>
        <v>438000</v>
      </c>
      <c r="M36" s="294" t="n">
        <f aca="false">SUM(M37:M41)</f>
        <v>438000</v>
      </c>
      <c r="N36" s="294" t="n">
        <f aca="false">SUM(N37:N41)</f>
        <v>490000</v>
      </c>
      <c r="O36" s="294" t="n">
        <f aca="false">SUM(O37:O41)</f>
        <v>490000</v>
      </c>
      <c r="P36" s="294" t="n">
        <f aca="false">SUM(P37:P41)</f>
        <v>1064362</v>
      </c>
      <c r="Q36" s="294" t="n">
        <f aca="false">SUM(Q37:Q41)</f>
        <v>619540</v>
      </c>
      <c r="R36" s="294" t="n">
        <f aca="false">SUM(R37:R41)</f>
        <v>1041550</v>
      </c>
      <c r="S36" s="294" t="n">
        <f aca="false">SUM(S37:S41)</f>
        <v>559926</v>
      </c>
      <c r="T36" s="294" t="n">
        <f aca="false">SUM(T37:T41)</f>
        <v>0</v>
      </c>
      <c r="U36" s="294" t="n">
        <f aca="false">SUM(U37:U41)</f>
        <v>197.751098720181</v>
      </c>
      <c r="V36" s="294" t="n">
        <f aca="false">SUM(V37:V41)</f>
        <v>1315020</v>
      </c>
      <c r="W36" s="294" t="n">
        <f aca="false">SUM(W37:W41)</f>
        <v>65000</v>
      </c>
      <c r="X36" s="294" t="n">
        <f aca="false">SUM(X37:X41)</f>
        <v>8000</v>
      </c>
      <c r="Y36" s="294" t="n">
        <f aca="false">SUM(Y37:Y41)</f>
        <v>0</v>
      </c>
      <c r="Z36" s="294" t="n">
        <f aca="false">SUM(Z37:Z41)</f>
        <v>8000</v>
      </c>
      <c r="AA36" s="294" t="n">
        <f aca="false">SUM(AA37:AA41)</f>
        <v>110000</v>
      </c>
      <c r="AB36" s="294" t="n">
        <f aca="false">SUM(AB37:AB41)</f>
        <v>110000</v>
      </c>
      <c r="AC36" s="294" t="n">
        <f aca="false">SUM(AC37:AC41)</f>
        <v>208000</v>
      </c>
      <c r="AD36" s="294"/>
      <c r="AE36" s="294" t="n">
        <f aca="false">SUM(AE37:AE41)</f>
        <v>0</v>
      </c>
      <c r="AF36" s="294" t="n">
        <f aca="false">SUM(AF37:AF41)</f>
        <v>208000</v>
      </c>
      <c r="AG36" s="294" t="n">
        <f aca="false">SUM(AG37:AG41)</f>
        <v>116767.17</v>
      </c>
      <c r="AH36" s="294" t="n">
        <f aca="false">SUM(AH37:AH41)</f>
        <v>40</v>
      </c>
      <c r="AI36" s="60" t="n">
        <f aca="false">SUM(AI37:AI41)</f>
        <v>206356.22</v>
      </c>
      <c r="AJ36" s="294" t="n">
        <f aca="false">SUM(AJ37:AJ41)</f>
        <v>2426000</v>
      </c>
      <c r="AK36" s="294" t="n">
        <f aca="false">SUM(AK37:AK41)</f>
        <v>1108149.48</v>
      </c>
      <c r="AL36" s="294" t="n">
        <f aca="false">SUM(AL37:AL41)</f>
        <v>2338025</v>
      </c>
      <c r="AM36" s="294" t="n">
        <f aca="false">SUM(AM37:AM41)</f>
        <v>0</v>
      </c>
      <c r="AN36" s="294" t="n">
        <f aca="false">SUM(AN37:AN41)</f>
        <v>0</v>
      </c>
      <c r="AO36" s="294" t="n">
        <f aca="false">SUM(AO37:AO41)</f>
        <v>2338025</v>
      </c>
      <c r="AP36" s="283" t="n">
        <f aca="false">SUM(AO36/$AO$4)</f>
        <v>310309.244143606</v>
      </c>
      <c r="AQ36" s="294" t="n">
        <f aca="false">SUM(AQ37:AQ41)</f>
        <v>2200000</v>
      </c>
      <c r="AR36" s="283" t="n">
        <f aca="false">SUM(AQ36/$AO$4)</f>
        <v>291990.178512177</v>
      </c>
      <c r="AS36" s="287"/>
      <c r="AT36" s="283" t="n">
        <f aca="false">SUM(AS36/$AO$4)</f>
        <v>0</v>
      </c>
      <c r="AU36" s="63"/>
      <c r="AV36" s="287" t="n">
        <f aca="false">SUM(AU36/$AO$4)</f>
        <v>0</v>
      </c>
      <c r="AW36" s="153"/>
      <c r="AX36" s="283" t="n">
        <f aca="false">SUM(AX38:AX41)</f>
        <v>291990.178512177</v>
      </c>
      <c r="AY36" s="282" t="n">
        <f aca="false">SUM(AY38:AY41)</f>
        <v>287501.97</v>
      </c>
      <c r="AZ36" s="282" t="n">
        <f aca="false">SUM(AZ38:AZ41)</f>
        <v>9714.35</v>
      </c>
      <c r="BA36" s="282" t="n">
        <f aca="false">SUM(BA38:BA41)</f>
        <v>13272.28</v>
      </c>
      <c r="BB36" s="282" t="n">
        <f aca="false">SUM(BB38:BB41)</f>
        <v>288432.248512177</v>
      </c>
      <c r="BC36" s="282" t="n">
        <f aca="false">SUM(BC38:BC41)</f>
        <v>275159.97</v>
      </c>
      <c r="BD36" s="284" t="n">
        <f aca="false">SUM(BC36/BB36*100)</f>
        <v>95.3984762173301</v>
      </c>
      <c r="BE36" s="2"/>
    </row>
    <row r="37" customFormat="false" ht="12.75" hidden="true" customHeight="false" outlineLevel="0" collapsed="false">
      <c r="A37" s="291"/>
      <c r="B37" s="292"/>
      <c r="C37" s="292"/>
      <c r="D37" s="292"/>
      <c r="E37" s="292"/>
      <c r="F37" s="292"/>
      <c r="G37" s="293"/>
      <c r="H37" s="290"/>
      <c r="I37" s="285" t="n">
        <v>63311</v>
      </c>
      <c r="J37" s="292" t="s">
        <v>510</v>
      </c>
      <c r="K37" s="294" t="n">
        <v>77661.47</v>
      </c>
      <c r="L37" s="294" t="n">
        <v>150000</v>
      </c>
      <c r="M37" s="63" t="n">
        <v>150000</v>
      </c>
      <c r="N37" s="63" t="n">
        <v>290000</v>
      </c>
      <c r="O37" s="63" t="n">
        <v>290000</v>
      </c>
      <c r="P37" s="63" t="n">
        <v>1014362</v>
      </c>
      <c r="Q37" s="63" t="n">
        <v>619540</v>
      </c>
      <c r="R37" s="63" t="n">
        <v>991550</v>
      </c>
      <c r="S37" s="63" t="n">
        <v>559926</v>
      </c>
      <c r="T37" s="63"/>
      <c r="U37" s="60" t="n">
        <f aca="false">R37/P37*100</f>
        <v>97.7510987201808</v>
      </c>
      <c r="V37" s="60" t="n">
        <v>1265020</v>
      </c>
      <c r="W37" s="63" t="n">
        <v>57000</v>
      </c>
      <c r="X37" s="63" t="n">
        <v>0</v>
      </c>
      <c r="Y37" s="63"/>
      <c r="Z37" s="63" t="n">
        <v>0</v>
      </c>
      <c r="AA37" s="294"/>
      <c r="AB37" s="294"/>
      <c r="AC37" s="294" t="n">
        <v>116000</v>
      </c>
      <c r="AD37" s="294"/>
      <c r="AE37" s="294"/>
      <c r="AF37" s="294" t="n">
        <f aca="false">SUM(AC37+AD37-AE37)</f>
        <v>116000</v>
      </c>
      <c r="AG37" s="63" t="n">
        <v>76767.17</v>
      </c>
      <c r="AH37" s="63" t="n">
        <v>0</v>
      </c>
      <c r="AI37" s="47" t="n">
        <v>102356.22</v>
      </c>
      <c r="AJ37" s="63" t="n">
        <v>116000</v>
      </c>
      <c r="AK37" s="63"/>
      <c r="AL37" s="63"/>
      <c r="AM37" s="63"/>
      <c r="AN37" s="63"/>
      <c r="AO37" s="63" t="n">
        <f aca="false">SUM(AL37+AM37-AN37)</f>
        <v>0</v>
      </c>
      <c r="AP37" s="283" t="n">
        <f aca="false">SUM(AO37/$AO$4)</f>
        <v>0</v>
      </c>
      <c r="AQ37" s="63"/>
      <c r="AR37" s="283" t="n">
        <f aca="false">SUM(AQ37/$AO$4)</f>
        <v>0</v>
      </c>
      <c r="AS37" s="287"/>
      <c r="AT37" s="283" t="n">
        <f aca="false">SUM(AS37/$AO$4)</f>
        <v>0</v>
      </c>
      <c r="AU37" s="63"/>
      <c r="AV37" s="287" t="n">
        <f aca="false">SUM(AU37/$AO$4)</f>
        <v>0</v>
      </c>
      <c r="AW37" s="153"/>
      <c r="AX37" s="283" t="n">
        <f aca="false">SUM(AR37+AV37-AW37)</f>
        <v>0</v>
      </c>
      <c r="AY37" s="283"/>
      <c r="AZ37" s="63"/>
      <c r="BA37" s="63"/>
      <c r="BB37" s="63" t="n">
        <f aca="false">SUM(AX37+AZ37-BA37)</f>
        <v>0</v>
      </c>
      <c r="BC37" s="63" t="n">
        <f aca="false">SUM(AY37+BA37-BB37)</f>
        <v>0</v>
      </c>
      <c r="BD37" s="152" t="e">
        <f aca="false">SUM(BC37/BB37*100)</f>
        <v>#DIV/0!</v>
      </c>
      <c r="BE37" s="2"/>
    </row>
    <row r="38" customFormat="false" ht="12.75" hidden="false" customHeight="false" outlineLevel="0" collapsed="false">
      <c r="A38" s="291"/>
      <c r="B38" s="292"/>
      <c r="C38" s="292"/>
      <c r="D38" s="292"/>
      <c r="E38" s="292"/>
      <c r="F38" s="292"/>
      <c r="G38" s="293"/>
      <c r="H38" s="290"/>
      <c r="I38" s="285" t="n">
        <v>63311</v>
      </c>
      <c r="J38" s="292" t="s">
        <v>511</v>
      </c>
      <c r="K38" s="294"/>
      <c r="L38" s="294"/>
      <c r="M38" s="63"/>
      <c r="N38" s="63"/>
      <c r="O38" s="63"/>
      <c r="P38" s="63"/>
      <c r="Q38" s="63"/>
      <c r="R38" s="63"/>
      <c r="S38" s="63"/>
      <c r="T38" s="63"/>
      <c r="U38" s="60"/>
      <c r="V38" s="60"/>
      <c r="W38" s="63"/>
      <c r="X38" s="63"/>
      <c r="Y38" s="63"/>
      <c r="Z38" s="63"/>
      <c r="AA38" s="294"/>
      <c r="AB38" s="294"/>
      <c r="AC38" s="294"/>
      <c r="AD38" s="294"/>
      <c r="AE38" s="294"/>
      <c r="AF38" s="294"/>
      <c r="AG38" s="63"/>
      <c r="AH38" s="63"/>
      <c r="AI38" s="47"/>
      <c r="AJ38" s="63" t="n">
        <v>2200000</v>
      </c>
      <c r="AK38" s="63" t="n">
        <v>1108149.48</v>
      </c>
      <c r="AL38" s="63" t="n">
        <v>2200000</v>
      </c>
      <c r="AM38" s="63"/>
      <c r="AN38" s="296"/>
      <c r="AO38" s="63" t="n">
        <f aca="false">SUM(AL38+AM38-AN38)</f>
        <v>2200000</v>
      </c>
      <c r="AP38" s="283" t="n">
        <f aca="false">SUM(AO38/$AO$4)</f>
        <v>291990.178512177</v>
      </c>
      <c r="AQ38" s="47" t="n">
        <v>2000000</v>
      </c>
      <c r="AR38" s="283" t="n">
        <f aca="false">SUM(AQ38/$AO$4)</f>
        <v>265445.616829252</v>
      </c>
      <c r="AS38" s="287"/>
      <c r="AT38" s="283" t="n">
        <v>187726.33</v>
      </c>
      <c r="AU38" s="63"/>
      <c r="AV38" s="287" t="n">
        <f aca="false">SUM(AU38/$AO$4)</f>
        <v>0</v>
      </c>
      <c r="AW38" s="153"/>
      <c r="AX38" s="283" t="n">
        <f aca="false">SUM(AR38+AV38-AW38)</f>
        <v>265445.616829252</v>
      </c>
      <c r="AY38" s="283" t="n">
        <v>268088.97</v>
      </c>
      <c r="AZ38" s="63" t="n">
        <v>2643.35</v>
      </c>
      <c r="BA38" s="63"/>
      <c r="BB38" s="63" t="n">
        <f aca="false">SUM(AX38+AZ38-BA38)</f>
        <v>268088.966829252</v>
      </c>
      <c r="BC38" s="63" t="n">
        <v>268088.97</v>
      </c>
      <c r="BD38" s="152" t="n">
        <f aca="false">SUM(BC38/BB38*100)</f>
        <v>100.000001182722</v>
      </c>
      <c r="BE38" s="2"/>
    </row>
    <row r="39" customFormat="false" ht="12.75" hidden="false" customHeight="false" outlineLevel="0" collapsed="false">
      <c r="A39" s="291"/>
      <c r="B39" s="292"/>
      <c r="C39" s="292"/>
      <c r="D39" s="292"/>
      <c r="E39" s="292"/>
      <c r="F39" s="292"/>
      <c r="G39" s="293"/>
      <c r="H39" s="290"/>
      <c r="I39" s="285" t="n">
        <v>63311</v>
      </c>
      <c r="J39" s="292" t="s">
        <v>512</v>
      </c>
      <c r="K39" s="294"/>
      <c r="L39" s="294"/>
      <c r="M39" s="63"/>
      <c r="N39" s="63"/>
      <c r="O39" s="63"/>
      <c r="P39" s="63"/>
      <c r="Q39" s="63"/>
      <c r="R39" s="63"/>
      <c r="S39" s="63"/>
      <c r="T39" s="63"/>
      <c r="U39" s="60"/>
      <c r="V39" s="60"/>
      <c r="W39" s="63"/>
      <c r="X39" s="63"/>
      <c r="Y39" s="63"/>
      <c r="Z39" s="63"/>
      <c r="AA39" s="294"/>
      <c r="AB39" s="294"/>
      <c r="AC39" s="294"/>
      <c r="AD39" s="294"/>
      <c r="AE39" s="294"/>
      <c r="AF39" s="294"/>
      <c r="AG39" s="63"/>
      <c r="AH39" s="63"/>
      <c r="AI39" s="47"/>
      <c r="AJ39" s="63"/>
      <c r="AK39" s="63"/>
      <c r="AL39" s="63"/>
      <c r="AM39" s="63"/>
      <c r="AN39" s="296"/>
      <c r="AO39" s="63"/>
      <c r="AP39" s="283"/>
      <c r="AQ39" s="47"/>
      <c r="AR39" s="283"/>
      <c r="AS39" s="287"/>
      <c r="AT39" s="283"/>
      <c r="AU39" s="63"/>
      <c r="AV39" s="287"/>
      <c r="AW39" s="153"/>
      <c r="AX39" s="283"/>
      <c r="AY39" s="283" t="n">
        <v>7071</v>
      </c>
      <c r="AZ39" s="63" t="n">
        <v>7071</v>
      </c>
      <c r="BA39" s="63"/>
      <c r="BB39" s="63" t="n">
        <f aca="false">SUM(AX39+AZ39-BA39)</f>
        <v>7071</v>
      </c>
      <c r="BC39" s="63" t="n">
        <v>7071</v>
      </c>
      <c r="BD39" s="152" t="n">
        <f aca="false">SUM(BC39/BB39*100)</f>
        <v>100</v>
      </c>
      <c r="BE39" s="2"/>
    </row>
    <row r="40" customFormat="false" ht="12.75" hidden="false" customHeight="false" outlineLevel="0" collapsed="false">
      <c r="A40" s="291"/>
      <c r="B40" s="292"/>
      <c r="C40" s="292"/>
      <c r="D40" s="292"/>
      <c r="E40" s="292"/>
      <c r="F40" s="292"/>
      <c r="G40" s="293"/>
      <c r="H40" s="290"/>
      <c r="I40" s="285" t="n">
        <v>63312</v>
      </c>
      <c r="J40" s="292" t="s">
        <v>513</v>
      </c>
      <c r="K40" s="294"/>
      <c r="L40" s="294"/>
      <c r="M40" s="63"/>
      <c r="N40" s="63"/>
      <c r="O40" s="63"/>
      <c r="P40" s="63"/>
      <c r="Q40" s="63"/>
      <c r="R40" s="63"/>
      <c r="S40" s="63"/>
      <c r="T40" s="63"/>
      <c r="U40" s="60"/>
      <c r="V40" s="60"/>
      <c r="W40" s="63"/>
      <c r="X40" s="63"/>
      <c r="Y40" s="63"/>
      <c r="Z40" s="63"/>
      <c r="AA40" s="294" t="n">
        <v>100000</v>
      </c>
      <c r="AB40" s="294" t="n">
        <v>100000</v>
      </c>
      <c r="AC40" s="294" t="n">
        <v>80000</v>
      </c>
      <c r="AD40" s="294"/>
      <c r="AE40" s="294"/>
      <c r="AF40" s="294" t="n">
        <f aca="false">SUM(AC40+AD40-AE40)</f>
        <v>80000</v>
      </c>
      <c r="AG40" s="63" t="n">
        <v>40000</v>
      </c>
      <c r="AH40" s="63" t="n">
        <f aca="false">SUM(AG40/AA40*100)</f>
        <v>40</v>
      </c>
      <c r="AI40" s="47" t="n">
        <v>78000</v>
      </c>
      <c r="AJ40" s="63" t="n">
        <v>100000</v>
      </c>
      <c r="AK40" s="63"/>
      <c r="AL40" s="63" t="n">
        <v>100000</v>
      </c>
      <c r="AM40" s="63"/>
      <c r="AN40" s="63"/>
      <c r="AO40" s="63" t="n">
        <f aca="false">SUM(AL40+AM40-AN40)</f>
        <v>100000</v>
      </c>
      <c r="AP40" s="283" t="n">
        <f aca="false">SUM(AO40/$AO$4)</f>
        <v>13272.2808414626</v>
      </c>
      <c r="AQ40" s="63" t="n">
        <v>100000</v>
      </c>
      <c r="AR40" s="283" t="n">
        <f aca="false">SUM(AQ40/$AO$4)</f>
        <v>13272.2808414626</v>
      </c>
      <c r="AS40" s="287"/>
      <c r="AT40" s="283" t="n">
        <f aca="false">SUM(AS40/$AO$4)</f>
        <v>0</v>
      </c>
      <c r="AU40" s="63"/>
      <c r="AV40" s="287" t="n">
        <f aca="false">SUM(AU40/$AO$4)</f>
        <v>0</v>
      </c>
      <c r="AW40" s="153"/>
      <c r="AX40" s="283" t="n">
        <f aca="false">SUM(AR40+AV40-AW40)</f>
        <v>13272.2808414626</v>
      </c>
      <c r="AY40" s="283" t="n">
        <v>12342</v>
      </c>
      <c r="AZ40" s="63"/>
      <c r="BA40" s="63"/>
      <c r="BB40" s="63" t="n">
        <f aca="false">SUM(AX40+AZ40-BA40)</f>
        <v>13272.2808414626</v>
      </c>
      <c r="BC40" s="63" t="n">
        <v>0</v>
      </c>
      <c r="BD40" s="152" t="n">
        <f aca="false">SUM(BC40/BB40*100)</f>
        <v>0</v>
      </c>
      <c r="BE40" s="2"/>
    </row>
    <row r="41" customFormat="false" ht="12.75" hidden="false" customHeight="false" outlineLevel="0" collapsed="false">
      <c r="A41" s="291"/>
      <c r="B41" s="292"/>
      <c r="C41" s="292"/>
      <c r="D41" s="292"/>
      <c r="E41" s="292"/>
      <c r="F41" s="292"/>
      <c r="G41" s="293"/>
      <c r="H41" s="290"/>
      <c r="I41" s="285" t="n">
        <v>63312</v>
      </c>
      <c r="J41" s="292" t="s">
        <v>514</v>
      </c>
      <c r="K41" s="294" t="n">
        <v>108526.66</v>
      </c>
      <c r="L41" s="294" t="n">
        <v>288000</v>
      </c>
      <c r="M41" s="63" t="n">
        <v>288000</v>
      </c>
      <c r="N41" s="63" t="n">
        <v>200000</v>
      </c>
      <c r="O41" s="63" t="n">
        <v>200000</v>
      </c>
      <c r="P41" s="63" t="n">
        <v>50000</v>
      </c>
      <c r="Q41" s="63"/>
      <c r="R41" s="63" t="n">
        <v>50000</v>
      </c>
      <c r="S41" s="63"/>
      <c r="T41" s="63"/>
      <c r="U41" s="60" t="n">
        <f aca="false">R41/P41*100</f>
        <v>100</v>
      </c>
      <c r="V41" s="60" t="n">
        <v>50000</v>
      </c>
      <c r="W41" s="63" t="n">
        <v>8000</v>
      </c>
      <c r="X41" s="63" t="n">
        <v>8000</v>
      </c>
      <c r="Y41" s="63"/>
      <c r="Z41" s="63" t="n">
        <v>8000</v>
      </c>
      <c r="AA41" s="294" t="n">
        <v>10000</v>
      </c>
      <c r="AB41" s="294" t="n">
        <v>10000</v>
      </c>
      <c r="AC41" s="294" t="n">
        <v>12000</v>
      </c>
      <c r="AD41" s="294"/>
      <c r="AE41" s="294"/>
      <c r="AF41" s="294" t="n">
        <f aca="false">SUM(AC41+AD41-AE41)</f>
        <v>12000</v>
      </c>
      <c r="AG41" s="63"/>
      <c r="AH41" s="63" t="n">
        <f aca="false">SUM(AG41/AA41*100)</f>
        <v>0</v>
      </c>
      <c r="AI41" s="47" t="n">
        <v>26000</v>
      </c>
      <c r="AJ41" s="63" t="n">
        <v>10000</v>
      </c>
      <c r="AK41" s="63"/>
      <c r="AL41" s="63" t="n">
        <v>38025</v>
      </c>
      <c r="AM41" s="63"/>
      <c r="AN41" s="63"/>
      <c r="AO41" s="63" t="n">
        <f aca="false">SUM(AL41+AM41-AN41)</f>
        <v>38025</v>
      </c>
      <c r="AP41" s="283" t="n">
        <f aca="false">SUM(AO41/$AO$4)</f>
        <v>5046.78478996616</v>
      </c>
      <c r="AQ41" s="63" t="n">
        <v>100000</v>
      </c>
      <c r="AR41" s="283" t="n">
        <f aca="false">SUM(AQ41/$AO$4)</f>
        <v>13272.2808414626</v>
      </c>
      <c r="AS41" s="287"/>
      <c r="AT41" s="283" t="n">
        <v>0</v>
      </c>
      <c r="AU41" s="63"/>
      <c r="AV41" s="287" t="n">
        <f aca="false">SUM(AU41/$AO$4)</f>
        <v>0</v>
      </c>
      <c r="AW41" s="153"/>
      <c r="AX41" s="283" t="n">
        <f aca="false">SUM(AR41+AV41-AW41)</f>
        <v>13272.2808414626</v>
      </c>
      <c r="AY41" s="283"/>
      <c r="AZ41" s="63"/>
      <c r="BA41" s="63" t="n">
        <v>13272.28</v>
      </c>
      <c r="BB41" s="63" t="n">
        <f aca="false">SUM(AX41+AZ41-BA41)</f>
        <v>0.000841462604512344</v>
      </c>
      <c r="BC41" s="63" t="n">
        <v>0</v>
      </c>
      <c r="BD41" s="152" t="n">
        <f aca="false">SUM(BC41/BB41*100)</f>
        <v>0</v>
      </c>
      <c r="BE41" s="2"/>
    </row>
    <row r="42" customFormat="false" ht="12.75" hidden="false" customHeight="false" outlineLevel="0" collapsed="false">
      <c r="A42" s="291"/>
      <c r="B42" s="292"/>
      <c r="C42" s="292"/>
      <c r="D42" s="292" t="s">
        <v>173</v>
      </c>
      <c r="E42" s="292"/>
      <c r="F42" s="292"/>
      <c r="G42" s="293"/>
      <c r="H42" s="290"/>
      <c r="I42" s="285" t="n">
        <v>6332</v>
      </c>
      <c r="J42" s="292" t="s">
        <v>515</v>
      </c>
      <c r="K42" s="294" t="n">
        <f aca="false">SUM(K43:K50)</f>
        <v>200000</v>
      </c>
      <c r="L42" s="294" t="n">
        <f aca="false">SUM(L43:L50)</f>
        <v>250000</v>
      </c>
      <c r="M42" s="294" t="n">
        <f aca="false">SUM(M43:M50)</f>
        <v>250000</v>
      </c>
      <c r="N42" s="294" t="n">
        <f aca="false">SUM(N43)</f>
        <v>240000</v>
      </c>
      <c r="O42" s="294" t="n">
        <f aca="false">SUM(O43)</f>
        <v>240000</v>
      </c>
      <c r="P42" s="294" t="n">
        <f aca="false">SUM(P43)</f>
        <v>200000</v>
      </c>
      <c r="Q42" s="294" t="n">
        <f aca="false">SUM(Q43)</f>
        <v>0</v>
      </c>
      <c r="R42" s="294" t="n">
        <f aca="false">SUM(R43:R46)</f>
        <v>100000</v>
      </c>
      <c r="S42" s="294" t="n">
        <f aca="false">SUM(S43:S46)</f>
        <v>0</v>
      </c>
      <c r="T42" s="294" t="n">
        <f aca="false">SUM(T43:T46)</f>
        <v>0</v>
      </c>
      <c r="U42" s="294" t="n">
        <f aca="false">SUM(U43:U46)</f>
        <v>50</v>
      </c>
      <c r="V42" s="294" t="n">
        <f aca="false">SUM(V43:V46)</f>
        <v>0</v>
      </c>
      <c r="W42" s="294" t="n">
        <f aca="false">SUM(W43:W46)</f>
        <v>345000</v>
      </c>
      <c r="X42" s="294" t="n">
        <f aca="false">SUM(X43:X46)</f>
        <v>300000</v>
      </c>
      <c r="Y42" s="294" t="n">
        <f aca="false">SUM(Y43:Y46)</f>
        <v>0</v>
      </c>
      <c r="Z42" s="294" t="n">
        <v>1330000</v>
      </c>
      <c r="AA42" s="294" t="n">
        <f aca="false">SUM(AA43:AA46)</f>
        <v>400000</v>
      </c>
      <c r="AB42" s="294" t="n">
        <f aca="false">SUM(AB43:AB46)</f>
        <v>620000</v>
      </c>
      <c r="AC42" s="294" t="n">
        <f aca="false">SUM(AC43:AC48)</f>
        <v>820000</v>
      </c>
      <c r="AD42" s="294" t="n">
        <f aca="false">SUM(AD43:AD48)</f>
        <v>0</v>
      </c>
      <c r="AE42" s="294" t="n">
        <f aca="false">SUM(AE43:AE48)</f>
        <v>0</v>
      </c>
      <c r="AF42" s="294" t="n">
        <f aca="false">SUM(AF43:AF48)</f>
        <v>820000</v>
      </c>
      <c r="AG42" s="294" t="n">
        <f aca="false">SUM(AG43:AG48)</f>
        <v>200000</v>
      </c>
      <c r="AH42" s="294" t="n">
        <f aca="false">SUM(AH43:AH48)</f>
        <v>0</v>
      </c>
      <c r="AI42" s="60" t="n">
        <f aca="false">SUM(AI43:AI48)</f>
        <v>303392</v>
      </c>
      <c r="AJ42" s="294" t="n">
        <f aca="false">SUM(AJ43:AJ48)</f>
        <v>1300000</v>
      </c>
      <c r="AK42" s="294" t="n">
        <f aca="false">SUM(AK43:AK48)</f>
        <v>300000</v>
      </c>
      <c r="AL42" s="294" t="n">
        <f aca="false">SUM(AL43:AL48)</f>
        <v>900000</v>
      </c>
      <c r="AM42" s="294" t="n">
        <f aca="false">SUM(AM43:AM48)</f>
        <v>150000</v>
      </c>
      <c r="AN42" s="294" t="n">
        <f aca="false">SUM(AN43:AN48)</f>
        <v>100000</v>
      </c>
      <c r="AO42" s="294" t="n">
        <f aca="false">SUM(AO43:AO48)</f>
        <v>950000</v>
      </c>
      <c r="AP42" s="283" t="n">
        <f aca="false">SUM(AO42/$AO$4)</f>
        <v>126086.667993895</v>
      </c>
      <c r="AQ42" s="294" t="n">
        <f aca="false">SUM(AQ43:AQ48)</f>
        <v>850000</v>
      </c>
      <c r="AR42" s="283" t="n">
        <f aca="false">SUM(AQ42/$AO$4)</f>
        <v>112814.387152432</v>
      </c>
      <c r="AS42" s="287"/>
      <c r="AT42" s="283" t="n">
        <f aca="false">SUM(AS42/$AO$4)</f>
        <v>0</v>
      </c>
      <c r="AU42" s="63"/>
      <c r="AV42" s="287" t="n">
        <f aca="false">SUM(AU42/$AO$4)</f>
        <v>0</v>
      </c>
      <c r="AW42" s="153"/>
      <c r="AX42" s="283" t="n">
        <f aca="false">SUM(AR42+AV42-AW42)</f>
        <v>112814.387152432</v>
      </c>
      <c r="AY42" s="283" t="n">
        <f aca="false">SUM(AY43:AY48)</f>
        <v>99125.75</v>
      </c>
      <c r="AZ42" s="283" t="n">
        <f aca="false">SUM(AZ43:AZ48)</f>
        <v>39000</v>
      </c>
      <c r="BA42" s="283" t="n">
        <f aca="false">SUM(BA43:BA48)</f>
        <v>55600.1</v>
      </c>
      <c r="BB42" s="283" t="n">
        <f aca="false">SUM(BB43:BB48)</f>
        <v>112942.007152432</v>
      </c>
      <c r="BC42" s="283" t="n">
        <f aca="false">SUM(BC43:BC48)</f>
        <v>111467.75</v>
      </c>
      <c r="BD42" s="295" t="n">
        <f aca="false">SUM(BC42/BB42*100)</f>
        <v>98.6946777469233</v>
      </c>
      <c r="BE42" s="2"/>
    </row>
    <row r="43" customFormat="false" ht="12.75" hidden="false" customHeight="false" outlineLevel="0" collapsed="false">
      <c r="A43" s="291"/>
      <c r="B43" s="292"/>
      <c r="C43" s="292"/>
      <c r="D43" s="292"/>
      <c r="E43" s="292"/>
      <c r="F43" s="292"/>
      <c r="G43" s="293"/>
      <c r="H43" s="290"/>
      <c r="I43" s="285" t="n">
        <v>63321</v>
      </c>
      <c r="J43" s="292" t="s">
        <v>516</v>
      </c>
      <c r="K43" s="294" t="n">
        <v>200000</v>
      </c>
      <c r="L43" s="294" t="n">
        <v>250000</v>
      </c>
      <c r="M43" s="63" t="n">
        <v>250000</v>
      </c>
      <c r="N43" s="63" t="n">
        <v>240000</v>
      </c>
      <c r="O43" s="63" t="n">
        <v>240000</v>
      </c>
      <c r="P43" s="63" t="n">
        <v>200000</v>
      </c>
      <c r="Q43" s="63"/>
      <c r="R43" s="47" t="n">
        <v>100000</v>
      </c>
      <c r="S43" s="47"/>
      <c r="T43" s="47"/>
      <c r="U43" s="60" t="n">
        <f aca="false">R43/P43*100</f>
        <v>50</v>
      </c>
      <c r="V43" s="60" t="n">
        <v>0</v>
      </c>
      <c r="W43" s="63" t="n">
        <v>295000</v>
      </c>
      <c r="X43" s="63" t="n">
        <v>200000</v>
      </c>
      <c r="Y43" s="63"/>
      <c r="Z43" s="63" t="n">
        <v>200000</v>
      </c>
      <c r="AA43" s="294" t="n">
        <v>200000</v>
      </c>
      <c r="AB43" s="294" t="n">
        <v>0</v>
      </c>
      <c r="AC43" s="294" t="n">
        <v>150000</v>
      </c>
      <c r="AD43" s="294"/>
      <c r="AE43" s="294"/>
      <c r="AF43" s="294" t="n">
        <f aca="false">SUM(AC43+AD43-AE43)</f>
        <v>150000</v>
      </c>
      <c r="AG43" s="63"/>
      <c r="AH43" s="63" t="n">
        <f aca="false">SUM(AG43/AA43*100)</f>
        <v>0</v>
      </c>
      <c r="AI43" s="63"/>
      <c r="AJ43" s="63" t="n">
        <v>350000</v>
      </c>
      <c r="AK43" s="63" t="n">
        <v>300000</v>
      </c>
      <c r="AL43" s="63" t="n">
        <v>350000</v>
      </c>
      <c r="AM43" s="63" t="n">
        <v>150000</v>
      </c>
      <c r="AN43" s="63"/>
      <c r="AO43" s="63" t="n">
        <f aca="false">SUM(AL43+AM43-AN43)</f>
        <v>500000</v>
      </c>
      <c r="AP43" s="283" t="n">
        <f aca="false">SUM(AO43/$AO$4)</f>
        <v>66361.404207313</v>
      </c>
      <c r="AQ43" s="63" t="n">
        <v>350000</v>
      </c>
      <c r="AR43" s="283" t="n">
        <f aca="false">SUM(AQ43/$AO$4)</f>
        <v>46452.9829451191</v>
      </c>
      <c r="AS43" s="287"/>
      <c r="AT43" s="283" t="n">
        <f aca="false">SUM(AS43/$AO$4)</f>
        <v>0</v>
      </c>
      <c r="AU43" s="63"/>
      <c r="AV43" s="287" t="n">
        <f aca="false">SUM(AU43/$AO$4)</f>
        <v>0</v>
      </c>
      <c r="AW43" s="153"/>
      <c r="AX43" s="283" t="n">
        <f aca="false">SUM(AR43+AV43-AW43)</f>
        <v>46452.9829451191</v>
      </c>
      <c r="AY43" s="283" t="n">
        <v>18581.19</v>
      </c>
      <c r="AZ43" s="63"/>
      <c r="BA43" s="63" t="n">
        <v>26452.98</v>
      </c>
      <c r="BB43" s="63" t="n">
        <f aca="false">SUM(AX43+AZ43-BA43)</f>
        <v>20000.0029451191</v>
      </c>
      <c r="BC43" s="63" t="n">
        <v>18581.19</v>
      </c>
      <c r="BD43" s="152" t="n">
        <f aca="false">SUM(BC43/BB43*100)</f>
        <v>92.9059363190475</v>
      </c>
      <c r="BE43" s="2"/>
    </row>
    <row r="44" customFormat="false" ht="12.75" hidden="false" customHeight="false" outlineLevel="0" collapsed="false">
      <c r="A44" s="291"/>
      <c r="B44" s="292"/>
      <c r="C44" s="292"/>
      <c r="D44" s="292"/>
      <c r="E44" s="292"/>
      <c r="F44" s="292"/>
      <c r="G44" s="293"/>
      <c r="H44" s="290"/>
      <c r="I44" s="285" t="n">
        <v>63321</v>
      </c>
      <c r="J44" s="292" t="s">
        <v>517</v>
      </c>
      <c r="K44" s="294"/>
      <c r="L44" s="294"/>
      <c r="M44" s="63"/>
      <c r="N44" s="63"/>
      <c r="O44" s="63"/>
      <c r="P44" s="63"/>
      <c r="Q44" s="63"/>
      <c r="R44" s="47"/>
      <c r="S44" s="47"/>
      <c r="T44" s="47"/>
      <c r="U44" s="60"/>
      <c r="V44" s="60"/>
      <c r="W44" s="63"/>
      <c r="X44" s="63"/>
      <c r="Y44" s="63"/>
      <c r="Z44" s="63"/>
      <c r="AA44" s="294"/>
      <c r="AB44" s="294" t="n">
        <v>300000</v>
      </c>
      <c r="AC44" s="294" t="n">
        <v>150000</v>
      </c>
      <c r="AD44" s="294"/>
      <c r="AE44" s="294"/>
      <c r="AF44" s="294" t="n">
        <f aca="false">SUM(AC44+AD44-AE44)</f>
        <v>150000</v>
      </c>
      <c r="AG44" s="63"/>
      <c r="AH44" s="63"/>
      <c r="AI44" s="63"/>
      <c r="AJ44" s="63" t="n">
        <v>350000</v>
      </c>
      <c r="AK44" s="63"/>
      <c r="AL44" s="63" t="n">
        <v>350000</v>
      </c>
      <c r="AM44" s="63"/>
      <c r="AN44" s="63"/>
      <c r="AO44" s="63" t="n">
        <f aca="false">SUM(AL44+AM44-AN44)</f>
        <v>350000</v>
      </c>
      <c r="AP44" s="283" t="n">
        <f aca="false">SUM(AO44/$AO$4)</f>
        <v>46452.9829451191</v>
      </c>
      <c r="AQ44" s="63" t="n">
        <v>400000</v>
      </c>
      <c r="AR44" s="283" t="n">
        <f aca="false">SUM(AQ44/$AO$4)</f>
        <v>53089.1233658504</v>
      </c>
      <c r="AS44" s="287"/>
      <c r="AT44" s="283" t="n">
        <f aca="false">SUM(AS44/$AO$4)</f>
        <v>0</v>
      </c>
      <c r="AU44" s="63"/>
      <c r="AV44" s="287" t="n">
        <f aca="false">SUM(AU44/$AO$4)</f>
        <v>0</v>
      </c>
      <c r="AW44" s="153"/>
      <c r="AX44" s="283" t="n">
        <f aca="false">SUM(AR44+AV44-AW44)</f>
        <v>53089.1233658504</v>
      </c>
      <c r="AY44" s="283" t="n">
        <v>26544.56</v>
      </c>
      <c r="AZ44" s="63"/>
      <c r="BA44" s="63" t="n">
        <v>26489.12</v>
      </c>
      <c r="BB44" s="63" t="n">
        <f aca="false">SUM(AX44+AZ44-BA44)</f>
        <v>26600.0033658504</v>
      </c>
      <c r="BC44" s="63" t="n">
        <v>26544.56</v>
      </c>
      <c r="BD44" s="152" t="n">
        <f aca="false">SUM(BC44/BB44*100)</f>
        <v>99.7915663201697</v>
      </c>
      <c r="BE44" s="2"/>
    </row>
    <row r="45" customFormat="false" ht="12.75" hidden="false" customHeight="false" outlineLevel="0" collapsed="false">
      <c r="A45" s="291"/>
      <c r="B45" s="292"/>
      <c r="C45" s="292"/>
      <c r="D45" s="292"/>
      <c r="E45" s="292"/>
      <c r="F45" s="292"/>
      <c r="G45" s="293"/>
      <c r="H45" s="290"/>
      <c r="I45" s="285" t="n">
        <v>63321</v>
      </c>
      <c r="J45" s="292" t="s">
        <v>518</v>
      </c>
      <c r="K45" s="294"/>
      <c r="L45" s="294"/>
      <c r="M45" s="63"/>
      <c r="N45" s="63"/>
      <c r="O45" s="63"/>
      <c r="P45" s="63"/>
      <c r="Q45" s="63"/>
      <c r="R45" s="47"/>
      <c r="S45" s="47"/>
      <c r="T45" s="47"/>
      <c r="U45" s="60"/>
      <c r="V45" s="60"/>
      <c r="W45" s="63"/>
      <c r="X45" s="63"/>
      <c r="Y45" s="63"/>
      <c r="Z45" s="63"/>
      <c r="AA45" s="294"/>
      <c r="AB45" s="294" t="n">
        <v>200000</v>
      </c>
      <c r="AC45" s="294" t="n">
        <v>200000</v>
      </c>
      <c r="AD45" s="294"/>
      <c r="AE45" s="294"/>
      <c r="AF45" s="294" t="n">
        <f aca="false">SUM(AC45+AD45-AE45)</f>
        <v>200000</v>
      </c>
      <c r="AG45" s="63" t="n">
        <v>200000</v>
      </c>
      <c r="AH45" s="63"/>
      <c r="AI45" s="63" t="n">
        <v>200000</v>
      </c>
      <c r="AJ45" s="63" t="n">
        <v>200000</v>
      </c>
      <c r="AK45" s="63"/>
      <c r="AL45" s="63" t="n">
        <v>0</v>
      </c>
      <c r="AM45" s="63"/>
      <c r="AN45" s="63"/>
      <c r="AO45" s="63" t="n">
        <f aca="false">SUM(AL45+AM45-AN45)</f>
        <v>0</v>
      </c>
      <c r="AP45" s="283" t="n">
        <f aca="false">SUM(AO45/$AO$4)</f>
        <v>0</v>
      </c>
      <c r="AQ45" s="63" t="n">
        <v>0</v>
      </c>
      <c r="AR45" s="283" t="n">
        <f aca="false">SUM(AQ45/$AO$4)</f>
        <v>0</v>
      </c>
      <c r="AS45" s="287"/>
      <c r="AT45" s="283" t="n">
        <f aca="false">SUM(AS45/$AO$4)</f>
        <v>0</v>
      </c>
      <c r="AU45" s="63"/>
      <c r="AV45" s="287" t="n">
        <f aca="false">SUM(AU45/$AO$4)</f>
        <v>0</v>
      </c>
      <c r="AW45" s="153"/>
      <c r="AX45" s="283" t="n">
        <f aca="false">SUM(AR45+AV45-AW45)</f>
        <v>0</v>
      </c>
      <c r="AY45" s="283" t="n">
        <v>14000</v>
      </c>
      <c r="AZ45" s="63" t="n">
        <v>14000</v>
      </c>
      <c r="BA45" s="63"/>
      <c r="BB45" s="63" t="n">
        <f aca="false">SUM(AX45+AZ45-BA45)</f>
        <v>14000</v>
      </c>
      <c r="BC45" s="63" t="n">
        <v>14000</v>
      </c>
      <c r="BD45" s="152" t="n">
        <f aca="false">SUM(BC45/BB45*100)</f>
        <v>100</v>
      </c>
      <c r="BE45" s="2"/>
    </row>
    <row r="46" s="248" customFormat="true" ht="12.75" hidden="false" customHeight="false" outlineLevel="0" collapsed="false">
      <c r="A46" s="297"/>
      <c r="B46" s="298"/>
      <c r="C46" s="298"/>
      <c r="D46" s="298"/>
      <c r="E46" s="298"/>
      <c r="F46" s="298"/>
      <c r="G46" s="299"/>
      <c r="H46" s="300"/>
      <c r="I46" s="301" t="n">
        <v>63321</v>
      </c>
      <c r="J46" s="298" t="s">
        <v>519</v>
      </c>
      <c r="K46" s="60"/>
      <c r="L46" s="60"/>
      <c r="M46" s="47"/>
      <c r="N46" s="47"/>
      <c r="O46" s="47"/>
      <c r="P46" s="47"/>
      <c r="Q46" s="47"/>
      <c r="R46" s="47"/>
      <c r="S46" s="47"/>
      <c r="T46" s="47"/>
      <c r="U46" s="60"/>
      <c r="V46" s="60"/>
      <c r="W46" s="47" t="n">
        <v>50000</v>
      </c>
      <c r="X46" s="47" t="n">
        <v>100000</v>
      </c>
      <c r="Y46" s="47"/>
      <c r="Z46" s="47" t="n">
        <v>200000</v>
      </c>
      <c r="AA46" s="60" t="n">
        <v>200000</v>
      </c>
      <c r="AB46" s="60" t="n">
        <v>120000</v>
      </c>
      <c r="AC46" s="60" t="n">
        <v>120000</v>
      </c>
      <c r="AD46" s="60"/>
      <c r="AE46" s="60"/>
      <c r="AF46" s="60" t="n">
        <f aca="false">SUM(AC46+AD46-AE46)</f>
        <v>120000</v>
      </c>
      <c r="AG46" s="47"/>
      <c r="AH46" s="47" t="n">
        <f aca="false">SUM(AG46/AA46*100)</f>
        <v>0</v>
      </c>
      <c r="AI46" s="47" t="n">
        <v>103392</v>
      </c>
      <c r="AJ46" s="47" t="n">
        <v>200000</v>
      </c>
      <c r="AK46" s="47"/>
      <c r="AL46" s="47" t="n">
        <v>200000</v>
      </c>
      <c r="AM46" s="47"/>
      <c r="AN46" s="47" t="n">
        <v>100000</v>
      </c>
      <c r="AO46" s="47" t="n">
        <f aca="false">SUM(AL46+AM46-AN46)</f>
        <v>100000</v>
      </c>
      <c r="AP46" s="283" t="n">
        <f aca="false">SUM(AO46/$AO$4)</f>
        <v>13272.2808414626</v>
      </c>
      <c r="AQ46" s="47" t="n">
        <v>100000</v>
      </c>
      <c r="AR46" s="283" t="n">
        <f aca="false">SUM(AQ46/$AO$4)</f>
        <v>13272.2808414626</v>
      </c>
      <c r="AS46" s="283"/>
      <c r="AT46" s="283" t="n">
        <f aca="false">SUM(AS46/$AO$4)</f>
        <v>0</v>
      </c>
      <c r="AU46" s="47"/>
      <c r="AV46" s="283" t="n">
        <v>1727.72</v>
      </c>
      <c r="AW46" s="302"/>
      <c r="AX46" s="283" t="n">
        <f aca="false">SUM(AR46+AV46-AW46)</f>
        <v>15000.0008414626</v>
      </c>
      <c r="AY46" s="283"/>
      <c r="AZ46" s="47"/>
      <c r="BA46" s="47" t="n">
        <v>2658</v>
      </c>
      <c r="BB46" s="47" t="n">
        <f aca="false">SUM(AX46+AZ46-BA46)</f>
        <v>12342.0008414626</v>
      </c>
      <c r="BC46" s="47" t="n">
        <v>12342</v>
      </c>
      <c r="BD46" s="48" t="n">
        <f aca="false">SUM(BC46/BB46*100)</f>
        <v>99.9999931821216</v>
      </c>
      <c r="BE46" s="3"/>
    </row>
    <row r="47" customFormat="false" ht="12.75" hidden="false" customHeight="false" outlineLevel="0" collapsed="false">
      <c r="A47" s="291"/>
      <c r="B47" s="292"/>
      <c r="C47" s="292"/>
      <c r="D47" s="292"/>
      <c r="E47" s="292"/>
      <c r="F47" s="292"/>
      <c r="G47" s="293"/>
      <c r="H47" s="303" t="n">
        <f aca="false">-'FUNKCIJSKA ORG.'!AY11325</f>
        <v>0</v>
      </c>
      <c r="I47" s="285" t="n">
        <v>63321</v>
      </c>
      <c r="J47" s="292" t="s">
        <v>520</v>
      </c>
      <c r="K47" s="294"/>
      <c r="L47" s="294"/>
      <c r="M47" s="63"/>
      <c r="N47" s="63"/>
      <c r="O47" s="63"/>
      <c r="P47" s="63"/>
      <c r="Q47" s="63"/>
      <c r="R47" s="47"/>
      <c r="S47" s="47"/>
      <c r="T47" s="47"/>
      <c r="U47" s="60"/>
      <c r="V47" s="60"/>
      <c r="W47" s="63"/>
      <c r="X47" s="63"/>
      <c r="Y47" s="63"/>
      <c r="Z47" s="63"/>
      <c r="AA47" s="294"/>
      <c r="AB47" s="294"/>
      <c r="AC47" s="294"/>
      <c r="AD47" s="294"/>
      <c r="AE47" s="294"/>
      <c r="AF47" s="294"/>
      <c r="AG47" s="63"/>
      <c r="AH47" s="63"/>
      <c r="AI47" s="63"/>
      <c r="AJ47" s="63"/>
      <c r="AK47" s="63"/>
      <c r="AL47" s="63"/>
      <c r="AM47" s="63"/>
      <c r="AN47" s="63"/>
      <c r="AO47" s="63"/>
      <c r="AP47" s="283"/>
      <c r="AQ47" s="63"/>
      <c r="AR47" s="283"/>
      <c r="AS47" s="287"/>
      <c r="AT47" s="283"/>
      <c r="AU47" s="63"/>
      <c r="AV47" s="287"/>
      <c r="AW47" s="153"/>
      <c r="AX47" s="283"/>
      <c r="AY47" s="283" t="n">
        <v>25000</v>
      </c>
      <c r="AZ47" s="63" t="n">
        <v>25000</v>
      </c>
      <c r="BA47" s="63"/>
      <c r="BB47" s="63" t="n">
        <f aca="false">SUM(AX47+AZ47-BA47)</f>
        <v>25000</v>
      </c>
      <c r="BC47" s="63" t="n">
        <v>25000</v>
      </c>
      <c r="BD47" s="152" t="n">
        <f aca="false">SUM(BC47/BB47*100)</f>
        <v>100</v>
      </c>
      <c r="BE47" s="2"/>
    </row>
    <row r="48" customFormat="false" ht="12.75" hidden="false" customHeight="false" outlineLevel="0" collapsed="false">
      <c r="A48" s="291"/>
      <c r="B48" s="292"/>
      <c r="C48" s="292"/>
      <c r="D48" s="292"/>
      <c r="E48" s="292"/>
      <c r="F48" s="292"/>
      <c r="G48" s="293"/>
      <c r="H48" s="290"/>
      <c r="I48" s="285" t="n">
        <v>63322</v>
      </c>
      <c r="J48" s="292" t="s">
        <v>521</v>
      </c>
      <c r="K48" s="294"/>
      <c r="L48" s="294"/>
      <c r="M48" s="63"/>
      <c r="N48" s="63"/>
      <c r="O48" s="63"/>
      <c r="P48" s="63"/>
      <c r="Q48" s="63"/>
      <c r="R48" s="47"/>
      <c r="S48" s="47"/>
      <c r="T48" s="47"/>
      <c r="U48" s="60"/>
      <c r="V48" s="60"/>
      <c r="W48" s="63"/>
      <c r="X48" s="63"/>
      <c r="Y48" s="63"/>
      <c r="Z48" s="63"/>
      <c r="AA48" s="294"/>
      <c r="AB48" s="294"/>
      <c r="AC48" s="294" t="n">
        <v>200000</v>
      </c>
      <c r="AD48" s="294"/>
      <c r="AE48" s="294"/>
      <c r="AF48" s="294" t="n">
        <f aca="false">SUM(AC48+AD48-AE48)</f>
        <v>200000</v>
      </c>
      <c r="AG48" s="63"/>
      <c r="AH48" s="63"/>
      <c r="AI48" s="63"/>
      <c r="AJ48" s="63" t="n">
        <v>200000</v>
      </c>
      <c r="AK48" s="63"/>
      <c r="AL48" s="63" t="n">
        <v>0</v>
      </c>
      <c r="AM48" s="63"/>
      <c r="AN48" s="63"/>
      <c r="AO48" s="63" t="n">
        <f aca="false">SUM(AL48+AM48-AN48)</f>
        <v>0</v>
      </c>
      <c r="AP48" s="283" t="n">
        <f aca="false">SUM(AO48/$AO$4)</f>
        <v>0</v>
      </c>
      <c r="AQ48" s="63"/>
      <c r="AR48" s="283" t="n">
        <f aca="false">SUM(AQ48/$AO$4)</f>
        <v>0</v>
      </c>
      <c r="AS48" s="287"/>
      <c r="AT48" s="283" t="n">
        <v>15000</v>
      </c>
      <c r="AU48" s="63"/>
      <c r="AV48" s="287" t="n">
        <v>15000</v>
      </c>
      <c r="AW48" s="153"/>
      <c r="AX48" s="283" t="n">
        <f aca="false">SUM(AR48+AV48-AW48)</f>
        <v>15000</v>
      </c>
      <c r="AY48" s="283" t="n">
        <v>15000</v>
      </c>
      <c r="AZ48" s="63"/>
      <c r="BA48" s="63"/>
      <c r="BB48" s="63" t="n">
        <f aca="false">SUM(AX48+AZ48-BA48)</f>
        <v>15000</v>
      </c>
      <c r="BC48" s="63" t="n">
        <v>15000</v>
      </c>
      <c r="BD48" s="152" t="n">
        <f aca="false">SUM(BC48/BB48*100)</f>
        <v>100</v>
      </c>
      <c r="BE48" s="2"/>
    </row>
    <row r="49" customFormat="false" ht="12.75" hidden="false" customHeight="false" outlineLevel="0" collapsed="false">
      <c r="A49" s="291"/>
      <c r="B49" s="292"/>
      <c r="C49" s="292"/>
      <c r="D49" s="292"/>
      <c r="E49" s="292"/>
      <c r="F49" s="292"/>
      <c r="G49" s="293"/>
      <c r="H49" s="290"/>
      <c r="I49" s="285" t="n">
        <v>634</v>
      </c>
      <c r="J49" s="292" t="s">
        <v>522</v>
      </c>
      <c r="K49" s="294" t="n">
        <v>0</v>
      </c>
      <c r="L49" s="294" t="n">
        <v>0</v>
      </c>
      <c r="M49" s="63" t="n">
        <v>0</v>
      </c>
      <c r="N49" s="63" t="e">
        <f aca="false">SUM(#REF!)</f>
        <v>#REF!</v>
      </c>
      <c r="O49" s="63" t="e">
        <f aca="false">SUM(#REF!)</f>
        <v>#REF!</v>
      </c>
      <c r="P49" s="63" t="e">
        <f aca="false">SUM(#REF!)</f>
        <v>#REF!</v>
      </c>
      <c r="Q49" s="63" t="e">
        <f aca="false">SUM(#REF!)</f>
        <v>#REF!</v>
      </c>
      <c r="R49" s="63" t="n">
        <f aca="false">SUM(R50:R50)</f>
        <v>210000</v>
      </c>
      <c r="S49" s="63" t="n">
        <f aca="false">SUM(S50:S50)</f>
        <v>222634.53</v>
      </c>
      <c r="T49" s="63" t="n">
        <f aca="false">SUM(T50:T50)</f>
        <v>0</v>
      </c>
      <c r="U49" s="63" t="n">
        <f aca="false">SUM(U50:U50)</f>
        <v>0</v>
      </c>
      <c r="V49" s="63" t="n">
        <f aca="false">SUM(V50:V50)</f>
        <v>200000</v>
      </c>
      <c r="W49" s="63" t="n">
        <f aca="false">SUM(W50:W50)</f>
        <v>150000</v>
      </c>
      <c r="X49" s="63" t="n">
        <f aca="false">SUM(X50:X50)</f>
        <v>200000</v>
      </c>
      <c r="Y49" s="63" t="n">
        <f aca="false">SUM(Y50:Y50)</f>
        <v>156238.92</v>
      </c>
      <c r="Z49" s="63" t="n">
        <f aca="false">SUM(Z50:Z50)</f>
        <v>200000</v>
      </c>
      <c r="AA49" s="63" t="n">
        <f aca="false">SUM(AA50:AA50)</f>
        <v>200000</v>
      </c>
      <c r="AB49" s="63" t="n">
        <f aca="false">SUM(AB50:AB50)</f>
        <v>200000</v>
      </c>
      <c r="AC49" s="63" t="n">
        <f aca="false">SUM(AC50:AC50)</f>
        <v>120000</v>
      </c>
      <c r="AD49" s="63" t="n">
        <f aca="false">SUM(AD50:AD50)</f>
        <v>0</v>
      </c>
      <c r="AE49" s="63" t="n">
        <f aca="false">SUM(AE50:AE50)</f>
        <v>0</v>
      </c>
      <c r="AF49" s="63" t="n">
        <f aca="false">SUM(AF50:AF50)</f>
        <v>120000</v>
      </c>
      <c r="AG49" s="63" t="n">
        <f aca="false">SUM(AG50:AG50)</f>
        <v>111391.91</v>
      </c>
      <c r="AH49" s="63" t="n">
        <f aca="false">SUM(AH50:AH50)</f>
        <v>55.695955</v>
      </c>
      <c r="AI49" s="63" t="n">
        <f aca="false">SUM(AI50:AI50)</f>
        <v>111391.91</v>
      </c>
      <c r="AJ49" s="63" t="n">
        <f aca="false">SUM(AJ50:AJ50)</f>
        <v>200000</v>
      </c>
      <c r="AK49" s="63" t="n">
        <f aca="false">SUM(AK50:AK50)</f>
        <v>195885.19</v>
      </c>
      <c r="AL49" s="63" t="n">
        <f aca="false">SUM(AL50:AL50)</f>
        <v>55000</v>
      </c>
      <c r="AM49" s="63" t="n">
        <f aca="false">SUM(AM50:AM50)</f>
        <v>0</v>
      </c>
      <c r="AN49" s="63" t="n">
        <f aca="false">SUM(AN50:AN50)</f>
        <v>0</v>
      </c>
      <c r="AO49" s="63" t="n">
        <f aca="false">SUM(AO50:AO51)</f>
        <v>755000</v>
      </c>
      <c r="AP49" s="283" t="n">
        <f aca="false">SUM(AO49/$AO$4)</f>
        <v>100205.720353043</v>
      </c>
      <c r="AQ49" s="63" t="n">
        <f aca="false">SUM(AQ50:AQ51)</f>
        <v>555000</v>
      </c>
      <c r="AR49" s="283" t="n">
        <f aca="false">SUM(AQ49/$AO$4)</f>
        <v>73661.1586701175</v>
      </c>
      <c r="AS49" s="287"/>
      <c r="AT49" s="283" t="n">
        <f aca="false">SUM(AT50:AT51)</f>
        <v>23965.4</v>
      </c>
      <c r="AU49" s="283" t="n">
        <f aca="false">SUM(AU50:AU51)</f>
        <v>0</v>
      </c>
      <c r="AV49" s="283" t="n">
        <f aca="false">SUM(AV50:AV51)</f>
        <v>0</v>
      </c>
      <c r="AW49" s="283" t="n">
        <f aca="false">SUM(AW50:AW51)</f>
        <v>0</v>
      </c>
      <c r="AX49" s="283" t="n">
        <f aca="false">SUM(AX50+AX51+AX52)</f>
        <v>73661.1586701175</v>
      </c>
      <c r="AY49" s="282" t="n">
        <f aca="false">SUM(AY50+AY51+AY52)</f>
        <v>33965.4</v>
      </c>
      <c r="AZ49" s="282" t="n">
        <f aca="false">SUM(AZ50+AZ51+AZ52)</f>
        <v>10000</v>
      </c>
      <c r="BA49" s="282" t="n">
        <f aca="false">SUM(BA50+BA51+BA52)</f>
        <v>49661.15</v>
      </c>
      <c r="BB49" s="282" t="n">
        <f aca="false">SUM(BB50+BB51+BB52)</f>
        <v>34000.0086701175</v>
      </c>
      <c r="BC49" s="282" t="n">
        <f aca="false">SUM(BC50+BC51+BC52)</f>
        <v>33965.4</v>
      </c>
      <c r="BD49" s="284" t="n">
        <f aca="false">SUM(BC49/BB49*100)</f>
        <v>99.898209819729</v>
      </c>
      <c r="BE49" s="2"/>
    </row>
    <row r="50" customFormat="false" ht="12.75" hidden="false" customHeight="false" outlineLevel="0" collapsed="false">
      <c r="A50" s="291"/>
      <c r="B50" s="292"/>
      <c r="C50" s="292"/>
      <c r="D50" s="292"/>
      <c r="E50" s="292"/>
      <c r="F50" s="292"/>
      <c r="G50" s="293"/>
      <c r="H50" s="290"/>
      <c r="I50" s="285" t="n">
        <v>63414</v>
      </c>
      <c r="J50" s="292" t="s">
        <v>523</v>
      </c>
      <c r="K50" s="294"/>
      <c r="L50" s="294"/>
      <c r="M50" s="63"/>
      <c r="N50" s="63"/>
      <c r="O50" s="63"/>
      <c r="P50" s="63"/>
      <c r="Q50" s="63"/>
      <c r="R50" s="63" t="n">
        <v>210000</v>
      </c>
      <c r="S50" s="63" t="n">
        <v>222634.53</v>
      </c>
      <c r="T50" s="63"/>
      <c r="U50" s="60"/>
      <c r="V50" s="60" t="n">
        <v>200000</v>
      </c>
      <c r="W50" s="63" t="n">
        <v>150000</v>
      </c>
      <c r="X50" s="63" t="n">
        <v>200000</v>
      </c>
      <c r="Y50" s="63" t="n">
        <v>156238.92</v>
      </c>
      <c r="Z50" s="63" t="n">
        <v>200000</v>
      </c>
      <c r="AA50" s="294" t="n">
        <v>200000</v>
      </c>
      <c r="AB50" s="294" t="n">
        <v>200000</v>
      </c>
      <c r="AC50" s="294" t="n">
        <v>120000</v>
      </c>
      <c r="AD50" s="294"/>
      <c r="AE50" s="294"/>
      <c r="AF50" s="294" t="n">
        <f aca="false">SUM(AC50+AD50-AE50)</f>
        <v>120000</v>
      </c>
      <c r="AG50" s="63" t="n">
        <v>111391.91</v>
      </c>
      <c r="AH50" s="63" t="n">
        <f aca="false">SUM(AG50/AA50*100)</f>
        <v>55.695955</v>
      </c>
      <c r="AI50" s="63" t="n">
        <v>111391.91</v>
      </c>
      <c r="AJ50" s="63" t="n">
        <v>200000</v>
      </c>
      <c r="AK50" s="63" t="n">
        <v>195885.19</v>
      </c>
      <c r="AL50" s="63" t="n">
        <v>55000</v>
      </c>
      <c r="AM50" s="63"/>
      <c r="AN50" s="63"/>
      <c r="AO50" s="63" t="n">
        <f aca="false">SUM(AL50+AM50-AN50)</f>
        <v>55000</v>
      </c>
      <c r="AP50" s="283" t="n">
        <f aca="false">SUM(AO50/$AO$4)</f>
        <v>7299.75446280443</v>
      </c>
      <c r="AQ50" s="63" t="n">
        <v>55000</v>
      </c>
      <c r="AR50" s="283" t="n">
        <f aca="false">SUM(AQ50/$AO$4)</f>
        <v>7299.75446280443</v>
      </c>
      <c r="AS50" s="287"/>
      <c r="AT50" s="283" t="n">
        <f aca="false">SUM(AS50/$AO$4)</f>
        <v>0</v>
      </c>
      <c r="AU50" s="63"/>
      <c r="AV50" s="287" t="n">
        <f aca="false">SUM(AU50/$AO$4)</f>
        <v>0</v>
      </c>
      <c r="AW50" s="153"/>
      <c r="AX50" s="283" t="n">
        <f aca="false">SUM(AR50+AV50-AW50)</f>
        <v>7299.75446280443</v>
      </c>
      <c r="AY50" s="283"/>
      <c r="AZ50" s="63"/>
      <c r="BA50" s="63" t="n">
        <v>7299.75</v>
      </c>
      <c r="BB50" s="63" t="n">
        <f aca="false">SUM(AX50+AZ50-BA50)</f>
        <v>0.00446280443247815</v>
      </c>
      <c r="BC50" s="63" t="n">
        <v>0</v>
      </c>
      <c r="BD50" s="152" t="n">
        <f aca="false">SUM(BC50/BB50*100)</f>
        <v>0</v>
      </c>
      <c r="BE50" s="2"/>
    </row>
    <row r="51" customFormat="false" ht="12.75" hidden="false" customHeight="false" outlineLevel="0" collapsed="false">
      <c r="A51" s="291"/>
      <c r="B51" s="292"/>
      <c r="C51" s="292"/>
      <c r="D51" s="292"/>
      <c r="E51" s="292"/>
      <c r="F51" s="292"/>
      <c r="G51" s="293"/>
      <c r="H51" s="290"/>
      <c r="I51" s="285" t="n">
        <v>63425</v>
      </c>
      <c r="J51" s="292" t="s">
        <v>524</v>
      </c>
      <c r="K51" s="294"/>
      <c r="L51" s="294"/>
      <c r="M51" s="63"/>
      <c r="N51" s="63"/>
      <c r="O51" s="63"/>
      <c r="P51" s="63"/>
      <c r="Q51" s="63"/>
      <c r="R51" s="63"/>
      <c r="S51" s="63"/>
      <c r="T51" s="63"/>
      <c r="U51" s="60"/>
      <c r="V51" s="60"/>
      <c r="W51" s="63"/>
      <c r="X51" s="63"/>
      <c r="Y51" s="63"/>
      <c r="Z51" s="63"/>
      <c r="AA51" s="294"/>
      <c r="AB51" s="294"/>
      <c r="AC51" s="294"/>
      <c r="AD51" s="294"/>
      <c r="AE51" s="294"/>
      <c r="AF51" s="294"/>
      <c r="AG51" s="63"/>
      <c r="AH51" s="63"/>
      <c r="AI51" s="63"/>
      <c r="AJ51" s="63"/>
      <c r="AK51" s="63"/>
      <c r="AL51" s="63"/>
      <c r="AM51" s="63"/>
      <c r="AN51" s="63"/>
      <c r="AO51" s="63" t="n">
        <v>700000</v>
      </c>
      <c r="AP51" s="283" t="n">
        <f aca="false">SUM(AO51/$AO$4)</f>
        <v>92905.9658902382</v>
      </c>
      <c r="AQ51" s="63" t="n">
        <v>500000</v>
      </c>
      <c r="AR51" s="283" t="n">
        <f aca="false">SUM(AQ51/$AO$4)</f>
        <v>66361.404207313</v>
      </c>
      <c r="AS51" s="287"/>
      <c r="AT51" s="283" t="n">
        <v>23965.4</v>
      </c>
      <c r="AU51" s="63"/>
      <c r="AV51" s="287" t="n">
        <f aca="false">SUM(AU51/$AO$4)</f>
        <v>0</v>
      </c>
      <c r="AW51" s="153"/>
      <c r="AX51" s="283" t="n">
        <f aca="false">SUM(AR51+AV51-AW51)</f>
        <v>66361.404207313</v>
      </c>
      <c r="AY51" s="283" t="n">
        <v>23965.4</v>
      </c>
      <c r="AZ51" s="63"/>
      <c r="BA51" s="63" t="n">
        <v>42361.4</v>
      </c>
      <c r="BB51" s="63" t="n">
        <f aca="false">SUM(AX51+AZ51-BA51)</f>
        <v>24000.004207313</v>
      </c>
      <c r="BC51" s="63" t="n">
        <v>23965.4</v>
      </c>
      <c r="BD51" s="152" t="n">
        <f aca="false">SUM(BC51/BB51*100)</f>
        <v>99.8558158281386</v>
      </c>
      <c r="BE51" s="2"/>
    </row>
    <row r="52" customFormat="false" ht="12.75" hidden="false" customHeight="false" outlineLevel="0" collapsed="false">
      <c r="A52" s="291"/>
      <c r="B52" s="292"/>
      <c r="C52" s="292"/>
      <c r="D52" s="292"/>
      <c r="E52" s="292"/>
      <c r="F52" s="292"/>
      <c r="G52" s="293"/>
      <c r="H52" s="290"/>
      <c r="I52" s="285" t="n">
        <v>63426</v>
      </c>
      <c r="J52" s="292" t="s">
        <v>525</v>
      </c>
      <c r="K52" s="294"/>
      <c r="L52" s="294"/>
      <c r="M52" s="63"/>
      <c r="N52" s="63"/>
      <c r="O52" s="63"/>
      <c r="P52" s="63"/>
      <c r="Q52" s="63"/>
      <c r="R52" s="63"/>
      <c r="S52" s="63"/>
      <c r="T52" s="63"/>
      <c r="U52" s="60"/>
      <c r="V52" s="60"/>
      <c r="W52" s="63"/>
      <c r="X52" s="63"/>
      <c r="Y52" s="63"/>
      <c r="Z52" s="63"/>
      <c r="AA52" s="294"/>
      <c r="AB52" s="294"/>
      <c r="AC52" s="294"/>
      <c r="AD52" s="294"/>
      <c r="AE52" s="294"/>
      <c r="AF52" s="294"/>
      <c r="AG52" s="63"/>
      <c r="AH52" s="63"/>
      <c r="AI52" s="63"/>
      <c r="AJ52" s="63"/>
      <c r="AK52" s="63"/>
      <c r="AL52" s="63"/>
      <c r="AM52" s="63"/>
      <c r="AN52" s="63"/>
      <c r="AO52" s="63"/>
      <c r="AP52" s="283"/>
      <c r="AQ52" s="63"/>
      <c r="AR52" s="283"/>
      <c r="AS52" s="287"/>
      <c r="AT52" s="283"/>
      <c r="AU52" s="63"/>
      <c r="AV52" s="287"/>
      <c r="AW52" s="153"/>
      <c r="AX52" s="283"/>
      <c r="AY52" s="283" t="n">
        <v>10000</v>
      </c>
      <c r="AZ52" s="63" t="n">
        <v>10000</v>
      </c>
      <c r="BA52" s="63"/>
      <c r="BB52" s="63" t="n">
        <f aca="false">SUM(AX52+AZ52-BA52)</f>
        <v>10000</v>
      </c>
      <c r="BC52" s="63" t="n">
        <v>10000</v>
      </c>
      <c r="BD52" s="152" t="n">
        <f aca="false">SUM(BC52/BB52*100)</f>
        <v>100</v>
      </c>
      <c r="BE52" s="2"/>
    </row>
    <row r="53" s="248" customFormat="true" ht="12.75" hidden="false" customHeight="false" outlineLevel="0" collapsed="false">
      <c r="A53" s="297"/>
      <c r="B53" s="298"/>
      <c r="C53" s="298"/>
      <c r="D53" s="298"/>
      <c r="E53" s="298"/>
      <c r="F53" s="298"/>
      <c r="G53" s="299"/>
      <c r="H53" s="300" t="s">
        <v>526</v>
      </c>
      <c r="I53" s="301" t="n">
        <v>638</v>
      </c>
      <c r="J53" s="298" t="s">
        <v>527</v>
      </c>
      <c r="K53" s="60"/>
      <c r="L53" s="60"/>
      <c r="M53" s="47"/>
      <c r="N53" s="47"/>
      <c r="O53" s="47"/>
      <c r="P53" s="47"/>
      <c r="Q53" s="47"/>
      <c r="R53" s="47"/>
      <c r="S53" s="47"/>
      <c r="T53" s="47"/>
      <c r="U53" s="60"/>
      <c r="V53" s="60"/>
      <c r="W53" s="47" t="n">
        <f aca="false">SUM(W54)</f>
        <v>1000000</v>
      </c>
      <c r="X53" s="47" t="n">
        <f aca="false">SUM(X54)</f>
        <v>1260000</v>
      </c>
      <c r="Y53" s="47" t="n">
        <f aca="false">SUM(Y54)</f>
        <v>477444.8</v>
      </c>
      <c r="Z53" s="47" t="n">
        <f aca="false">SUM(Z54)</f>
        <v>1260000</v>
      </c>
      <c r="AA53" s="47" t="n">
        <f aca="false">SUM(AA54)</f>
        <v>350000</v>
      </c>
      <c r="AB53" s="47" t="n">
        <f aca="false">SUM(AB54:AB55)</f>
        <v>700000</v>
      </c>
      <c r="AC53" s="47" t="n">
        <f aca="false">SUM(AC54:AC55)</f>
        <v>700000</v>
      </c>
      <c r="AD53" s="47" t="n">
        <f aca="false">SUM(AD54:AD55)</f>
        <v>0</v>
      </c>
      <c r="AE53" s="47" t="n">
        <f aca="false">SUM(AE54:AE55)</f>
        <v>0</v>
      </c>
      <c r="AF53" s="47" t="n">
        <f aca="false">SUM(AF54:AF55)</f>
        <v>700000</v>
      </c>
      <c r="AG53" s="47" t="n">
        <f aca="false">SUM(AG54:AG55)</f>
        <v>66533.08</v>
      </c>
      <c r="AH53" s="47" t="n">
        <f aca="false">SUM(AH54:AH55)</f>
        <v>19.0094514285714</v>
      </c>
      <c r="AI53" s="47" t="n">
        <f aca="false">SUM(AI54:AI55)</f>
        <v>66533.08</v>
      </c>
      <c r="AJ53" s="47" t="n">
        <f aca="false">SUM(AJ54:AJ55)</f>
        <v>900000</v>
      </c>
      <c r="AK53" s="47" t="n">
        <f aca="false">SUM(AK54:AK55)</f>
        <v>450948.01</v>
      </c>
      <c r="AL53" s="47" t="n">
        <f aca="false">SUM(AL54:AL55)</f>
        <v>3980000</v>
      </c>
      <c r="AM53" s="47" t="n">
        <f aca="false">SUM(AM54:AM55)</f>
        <v>0</v>
      </c>
      <c r="AN53" s="47" t="n">
        <f aca="false">SUM(AN54:AN55)</f>
        <v>0</v>
      </c>
      <c r="AO53" s="47" t="n">
        <f aca="false">SUM(AO54:AO57)</f>
        <v>4680000</v>
      </c>
      <c r="AP53" s="283" t="n">
        <f aca="false">SUM(AO53/$AO$4)</f>
        <v>621142.74338045</v>
      </c>
      <c r="AQ53" s="47" t="n">
        <f aca="false">SUM(AQ54:AQ57)</f>
        <v>7000000</v>
      </c>
      <c r="AR53" s="283" t="n">
        <f aca="false">SUM(AQ53/$AO$4)</f>
        <v>929059.658902382</v>
      </c>
      <c r="AS53" s="287"/>
      <c r="AT53" s="283" t="n">
        <f aca="false">SUM(AT54:AT57)</f>
        <v>62337.25</v>
      </c>
      <c r="AU53" s="283" t="n">
        <f aca="false">SUM(AU54:AU57)</f>
        <v>0</v>
      </c>
      <c r="AV53" s="283" t="n">
        <f aca="false">SUM(AV54:AV57)</f>
        <v>157249.31</v>
      </c>
      <c r="AW53" s="283" t="n">
        <f aca="false">SUM(AW54:AW57)</f>
        <v>0</v>
      </c>
      <c r="AX53" s="283" t="n">
        <f aca="false">SUM(AR53+AV53-AW53)</f>
        <v>1086308.96890238</v>
      </c>
      <c r="AY53" s="283" t="n">
        <f aca="false">SUM(AY54:AY57)</f>
        <v>74792</v>
      </c>
      <c r="AZ53" s="283" t="n">
        <f aca="false">SUM(AZ54:AZ57)</f>
        <v>0</v>
      </c>
      <c r="BA53" s="283" t="n">
        <f aca="false">SUM(BA54:BA57)</f>
        <v>1023908.97</v>
      </c>
      <c r="BB53" s="283" t="n">
        <f aca="false">SUM(BB54:BB57)</f>
        <v>62399.9989023824</v>
      </c>
      <c r="BC53" s="283" t="n">
        <f aca="false">SUM(BC54:BC57)</f>
        <v>74792</v>
      </c>
      <c r="BD53" s="295" t="n">
        <f aca="false">SUM(BC53/BB53*100)</f>
        <v>119.858976467297</v>
      </c>
      <c r="BE53" s="2"/>
    </row>
    <row r="54" s="248" customFormat="true" ht="12.75" hidden="false" customHeight="false" outlineLevel="0" collapsed="false">
      <c r="A54" s="297"/>
      <c r="B54" s="298"/>
      <c r="C54" s="298"/>
      <c r="D54" s="298"/>
      <c r="E54" s="298"/>
      <c r="F54" s="298"/>
      <c r="G54" s="299"/>
      <c r="H54" s="300"/>
      <c r="I54" s="301" t="n">
        <v>63811</v>
      </c>
      <c r="J54" s="298" t="s">
        <v>363</v>
      </c>
      <c r="K54" s="60"/>
      <c r="L54" s="60"/>
      <c r="M54" s="47"/>
      <c r="N54" s="47"/>
      <c r="O54" s="47"/>
      <c r="P54" s="47"/>
      <c r="Q54" s="47"/>
      <c r="R54" s="47"/>
      <c r="S54" s="47"/>
      <c r="T54" s="47"/>
      <c r="U54" s="60"/>
      <c r="V54" s="60"/>
      <c r="W54" s="47" t="n">
        <v>1000000</v>
      </c>
      <c r="X54" s="47" t="n">
        <v>1260000</v>
      </c>
      <c r="Y54" s="47" t="n">
        <v>477444.8</v>
      </c>
      <c r="Z54" s="47" t="n">
        <v>1260000</v>
      </c>
      <c r="AA54" s="294" t="n">
        <v>350000</v>
      </c>
      <c r="AB54" s="294" t="n">
        <v>700000</v>
      </c>
      <c r="AC54" s="294" t="n">
        <v>700000</v>
      </c>
      <c r="AD54" s="294"/>
      <c r="AE54" s="294"/>
      <c r="AF54" s="294" t="n">
        <f aca="false">SUM(AC54+AD54-AE54)</f>
        <v>700000</v>
      </c>
      <c r="AG54" s="47" t="n">
        <v>66533.08</v>
      </c>
      <c r="AH54" s="63" t="n">
        <f aca="false">SUM(AG54/AA54*100)</f>
        <v>19.0094514285714</v>
      </c>
      <c r="AI54" s="47" t="n">
        <v>66533.08</v>
      </c>
      <c r="AJ54" s="47" t="n">
        <v>900000</v>
      </c>
      <c r="AK54" s="47" t="n">
        <v>450948.01</v>
      </c>
      <c r="AL54" s="47" t="n">
        <v>980000</v>
      </c>
      <c r="AM54" s="47"/>
      <c r="AN54" s="47"/>
      <c r="AO54" s="63" t="n">
        <f aca="false">SUM(AL54+AM54-AN54)</f>
        <v>980000</v>
      </c>
      <c r="AP54" s="283" t="n">
        <f aca="false">SUM(AO54/$AO$4)</f>
        <v>130068.352246334</v>
      </c>
      <c r="AQ54" s="47" t="n">
        <v>600000</v>
      </c>
      <c r="AR54" s="283" t="n">
        <f aca="false">SUM(AQ54/$AO$4)</f>
        <v>79633.6850487756</v>
      </c>
      <c r="AS54" s="287"/>
      <c r="AT54" s="283" t="n">
        <v>62337.25</v>
      </c>
      <c r="AU54" s="47"/>
      <c r="AV54" s="287" t="n">
        <v>57249.31</v>
      </c>
      <c r="AW54" s="302"/>
      <c r="AX54" s="283" t="n">
        <f aca="false">SUM(AR54+AV54-AW54)</f>
        <v>136882.995048776</v>
      </c>
      <c r="AY54" s="283" t="n">
        <v>62337.25</v>
      </c>
      <c r="AZ54" s="47"/>
      <c r="BA54" s="47" t="n">
        <v>74483</v>
      </c>
      <c r="BB54" s="63" t="n">
        <f aca="false">SUM(AX54+AZ54-BA54)</f>
        <v>62399.9950487756</v>
      </c>
      <c r="BC54" s="63" t="n">
        <v>62337.25</v>
      </c>
      <c r="BD54" s="152" t="n">
        <f aca="false">SUM(BC54/BB54*100)</f>
        <v>99.89944702924</v>
      </c>
      <c r="BE54" s="2"/>
    </row>
    <row r="55" s="248" customFormat="true" ht="12.75" hidden="false" customHeight="false" outlineLevel="0" collapsed="false">
      <c r="A55" s="297"/>
      <c r="B55" s="298"/>
      <c r="C55" s="298"/>
      <c r="D55" s="298"/>
      <c r="E55" s="298"/>
      <c r="F55" s="298"/>
      <c r="G55" s="299"/>
      <c r="H55" s="300"/>
      <c r="I55" s="301" t="n">
        <v>63811</v>
      </c>
      <c r="J55" s="298" t="s">
        <v>528</v>
      </c>
      <c r="K55" s="60"/>
      <c r="L55" s="60"/>
      <c r="M55" s="47"/>
      <c r="N55" s="47"/>
      <c r="O55" s="47"/>
      <c r="P55" s="47"/>
      <c r="Q55" s="47"/>
      <c r="R55" s="47"/>
      <c r="S55" s="47"/>
      <c r="T55" s="47"/>
      <c r="U55" s="60"/>
      <c r="V55" s="60"/>
      <c r="W55" s="47"/>
      <c r="X55" s="47"/>
      <c r="Y55" s="47"/>
      <c r="Z55" s="47"/>
      <c r="AA55" s="294"/>
      <c r="AB55" s="294"/>
      <c r="AC55" s="294"/>
      <c r="AD55" s="294"/>
      <c r="AE55" s="294"/>
      <c r="AF55" s="294"/>
      <c r="AG55" s="47"/>
      <c r="AH55" s="63"/>
      <c r="AI55" s="47"/>
      <c r="AJ55" s="47"/>
      <c r="AK55" s="47"/>
      <c r="AL55" s="47" t="n">
        <v>3000000</v>
      </c>
      <c r="AM55" s="47"/>
      <c r="AN55" s="47"/>
      <c r="AO55" s="63" t="n">
        <f aca="false">SUM(AL55+AM55-AN55)</f>
        <v>3000000</v>
      </c>
      <c r="AP55" s="283" t="n">
        <f aca="false">SUM(AO55/$AO$4)</f>
        <v>398168.425243878</v>
      </c>
      <c r="AQ55" s="47" t="n">
        <v>6000000</v>
      </c>
      <c r="AR55" s="283" t="n">
        <f aca="false">SUM(AQ55/$AO$4)</f>
        <v>796336.850487756</v>
      </c>
      <c r="AS55" s="287"/>
      <c r="AT55" s="283" t="n">
        <f aca="false">SUM(AS55/$AO$4)</f>
        <v>0</v>
      </c>
      <c r="AU55" s="47"/>
      <c r="AV55" s="287" t="n">
        <f aca="false">SUM(AU55/$AO$4)</f>
        <v>0</v>
      </c>
      <c r="AW55" s="302"/>
      <c r="AX55" s="283" t="n">
        <f aca="false">SUM(AR55+AV55-AW55)</f>
        <v>796336.850487756</v>
      </c>
      <c r="AY55" s="283"/>
      <c r="AZ55" s="47"/>
      <c r="BA55" s="47" t="n">
        <v>796336.85</v>
      </c>
      <c r="BB55" s="63" t="n">
        <f aca="false">SUM(AX55+AZ55-BA55)</f>
        <v>0.000487756333313882</v>
      </c>
      <c r="BC55" s="63" t="n">
        <v>0</v>
      </c>
      <c r="BD55" s="152" t="n">
        <f aca="false">SUM(BC55/BB55*100)</f>
        <v>0</v>
      </c>
      <c r="BE55" s="2"/>
    </row>
    <row r="56" s="248" customFormat="true" ht="12.75" hidden="false" customHeight="false" outlineLevel="0" collapsed="false">
      <c r="A56" s="297"/>
      <c r="B56" s="298"/>
      <c r="C56" s="298"/>
      <c r="D56" s="298"/>
      <c r="E56" s="298"/>
      <c r="F56" s="298"/>
      <c r="G56" s="299"/>
      <c r="H56" s="300"/>
      <c r="I56" s="301" t="n">
        <v>63812</v>
      </c>
      <c r="J56" s="298" t="s">
        <v>529</v>
      </c>
      <c r="K56" s="60"/>
      <c r="L56" s="60"/>
      <c r="M56" s="47"/>
      <c r="N56" s="47"/>
      <c r="O56" s="47"/>
      <c r="P56" s="47"/>
      <c r="Q56" s="47"/>
      <c r="R56" s="47"/>
      <c r="S56" s="47"/>
      <c r="T56" s="47"/>
      <c r="U56" s="60"/>
      <c r="V56" s="60"/>
      <c r="W56" s="47"/>
      <c r="X56" s="47"/>
      <c r="Y56" s="47"/>
      <c r="Z56" s="47"/>
      <c r="AA56" s="294"/>
      <c r="AB56" s="294"/>
      <c r="AC56" s="294"/>
      <c r="AD56" s="294"/>
      <c r="AE56" s="294"/>
      <c r="AF56" s="294"/>
      <c r="AG56" s="47"/>
      <c r="AH56" s="63"/>
      <c r="AI56" s="47"/>
      <c r="AJ56" s="47"/>
      <c r="AK56" s="47"/>
      <c r="AL56" s="47"/>
      <c r="AM56" s="47"/>
      <c r="AN56" s="47"/>
      <c r="AO56" s="63"/>
      <c r="AP56" s="283"/>
      <c r="AQ56" s="47"/>
      <c r="AR56" s="283"/>
      <c r="AS56" s="287"/>
      <c r="AT56" s="283"/>
      <c r="AU56" s="47"/>
      <c r="AV56" s="287" t="n">
        <v>100000</v>
      </c>
      <c r="AW56" s="302"/>
      <c r="AX56" s="283" t="n">
        <f aca="false">SUM(AR56+AV56-AW56)</f>
        <v>100000</v>
      </c>
      <c r="AY56" s="283"/>
      <c r="AZ56" s="47"/>
      <c r="BA56" s="47" t="n">
        <v>100000</v>
      </c>
      <c r="BB56" s="63" t="n">
        <f aca="false">SUM(AX56+AZ56-BA56)</f>
        <v>0</v>
      </c>
      <c r="BC56" s="63" t="n">
        <v>12454.75</v>
      </c>
      <c r="BD56" s="152" t="n">
        <v>0</v>
      </c>
      <c r="BE56" s="2"/>
    </row>
    <row r="57" s="248" customFormat="true" ht="12.75" hidden="false" customHeight="false" outlineLevel="0" collapsed="false">
      <c r="A57" s="297"/>
      <c r="B57" s="298"/>
      <c r="C57" s="298"/>
      <c r="D57" s="298"/>
      <c r="E57" s="298"/>
      <c r="F57" s="298"/>
      <c r="G57" s="299"/>
      <c r="H57" s="300"/>
      <c r="I57" s="301" t="n">
        <v>63822</v>
      </c>
      <c r="J57" s="298" t="s">
        <v>530</v>
      </c>
      <c r="K57" s="60"/>
      <c r="L57" s="60"/>
      <c r="M57" s="47"/>
      <c r="N57" s="47"/>
      <c r="O57" s="47"/>
      <c r="P57" s="47"/>
      <c r="Q57" s="47"/>
      <c r="R57" s="47"/>
      <c r="S57" s="47"/>
      <c r="T57" s="47"/>
      <c r="U57" s="60"/>
      <c r="V57" s="60"/>
      <c r="W57" s="47"/>
      <c r="X57" s="47"/>
      <c r="Y57" s="47"/>
      <c r="Z57" s="47"/>
      <c r="AA57" s="294"/>
      <c r="AB57" s="294"/>
      <c r="AC57" s="294"/>
      <c r="AD57" s="294"/>
      <c r="AE57" s="294"/>
      <c r="AF57" s="294"/>
      <c r="AG57" s="47"/>
      <c r="AH57" s="63"/>
      <c r="AI57" s="47"/>
      <c r="AJ57" s="47"/>
      <c r="AK57" s="47"/>
      <c r="AL57" s="47"/>
      <c r="AM57" s="47"/>
      <c r="AN57" s="47"/>
      <c r="AO57" s="63" t="n">
        <v>700000</v>
      </c>
      <c r="AP57" s="283" t="n">
        <f aca="false">SUM(AO57/$AO$4)</f>
        <v>92905.9658902382</v>
      </c>
      <c r="AQ57" s="47" t="n">
        <v>400000</v>
      </c>
      <c r="AR57" s="283" t="n">
        <f aca="false">SUM(AQ57/$AO$4)</f>
        <v>53089.1233658504</v>
      </c>
      <c r="AS57" s="287"/>
      <c r="AT57" s="283" t="n">
        <v>0</v>
      </c>
      <c r="AU57" s="47"/>
      <c r="AV57" s="287" t="n">
        <f aca="false">SUM(AU57/$AO$4)</f>
        <v>0</v>
      </c>
      <c r="AW57" s="302"/>
      <c r="AX57" s="283" t="n">
        <f aca="false">SUM(AR57+AV57-AW57)</f>
        <v>53089.1233658504</v>
      </c>
      <c r="AY57" s="283" t="n">
        <v>12454.75</v>
      </c>
      <c r="AZ57" s="47"/>
      <c r="BA57" s="47" t="n">
        <v>53089.12</v>
      </c>
      <c r="BB57" s="63" t="n">
        <f aca="false">SUM(AX57+AZ57-BA57)</f>
        <v>0.00336585041804938</v>
      </c>
      <c r="BC57" s="63" t="n">
        <v>0</v>
      </c>
      <c r="BD57" s="152" t="n">
        <f aca="false">SUM(BC57/BB57*100)</f>
        <v>0</v>
      </c>
      <c r="BE57" s="2"/>
    </row>
    <row r="58" s="113" customFormat="true" ht="12.75" hidden="false" customHeight="false" outlineLevel="0" collapsed="false">
      <c r="A58" s="288"/>
      <c r="B58" s="286"/>
      <c r="C58" s="286"/>
      <c r="D58" s="286"/>
      <c r="E58" s="286"/>
      <c r="F58" s="286"/>
      <c r="G58" s="289"/>
      <c r="H58" s="290" t="s">
        <v>52</v>
      </c>
      <c r="I58" s="285" t="n">
        <v>64</v>
      </c>
      <c r="J58" s="286" t="s">
        <v>531</v>
      </c>
      <c r="K58" s="287" t="n">
        <f aca="false">SUM(K61+K59)</f>
        <v>156035.76</v>
      </c>
      <c r="L58" s="287" t="n">
        <f aca="false">SUM(L61+L59)</f>
        <v>131000</v>
      </c>
      <c r="M58" s="287" t="n">
        <f aca="false">SUM(M61+M59)</f>
        <v>131000</v>
      </c>
      <c r="N58" s="287" t="n">
        <f aca="false">SUM(N61+N59)</f>
        <v>19000</v>
      </c>
      <c r="O58" s="287" t="n">
        <f aca="false">SUM(O61+O59)</f>
        <v>19000</v>
      </c>
      <c r="P58" s="287" t="n">
        <f aca="false">SUM(P61+P59)</f>
        <v>13000</v>
      </c>
      <c r="Q58" s="287" t="n">
        <f aca="false">SUM(Q61+Q59)</f>
        <v>1515.18</v>
      </c>
      <c r="R58" s="287" t="n">
        <f aca="false">SUM(R61+R59)</f>
        <v>11000</v>
      </c>
      <c r="S58" s="287" t="n">
        <f aca="false">SUM(S61+S59)</f>
        <v>2833.94</v>
      </c>
      <c r="T58" s="287" t="n">
        <f aca="false">SUM(T61+T59)</f>
        <v>0</v>
      </c>
      <c r="U58" s="287" t="n">
        <f aca="false">SUM(U61+U59)</f>
        <v>293.333333333333</v>
      </c>
      <c r="V58" s="287" t="n">
        <f aca="false">SUM(V61+V59)</f>
        <v>16000</v>
      </c>
      <c r="W58" s="287" t="n">
        <f aca="false">SUM(W61+W59)</f>
        <v>33500</v>
      </c>
      <c r="X58" s="287" t="n">
        <f aca="false">SUM(X61+X59)</f>
        <v>43500</v>
      </c>
      <c r="Y58" s="287" t="n">
        <f aca="false">SUM(Y61+Y59)</f>
        <v>6152.77</v>
      </c>
      <c r="Z58" s="287" t="n">
        <f aca="false">SUM(Z61+Z59)</f>
        <v>140000</v>
      </c>
      <c r="AA58" s="287" t="n">
        <f aca="false">SUM(AA61+AA59)</f>
        <v>48000</v>
      </c>
      <c r="AB58" s="287" t="n">
        <f aca="false">SUM(AB61+AB59)</f>
        <v>46000</v>
      </c>
      <c r="AC58" s="287" t="n">
        <f aca="false">SUM(AC61+AC59)</f>
        <v>43000</v>
      </c>
      <c r="AD58" s="287" t="n">
        <f aca="false">SUM(AD61+AD59)</f>
        <v>0</v>
      </c>
      <c r="AE58" s="287" t="n">
        <f aca="false">SUM(AE61+AE59)</f>
        <v>0</v>
      </c>
      <c r="AF58" s="287" t="n">
        <f aca="false">SUM(AF61+AF59)</f>
        <v>43000</v>
      </c>
      <c r="AG58" s="287" t="n">
        <f aca="false">SUM(AG61+AG59)</f>
        <v>7992.04</v>
      </c>
      <c r="AH58" s="287" t="n">
        <f aca="false">SUM(AH61+AH59)</f>
        <v>152.293333333333</v>
      </c>
      <c r="AI58" s="287" t="n">
        <f aca="false">SUM(AI61+AI59)</f>
        <v>8035.37</v>
      </c>
      <c r="AJ58" s="287" t="n">
        <f aca="false">SUM(AJ61+AJ59)</f>
        <v>17000</v>
      </c>
      <c r="AK58" s="287" t="n">
        <f aca="false">SUM(AK61+AK59)</f>
        <v>5968.3</v>
      </c>
      <c r="AL58" s="287" t="n">
        <f aca="false">SUM(AL61+AL59)</f>
        <v>17000</v>
      </c>
      <c r="AM58" s="287" t="n">
        <f aca="false">SUM(AM61+AM59)</f>
        <v>0</v>
      </c>
      <c r="AN58" s="287" t="n">
        <f aca="false">SUM(AN61+AN59)</f>
        <v>4000</v>
      </c>
      <c r="AO58" s="287" t="n">
        <f aca="false">SUM(AO61+AO59)</f>
        <v>13000</v>
      </c>
      <c r="AP58" s="283" t="n">
        <f aca="false">SUM(AO58/$AO$4)</f>
        <v>1725.39650939014</v>
      </c>
      <c r="AQ58" s="287" t="n">
        <f aca="false">SUM(AQ61+AQ59+AQ67)</f>
        <v>31000</v>
      </c>
      <c r="AR58" s="283" t="n">
        <f aca="false">SUM(AR59+AR61)</f>
        <v>3052.6245935364</v>
      </c>
      <c r="AS58" s="283" t="n">
        <f aca="false">SUM(AS59+AS61)</f>
        <v>0</v>
      </c>
      <c r="AT58" s="283" t="n">
        <f aca="false">SUM(AT59+AT61)</f>
        <v>1430.65</v>
      </c>
      <c r="AU58" s="283" t="n">
        <f aca="false">SUM(AU59+AU61)</f>
        <v>0</v>
      </c>
      <c r="AV58" s="283" t="n">
        <f aca="false">SUM(AV59+AV61)</f>
        <v>1996</v>
      </c>
      <c r="AW58" s="283" t="n">
        <f aca="false">SUM(AW59+AW61)</f>
        <v>400</v>
      </c>
      <c r="AX58" s="283" t="n">
        <f aca="false">SUM(AX59+AX61)</f>
        <v>4648.6245935364</v>
      </c>
      <c r="AY58" s="283" t="n">
        <f aca="false">SUM(AY59+AY61)</f>
        <v>3375.3</v>
      </c>
      <c r="AZ58" s="283" t="n">
        <f aca="false">SUM(AZ59+AZ61)</f>
        <v>4200</v>
      </c>
      <c r="BA58" s="283" t="n">
        <f aca="false">SUM(BA59+BA61)</f>
        <v>1608.12</v>
      </c>
      <c r="BB58" s="283" t="n">
        <f aca="false">SUM(BB59+BB61)</f>
        <v>7240.5045935364</v>
      </c>
      <c r="BC58" s="283" t="n">
        <f aca="false">SUM(BC59+BC61)</f>
        <v>5902.55</v>
      </c>
      <c r="BD58" s="295" t="n">
        <f aca="false">SUM(BC58/BB58*100)</f>
        <v>81.5212520584437</v>
      </c>
      <c r="BE58" s="2"/>
    </row>
    <row r="59" customFormat="false" ht="12.75" hidden="false" customHeight="false" outlineLevel="0" collapsed="false">
      <c r="A59" s="291"/>
      <c r="B59" s="292"/>
      <c r="C59" s="292"/>
      <c r="D59" s="292"/>
      <c r="E59" s="292"/>
      <c r="F59" s="292"/>
      <c r="G59" s="293"/>
      <c r="H59" s="290" t="s">
        <v>532</v>
      </c>
      <c r="I59" s="285" t="n">
        <v>641</v>
      </c>
      <c r="J59" s="292" t="s">
        <v>533</v>
      </c>
      <c r="K59" s="294" t="n">
        <f aca="false">SUM(K60)</f>
        <v>774.32</v>
      </c>
      <c r="L59" s="294" t="n">
        <f aca="false">SUM(L60)</f>
        <v>1000</v>
      </c>
      <c r="M59" s="294" t="n">
        <f aca="false">SUM(M60)</f>
        <v>1000</v>
      </c>
      <c r="N59" s="294" t="n">
        <f aca="false">SUM(N60)</f>
        <v>5000</v>
      </c>
      <c r="O59" s="294" t="n">
        <f aca="false">SUM(O60)</f>
        <v>5000</v>
      </c>
      <c r="P59" s="294" t="n">
        <f aca="false">SUM(P60)</f>
        <v>3000</v>
      </c>
      <c r="Q59" s="294" t="n">
        <f aca="false">SUM(Q60)</f>
        <v>160.82</v>
      </c>
      <c r="R59" s="294" t="n">
        <f aca="false">SUM(R60)</f>
        <v>1000</v>
      </c>
      <c r="S59" s="294" t="n">
        <f aca="false">SUM(S60)</f>
        <v>318.55</v>
      </c>
      <c r="T59" s="294" t="n">
        <f aca="false">SUM(T60)</f>
        <v>0</v>
      </c>
      <c r="U59" s="294" t="n">
        <f aca="false">SUM(U60)</f>
        <v>33.3333333333333</v>
      </c>
      <c r="V59" s="294" t="n">
        <f aca="false">SUM(V60)</f>
        <v>1000</v>
      </c>
      <c r="W59" s="294" t="n">
        <f aca="false">SUM(W60)</f>
        <v>1000</v>
      </c>
      <c r="X59" s="294" t="n">
        <f aca="false">SUM(X60)</f>
        <v>1000</v>
      </c>
      <c r="Y59" s="294" t="n">
        <f aca="false">SUM(Y60)</f>
        <v>107.16</v>
      </c>
      <c r="Z59" s="294" t="n">
        <f aca="false">SUM(Z60)</f>
        <v>1000</v>
      </c>
      <c r="AA59" s="294" t="n">
        <f aca="false">SUM(AA60)</f>
        <v>1000</v>
      </c>
      <c r="AB59" s="294" t="n">
        <f aca="false">SUM(AB60)</f>
        <v>1000</v>
      </c>
      <c r="AC59" s="294" t="n">
        <f aca="false">SUM(AC60)</f>
        <v>1000</v>
      </c>
      <c r="AD59" s="294" t="n">
        <f aca="false">SUM(AD60)</f>
        <v>0</v>
      </c>
      <c r="AE59" s="294" t="n">
        <f aca="false">SUM(AE60)</f>
        <v>0</v>
      </c>
      <c r="AF59" s="294" t="n">
        <f aca="false">SUM(AF60)</f>
        <v>1000</v>
      </c>
      <c r="AG59" s="294" t="n">
        <f aca="false">SUM(AG60)</f>
        <v>142.76</v>
      </c>
      <c r="AH59" s="294" t="n">
        <f aca="false">SUM(AH60)</f>
        <v>14.276</v>
      </c>
      <c r="AI59" s="294" t="n">
        <f aca="false">SUM(AI60)</f>
        <v>186.09</v>
      </c>
      <c r="AJ59" s="294" t="n">
        <f aca="false">SUM(AJ60)</f>
        <v>1000</v>
      </c>
      <c r="AK59" s="294" t="n">
        <f aca="false">SUM(AK60)</f>
        <v>75.69</v>
      </c>
      <c r="AL59" s="294" t="n">
        <f aca="false">SUM(AL60)</f>
        <v>1000</v>
      </c>
      <c r="AM59" s="294" t="n">
        <f aca="false">SUM(AM60)</f>
        <v>0</v>
      </c>
      <c r="AN59" s="294" t="n">
        <f aca="false">SUM(AN60)</f>
        <v>0</v>
      </c>
      <c r="AO59" s="294" t="n">
        <f aca="false">SUM(AO60)</f>
        <v>1000</v>
      </c>
      <c r="AP59" s="283" t="n">
        <f aca="false">SUM(AO59/$AO$4)</f>
        <v>132.722808414626</v>
      </c>
      <c r="AQ59" s="294" t="n">
        <f aca="false">SUM(AQ60)</f>
        <v>1000</v>
      </c>
      <c r="AR59" s="283" t="n">
        <f aca="false">SUM(AR60)</f>
        <v>132.722808414626</v>
      </c>
      <c r="AS59" s="283" t="n">
        <f aca="false">SUM(AS60)</f>
        <v>0</v>
      </c>
      <c r="AT59" s="283" t="n">
        <f aca="false">SUM(AT60)</f>
        <v>10.33</v>
      </c>
      <c r="AU59" s="283" t="n">
        <f aca="false">SUM(AU60)</f>
        <v>0</v>
      </c>
      <c r="AV59" s="283" t="n">
        <f aca="false">SUM(AV60)</f>
        <v>0</v>
      </c>
      <c r="AW59" s="283" t="n">
        <f aca="false">SUM(AW60)</f>
        <v>0</v>
      </c>
      <c r="AX59" s="283" t="n">
        <f aca="false">SUM(AX60)</f>
        <v>132.722808414626</v>
      </c>
      <c r="AY59" s="283" t="n">
        <f aca="false">SUM(AY60)</f>
        <v>13.15</v>
      </c>
      <c r="AZ59" s="283" t="n">
        <f aca="false">SUM(AZ60)</f>
        <v>0</v>
      </c>
      <c r="BA59" s="283" t="n">
        <f aca="false">SUM(BA60)</f>
        <v>100</v>
      </c>
      <c r="BB59" s="283" t="n">
        <f aca="false">SUM(BB60)</f>
        <v>32.7228084146261</v>
      </c>
      <c r="BC59" s="283" t="n">
        <f aca="false">SUM(BC60)</f>
        <v>13.15</v>
      </c>
      <c r="BD59" s="295" t="n">
        <f aca="false">SUM(BC59/BB59*100)</f>
        <v>40.1860373149463</v>
      </c>
      <c r="BE59" s="2"/>
    </row>
    <row r="60" customFormat="false" ht="12.75" hidden="false" customHeight="false" outlineLevel="0" collapsed="false">
      <c r="A60" s="291"/>
      <c r="B60" s="292"/>
      <c r="C60" s="292"/>
      <c r="D60" s="292"/>
      <c r="E60" s="292"/>
      <c r="F60" s="292"/>
      <c r="G60" s="293"/>
      <c r="H60" s="290" t="s">
        <v>532</v>
      </c>
      <c r="I60" s="285" t="n">
        <v>64111</v>
      </c>
      <c r="J60" s="292" t="s">
        <v>533</v>
      </c>
      <c r="K60" s="294" t="n">
        <v>774.32</v>
      </c>
      <c r="L60" s="294" t="n">
        <v>1000</v>
      </c>
      <c r="M60" s="63" t="n">
        <v>1000</v>
      </c>
      <c r="N60" s="63" t="n">
        <v>5000</v>
      </c>
      <c r="O60" s="63" t="n">
        <v>5000</v>
      </c>
      <c r="P60" s="63" t="n">
        <v>3000</v>
      </c>
      <c r="Q60" s="63" t="n">
        <v>160.82</v>
      </c>
      <c r="R60" s="63" t="n">
        <v>1000</v>
      </c>
      <c r="S60" s="63" t="n">
        <v>318.55</v>
      </c>
      <c r="T60" s="63"/>
      <c r="U60" s="60" t="n">
        <f aca="false">R60/P60*100</f>
        <v>33.3333333333333</v>
      </c>
      <c r="V60" s="60" t="n">
        <v>1000</v>
      </c>
      <c r="W60" s="63" t="n">
        <v>1000</v>
      </c>
      <c r="X60" s="63" t="n">
        <v>1000</v>
      </c>
      <c r="Y60" s="63" t="n">
        <v>107.16</v>
      </c>
      <c r="Z60" s="63" t="n">
        <v>1000</v>
      </c>
      <c r="AA60" s="294" t="n">
        <v>1000</v>
      </c>
      <c r="AB60" s="294" t="n">
        <v>1000</v>
      </c>
      <c r="AC60" s="294" t="n">
        <v>1000</v>
      </c>
      <c r="AD60" s="294"/>
      <c r="AE60" s="294"/>
      <c r="AF60" s="294" t="n">
        <f aca="false">SUM(AC60+AD60-AE60)</f>
        <v>1000</v>
      </c>
      <c r="AG60" s="63" t="n">
        <v>142.76</v>
      </c>
      <c r="AH60" s="63" t="n">
        <f aca="false">SUM(AG60/AA60*100)</f>
        <v>14.276</v>
      </c>
      <c r="AI60" s="63" t="n">
        <v>186.09</v>
      </c>
      <c r="AJ60" s="63" t="n">
        <v>1000</v>
      </c>
      <c r="AK60" s="63" t="n">
        <v>75.69</v>
      </c>
      <c r="AL60" s="63" t="n">
        <v>1000</v>
      </c>
      <c r="AM60" s="63"/>
      <c r="AN60" s="63"/>
      <c r="AO60" s="63" t="n">
        <f aca="false">SUM(AL60+AM60-AN60)</f>
        <v>1000</v>
      </c>
      <c r="AP60" s="283" t="n">
        <f aca="false">SUM(AO60/$AO$4)</f>
        <v>132.722808414626</v>
      </c>
      <c r="AQ60" s="63" t="n">
        <v>1000</v>
      </c>
      <c r="AR60" s="283" t="n">
        <f aca="false">SUM(AQ60/$AO$4)</f>
        <v>132.722808414626</v>
      </c>
      <c r="AS60" s="287"/>
      <c r="AT60" s="283" t="n">
        <v>10.33</v>
      </c>
      <c r="AU60" s="63"/>
      <c r="AV60" s="287" t="n">
        <f aca="false">SUM(AU60/$AO$4)</f>
        <v>0</v>
      </c>
      <c r="AW60" s="153"/>
      <c r="AX60" s="283" t="n">
        <f aca="false">SUM(AR60+AV60-AW60)</f>
        <v>132.722808414626</v>
      </c>
      <c r="AY60" s="283" t="n">
        <v>13.15</v>
      </c>
      <c r="AZ60" s="63"/>
      <c r="BA60" s="63" t="n">
        <v>100</v>
      </c>
      <c r="BB60" s="63" t="n">
        <f aca="false">SUM(AX60+AZ60-BA60)</f>
        <v>32.7228084146261</v>
      </c>
      <c r="BC60" s="63" t="n">
        <v>13.15</v>
      </c>
      <c r="BD60" s="152" t="n">
        <f aca="false">SUM(BC60/BB60*100)</f>
        <v>40.1860373149463</v>
      </c>
      <c r="BE60" s="2"/>
    </row>
    <row r="61" customFormat="false" ht="12.75" hidden="false" customHeight="false" outlineLevel="0" collapsed="false">
      <c r="A61" s="291"/>
      <c r="B61" s="292"/>
      <c r="C61" s="292"/>
      <c r="D61" s="292"/>
      <c r="E61" s="292"/>
      <c r="F61" s="292"/>
      <c r="G61" s="293"/>
      <c r="H61" s="290" t="s">
        <v>532</v>
      </c>
      <c r="I61" s="285" t="n">
        <v>642</v>
      </c>
      <c r="J61" s="292" t="s">
        <v>534</v>
      </c>
      <c r="K61" s="294" t="n">
        <f aca="false">SUM(K62+K67)</f>
        <v>155261.44</v>
      </c>
      <c r="L61" s="294" t="n">
        <f aca="false">SUM(L62+L67)</f>
        <v>130000</v>
      </c>
      <c r="M61" s="294" t="n">
        <f aca="false">SUM(M62+M67)</f>
        <v>130000</v>
      </c>
      <c r="N61" s="294" t="n">
        <f aca="false">SUM(N62+N67)</f>
        <v>14000</v>
      </c>
      <c r="O61" s="294" t="n">
        <f aca="false">SUM(O62+O67)</f>
        <v>14000</v>
      </c>
      <c r="P61" s="294" t="n">
        <f aca="false">SUM(P62+P67)</f>
        <v>10000</v>
      </c>
      <c r="Q61" s="294" t="n">
        <f aca="false">SUM(Q62+Q67)</f>
        <v>1354.36</v>
      </c>
      <c r="R61" s="294" t="n">
        <f aca="false">SUM(R62+R67)</f>
        <v>10000</v>
      </c>
      <c r="S61" s="294" t="n">
        <f aca="false">SUM(S62+S67)</f>
        <v>2515.39</v>
      </c>
      <c r="T61" s="294" t="n">
        <f aca="false">SUM(T62+T67)</f>
        <v>0</v>
      </c>
      <c r="U61" s="294" t="n">
        <f aca="false">SUM(U62+U67)</f>
        <v>260</v>
      </c>
      <c r="V61" s="294" t="n">
        <f aca="false">SUM(V62+V67)</f>
        <v>15000</v>
      </c>
      <c r="W61" s="294" t="n">
        <f aca="false">SUM(W62+W67)</f>
        <v>32500</v>
      </c>
      <c r="X61" s="294" t="n">
        <f aca="false">SUM(X62+X67)</f>
        <v>42500</v>
      </c>
      <c r="Y61" s="294" t="n">
        <f aca="false">SUM(Y62+Y67)</f>
        <v>6045.61</v>
      </c>
      <c r="Z61" s="294" t="n">
        <f aca="false">SUM(Z62+Z67)</f>
        <v>139000</v>
      </c>
      <c r="AA61" s="294" t="n">
        <f aca="false">SUM(AA62+AA67)</f>
        <v>47000</v>
      </c>
      <c r="AB61" s="294" t="n">
        <f aca="false">SUM(AB62+AB67)</f>
        <v>45000</v>
      </c>
      <c r="AC61" s="294" t="n">
        <f aca="false">SUM(AC62+AC67)</f>
        <v>42000</v>
      </c>
      <c r="AD61" s="294" t="n">
        <f aca="false">SUM(AD62+AD67)</f>
        <v>0</v>
      </c>
      <c r="AE61" s="294" t="n">
        <f aca="false">SUM(AE62+AE67)</f>
        <v>0</v>
      </c>
      <c r="AF61" s="294" t="n">
        <f aca="false">SUM(AF62+AF67)</f>
        <v>42000</v>
      </c>
      <c r="AG61" s="294" t="n">
        <f aca="false">SUM(AG62+AG67)</f>
        <v>7849.28</v>
      </c>
      <c r="AH61" s="294" t="n">
        <f aca="false">SUM(AH62+AH67)</f>
        <v>138.017333333333</v>
      </c>
      <c r="AI61" s="294" t="n">
        <f aca="false">SUM(AI62+AI67)</f>
        <v>7849.28</v>
      </c>
      <c r="AJ61" s="294" t="n">
        <f aca="false">SUM(AJ62+AJ67)</f>
        <v>16000</v>
      </c>
      <c r="AK61" s="294" t="n">
        <f aca="false">SUM(AK62+AK67)</f>
        <v>5892.61</v>
      </c>
      <c r="AL61" s="294" t="n">
        <f aca="false">SUM(AL62+AL67)</f>
        <v>16000</v>
      </c>
      <c r="AM61" s="294" t="n">
        <f aca="false">SUM(AM62+AM67)</f>
        <v>0</v>
      </c>
      <c r="AN61" s="294" t="n">
        <f aca="false">SUM(AN62+AN67)</f>
        <v>4000</v>
      </c>
      <c r="AO61" s="294" t="n">
        <f aca="false">SUM(AO62+AO67)</f>
        <v>12000</v>
      </c>
      <c r="AP61" s="283" t="n">
        <f aca="false">SUM(AO61/$AO$4)</f>
        <v>1592.67370097551</v>
      </c>
      <c r="AQ61" s="294" t="n">
        <f aca="false">SUM(AQ62+AQ67)</f>
        <v>22000</v>
      </c>
      <c r="AR61" s="283" t="n">
        <f aca="false">SUM(AR62+AR67)</f>
        <v>2919.90178512177</v>
      </c>
      <c r="AS61" s="283" t="n">
        <f aca="false">SUM(AS62+AS67)</f>
        <v>0</v>
      </c>
      <c r="AT61" s="283" t="n">
        <f aca="false">SUM(AT62+AT67)</f>
        <v>1420.32</v>
      </c>
      <c r="AU61" s="283" t="n">
        <f aca="false">SUM(AU62+AU67)</f>
        <v>0</v>
      </c>
      <c r="AV61" s="283" t="n">
        <f aca="false">SUM(AV62+AV67)</f>
        <v>1996</v>
      </c>
      <c r="AW61" s="283" t="n">
        <f aca="false">SUM(AW62+AW67)</f>
        <v>400</v>
      </c>
      <c r="AX61" s="283" t="n">
        <f aca="false">SUM(AX62+AX67)</f>
        <v>4515.90178512177</v>
      </c>
      <c r="AY61" s="283" t="n">
        <f aca="false">SUM(AY62+AY67)</f>
        <v>3362.15</v>
      </c>
      <c r="AZ61" s="283" t="n">
        <f aca="false">SUM(AZ62+AZ67)</f>
        <v>4200</v>
      </c>
      <c r="BA61" s="283" t="n">
        <f aca="false">SUM(BA62+BA67)</f>
        <v>1508.12</v>
      </c>
      <c r="BB61" s="283" t="n">
        <f aca="false">SUM(BB62+BB67)</f>
        <v>7207.78178512177</v>
      </c>
      <c r="BC61" s="283" t="n">
        <f aca="false">SUM(BC62+BC67)</f>
        <v>5889.4</v>
      </c>
      <c r="BD61" s="295" t="n">
        <f aca="false">SUM(BC61/BB61*100)</f>
        <v>81.7089109461782</v>
      </c>
      <c r="BE61" s="2"/>
    </row>
    <row r="62" customFormat="false" ht="12.75" hidden="false" customHeight="true" outlineLevel="0" collapsed="false">
      <c r="A62" s="291"/>
      <c r="B62" s="292"/>
      <c r="C62" s="292"/>
      <c r="D62" s="292"/>
      <c r="E62" s="292"/>
      <c r="F62" s="292" t="s">
        <v>469</v>
      </c>
      <c r="G62" s="293"/>
      <c r="H62" s="290" t="s">
        <v>532</v>
      </c>
      <c r="I62" s="285" t="n">
        <v>6421</v>
      </c>
      <c r="J62" s="292" t="s">
        <v>535</v>
      </c>
      <c r="K62" s="294" t="n">
        <f aca="false">SUM(K63)</f>
        <v>104266.48</v>
      </c>
      <c r="L62" s="294" t="n">
        <f aca="false">SUM(L63)</f>
        <v>80000</v>
      </c>
      <c r="M62" s="294" t="n">
        <f aca="false">SUM(M63)</f>
        <v>80000</v>
      </c>
      <c r="N62" s="294" t="n">
        <f aca="false">SUM(N63:N64)</f>
        <v>4000</v>
      </c>
      <c r="O62" s="294" t="n">
        <f aca="false">SUM(O63:O64)</f>
        <v>4000</v>
      </c>
      <c r="P62" s="294" t="n">
        <f aca="false">SUM(P63:P64)</f>
        <v>5000</v>
      </c>
      <c r="Q62" s="294" t="n">
        <f aca="false">SUM(Q63:Q64)</f>
        <v>1354.36</v>
      </c>
      <c r="R62" s="294" t="n">
        <f aca="false">SUM(R63:R64)</f>
        <v>5000</v>
      </c>
      <c r="S62" s="294" t="n">
        <f aca="false">SUM(S63:S64)</f>
        <v>1442.89</v>
      </c>
      <c r="T62" s="294" t="n">
        <f aca="false">SUM(T63:T64)</f>
        <v>0</v>
      </c>
      <c r="U62" s="294" t="n">
        <f aca="false">SUM(U63:U64)</f>
        <v>200</v>
      </c>
      <c r="V62" s="294" t="n">
        <f aca="false">SUM(V63:V64)</f>
        <v>8000</v>
      </c>
      <c r="W62" s="294" t="n">
        <f aca="false">SUM(W63:W66)</f>
        <v>15500</v>
      </c>
      <c r="X62" s="294" t="n">
        <f aca="false">SUM(X63:X66)</f>
        <v>28500</v>
      </c>
      <c r="Y62" s="294" t="n">
        <f aca="false">SUM(Y63:Y66)</f>
        <v>1607.39</v>
      </c>
      <c r="Z62" s="294" t="n">
        <v>5000</v>
      </c>
      <c r="AA62" s="294" t="n">
        <f aca="false">SUM(AA63:AA66)</f>
        <v>30000</v>
      </c>
      <c r="AB62" s="294" t="n">
        <f aca="false">SUM(AB63:AB66)</f>
        <v>30000</v>
      </c>
      <c r="AC62" s="294" t="n">
        <f aca="false">SUM(AC63:AC66)</f>
        <v>30000</v>
      </c>
      <c r="AD62" s="294" t="n">
        <f aca="false">SUM(AD63:AD66)</f>
        <v>0</v>
      </c>
      <c r="AE62" s="294" t="n">
        <f aca="false">SUM(AE63:AE66)</f>
        <v>0</v>
      </c>
      <c r="AF62" s="294" t="n">
        <f aca="false">SUM(AF63:AF66)</f>
        <v>30000</v>
      </c>
      <c r="AG62" s="294" t="n">
        <f aca="false">SUM(AG63:AG66)</f>
        <v>1831.06</v>
      </c>
      <c r="AH62" s="294" t="n">
        <f aca="false">SUM(AH63:AH66)</f>
        <v>91.553</v>
      </c>
      <c r="AI62" s="294" t="n">
        <f aca="false">SUM(AI63:AI66)</f>
        <v>1831.06</v>
      </c>
      <c r="AJ62" s="294" t="n">
        <f aca="false">SUM(AJ63:AJ66)</f>
        <v>4000</v>
      </c>
      <c r="AK62" s="294" t="n">
        <f aca="false">SUM(AK63:AK66)</f>
        <v>1454.39</v>
      </c>
      <c r="AL62" s="294" t="n">
        <f aca="false">SUM(AL63:AL66)</f>
        <v>4000</v>
      </c>
      <c r="AM62" s="294" t="n">
        <f aca="false">SUM(AM63:AM66)</f>
        <v>0</v>
      </c>
      <c r="AN62" s="294" t="n">
        <f aca="false">SUM(AN63:AN66)</f>
        <v>0</v>
      </c>
      <c r="AO62" s="294" t="n">
        <f aca="false">SUM(AO63:AO66)</f>
        <v>4000</v>
      </c>
      <c r="AP62" s="283" t="n">
        <f aca="false">SUM(AO62/$AO$4)</f>
        <v>530.891233658504</v>
      </c>
      <c r="AQ62" s="294" t="n">
        <f aca="false">SUM(AQ63:AQ66)</f>
        <v>14000</v>
      </c>
      <c r="AR62" s="283" t="n">
        <f aca="false">SUM(AR63:AR66)</f>
        <v>1858.11931780476</v>
      </c>
      <c r="AS62" s="283" t="n">
        <f aca="false">SUM(AS63:AS66)</f>
        <v>0</v>
      </c>
      <c r="AT62" s="283" t="n">
        <f aca="false">SUM(AT63:AT66)</f>
        <v>155.91</v>
      </c>
      <c r="AU62" s="283" t="n">
        <f aca="false">SUM(AU63:AU66)</f>
        <v>0</v>
      </c>
      <c r="AV62" s="283" t="n">
        <f aca="false">SUM(AV63:AV66)</f>
        <v>0</v>
      </c>
      <c r="AW62" s="283" t="n">
        <f aca="false">SUM(AW63:AW66)</f>
        <v>0</v>
      </c>
      <c r="AX62" s="283" t="n">
        <f aca="false">SUM(AX63:AX66)</f>
        <v>1858.11931780476</v>
      </c>
      <c r="AY62" s="283" t="n">
        <f aca="false">SUM(AY63:AY66)</f>
        <v>305.91</v>
      </c>
      <c r="AZ62" s="283" t="n">
        <f aca="false">SUM(AZ63:AZ66)</f>
        <v>0</v>
      </c>
      <c r="BA62" s="283" t="n">
        <f aca="false">SUM(BA63:BA66)</f>
        <v>1508.12</v>
      </c>
      <c r="BB62" s="283" t="n">
        <f aca="false">SUM(BB63:BB66)</f>
        <v>349.999317804765</v>
      </c>
      <c r="BC62" s="283" t="n">
        <f aca="false">SUM(BC63:BC66)</f>
        <v>305.91</v>
      </c>
      <c r="BD62" s="295" t="n">
        <f aca="false">SUM(BC62/BB62*100)</f>
        <v>87.403027502654</v>
      </c>
      <c r="BE62" s="2"/>
    </row>
    <row r="63" customFormat="false" ht="12.75" hidden="false" customHeight="true" outlineLevel="0" collapsed="false">
      <c r="A63" s="291"/>
      <c r="B63" s="292"/>
      <c r="C63" s="292"/>
      <c r="D63" s="292"/>
      <c r="E63" s="292"/>
      <c r="F63" s="292"/>
      <c r="G63" s="293"/>
      <c r="H63" s="290" t="s">
        <v>532</v>
      </c>
      <c r="I63" s="285" t="n">
        <v>64219</v>
      </c>
      <c r="J63" s="292" t="s">
        <v>536</v>
      </c>
      <c r="K63" s="294" t="n">
        <v>104266.48</v>
      </c>
      <c r="L63" s="294" t="n">
        <v>80000</v>
      </c>
      <c r="M63" s="63" t="n">
        <v>80000</v>
      </c>
      <c r="N63" s="63" t="n">
        <v>2000</v>
      </c>
      <c r="O63" s="63" t="n">
        <v>2000</v>
      </c>
      <c r="P63" s="63" t="n">
        <v>2000</v>
      </c>
      <c r="Q63" s="63"/>
      <c r="R63" s="63" t="n">
        <v>2000</v>
      </c>
      <c r="S63" s="63"/>
      <c r="T63" s="63"/>
      <c r="U63" s="60" t="n">
        <f aca="false">R63/P63*100</f>
        <v>100</v>
      </c>
      <c r="V63" s="60" t="n">
        <v>5000</v>
      </c>
      <c r="W63" s="63" t="n">
        <v>4000</v>
      </c>
      <c r="X63" s="63" t="n">
        <v>2000</v>
      </c>
      <c r="Y63" s="63"/>
      <c r="Z63" s="63" t="n">
        <v>2000</v>
      </c>
      <c r="AA63" s="294" t="n">
        <v>2000</v>
      </c>
      <c r="AB63" s="294" t="n">
        <v>2000</v>
      </c>
      <c r="AC63" s="294" t="n">
        <v>2000</v>
      </c>
      <c r="AD63" s="294"/>
      <c r="AE63" s="294"/>
      <c r="AF63" s="294" t="n">
        <f aca="false">SUM(AC63+AD63-AE63)</f>
        <v>2000</v>
      </c>
      <c r="AG63" s="63" t="n">
        <v>1831.06</v>
      </c>
      <c r="AH63" s="63" t="n">
        <f aca="false">SUM(AG63/AA63*100)</f>
        <v>91.553</v>
      </c>
      <c r="AI63" s="63" t="n">
        <v>1831.06</v>
      </c>
      <c r="AJ63" s="63" t="n">
        <v>4000</v>
      </c>
      <c r="AK63" s="63" t="n">
        <v>1454.39</v>
      </c>
      <c r="AL63" s="63" t="n">
        <v>4000</v>
      </c>
      <c r="AM63" s="63"/>
      <c r="AN63" s="63"/>
      <c r="AO63" s="63" t="n">
        <f aca="false">SUM(AL63+AM63-AN63)</f>
        <v>4000</v>
      </c>
      <c r="AP63" s="283" t="n">
        <f aca="false">SUM(AO63/$AO$4)</f>
        <v>530.891233658504</v>
      </c>
      <c r="AQ63" s="63" t="n">
        <v>4000</v>
      </c>
      <c r="AR63" s="283" t="n">
        <f aca="false">SUM(AQ63/$AO$4)</f>
        <v>530.891233658504</v>
      </c>
      <c r="AS63" s="287"/>
      <c r="AT63" s="283" t="n">
        <f aca="false">SUM(AS63/$AO$4)</f>
        <v>0</v>
      </c>
      <c r="AU63" s="63"/>
      <c r="AV63" s="287" t="n">
        <f aca="false">SUM(AU63/$AO$4)</f>
        <v>0</v>
      </c>
      <c r="AW63" s="153"/>
      <c r="AX63" s="283" t="n">
        <f aca="false">SUM(AR63+AV63-AW63)</f>
        <v>530.891233658504</v>
      </c>
      <c r="AY63" s="283" t="n">
        <v>150</v>
      </c>
      <c r="AZ63" s="63"/>
      <c r="BA63" s="63" t="n">
        <v>380.89</v>
      </c>
      <c r="BB63" s="63" t="n">
        <f aca="false">SUM(AX63+AZ63-BA63)</f>
        <v>150.001233658504</v>
      </c>
      <c r="BC63" s="63" t="n">
        <v>150</v>
      </c>
      <c r="BD63" s="152" t="n">
        <f aca="false">SUM(BC63/BB63*100)</f>
        <v>99.9991775677612</v>
      </c>
      <c r="BE63" s="247"/>
    </row>
    <row r="64" customFormat="false" ht="12.75" hidden="false" customHeight="true" outlineLevel="0" collapsed="false">
      <c r="A64" s="291"/>
      <c r="B64" s="292"/>
      <c r="C64" s="292"/>
      <c r="D64" s="292"/>
      <c r="E64" s="292"/>
      <c r="F64" s="292"/>
      <c r="G64" s="293"/>
      <c r="H64" s="290" t="s">
        <v>532</v>
      </c>
      <c r="I64" s="285" t="n">
        <v>64219</v>
      </c>
      <c r="J64" s="292" t="s">
        <v>537</v>
      </c>
      <c r="K64" s="294"/>
      <c r="L64" s="294"/>
      <c r="M64" s="63"/>
      <c r="N64" s="63" t="n">
        <v>2000</v>
      </c>
      <c r="O64" s="63" t="n">
        <v>2000</v>
      </c>
      <c r="P64" s="63" t="n">
        <v>3000</v>
      </c>
      <c r="Q64" s="63" t="n">
        <v>1354.36</v>
      </c>
      <c r="R64" s="63" t="n">
        <v>3000</v>
      </c>
      <c r="S64" s="63" t="n">
        <v>1442.89</v>
      </c>
      <c r="T64" s="63"/>
      <c r="U64" s="60" t="n">
        <f aca="false">R64/P64*100</f>
        <v>100</v>
      </c>
      <c r="V64" s="60" t="n">
        <v>3000</v>
      </c>
      <c r="W64" s="63" t="n">
        <v>3000</v>
      </c>
      <c r="X64" s="63" t="n">
        <v>3000</v>
      </c>
      <c r="Y64" s="63" t="n">
        <v>1607.39</v>
      </c>
      <c r="Z64" s="63" t="n">
        <v>3000</v>
      </c>
      <c r="AA64" s="294" t="n">
        <v>3000</v>
      </c>
      <c r="AB64" s="294" t="n">
        <v>3000</v>
      </c>
      <c r="AC64" s="294" t="n">
        <v>3000</v>
      </c>
      <c r="AD64" s="294"/>
      <c r="AE64" s="294"/>
      <c r="AF64" s="294" t="n">
        <f aca="false">SUM(AC64+AD64-AE64)</f>
        <v>3000</v>
      </c>
      <c r="AG64" s="63"/>
      <c r="AH64" s="63" t="n">
        <f aca="false">SUM(AG64/AA64*100)</f>
        <v>0</v>
      </c>
      <c r="AI64" s="63"/>
      <c r="AJ64" s="63"/>
      <c r="AK64" s="63"/>
      <c r="AL64" s="63"/>
      <c r="AM64" s="63"/>
      <c r="AN64" s="63"/>
      <c r="AO64" s="63" t="n">
        <f aca="false">SUM(AL64+AM64-AN64)</f>
        <v>0</v>
      </c>
      <c r="AP64" s="283" t="n">
        <f aca="false">SUM(AO64/$AO$4)</f>
        <v>0</v>
      </c>
      <c r="AQ64" s="63" t="n">
        <v>10000</v>
      </c>
      <c r="AR64" s="283" t="n">
        <f aca="false">SUM(AQ64/$AO$4)</f>
        <v>1327.22808414626</v>
      </c>
      <c r="AS64" s="287"/>
      <c r="AT64" s="283" t="n">
        <v>155.91</v>
      </c>
      <c r="AU64" s="63"/>
      <c r="AV64" s="287" t="n">
        <f aca="false">SUM(AU64/$AO$4)</f>
        <v>0</v>
      </c>
      <c r="AW64" s="153"/>
      <c r="AX64" s="283" t="n">
        <f aca="false">SUM(AR64+AV64-AW64)</f>
        <v>1327.22808414626</v>
      </c>
      <c r="AY64" s="283" t="n">
        <v>155.91</v>
      </c>
      <c r="AZ64" s="63"/>
      <c r="BA64" s="63" t="n">
        <v>1127.23</v>
      </c>
      <c r="BB64" s="63" t="n">
        <f aca="false">SUM(AX64+AZ64-BA64)</f>
        <v>199.99808414626</v>
      </c>
      <c r="BC64" s="63" t="n">
        <v>155.91</v>
      </c>
      <c r="BD64" s="152" t="n">
        <f aca="false">SUM(BC64/BB64*100)</f>
        <v>77.9557467590447</v>
      </c>
      <c r="BE64" s="2"/>
    </row>
    <row r="65" customFormat="false" ht="13.5" hidden="true" customHeight="true" outlineLevel="0" collapsed="false">
      <c r="A65" s="291"/>
      <c r="B65" s="292"/>
      <c r="C65" s="292"/>
      <c r="D65" s="292"/>
      <c r="E65" s="292"/>
      <c r="F65" s="292"/>
      <c r="G65" s="293"/>
      <c r="H65" s="290" t="s">
        <v>532</v>
      </c>
      <c r="I65" s="285" t="n">
        <v>64219</v>
      </c>
      <c r="J65" s="292" t="s">
        <v>538</v>
      </c>
      <c r="K65" s="294"/>
      <c r="L65" s="294"/>
      <c r="M65" s="63"/>
      <c r="N65" s="63"/>
      <c r="O65" s="63"/>
      <c r="P65" s="63"/>
      <c r="Q65" s="63"/>
      <c r="R65" s="63"/>
      <c r="S65" s="63"/>
      <c r="T65" s="63"/>
      <c r="U65" s="60"/>
      <c r="V65" s="60"/>
      <c r="W65" s="63"/>
      <c r="X65" s="63" t="n">
        <v>15000</v>
      </c>
      <c r="Y65" s="63"/>
      <c r="Z65" s="63" t="n">
        <v>0</v>
      </c>
      <c r="AA65" s="294" t="n">
        <v>15000</v>
      </c>
      <c r="AB65" s="294" t="n">
        <v>15000</v>
      </c>
      <c r="AC65" s="294" t="n">
        <v>15000</v>
      </c>
      <c r="AD65" s="294"/>
      <c r="AE65" s="294"/>
      <c r="AF65" s="294" t="n">
        <f aca="false">SUM(AC65+AD65-AE65)</f>
        <v>15000</v>
      </c>
      <c r="AG65" s="63"/>
      <c r="AH65" s="63" t="n">
        <f aca="false">SUM(AG65/AA65*100)</f>
        <v>0</v>
      </c>
      <c r="AI65" s="63"/>
      <c r="AJ65" s="63"/>
      <c r="AK65" s="63"/>
      <c r="AL65" s="63"/>
      <c r="AM65" s="63"/>
      <c r="AN65" s="63"/>
      <c r="AO65" s="63" t="n">
        <f aca="false">SUM(AL65+AM65-AN65)</f>
        <v>0</v>
      </c>
      <c r="AP65" s="283" t="n">
        <f aca="false">SUM(AO65/$AO$4)</f>
        <v>0</v>
      </c>
      <c r="AQ65" s="63"/>
      <c r="AR65" s="283" t="n">
        <f aca="false">SUM(AQ65/$AO$4)</f>
        <v>0</v>
      </c>
      <c r="AS65" s="287"/>
      <c r="AT65" s="283" t="n">
        <f aca="false">SUM(AS65/$AO$4)</f>
        <v>0</v>
      </c>
      <c r="AU65" s="63"/>
      <c r="AV65" s="287" t="n">
        <f aca="false">SUM(AU65/$AO$4)</f>
        <v>0</v>
      </c>
      <c r="AW65" s="153"/>
      <c r="AX65" s="283" t="n">
        <f aca="false">SUM(AR65+AV65-AW65)</f>
        <v>0</v>
      </c>
      <c r="AY65" s="283"/>
      <c r="AZ65" s="63"/>
      <c r="BA65" s="63"/>
      <c r="BB65" s="63" t="n">
        <f aca="false">SUM(AX65+AZ65-BA65)</f>
        <v>0</v>
      </c>
      <c r="BC65" s="63" t="n">
        <f aca="false">SUM(AY65+BA65-BB65)</f>
        <v>0</v>
      </c>
      <c r="BD65" s="152" t="e">
        <f aca="false">SUM(BC65/BB65*100)</f>
        <v>#DIV/0!</v>
      </c>
      <c r="BE65" s="2"/>
    </row>
    <row r="66" customFormat="false" ht="12.75" hidden="true" customHeight="true" outlineLevel="0" collapsed="false">
      <c r="A66" s="291"/>
      <c r="B66" s="292"/>
      <c r="C66" s="292"/>
      <c r="D66" s="292"/>
      <c r="E66" s="292"/>
      <c r="F66" s="292"/>
      <c r="G66" s="293"/>
      <c r="H66" s="290" t="s">
        <v>532</v>
      </c>
      <c r="I66" s="285" t="n">
        <v>64219</v>
      </c>
      <c r="J66" s="292" t="s">
        <v>539</v>
      </c>
      <c r="K66" s="294"/>
      <c r="L66" s="294"/>
      <c r="M66" s="63"/>
      <c r="N66" s="63"/>
      <c r="O66" s="63"/>
      <c r="P66" s="63"/>
      <c r="Q66" s="63"/>
      <c r="R66" s="63"/>
      <c r="S66" s="63"/>
      <c r="T66" s="63"/>
      <c r="U66" s="60"/>
      <c r="V66" s="60"/>
      <c r="W66" s="63" t="n">
        <v>8500</v>
      </c>
      <c r="X66" s="63" t="n">
        <v>8500</v>
      </c>
      <c r="Y66" s="63"/>
      <c r="Z66" s="63" t="n">
        <v>0</v>
      </c>
      <c r="AA66" s="294" t="n">
        <v>10000</v>
      </c>
      <c r="AB66" s="294" t="n">
        <v>10000</v>
      </c>
      <c r="AC66" s="294" t="n">
        <v>10000</v>
      </c>
      <c r="AD66" s="294"/>
      <c r="AE66" s="294"/>
      <c r="AF66" s="294" t="n">
        <f aca="false">SUM(AC66+AD66-AE66)</f>
        <v>10000</v>
      </c>
      <c r="AG66" s="63"/>
      <c r="AH66" s="63" t="n">
        <f aca="false">SUM(AG66/AA66*100)</f>
        <v>0</v>
      </c>
      <c r="AI66" s="63"/>
      <c r="AJ66" s="63"/>
      <c r="AK66" s="63"/>
      <c r="AL66" s="63"/>
      <c r="AM66" s="63"/>
      <c r="AN66" s="63"/>
      <c r="AO66" s="63" t="n">
        <f aca="false">SUM(AL66+AM66-AN66)</f>
        <v>0</v>
      </c>
      <c r="AP66" s="283" t="n">
        <f aca="false">SUM(AO66/$AO$4)</f>
        <v>0</v>
      </c>
      <c r="AQ66" s="63"/>
      <c r="AR66" s="283" t="n">
        <f aca="false">SUM(AQ66/$AO$4)</f>
        <v>0</v>
      </c>
      <c r="AS66" s="287"/>
      <c r="AT66" s="283" t="n">
        <f aca="false">SUM(AS66/$AO$4)</f>
        <v>0</v>
      </c>
      <c r="AU66" s="63"/>
      <c r="AV66" s="287" t="n">
        <f aca="false">SUM(AU66/$AO$4)</f>
        <v>0</v>
      </c>
      <c r="AW66" s="153"/>
      <c r="AX66" s="283" t="n">
        <f aca="false">SUM(AR66+AV66-AW66)</f>
        <v>0</v>
      </c>
      <c r="AY66" s="283"/>
      <c r="AZ66" s="63"/>
      <c r="BA66" s="63"/>
      <c r="BB66" s="63" t="n">
        <f aca="false">SUM(AX66+AZ66-BA66)</f>
        <v>0</v>
      </c>
      <c r="BC66" s="63" t="n">
        <f aca="false">SUM(AY66+BA66-BB66)</f>
        <v>0</v>
      </c>
      <c r="BD66" s="152" t="e">
        <f aca="false">SUM(BC66/BB66*100)</f>
        <v>#DIV/0!</v>
      </c>
      <c r="BE66" s="2"/>
    </row>
    <row r="67" customFormat="false" ht="12.75" hidden="false" customHeight="true" outlineLevel="0" collapsed="false">
      <c r="A67" s="291"/>
      <c r="B67" s="292"/>
      <c r="C67" s="292"/>
      <c r="D67" s="292"/>
      <c r="E67" s="292"/>
      <c r="F67" s="292" t="s">
        <v>469</v>
      </c>
      <c r="G67" s="293"/>
      <c r="H67" s="290" t="s">
        <v>532</v>
      </c>
      <c r="I67" s="285" t="n">
        <v>6422</v>
      </c>
      <c r="J67" s="292" t="s">
        <v>540</v>
      </c>
      <c r="K67" s="294" t="n">
        <f aca="false">SUM(K68:K69)</f>
        <v>50994.96</v>
      </c>
      <c r="L67" s="294" t="n">
        <f aca="false">SUM(L68:L69)</f>
        <v>50000</v>
      </c>
      <c r="M67" s="294" t="n">
        <f aca="false">SUM(M68:M69)</f>
        <v>50000</v>
      </c>
      <c r="N67" s="294" t="n">
        <f aca="false">SUM(N68:N69)</f>
        <v>10000</v>
      </c>
      <c r="O67" s="294" t="n">
        <f aca="false">SUM(O68:O69)</f>
        <v>10000</v>
      </c>
      <c r="P67" s="294" t="n">
        <f aca="false">SUM(P68:P69)</f>
        <v>5000</v>
      </c>
      <c r="Q67" s="294" t="n">
        <f aca="false">SUM(Q68:Q69)</f>
        <v>0</v>
      </c>
      <c r="R67" s="294" t="n">
        <f aca="false">SUM(R68:R69)</f>
        <v>5000</v>
      </c>
      <c r="S67" s="294" t="n">
        <f aca="false">SUM(S68:S69)</f>
        <v>1072.5</v>
      </c>
      <c r="T67" s="294" t="n">
        <f aca="false">SUM(T68:T69)</f>
        <v>0</v>
      </c>
      <c r="U67" s="294" t="n">
        <f aca="false">SUM(U68:U69)</f>
        <v>60</v>
      </c>
      <c r="V67" s="294" t="n">
        <f aca="false">SUM(V68:V69)</f>
        <v>7000</v>
      </c>
      <c r="W67" s="294" t="n">
        <f aca="false">SUM(W68:W69)</f>
        <v>17000</v>
      </c>
      <c r="X67" s="294" t="n">
        <f aca="false">SUM(X68:X69)</f>
        <v>14000</v>
      </c>
      <c r="Y67" s="294" t="n">
        <f aca="false">SUM(Y68:Y69)</f>
        <v>4438.22</v>
      </c>
      <c r="Z67" s="294" t="n">
        <v>134000</v>
      </c>
      <c r="AA67" s="294" t="n">
        <f aca="false">SUM(AA68:AA69)</f>
        <v>17000</v>
      </c>
      <c r="AB67" s="294" t="n">
        <f aca="false">SUM(AB68:AB69)</f>
        <v>15000</v>
      </c>
      <c r="AC67" s="294" t="n">
        <f aca="false">SUM(AC68:AC70)</f>
        <v>12000</v>
      </c>
      <c r="AD67" s="294" t="n">
        <f aca="false">SUM(AD68:AD70)</f>
        <v>0</v>
      </c>
      <c r="AE67" s="294" t="n">
        <f aca="false">SUM(AE68:AE70)</f>
        <v>0</v>
      </c>
      <c r="AF67" s="294" t="n">
        <f aca="false">SUM(AF68:AF70)</f>
        <v>12000</v>
      </c>
      <c r="AG67" s="294" t="n">
        <f aca="false">SUM(AG68:AG70)</f>
        <v>6018.22</v>
      </c>
      <c r="AH67" s="294" t="n">
        <f aca="false">SUM(AH68:AH70)</f>
        <v>46.4643333333333</v>
      </c>
      <c r="AI67" s="294" t="n">
        <f aca="false">SUM(AI68:AI70)</f>
        <v>6018.22</v>
      </c>
      <c r="AJ67" s="294" t="n">
        <f aca="false">SUM(AJ68:AJ70)</f>
        <v>12000</v>
      </c>
      <c r="AK67" s="294" t="n">
        <f aca="false">SUM(AK68:AK70)</f>
        <v>4438.22</v>
      </c>
      <c r="AL67" s="294" t="n">
        <f aca="false">SUM(AL68:AL70)</f>
        <v>12000</v>
      </c>
      <c r="AM67" s="294" t="n">
        <f aca="false">SUM(AM68:AM70)</f>
        <v>0</v>
      </c>
      <c r="AN67" s="294" t="n">
        <f aca="false">SUM(AN68:AN70)</f>
        <v>4000</v>
      </c>
      <c r="AO67" s="294" t="n">
        <f aca="false">SUM(AO68:AO70)</f>
        <v>8000</v>
      </c>
      <c r="AP67" s="283" t="n">
        <f aca="false">SUM(AO67/$AO$4)</f>
        <v>1061.78246731701</v>
      </c>
      <c r="AQ67" s="294" t="n">
        <f aca="false">SUM(AQ68:AQ70)</f>
        <v>8000</v>
      </c>
      <c r="AR67" s="283" t="n">
        <f aca="false">SUM(AR68:AR71)</f>
        <v>1061.78246731701</v>
      </c>
      <c r="AS67" s="283" t="n">
        <f aca="false">SUM(AS68:AS71)</f>
        <v>0</v>
      </c>
      <c r="AT67" s="283" t="n">
        <f aca="false">SUM(AT68:AT71)</f>
        <v>1264.41</v>
      </c>
      <c r="AU67" s="283" t="n">
        <f aca="false">SUM(AU68:AU71)</f>
        <v>0</v>
      </c>
      <c r="AV67" s="283" t="n">
        <f aca="false">SUM(AV68:AV71)</f>
        <v>1996</v>
      </c>
      <c r="AW67" s="283" t="n">
        <f aca="false">SUM(AW68:AW71)</f>
        <v>400</v>
      </c>
      <c r="AX67" s="283" t="n">
        <f aca="false">SUM(AX68:AX72)</f>
        <v>2657.78246731701</v>
      </c>
      <c r="AY67" s="283" t="n">
        <f aca="false">SUM(AY68:AY73)</f>
        <v>3056.24</v>
      </c>
      <c r="AZ67" s="283" t="n">
        <f aca="false">SUM(AZ68:AZ73)</f>
        <v>4200</v>
      </c>
      <c r="BA67" s="283" t="n">
        <f aca="false">SUM(BA68:BA73)</f>
        <v>0</v>
      </c>
      <c r="BB67" s="283" t="n">
        <f aca="false">SUM(BB68:BB73)</f>
        <v>6857.78246731701</v>
      </c>
      <c r="BC67" s="283" t="n">
        <f aca="false">SUM(BC68:BC73)</f>
        <v>5583.49</v>
      </c>
      <c r="BD67" s="295" t="n">
        <f aca="false">SUM(BC67/BB67*100)</f>
        <v>81.4183014204655</v>
      </c>
      <c r="BE67" s="2"/>
    </row>
    <row r="68" customFormat="false" ht="12.75" hidden="false" customHeight="true" outlineLevel="0" collapsed="false">
      <c r="A68" s="291"/>
      <c r="B68" s="292"/>
      <c r="C68" s="292"/>
      <c r="D68" s="292"/>
      <c r="E68" s="292"/>
      <c r="F68" s="292"/>
      <c r="G68" s="293"/>
      <c r="H68" s="290" t="s">
        <v>532</v>
      </c>
      <c r="I68" s="285" t="n">
        <v>64222</v>
      </c>
      <c r="J68" s="292" t="s">
        <v>541</v>
      </c>
      <c r="K68" s="294" t="n">
        <v>50994.96</v>
      </c>
      <c r="L68" s="294" t="n">
        <v>50000</v>
      </c>
      <c r="M68" s="63" t="n">
        <v>50000</v>
      </c>
      <c r="N68" s="63" t="n">
        <v>10000</v>
      </c>
      <c r="O68" s="63" t="n">
        <v>10000</v>
      </c>
      <c r="P68" s="63" t="n">
        <v>5000</v>
      </c>
      <c r="Q68" s="63"/>
      <c r="R68" s="63" t="n">
        <v>3000</v>
      </c>
      <c r="S68" s="63" t="n">
        <v>812.5</v>
      </c>
      <c r="T68" s="63"/>
      <c r="U68" s="60" t="n">
        <f aca="false">R68/P68*100</f>
        <v>60</v>
      </c>
      <c r="V68" s="60" t="n">
        <v>5000</v>
      </c>
      <c r="W68" s="63" t="n">
        <v>3000</v>
      </c>
      <c r="X68" s="63" t="n">
        <v>2000</v>
      </c>
      <c r="Y68" s="63" t="n">
        <v>812.5</v>
      </c>
      <c r="Z68" s="63" t="n">
        <v>2000</v>
      </c>
      <c r="AA68" s="294" t="n">
        <v>5000</v>
      </c>
      <c r="AB68" s="294" t="n">
        <v>5000</v>
      </c>
      <c r="AC68" s="294" t="n">
        <v>5000</v>
      </c>
      <c r="AD68" s="294"/>
      <c r="AE68" s="294"/>
      <c r="AF68" s="294" t="n">
        <f aca="false">SUM(AC68+AD68-AE68)</f>
        <v>5000</v>
      </c>
      <c r="AG68" s="63" t="n">
        <v>812.5</v>
      </c>
      <c r="AH68" s="63" t="n">
        <f aca="false">SUM(AG68/AA68*100)</f>
        <v>16.25</v>
      </c>
      <c r="AI68" s="63" t="n">
        <v>812.5</v>
      </c>
      <c r="AJ68" s="63" t="n">
        <v>5000</v>
      </c>
      <c r="AK68" s="63" t="n">
        <v>812.5</v>
      </c>
      <c r="AL68" s="63" t="n">
        <v>5000</v>
      </c>
      <c r="AM68" s="63"/>
      <c r="AN68" s="63" t="n">
        <v>4000</v>
      </c>
      <c r="AO68" s="63" t="n">
        <f aca="false">SUM(AL68+AM68-AN68)</f>
        <v>1000</v>
      </c>
      <c r="AP68" s="283" t="n">
        <f aca="false">SUM(AO68/$AO$4)</f>
        <v>132.722808414626</v>
      </c>
      <c r="AQ68" s="63" t="n">
        <v>1000</v>
      </c>
      <c r="AR68" s="283" t="n">
        <f aca="false">SUM(AQ68/$AO$4)</f>
        <v>132.722808414626</v>
      </c>
      <c r="AS68" s="287"/>
      <c r="AT68" s="283" t="n">
        <v>107.84</v>
      </c>
      <c r="AU68" s="63"/>
      <c r="AV68" s="287" t="n">
        <f aca="false">SUM(AU68/$AO$4)</f>
        <v>0</v>
      </c>
      <c r="AW68" s="153"/>
      <c r="AX68" s="283" t="n">
        <f aca="false">SUM(AR68+AV68-AW68)</f>
        <v>132.722808414626</v>
      </c>
      <c r="AY68" s="283" t="n">
        <v>107.84</v>
      </c>
      <c r="AZ68" s="63"/>
      <c r="BA68" s="63"/>
      <c r="BB68" s="63" t="n">
        <f aca="false">SUM(AX68+AZ68-BA68)</f>
        <v>132.722808414626</v>
      </c>
      <c r="BC68" s="63" t="n">
        <v>107.84</v>
      </c>
      <c r="BD68" s="152" t="n">
        <f aca="false">SUM(BC68/BB68*100)</f>
        <v>81.252048</v>
      </c>
      <c r="BE68" s="2"/>
    </row>
    <row r="69" customFormat="false" ht="12.75" hidden="false" customHeight="true" outlineLevel="0" collapsed="false">
      <c r="A69" s="291"/>
      <c r="B69" s="292"/>
      <c r="C69" s="292"/>
      <c r="D69" s="292"/>
      <c r="E69" s="292"/>
      <c r="F69" s="292"/>
      <c r="G69" s="293"/>
      <c r="H69" s="290" t="s">
        <v>532</v>
      </c>
      <c r="I69" s="285" t="n">
        <v>64222</v>
      </c>
      <c r="J69" s="292" t="s">
        <v>542</v>
      </c>
      <c r="K69" s="294"/>
      <c r="L69" s="294"/>
      <c r="M69" s="63"/>
      <c r="N69" s="63"/>
      <c r="O69" s="63"/>
      <c r="P69" s="63"/>
      <c r="Q69" s="63"/>
      <c r="R69" s="63" t="n">
        <v>2000</v>
      </c>
      <c r="S69" s="63" t="n">
        <v>260</v>
      </c>
      <c r="T69" s="63"/>
      <c r="U69" s="60"/>
      <c r="V69" s="60" t="n">
        <v>2000</v>
      </c>
      <c r="W69" s="63" t="n">
        <v>14000</v>
      </c>
      <c r="X69" s="63" t="n">
        <v>12000</v>
      </c>
      <c r="Y69" s="47" t="n">
        <v>3625.72</v>
      </c>
      <c r="Z69" s="63" t="n">
        <v>132000</v>
      </c>
      <c r="AA69" s="294" t="n">
        <v>12000</v>
      </c>
      <c r="AB69" s="294" t="n">
        <v>10000</v>
      </c>
      <c r="AC69" s="294" t="n">
        <v>5000</v>
      </c>
      <c r="AD69" s="294"/>
      <c r="AE69" s="294"/>
      <c r="AF69" s="294" t="n">
        <f aca="false">SUM(AC69+AD69-AE69)</f>
        <v>5000</v>
      </c>
      <c r="AG69" s="63" t="n">
        <v>3625.72</v>
      </c>
      <c r="AH69" s="63" t="n">
        <f aca="false">SUM(AG69/AA69*100)</f>
        <v>30.2143333333333</v>
      </c>
      <c r="AI69" s="63" t="n">
        <v>3625.72</v>
      </c>
      <c r="AJ69" s="63" t="n">
        <v>5000</v>
      </c>
      <c r="AK69" s="63" t="n">
        <v>3625.72</v>
      </c>
      <c r="AL69" s="63" t="n">
        <v>5000</v>
      </c>
      <c r="AM69" s="63"/>
      <c r="AN69" s="63"/>
      <c r="AO69" s="63" t="n">
        <f aca="false">SUM(AL69+AM69-AN69)</f>
        <v>5000</v>
      </c>
      <c r="AP69" s="283" t="n">
        <f aca="false">SUM(AO69/$AO$4)</f>
        <v>663.61404207313</v>
      </c>
      <c r="AQ69" s="63" t="n">
        <v>5000</v>
      </c>
      <c r="AR69" s="283" t="n">
        <f aca="false">SUM(AQ69/$AO$4)</f>
        <v>663.61404207313</v>
      </c>
      <c r="AS69" s="287"/>
      <c r="AT69" s="283" t="n">
        <v>10.35</v>
      </c>
      <c r="AU69" s="63"/>
      <c r="AV69" s="287" t="n">
        <f aca="false">SUM(AU69/$AO$4)</f>
        <v>0</v>
      </c>
      <c r="AW69" s="153" t="n">
        <v>400</v>
      </c>
      <c r="AX69" s="283" t="n">
        <f aca="false">SUM(AR69+AV69-AW69)</f>
        <v>263.61404207313</v>
      </c>
      <c r="AY69" s="283"/>
      <c r="AZ69" s="63"/>
      <c r="BA69" s="63"/>
      <c r="BB69" s="63" t="n">
        <f aca="false">SUM(AX69+AZ69-BA69)</f>
        <v>263.61404207313</v>
      </c>
      <c r="BC69" s="63" t="n">
        <v>481.22</v>
      </c>
      <c r="BD69" s="152" t="n">
        <f aca="false">SUM(BC69/BB69*100)</f>
        <v>182.547180042292</v>
      </c>
      <c r="BE69" s="2"/>
    </row>
    <row r="70" customFormat="false" ht="12.75" hidden="false" customHeight="true" outlineLevel="0" collapsed="false">
      <c r="A70" s="291"/>
      <c r="B70" s="292"/>
      <c r="C70" s="292"/>
      <c r="D70" s="292"/>
      <c r="E70" s="292"/>
      <c r="F70" s="292"/>
      <c r="G70" s="293"/>
      <c r="H70" s="290" t="s">
        <v>532</v>
      </c>
      <c r="I70" s="285" t="n">
        <v>64222</v>
      </c>
      <c r="J70" s="292" t="s">
        <v>543</v>
      </c>
      <c r="K70" s="294"/>
      <c r="L70" s="294"/>
      <c r="M70" s="63"/>
      <c r="N70" s="63"/>
      <c r="O70" s="63"/>
      <c r="P70" s="63"/>
      <c r="Q70" s="63"/>
      <c r="R70" s="63"/>
      <c r="S70" s="63"/>
      <c r="T70" s="63"/>
      <c r="U70" s="60"/>
      <c r="V70" s="60"/>
      <c r="W70" s="63"/>
      <c r="X70" s="63"/>
      <c r="Y70" s="63"/>
      <c r="Z70" s="63"/>
      <c r="AA70" s="294"/>
      <c r="AB70" s="294" t="n">
        <v>2000</v>
      </c>
      <c r="AC70" s="294" t="n">
        <v>2000</v>
      </c>
      <c r="AD70" s="294"/>
      <c r="AE70" s="294"/>
      <c r="AF70" s="294" t="n">
        <f aca="false">SUM(AC70+AD70-AE70)</f>
        <v>2000</v>
      </c>
      <c r="AG70" s="63" t="n">
        <v>1580</v>
      </c>
      <c r="AH70" s="63"/>
      <c r="AI70" s="63" t="n">
        <v>1580</v>
      </c>
      <c r="AJ70" s="63" t="n">
        <v>2000</v>
      </c>
      <c r="AK70" s="63"/>
      <c r="AL70" s="63" t="n">
        <v>2000</v>
      </c>
      <c r="AM70" s="63"/>
      <c r="AN70" s="63"/>
      <c r="AO70" s="63" t="n">
        <f aca="false">SUM(AL70+AM70-AN70)</f>
        <v>2000</v>
      </c>
      <c r="AP70" s="283" t="n">
        <f aca="false">SUM(AO70/$AO$4)</f>
        <v>265.445616829252</v>
      </c>
      <c r="AQ70" s="63" t="n">
        <v>2000</v>
      </c>
      <c r="AR70" s="283" t="n">
        <f aca="false">SUM(AQ70/$AO$4)</f>
        <v>265.445616829252</v>
      </c>
      <c r="AS70" s="287"/>
      <c r="AT70" s="283" t="n">
        <v>481.22</v>
      </c>
      <c r="AU70" s="63"/>
      <c r="AV70" s="287" t="n">
        <v>400</v>
      </c>
      <c r="AW70" s="153"/>
      <c r="AX70" s="283" t="n">
        <f aca="false">SUM(AR70+AV70-AW70)</f>
        <v>665.445616829252</v>
      </c>
      <c r="AY70" s="283" t="n">
        <v>1137.18</v>
      </c>
      <c r="AZ70" s="63" t="n">
        <v>600</v>
      </c>
      <c r="BA70" s="63"/>
      <c r="BB70" s="63" t="n">
        <f aca="false">SUM(AX70+AZ70-BA70)</f>
        <v>1265.44561682925</v>
      </c>
      <c r="BC70" s="63" t="n">
        <v>1126.83</v>
      </c>
      <c r="BD70" s="152" t="n">
        <f aca="false">SUM(BC70/BB70*100)</f>
        <v>89.0461024175363</v>
      </c>
      <c r="BE70" s="2"/>
    </row>
    <row r="71" customFormat="false" ht="12.75" hidden="false" customHeight="true" outlineLevel="0" collapsed="false">
      <c r="A71" s="291"/>
      <c r="B71" s="292"/>
      <c r="C71" s="292"/>
      <c r="D71" s="292"/>
      <c r="E71" s="292"/>
      <c r="F71" s="292"/>
      <c r="G71" s="293"/>
      <c r="H71" s="290" t="s">
        <v>532</v>
      </c>
      <c r="I71" s="285" t="n">
        <v>64225</v>
      </c>
      <c r="J71" s="292" t="s">
        <v>544</v>
      </c>
      <c r="K71" s="294"/>
      <c r="L71" s="294"/>
      <c r="M71" s="63"/>
      <c r="N71" s="63"/>
      <c r="O71" s="63"/>
      <c r="P71" s="63"/>
      <c r="Q71" s="63"/>
      <c r="R71" s="63"/>
      <c r="S71" s="63"/>
      <c r="T71" s="63"/>
      <c r="U71" s="60"/>
      <c r="V71" s="60"/>
      <c r="W71" s="63"/>
      <c r="X71" s="63"/>
      <c r="Y71" s="63"/>
      <c r="Z71" s="63"/>
      <c r="AA71" s="294"/>
      <c r="AB71" s="294"/>
      <c r="AC71" s="294"/>
      <c r="AD71" s="294"/>
      <c r="AE71" s="294"/>
      <c r="AF71" s="294"/>
      <c r="AG71" s="63"/>
      <c r="AH71" s="63"/>
      <c r="AI71" s="63"/>
      <c r="AJ71" s="63"/>
      <c r="AK71" s="63"/>
      <c r="AL71" s="63"/>
      <c r="AM71" s="63"/>
      <c r="AN71" s="63"/>
      <c r="AO71" s="63"/>
      <c r="AP71" s="283"/>
      <c r="AQ71" s="63"/>
      <c r="AR71" s="283"/>
      <c r="AS71" s="287"/>
      <c r="AT71" s="283" t="n">
        <v>665</v>
      </c>
      <c r="AU71" s="63"/>
      <c r="AV71" s="287" t="n">
        <v>1596</v>
      </c>
      <c r="AW71" s="153"/>
      <c r="AX71" s="283" t="n">
        <f aca="false">SUM(AR71+AV71-AW71)</f>
        <v>1596</v>
      </c>
      <c r="AY71" s="283" t="n">
        <v>1330</v>
      </c>
      <c r="AZ71" s="63"/>
      <c r="BA71" s="63"/>
      <c r="BB71" s="63" t="n">
        <f aca="false">SUM(AX71+AZ71-BA71)</f>
        <v>1596</v>
      </c>
      <c r="BC71" s="63" t="n">
        <v>1330</v>
      </c>
      <c r="BD71" s="152" t="n">
        <f aca="false">SUM(BC71/BB71*100)</f>
        <v>83.3333333333333</v>
      </c>
      <c r="BE71" s="2"/>
    </row>
    <row r="72" customFormat="false" ht="12.75" hidden="false" customHeight="true" outlineLevel="0" collapsed="false">
      <c r="A72" s="291"/>
      <c r="B72" s="292"/>
      <c r="C72" s="292"/>
      <c r="D72" s="292"/>
      <c r="E72" s="292"/>
      <c r="F72" s="292"/>
      <c r="G72" s="293"/>
      <c r="H72" s="290"/>
      <c r="I72" s="285" t="n">
        <v>64229</v>
      </c>
      <c r="J72" s="292" t="s">
        <v>545</v>
      </c>
      <c r="K72" s="294"/>
      <c r="L72" s="294"/>
      <c r="M72" s="63"/>
      <c r="N72" s="63"/>
      <c r="O72" s="63"/>
      <c r="P72" s="63"/>
      <c r="Q72" s="63"/>
      <c r="R72" s="63"/>
      <c r="S72" s="63"/>
      <c r="T72" s="63"/>
      <c r="U72" s="60"/>
      <c r="V72" s="60"/>
      <c r="W72" s="63"/>
      <c r="X72" s="63"/>
      <c r="Y72" s="63"/>
      <c r="Z72" s="63"/>
      <c r="AA72" s="294"/>
      <c r="AB72" s="294"/>
      <c r="AC72" s="294"/>
      <c r="AD72" s="294"/>
      <c r="AE72" s="294"/>
      <c r="AF72" s="294"/>
      <c r="AG72" s="63"/>
      <c r="AH72" s="63"/>
      <c r="AI72" s="63"/>
      <c r="AJ72" s="63"/>
      <c r="AK72" s="63"/>
      <c r="AL72" s="63"/>
      <c r="AM72" s="63"/>
      <c r="AN72" s="63"/>
      <c r="AO72" s="63"/>
      <c r="AP72" s="283"/>
      <c r="AQ72" s="63"/>
      <c r="AR72" s="283"/>
      <c r="AS72" s="287"/>
      <c r="AT72" s="283"/>
      <c r="AU72" s="63"/>
      <c r="AV72" s="287"/>
      <c r="AW72" s="153"/>
      <c r="AX72" s="283"/>
      <c r="AY72" s="283" t="n">
        <v>481.22</v>
      </c>
      <c r="AZ72" s="63" t="n">
        <v>500</v>
      </c>
      <c r="BA72" s="63"/>
      <c r="BB72" s="63" t="n">
        <f aca="false">SUM(AX72+AZ72-BA72)</f>
        <v>500</v>
      </c>
      <c r="BC72" s="63" t="n">
        <v>0</v>
      </c>
      <c r="BD72" s="152" t="n">
        <f aca="false">SUM(BC72/BB72*100)</f>
        <v>0</v>
      </c>
      <c r="BE72" s="2"/>
    </row>
    <row r="73" customFormat="false" ht="12.75" hidden="false" customHeight="true" outlineLevel="0" collapsed="false">
      <c r="A73" s="291"/>
      <c r="B73" s="292"/>
      <c r="C73" s="292"/>
      <c r="D73" s="292"/>
      <c r="E73" s="292"/>
      <c r="F73" s="292"/>
      <c r="G73" s="293"/>
      <c r="H73" s="290"/>
      <c r="I73" s="285" t="n">
        <v>64299</v>
      </c>
      <c r="J73" s="292" t="s">
        <v>546</v>
      </c>
      <c r="K73" s="294"/>
      <c r="L73" s="294"/>
      <c r="M73" s="63"/>
      <c r="N73" s="63"/>
      <c r="O73" s="63"/>
      <c r="P73" s="63"/>
      <c r="Q73" s="63"/>
      <c r="R73" s="63"/>
      <c r="S73" s="63"/>
      <c r="T73" s="63"/>
      <c r="U73" s="60"/>
      <c r="V73" s="60"/>
      <c r="W73" s="63"/>
      <c r="X73" s="63"/>
      <c r="Y73" s="63"/>
      <c r="Z73" s="63"/>
      <c r="AA73" s="294"/>
      <c r="AB73" s="294"/>
      <c r="AC73" s="294"/>
      <c r="AD73" s="294"/>
      <c r="AE73" s="294"/>
      <c r="AF73" s="294"/>
      <c r="AG73" s="63"/>
      <c r="AH73" s="63"/>
      <c r="AI73" s="63"/>
      <c r="AJ73" s="63"/>
      <c r="AK73" s="63"/>
      <c r="AL73" s="63"/>
      <c r="AM73" s="63"/>
      <c r="AN73" s="63"/>
      <c r="AO73" s="63"/>
      <c r="AP73" s="283"/>
      <c r="AQ73" s="63"/>
      <c r="AR73" s="283"/>
      <c r="AS73" s="287"/>
      <c r="AT73" s="283"/>
      <c r="AU73" s="63"/>
      <c r="AV73" s="287"/>
      <c r="AW73" s="153"/>
      <c r="AX73" s="283"/>
      <c r="AY73" s="283"/>
      <c r="AZ73" s="63" t="n">
        <v>3100</v>
      </c>
      <c r="BA73" s="63"/>
      <c r="BB73" s="63" t="n">
        <f aca="false">SUM(AX73+AZ73-BA73)</f>
        <v>3100</v>
      </c>
      <c r="BC73" s="63" t="n">
        <v>2537.6</v>
      </c>
      <c r="BD73" s="152" t="n">
        <f aca="false">SUM(BC73/BB73*100)</f>
        <v>81.858064516129</v>
      </c>
      <c r="BE73" s="2"/>
    </row>
    <row r="74" s="113" customFormat="true" ht="12.75" hidden="false" customHeight="false" outlineLevel="0" collapsed="false">
      <c r="A74" s="288"/>
      <c r="B74" s="286"/>
      <c r="C74" s="286"/>
      <c r="D74" s="286"/>
      <c r="E74" s="286"/>
      <c r="F74" s="286"/>
      <c r="G74" s="289"/>
      <c r="H74" s="290" t="s">
        <v>547</v>
      </c>
      <c r="I74" s="285" t="n">
        <v>65</v>
      </c>
      <c r="J74" s="286" t="s">
        <v>548</v>
      </c>
      <c r="K74" s="287" t="e">
        <f aca="false">SUM(K75+K81+K86)</f>
        <v>#REF!</v>
      </c>
      <c r="L74" s="287" t="e">
        <f aca="false">SUM(L75+L81+L86)</f>
        <v>#REF!</v>
      </c>
      <c r="M74" s="287" t="e">
        <f aca="false">SUM(M75+M81+M86)</f>
        <v>#REF!</v>
      </c>
      <c r="N74" s="287" t="e">
        <f aca="false">SUM(N75+N81+N86)</f>
        <v>#REF!</v>
      </c>
      <c r="O74" s="287" t="e">
        <f aca="false">SUM(O75+O81+O86)</f>
        <v>#REF!</v>
      </c>
      <c r="P74" s="287" t="e">
        <f aca="false">SUM(P75+P81+P86)</f>
        <v>#REF!</v>
      </c>
      <c r="Q74" s="287" t="e">
        <f aca="false">SUM(Q75+Q81+Q86)</f>
        <v>#REF!</v>
      </c>
      <c r="R74" s="287" t="e">
        <f aca="false">SUM(R75+R81+R86)</f>
        <v>#REF!</v>
      </c>
      <c r="S74" s="287" t="e">
        <f aca="false">SUM(S75+S81+S86)</f>
        <v>#REF!</v>
      </c>
      <c r="T74" s="287" t="e">
        <f aca="false">SUM(T75+T81+T86)</f>
        <v>#REF!</v>
      </c>
      <c r="U74" s="287" t="e">
        <f aca="false">SUM(U75+U81+U86)</f>
        <v>#REF!</v>
      </c>
      <c r="V74" s="287" t="e">
        <f aca="false">SUM(V75+V81+V86)</f>
        <v>#REF!</v>
      </c>
      <c r="W74" s="287" t="n">
        <f aca="false">SUM(W75+W81+W86)</f>
        <v>134000</v>
      </c>
      <c r="X74" s="287" t="n">
        <f aca="false">SUM(X75+X81+X86)</f>
        <v>134000</v>
      </c>
      <c r="Y74" s="287" t="n">
        <f aca="false">SUM(Y75+Y81+Y86)</f>
        <v>46796.54</v>
      </c>
      <c r="Z74" s="287" t="n">
        <f aca="false">SUM(Z75+Z81+Z86)</f>
        <v>134000</v>
      </c>
      <c r="AA74" s="287" t="n">
        <f aca="false">SUM(AA75+AA81+AA86)</f>
        <v>157000</v>
      </c>
      <c r="AB74" s="287" t="n">
        <f aca="false">SUM(AB75+AB81+AB86)</f>
        <v>157000</v>
      </c>
      <c r="AC74" s="287" t="n">
        <f aca="false">SUM(AC75+AC81+AC86)</f>
        <v>157000</v>
      </c>
      <c r="AD74" s="287" t="n">
        <f aca="false">SUM(AD75+AD81+AD86)</f>
        <v>0</v>
      </c>
      <c r="AE74" s="287" t="n">
        <f aca="false">SUM(AE75+AE81+AE86)</f>
        <v>0</v>
      </c>
      <c r="AF74" s="287" t="n">
        <f aca="false">SUM(AF75+AF81+AF86)</f>
        <v>157000</v>
      </c>
      <c r="AG74" s="287" t="n">
        <f aca="false">SUM(AG75+AG81+AG86)</f>
        <v>103157.65</v>
      </c>
      <c r="AH74" s="287" t="n">
        <f aca="false">SUM(AH75+AH81+AH86)</f>
        <v>529.482783333333</v>
      </c>
      <c r="AI74" s="287" t="n">
        <f aca="false">SUM(AI75+AI81+AI86)</f>
        <v>131291.28</v>
      </c>
      <c r="AJ74" s="287" t="n">
        <f aca="false">SUM(AJ75+AJ81+AJ86)</f>
        <v>152500</v>
      </c>
      <c r="AK74" s="287" t="n">
        <f aca="false">SUM(AK75+AK81+AK86)</f>
        <v>38947.58</v>
      </c>
      <c r="AL74" s="287" t="n">
        <f aca="false">SUM(AL75+AL81+AL86)</f>
        <v>138500</v>
      </c>
      <c r="AM74" s="287" t="n">
        <f aca="false">SUM(AM75+AM81+AM86)</f>
        <v>0</v>
      </c>
      <c r="AN74" s="287" t="n">
        <f aca="false">SUM(AN75+AN81+AN86)</f>
        <v>3000</v>
      </c>
      <c r="AO74" s="287" t="n">
        <f aca="false">SUM(AO75+AO81+AO86)</f>
        <v>135500</v>
      </c>
      <c r="AP74" s="283" t="n">
        <f aca="false">SUM(AO74/$AO$4)</f>
        <v>17983.9405401818</v>
      </c>
      <c r="AQ74" s="287" t="n">
        <f aca="false">SUM(AQ75+AQ81+AQ86)</f>
        <v>136500</v>
      </c>
      <c r="AR74" s="283" t="n">
        <f aca="false">SUM(AR75+AR81+AR86)</f>
        <v>17983.9405401818</v>
      </c>
      <c r="AS74" s="283" t="n">
        <f aca="false">SUM(AS75+AS81+AS86)</f>
        <v>0</v>
      </c>
      <c r="AT74" s="283" t="n">
        <f aca="false">SUM(AT75+AT81+AT86)</f>
        <v>9273.3</v>
      </c>
      <c r="AU74" s="283" t="n">
        <f aca="false">SUM(AU75+AU81+AU86)</f>
        <v>0</v>
      </c>
      <c r="AV74" s="283" t="n">
        <f aca="false">SUM(AV75+AV81+AV86)</f>
        <v>542</v>
      </c>
      <c r="AW74" s="283" t="n">
        <f aca="false">SUM(AW75+AW81+AW86)</f>
        <v>800</v>
      </c>
      <c r="AX74" s="283" t="n">
        <f aca="false">SUM(AX75+AX81+AX86)</f>
        <v>17725.9405401818</v>
      </c>
      <c r="AY74" s="283" t="n">
        <f aca="false">SUM(AY75+AY81+AY86)</f>
        <v>21451.5</v>
      </c>
      <c r="AZ74" s="283" t="n">
        <f aca="false">SUM(AZ75+AZ81+AZ86)</f>
        <v>6149.62</v>
      </c>
      <c r="BA74" s="283" t="n">
        <f aca="false">SUM(BA75+BA81+BA86)</f>
        <v>530.89</v>
      </c>
      <c r="BB74" s="283" t="n">
        <f aca="false">SUM(BB75+BB81+BB86)</f>
        <v>23344.6705401818</v>
      </c>
      <c r="BC74" s="283" t="n">
        <f aca="false">SUM(BC75+BC81+BC86)</f>
        <v>21900.9</v>
      </c>
      <c r="BD74" s="295" t="n">
        <f aca="false">SUM(BC74/BB74*100)</f>
        <v>93.8154169376829</v>
      </c>
      <c r="BE74" s="2"/>
    </row>
    <row r="75" customFormat="false" ht="28.5" hidden="false" customHeight="true" outlineLevel="0" collapsed="false">
      <c r="A75" s="291"/>
      <c r="B75" s="292"/>
      <c r="C75" s="292"/>
      <c r="D75" s="292"/>
      <c r="E75" s="292"/>
      <c r="F75" s="292"/>
      <c r="G75" s="293"/>
      <c r="H75" s="290" t="s">
        <v>532</v>
      </c>
      <c r="I75" s="285" t="n">
        <v>651</v>
      </c>
      <c r="J75" s="292" t="s">
        <v>549</v>
      </c>
      <c r="K75" s="294" t="n">
        <f aca="false">SUM(K76)</f>
        <v>14582.1</v>
      </c>
      <c r="L75" s="294" t="n">
        <f aca="false">SUM(L76)</f>
        <v>25000</v>
      </c>
      <c r="M75" s="294" t="n">
        <f aca="false">SUM(M76)</f>
        <v>25000</v>
      </c>
      <c r="N75" s="294" t="n">
        <f aca="false">SUM(N76)</f>
        <v>1000</v>
      </c>
      <c r="O75" s="294" t="n">
        <f aca="false">SUM(O76)</f>
        <v>1000</v>
      </c>
      <c r="P75" s="294" t="n">
        <f aca="false">SUM(P76)</f>
        <v>1000</v>
      </c>
      <c r="Q75" s="294" t="n">
        <f aca="false">SUM(Q76)</f>
        <v>0</v>
      </c>
      <c r="R75" s="294" t="n">
        <f aca="false">SUM(R76)</f>
        <v>1000</v>
      </c>
      <c r="S75" s="294" t="n">
        <f aca="false">SUM(S76)</f>
        <v>0</v>
      </c>
      <c r="T75" s="294" t="n">
        <f aca="false">SUM(T76)</f>
        <v>0</v>
      </c>
      <c r="U75" s="294" t="n">
        <f aca="false">SUM(U76)</f>
        <v>100</v>
      </c>
      <c r="V75" s="294" t="n">
        <f aca="false">SUM(V76+V80)</f>
        <v>12000</v>
      </c>
      <c r="W75" s="294" t="n">
        <f aca="false">SUM(W76+W80)</f>
        <v>18000</v>
      </c>
      <c r="X75" s="294" t="n">
        <f aca="false">SUM(X76+X80)</f>
        <v>18000</v>
      </c>
      <c r="Y75" s="294" t="n">
        <f aca="false">SUM(Y76+Y80)</f>
        <v>1520.58</v>
      </c>
      <c r="Z75" s="294" t="n">
        <f aca="false">SUM(Z76+Z80)</f>
        <v>18000</v>
      </c>
      <c r="AA75" s="294" t="n">
        <f aca="false">SUM(AA76+AA80)</f>
        <v>21000</v>
      </c>
      <c r="AB75" s="294" t="n">
        <f aca="false">SUM(AB76+AB80)</f>
        <v>21000</v>
      </c>
      <c r="AC75" s="294" t="n">
        <f aca="false">SUM(AC76+AC80)</f>
        <v>21000</v>
      </c>
      <c r="AD75" s="294" t="n">
        <f aca="false">SUM(AD76+AD80)</f>
        <v>0</v>
      </c>
      <c r="AE75" s="294" t="n">
        <f aca="false">SUM(AE76+AE80)</f>
        <v>0</v>
      </c>
      <c r="AF75" s="294" t="n">
        <f aca="false">SUM(AF76+AF80)</f>
        <v>21000</v>
      </c>
      <c r="AG75" s="294" t="n">
        <f aca="false">SUM(AG76+AG80)</f>
        <v>4219.3</v>
      </c>
      <c r="AH75" s="294" t="n">
        <f aca="false">SUM(AH76+AH80)</f>
        <v>48.5966666666667</v>
      </c>
      <c r="AI75" s="294" t="n">
        <f aca="false">SUM(AI76+AI80)</f>
        <v>4849.98</v>
      </c>
      <c r="AJ75" s="294" t="n">
        <f aca="false">SUM(AJ76+AJ80)</f>
        <v>14000</v>
      </c>
      <c r="AK75" s="294" t="n">
        <f aca="false">SUM(AK76+AK80)</f>
        <v>1604.74</v>
      </c>
      <c r="AL75" s="294" t="n">
        <f aca="false">SUM(AL76+AL80)</f>
        <v>15000</v>
      </c>
      <c r="AM75" s="294" t="n">
        <f aca="false">SUM(AM76+AM80)</f>
        <v>0</v>
      </c>
      <c r="AN75" s="294" t="n">
        <f aca="false">SUM(AN76+AN80)</f>
        <v>3000</v>
      </c>
      <c r="AO75" s="294" t="n">
        <f aca="false">SUM(AO76+AO80)</f>
        <v>12000</v>
      </c>
      <c r="AP75" s="283" t="n">
        <f aca="false">SUM(AO75/$AO$4)</f>
        <v>1592.67370097551</v>
      </c>
      <c r="AQ75" s="294" t="n">
        <f aca="false">SUM(AQ76+AQ80)</f>
        <v>13000</v>
      </c>
      <c r="AR75" s="283" t="n">
        <f aca="false">SUM(AR76)</f>
        <v>1592.67370097551</v>
      </c>
      <c r="AS75" s="283" t="n">
        <f aca="false">SUM(AS76)</f>
        <v>0</v>
      </c>
      <c r="AT75" s="283" t="n">
        <f aca="false">SUM(AT76)</f>
        <v>677.61</v>
      </c>
      <c r="AU75" s="283" t="n">
        <f aca="false">SUM(AU76)</f>
        <v>0</v>
      </c>
      <c r="AV75" s="283" t="n">
        <f aca="false">SUM(AV76)</f>
        <v>492</v>
      </c>
      <c r="AW75" s="283" t="n">
        <f aca="false">SUM(AW76)</f>
        <v>800</v>
      </c>
      <c r="AX75" s="283" t="n">
        <f aca="false">SUM(AX76)</f>
        <v>1284.67370097551</v>
      </c>
      <c r="AY75" s="283" t="n">
        <f aca="false">SUM(AY76)</f>
        <v>1439.61</v>
      </c>
      <c r="AZ75" s="283" t="n">
        <f aca="false">SUM(AZ76)</f>
        <v>500</v>
      </c>
      <c r="BA75" s="283" t="n">
        <f aca="false">SUM(BA76)</f>
        <v>132.72</v>
      </c>
      <c r="BB75" s="283" t="n">
        <f aca="false">SUM(BB76)</f>
        <v>1651.95370097551</v>
      </c>
      <c r="BC75" s="283" t="n">
        <f aca="false">SUM(BC76)</f>
        <v>1439.61</v>
      </c>
      <c r="BD75" s="295" t="n">
        <f aca="false">SUM(BC75/BB75*100)</f>
        <v>87.1459048246861</v>
      </c>
      <c r="BE75" s="2"/>
    </row>
    <row r="76" customFormat="false" ht="28.5" hidden="false" customHeight="true" outlineLevel="0" collapsed="false">
      <c r="A76" s="291"/>
      <c r="B76" s="292" t="s">
        <v>466</v>
      </c>
      <c r="C76" s="292"/>
      <c r="D76" s="292"/>
      <c r="E76" s="292"/>
      <c r="F76" s="292"/>
      <c r="G76" s="293"/>
      <c r="H76" s="290"/>
      <c r="I76" s="285" t="n">
        <v>6512</v>
      </c>
      <c r="J76" s="292" t="s">
        <v>550</v>
      </c>
      <c r="K76" s="294" t="n">
        <f aca="false">SUM(K77:K77)</f>
        <v>14582.1</v>
      </c>
      <c r="L76" s="294" t="n">
        <f aca="false">SUM(L77:L77)</f>
        <v>25000</v>
      </c>
      <c r="M76" s="294" t="n">
        <f aca="false">SUM(M77:M77)</f>
        <v>25000</v>
      </c>
      <c r="N76" s="294" t="n">
        <f aca="false">SUM(N77:N77)</f>
        <v>1000</v>
      </c>
      <c r="O76" s="294" t="n">
        <f aca="false">SUM(O77:O77)</f>
        <v>1000</v>
      </c>
      <c r="P76" s="294" t="n">
        <f aca="false">SUM(P77)</f>
        <v>1000</v>
      </c>
      <c r="Q76" s="294" t="n">
        <f aca="false">SUM(Q77)</f>
        <v>0</v>
      </c>
      <c r="R76" s="294" t="n">
        <f aca="false">SUM(R77)</f>
        <v>1000</v>
      </c>
      <c r="S76" s="294" t="n">
        <f aca="false">SUM(S77)</f>
        <v>0</v>
      </c>
      <c r="T76" s="294" t="n">
        <f aca="false">SUM(T77)</f>
        <v>0</v>
      </c>
      <c r="U76" s="294" t="n">
        <f aca="false">SUM(U77)</f>
        <v>100</v>
      </c>
      <c r="V76" s="294" t="n">
        <f aca="false">SUM(V77:V78)</f>
        <v>7000</v>
      </c>
      <c r="W76" s="294" t="n">
        <f aca="false">SUM(W77:W78)</f>
        <v>13000</v>
      </c>
      <c r="X76" s="294" t="n">
        <f aca="false">SUM(X77:X78)</f>
        <v>13000</v>
      </c>
      <c r="Y76" s="294" t="n">
        <f aca="false">SUM(Y77:Y78)</f>
        <v>1370.58</v>
      </c>
      <c r="Z76" s="294" t="n">
        <f aca="false">SUM(Z77:Z78)</f>
        <v>13000</v>
      </c>
      <c r="AA76" s="294" t="n">
        <f aca="false">SUM(AA77:AA78)</f>
        <v>16000</v>
      </c>
      <c r="AB76" s="294" t="n">
        <f aca="false">SUM(AB77:AB78)</f>
        <v>16000</v>
      </c>
      <c r="AC76" s="294" t="n">
        <f aca="false">SUM(AC77:AC78)</f>
        <v>16000</v>
      </c>
      <c r="AD76" s="294" t="n">
        <f aca="false">SUM(AD77:AD78)</f>
        <v>0</v>
      </c>
      <c r="AE76" s="294" t="n">
        <f aca="false">SUM(AE77:AE78)</f>
        <v>0</v>
      </c>
      <c r="AF76" s="294" t="n">
        <f aca="false">SUM(AF77:AF78)</f>
        <v>16000</v>
      </c>
      <c r="AG76" s="294" t="n">
        <f aca="false">SUM(AG77:AG78)</f>
        <v>4219.3</v>
      </c>
      <c r="AH76" s="294" t="n">
        <f aca="false">SUM(AH77:AH78)</f>
        <v>48.5966666666667</v>
      </c>
      <c r="AI76" s="294" t="n">
        <f aca="false">SUM(AI77:AI78)</f>
        <v>4849.98</v>
      </c>
      <c r="AJ76" s="294" t="n">
        <f aca="false">SUM(AJ77:AJ78)</f>
        <v>11000</v>
      </c>
      <c r="AK76" s="294" t="n">
        <f aca="false">SUM(AK77:AK78)</f>
        <v>1010.74</v>
      </c>
      <c r="AL76" s="294" t="n">
        <f aca="false">SUM(AL77:AL80)</f>
        <v>13000</v>
      </c>
      <c r="AM76" s="294" t="n">
        <f aca="false">SUM(AM77:AM80)</f>
        <v>0</v>
      </c>
      <c r="AN76" s="294" t="n">
        <f aca="false">SUM(AN77:AN80)</f>
        <v>3000</v>
      </c>
      <c r="AO76" s="294" t="n">
        <f aca="false">SUM(AO77:AO80)</f>
        <v>10000</v>
      </c>
      <c r="AP76" s="283" t="n">
        <f aca="false">SUM(AO76/$AO$4)</f>
        <v>1327.22808414626</v>
      </c>
      <c r="AQ76" s="294" t="n">
        <f aca="false">SUM(AQ77:AQ80)</f>
        <v>12000</v>
      </c>
      <c r="AR76" s="283" t="n">
        <f aca="false">SUM(AR77:AR80)</f>
        <v>1592.67370097551</v>
      </c>
      <c r="AS76" s="283" t="n">
        <f aca="false">SUM(AS77:AS80)</f>
        <v>0</v>
      </c>
      <c r="AT76" s="283" t="n">
        <f aca="false">SUM(AT77:AT80)</f>
        <v>677.61</v>
      </c>
      <c r="AU76" s="283" t="n">
        <f aca="false">SUM(AU77:AU80)</f>
        <v>0</v>
      </c>
      <c r="AV76" s="283" t="n">
        <f aca="false">SUM(AV77:AV80)</f>
        <v>492</v>
      </c>
      <c r="AW76" s="283" t="n">
        <f aca="false">SUM(AW77:AW80)</f>
        <v>800</v>
      </c>
      <c r="AX76" s="283" t="n">
        <f aca="false">SUM(AX77:AX80)</f>
        <v>1284.67370097551</v>
      </c>
      <c r="AY76" s="283" t="n">
        <f aca="false">SUM(AY77:AY80)</f>
        <v>1439.61</v>
      </c>
      <c r="AZ76" s="283" t="n">
        <f aca="false">SUM(AZ77:AZ80)</f>
        <v>500</v>
      </c>
      <c r="BA76" s="283" t="n">
        <f aca="false">SUM(BA77:BA80)</f>
        <v>132.72</v>
      </c>
      <c r="BB76" s="283" t="n">
        <f aca="false">SUM(BB77:BB80)</f>
        <v>1651.95370097551</v>
      </c>
      <c r="BC76" s="283" t="n">
        <f aca="false">SUM(BC77:BC80)</f>
        <v>1439.61</v>
      </c>
      <c r="BD76" s="295" t="n">
        <f aca="false">SUM(BC76/BB76*100)</f>
        <v>87.1459048246861</v>
      </c>
      <c r="BE76" s="2"/>
    </row>
    <row r="77" customFormat="false" ht="12.75" hidden="false" customHeight="false" outlineLevel="0" collapsed="false">
      <c r="A77" s="291"/>
      <c r="B77" s="292"/>
      <c r="C77" s="292"/>
      <c r="D77" s="292"/>
      <c r="E77" s="292"/>
      <c r="F77" s="292"/>
      <c r="G77" s="293"/>
      <c r="H77" s="290"/>
      <c r="I77" s="285" t="n">
        <v>65123</v>
      </c>
      <c r="J77" s="292" t="s">
        <v>551</v>
      </c>
      <c r="K77" s="294" t="n">
        <v>14582.1</v>
      </c>
      <c r="L77" s="294" t="n">
        <v>25000</v>
      </c>
      <c r="M77" s="63" t="n">
        <v>25000</v>
      </c>
      <c r="N77" s="63" t="n">
        <v>1000</v>
      </c>
      <c r="O77" s="63" t="n">
        <v>1000</v>
      </c>
      <c r="P77" s="63" t="n">
        <v>1000</v>
      </c>
      <c r="Q77" s="63"/>
      <c r="R77" s="63" t="n">
        <v>1000</v>
      </c>
      <c r="S77" s="63"/>
      <c r="T77" s="63"/>
      <c r="U77" s="60" t="n">
        <f aca="false">R77/P77*100</f>
        <v>100</v>
      </c>
      <c r="V77" s="60" t="n">
        <v>1000</v>
      </c>
      <c r="W77" s="63" t="n">
        <v>1000</v>
      </c>
      <c r="X77" s="63" t="n">
        <v>1000</v>
      </c>
      <c r="Y77" s="63" t="n">
        <v>170.58</v>
      </c>
      <c r="Z77" s="63" t="n">
        <v>1000</v>
      </c>
      <c r="AA77" s="294" t="n">
        <v>1000</v>
      </c>
      <c r="AB77" s="294" t="n">
        <v>1000</v>
      </c>
      <c r="AC77" s="294" t="n">
        <v>1000</v>
      </c>
      <c r="AD77" s="294"/>
      <c r="AE77" s="294"/>
      <c r="AF77" s="294" t="n">
        <f aca="false">SUM(AC77+AD77-AE77)</f>
        <v>1000</v>
      </c>
      <c r="AG77" s="63" t="n">
        <v>219.3</v>
      </c>
      <c r="AH77" s="63" t="n">
        <f aca="false">SUM(AG77/AA77*100)</f>
        <v>21.93</v>
      </c>
      <c r="AI77" s="63" t="n">
        <v>249.98</v>
      </c>
      <c r="AJ77" s="63" t="n">
        <v>1000</v>
      </c>
      <c r="AK77" s="63" t="n">
        <v>10.74</v>
      </c>
      <c r="AL77" s="63" t="n">
        <v>1000</v>
      </c>
      <c r="AM77" s="63"/>
      <c r="AN77" s="63"/>
      <c r="AO77" s="63" t="n">
        <f aca="false">SUM(AL77+AM77-AN77)</f>
        <v>1000</v>
      </c>
      <c r="AP77" s="283" t="n">
        <f aca="false">SUM(AO77/$AO$4)</f>
        <v>132.722808414626</v>
      </c>
      <c r="AQ77" s="63" t="n">
        <v>1000</v>
      </c>
      <c r="AR77" s="283" t="n">
        <f aca="false">SUM(AQ77/$AO$4)</f>
        <v>132.722808414626</v>
      </c>
      <c r="AS77" s="287"/>
      <c r="AT77" s="283" t="n">
        <v>0</v>
      </c>
      <c r="AU77" s="63"/>
      <c r="AV77" s="287" t="n">
        <f aca="false">SUM(AU77/$AO$4)</f>
        <v>0</v>
      </c>
      <c r="AW77" s="153"/>
      <c r="AX77" s="283" t="n">
        <f aca="false">SUM(AR77+AV77-AW77)</f>
        <v>132.722808414626</v>
      </c>
      <c r="AY77" s="283" t="n">
        <v>340</v>
      </c>
      <c r="AZ77" s="63" t="n">
        <v>400</v>
      </c>
      <c r="BA77" s="63"/>
      <c r="BB77" s="63" t="n">
        <f aca="false">SUM(AX77+AZ77-BA77)</f>
        <v>532.722808414626</v>
      </c>
      <c r="BC77" s="63" t="n">
        <v>340</v>
      </c>
      <c r="BD77" s="152" t="n">
        <f aca="false">SUM(BC77/BB77*100)</f>
        <v>63.8230604414769</v>
      </c>
      <c r="BE77" s="2"/>
    </row>
    <row r="78" customFormat="false" ht="12.75" hidden="false" customHeight="false" outlineLevel="0" collapsed="false">
      <c r="A78" s="291"/>
      <c r="B78" s="292"/>
      <c r="C78" s="292"/>
      <c r="D78" s="292"/>
      <c r="E78" s="292"/>
      <c r="F78" s="292"/>
      <c r="G78" s="293"/>
      <c r="H78" s="290"/>
      <c r="I78" s="285" t="n">
        <v>65123</v>
      </c>
      <c r="J78" s="292" t="s">
        <v>552</v>
      </c>
      <c r="K78" s="294"/>
      <c r="L78" s="294"/>
      <c r="M78" s="63"/>
      <c r="N78" s="63"/>
      <c r="O78" s="63"/>
      <c r="P78" s="63"/>
      <c r="Q78" s="63"/>
      <c r="R78" s="63"/>
      <c r="S78" s="63"/>
      <c r="T78" s="63"/>
      <c r="U78" s="60"/>
      <c r="V78" s="60" t="n">
        <v>6000</v>
      </c>
      <c r="W78" s="63" t="n">
        <v>12000</v>
      </c>
      <c r="X78" s="63" t="n">
        <v>12000</v>
      </c>
      <c r="Y78" s="63" t="n">
        <v>1200</v>
      </c>
      <c r="Z78" s="63" t="n">
        <v>12000</v>
      </c>
      <c r="AA78" s="294" t="n">
        <v>15000</v>
      </c>
      <c r="AB78" s="294" t="n">
        <v>15000</v>
      </c>
      <c r="AC78" s="294" t="n">
        <v>15000</v>
      </c>
      <c r="AD78" s="294"/>
      <c r="AE78" s="294"/>
      <c r="AF78" s="294" t="n">
        <f aca="false">SUM(AC78+AD78-AE78)</f>
        <v>15000</v>
      </c>
      <c r="AG78" s="63" t="n">
        <v>4000</v>
      </c>
      <c r="AH78" s="63" t="n">
        <f aca="false">SUM(AG78/AA78*100)</f>
        <v>26.6666666666667</v>
      </c>
      <c r="AI78" s="63" t="n">
        <v>4600</v>
      </c>
      <c r="AJ78" s="63" t="n">
        <v>10000</v>
      </c>
      <c r="AK78" s="63" t="n">
        <v>1000</v>
      </c>
      <c r="AL78" s="63" t="n">
        <v>10000</v>
      </c>
      <c r="AM78" s="63"/>
      <c r="AN78" s="63" t="n">
        <v>3000</v>
      </c>
      <c r="AO78" s="63" t="n">
        <f aca="false">SUM(AL78+AM78-AN78)</f>
        <v>7000</v>
      </c>
      <c r="AP78" s="283" t="n">
        <f aca="false">SUM(AO78/$AO$4)</f>
        <v>929.059658902382</v>
      </c>
      <c r="AQ78" s="63" t="n">
        <v>10000</v>
      </c>
      <c r="AR78" s="283" t="n">
        <f aca="false">SUM(AQ78/$AO$4)</f>
        <v>1327.22808414626</v>
      </c>
      <c r="AS78" s="287"/>
      <c r="AT78" s="283" t="n">
        <v>186.54</v>
      </c>
      <c r="AU78" s="63"/>
      <c r="AV78" s="287" t="n">
        <f aca="false">SUM(AU78/$AO$4)</f>
        <v>0</v>
      </c>
      <c r="AW78" s="153" t="n">
        <v>800</v>
      </c>
      <c r="AX78" s="283" t="n">
        <f aca="false">SUM(AR78+AV78-AW78)</f>
        <v>527.228084146261</v>
      </c>
      <c r="AY78" s="283" t="n">
        <v>608.54</v>
      </c>
      <c r="AZ78" s="63" t="n">
        <v>100</v>
      </c>
      <c r="BA78" s="63"/>
      <c r="BB78" s="63" t="n">
        <f aca="false">SUM(AX78+AZ78-BA78)</f>
        <v>627.228084146261</v>
      </c>
      <c r="BC78" s="63" t="n">
        <v>608.54</v>
      </c>
      <c r="BD78" s="152" t="n">
        <f aca="false">SUM(BC78/BB78*100)</f>
        <v>97.0205281589555</v>
      </c>
      <c r="BE78" s="2"/>
    </row>
    <row r="79" customFormat="false" ht="12.75" hidden="false" customHeight="false" outlineLevel="0" collapsed="false">
      <c r="A79" s="291"/>
      <c r="B79" s="292"/>
      <c r="C79" s="292"/>
      <c r="D79" s="292"/>
      <c r="E79" s="292"/>
      <c r="F79" s="292"/>
      <c r="G79" s="293"/>
      <c r="H79" s="290"/>
      <c r="I79" s="285" t="n">
        <v>65148</v>
      </c>
      <c r="J79" s="292" t="s">
        <v>553</v>
      </c>
      <c r="K79" s="294"/>
      <c r="L79" s="294"/>
      <c r="M79" s="63"/>
      <c r="N79" s="63"/>
      <c r="O79" s="63"/>
      <c r="P79" s="63"/>
      <c r="Q79" s="63"/>
      <c r="R79" s="63"/>
      <c r="S79" s="63"/>
      <c r="T79" s="63"/>
      <c r="U79" s="60"/>
      <c r="V79" s="60"/>
      <c r="W79" s="63"/>
      <c r="X79" s="63"/>
      <c r="Y79" s="63"/>
      <c r="Z79" s="63"/>
      <c r="AA79" s="294"/>
      <c r="AB79" s="294"/>
      <c r="AC79" s="294"/>
      <c r="AD79" s="294"/>
      <c r="AE79" s="294"/>
      <c r="AF79" s="294"/>
      <c r="AG79" s="63"/>
      <c r="AH79" s="63"/>
      <c r="AI79" s="63"/>
      <c r="AJ79" s="63"/>
      <c r="AK79" s="63"/>
      <c r="AL79" s="63"/>
      <c r="AM79" s="63"/>
      <c r="AN79" s="63"/>
      <c r="AO79" s="63"/>
      <c r="AP79" s="283"/>
      <c r="AQ79" s="63"/>
      <c r="AR79" s="283"/>
      <c r="AS79" s="287"/>
      <c r="AT79" s="283" t="n">
        <v>491.07</v>
      </c>
      <c r="AU79" s="63"/>
      <c r="AV79" s="287" t="n">
        <v>492</v>
      </c>
      <c r="AW79" s="153"/>
      <c r="AX79" s="283" t="n">
        <f aca="false">SUM(AR79+AV79-AW79)</f>
        <v>492</v>
      </c>
      <c r="AY79" s="283" t="n">
        <v>491.07</v>
      </c>
      <c r="AZ79" s="63"/>
      <c r="BA79" s="63"/>
      <c r="BB79" s="63" t="n">
        <f aca="false">SUM(AX79+AZ79-BA79)</f>
        <v>492</v>
      </c>
      <c r="BC79" s="63" t="n">
        <v>491.07</v>
      </c>
      <c r="BD79" s="152" t="n">
        <f aca="false">SUM(BC79/BB79*100)</f>
        <v>99.8109756097561</v>
      </c>
      <c r="BE79" s="2"/>
    </row>
    <row r="80" customFormat="false" ht="12.75" hidden="false" customHeight="false" outlineLevel="0" collapsed="false">
      <c r="A80" s="291"/>
      <c r="B80" s="292"/>
      <c r="C80" s="292"/>
      <c r="D80" s="292"/>
      <c r="E80" s="292"/>
      <c r="F80" s="292"/>
      <c r="G80" s="293"/>
      <c r="H80" s="290"/>
      <c r="I80" s="285" t="n">
        <v>65149</v>
      </c>
      <c r="J80" s="292" t="s">
        <v>554</v>
      </c>
      <c r="K80" s="294"/>
      <c r="L80" s="294"/>
      <c r="M80" s="63"/>
      <c r="N80" s="63"/>
      <c r="O80" s="63" t="n">
        <v>0</v>
      </c>
      <c r="P80" s="63" t="n">
        <v>15000</v>
      </c>
      <c r="Q80" s="63" t="n">
        <v>150</v>
      </c>
      <c r="R80" s="63" t="n">
        <v>8000</v>
      </c>
      <c r="S80" s="63" t="n">
        <v>450</v>
      </c>
      <c r="T80" s="63"/>
      <c r="U80" s="60" t="n">
        <f aca="false">R80/P80*100</f>
        <v>53.3333333333333</v>
      </c>
      <c r="V80" s="60" t="n">
        <v>5000</v>
      </c>
      <c r="W80" s="63" t="n">
        <v>5000</v>
      </c>
      <c r="X80" s="63" t="n">
        <v>5000</v>
      </c>
      <c r="Y80" s="63" t="n">
        <v>150</v>
      </c>
      <c r="Z80" s="63" t="n">
        <v>5000</v>
      </c>
      <c r="AA80" s="294" t="n">
        <v>5000</v>
      </c>
      <c r="AB80" s="294" t="n">
        <v>5000</v>
      </c>
      <c r="AC80" s="294" t="n">
        <v>5000</v>
      </c>
      <c r="AD80" s="294"/>
      <c r="AE80" s="294"/>
      <c r="AF80" s="294" t="n">
        <f aca="false">SUM(AC80+AD80-AE80)</f>
        <v>5000</v>
      </c>
      <c r="AG80" s="63"/>
      <c r="AH80" s="63" t="n">
        <f aca="false">SUM(AG80/AA80*100)</f>
        <v>0</v>
      </c>
      <c r="AI80" s="63"/>
      <c r="AJ80" s="63" t="n">
        <v>3000</v>
      </c>
      <c r="AK80" s="63" t="n">
        <v>594</v>
      </c>
      <c r="AL80" s="63" t="n">
        <v>2000</v>
      </c>
      <c r="AM80" s="63"/>
      <c r="AN80" s="63"/>
      <c r="AO80" s="63" t="n">
        <f aca="false">SUM(AL80+AM80-AN80)</f>
        <v>2000</v>
      </c>
      <c r="AP80" s="283" t="n">
        <f aca="false">SUM(AO80/$AO$4)</f>
        <v>265.445616829252</v>
      </c>
      <c r="AQ80" s="63" t="n">
        <v>1000</v>
      </c>
      <c r="AR80" s="283" t="n">
        <f aca="false">SUM(AQ80/$AO$4)</f>
        <v>132.722808414626</v>
      </c>
      <c r="AS80" s="287"/>
      <c r="AT80" s="283" t="n">
        <f aca="false">SUM(AS80/$AO$4)</f>
        <v>0</v>
      </c>
      <c r="AU80" s="63"/>
      <c r="AV80" s="287" t="n">
        <f aca="false">SUM(AU80/$AO$4)</f>
        <v>0</v>
      </c>
      <c r="AW80" s="153"/>
      <c r="AX80" s="283" t="n">
        <f aca="false">SUM(AR80+AV80-AW80)</f>
        <v>132.722808414626</v>
      </c>
      <c r="AY80" s="283"/>
      <c r="AZ80" s="63"/>
      <c r="BA80" s="63" t="n">
        <v>132.72</v>
      </c>
      <c r="BB80" s="63" t="n">
        <f aca="false">SUM(AX80+AZ80-BA80)</f>
        <v>0.00280841462605963</v>
      </c>
      <c r="BC80" s="63"/>
      <c r="BD80" s="152" t="n">
        <f aca="false">SUM(BC80/BB80*100)</f>
        <v>0</v>
      </c>
      <c r="BE80" s="2"/>
    </row>
    <row r="81" customFormat="false" ht="12.75" hidden="false" customHeight="false" outlineLevel="0" collapsed="false">
      <c r="A81" s="291"/>
      <c r="B81" s="292"/>
      <c r="C81" s="292"/>
      <c r="D81" s="292"/>
      <c r="E81" s="292"/>
      <c r="F81" s="292"/>
      <c r="G81" s="293"/>
      <c r="H81" s="290" t="s">
        <v>555</v>
      </c>
      <c r="I81" s="285" t="n">
        <v>652</v>
      </c>
      <c r="J81" s="292" t="s">
        <v>556</v>
      </c>
      <c r="K81" s="294" t="e">
        <f aca="false">SUM(#REF!+K84+K82)</f>
        <v>#REF!</v>
      </c>
      <c r="L81" s="294" t="e">
        <f aca="false">SUM(#REF!+L84+L82)</f>
        <v>#REF!</v>
      </c>
      <c r="M81" s="294" t="e">
        <f aca="false">SUM(#REF!+M84+M82)</f>
        <v>#REF!</v>
      </c>
      <c r="N81" s="294" t="e">
        <f aca="false">SUM(N84+N82)</f>
        <v>#REF!</v>
      </c>
      <c r="O81" s="294" t="e">
        <f aca="false">SUM(O84+O82)</f>
        <v>#REF!</v>
      </c>
      <c r="P81" s="294" t="e">
        <f aca="false">SUM(P84+P82)</f>
        <v>#REF!</v>
      </c>
      <c r="Q81" s="294" t="e">
        <f aca="false">SUM(Q84+Q82)</f>
        <v>#REF!</v>
      </c>
      <c r="R81" s="294" t="e">
        <f aca="false">SUM(R84+R82)</f>
        <v>#REF!</v>
      </c>
      <c r="S81" s="294" t="e">
        <f aca="false">SUM(S84+S82)</f>
        <v>#REF!</v>
      </c>
      <c r="T81" s="294" t="e">
        <f aca="false">SUM(T84+T82)</f>
        <v>#REF!</v>
      </c>
      <c r="U81" s="294" t="e">
        <f aca="false">SUM(U84+U82)</f>
        <v>#REF!</v>
      </c>
      <c r="V81" s="294" t="e">
        <f aca="false">SUM(V84+V82)</f>
        <v>#REF!</v>
      </c>
      <c r="W81" s="294" t="n">
        <f aca="false">SUM(W82)</f>
        <v>6000</v>
      </c>
      <c r="X81" s="294" t="n">
        <f aca="false">SUM(X82)</f>
        <v>6000</v>
      </c>
      <c r="Y81" s="294" t="n">
        <f aca="false">SUM(Y82)</f>
        <v>330.68</v>
      </c>
      <c r="Z81" s="294" t="n">
        <f aca="false">SUM(Z82)</f>
        <v>6000</v>
      </c>
      <c r="AA81" s="294" t="n">
        <f aca="false">SUM(AA82)</f>
        <v>6000</v>
      </c>
      <c r="AB81" s="294" t="n">
        <f aca="false">SUM(AB82)</f>
        <v>6000</v>
      </c>
      <c r="AC81" s="294" t="n">
        <f aca="false">SUM(AC82)</f>
        <v>6000</v>
      </c>
      <c r="AD81" s="294" t="n">
        <f aca="false">SUM(AD82)</f>
        <v>0</v>
      </c>
      <c r="AE81" s="294" t="n">
        <f aca="false">SUM(AE82)</f>
        <v>0</v>
      </c>
      <c r="AF81" s="294" t="n">
        <f aca="false">SUM(AF82)</f>
        <v>6000</v>
      </c>
      <c r="AG81" s="294" t="n">
        <f aca="false">SUM(AG82)</f>
        <v>19449.01</v>
      </c>
      <c r="AH81" s="294" t="n">
        <f aca="false">SUM(AH82)</f>
        <v>414.645</v>
      </c>
      <c r="AI81" s="294" t="n">
        <f aca="false">SUM(AI82)</f>
        <v>21520.54</v>
      </c>
      <c r="AJ81" s="294" t="n">
        <f aca="false">SUM(AJ82)</f>
        <v>5500</v>
      </c>
      <c r="AK81" s="294" t="n">
        <f aca="false">SUM(AK82)</f>
        <v>0</v>
      </c>
      <c r="AL81" s="294" t="n">
        <f aca="false">SUM(AL82)</f>
        <v>500</v>
      </c>
      <c r="AM81" s="294" t="n">
        <f aca="false">SUM(AM82)</f>
        <v>0</v>
      </c>
      <c r="AN81" s="294" t="n">
        <f aca="false">SUM(AN82)</f>
        <v>0</v>
      </c>
      <c r="AO81" s="294" t="n">
        <f aca="false">SUM(AO82)</f>
        <v>500</v>
      </c>
      <c r="AP81" s="283" t="n">
        <f aca="false">SUM(AO81/$AO$4)</f>
        <v>66.361404207313</v>
      </c>
      <c r="AQ81" s="294" t="n">
        <f aca="false">SUM(AQ82)</f>
        <v>500</v>
      </c>
      <c r="AR81" s="283" t="n">
        <f aca="false">SUM(AR82+AR84)</f>
        <v>66.361404207313</v>
      </c>
      <c r="AS81" s="283" t="n">
        <f aca="false">SUM(AS82+AS84)</f>
        <v>0</v>
      </c>
      <c r="AT81" s="283" t="n">
        <f aca="false">SUM(AT82+AT84)</f>
        <v>32.02</v>
      </c>
      <c r="AU81" s="283" t="n">
        <f aca="false">SUM(AU82+AU84)</f>
        <v>0</v>
      </c>
      <c r="AV81" s="283" t="n">
        <f aca="false">SUM(AV82+AV84)</f>
        <v>50</v>
      </c>
      <c r="AW81" s="283" t="n">
        <f aca="false">SUM(AW82+AW84)</f>
        <v>0</v>
      </c>
      <c r="AX81" s="283" t="n">
        <f aca="false">SUM(AX82+AX84)</f>
        <v>116.361404207313</v>
      </c>
      <c r="AY81" s="283" t="n">
        <f aca="false">SUM(AY82+AY84+AY85)</f>
        <v>6344.75</v>
      </c>
      <c r="AZ81" s="283" t="n">
        <f aca="false">SUM(AZ82+AZ84+AZ85)</f>
        <v>5649.62</v>
      </c>
      <c r="BA81" s="283" t="n">
        <f aca="false">SUM(BA82+BA84+BA85)</f>
        <v>0</v>
      </c>
      <c r="BB81" s="283" t="n">
        <f aca="false">SUM(BB82+BB84+BB85)</f>
        <v>5765.98140420731</v>
      </c>
      <c r="BC81" s="283" t="n">
        <f aca="false">SUM(BC82+BC84+BC85)</f>
        <v>6844.75</v>
      </c>
      <c r="BD81" s="295" t="n">
        <f aca="false">SUM(BC81/BB81*100)</f>
        <v>118.709193113345</v>
      </c>
      <c r="BE81" s="2"/>
    </row>
    <row r="82" customFormat="false" ht="12.75" hidden="false" customHeight="false" outlineLevel="0" collapsed="false">
      <c r="A82" s="291"/>
      <c r="B82" s="292"/>
      <c r="C82" s="292"/>
      <c r="D82" s="292"/>
      <c r="E82" s="292"/>
      <c r="F82" s="292"/>
      <c r="G82" s="293"/>
      <c r="H82" s="290"/>
      <c r="I82" s="285" t="n">
        <v>6522</v>
      </c>
      <c r="J82" s="292" t="s">
        <v>556</v>
      </c>
      <c r="K82" s="294" t="n">
        <f aca="false">SUM(K83)</f>
        <v>3122.05</v>
      </c>
      <c r="L82" s="294" t="n">
        <f aca="false">SUM(L83)</f>
        <v>8000</v>
      </c>
      <c r="M82" s="294" t="n">
        <f aca="false">SUM(M83)</f>
        <v>8000</v>
      </c>
      <c r="N82" s="294" t="n">
        <f aca="false">SUM(N83)</f>
        <v>1000</v>
      </c>
      <c r="O82" s="294" t="n">
        <f aca="false">SUM(O83)</f>
        <v>1000</v>
      </c>
      <c r="P82" s="294" t="n">
        <f aca="false">SUM(P83)</f>
        <v>1000</v>
      </c>
      <c r="Q82" s="294" t="n">
        <f aca="false">SUM(Q83)</f>
        <v>35.35</v>
      </c>
      <c r="R82" s="294" t="n">
        <f aca="false">SUM(R83)</f>
        <v>1000</v>
      </c>
      <c r="S82" s="294" t="n">
        <f aca="false">SUM(S83)</f>
        <v>91.17</v>
      </c>
      <c r="T82" s="294" t="n">
        <f aca="false">SUM(T83)</f>
        <v>0</v>
      </c>
      <c r="U82" s="294" t="n">
        <f aca="false">SUM(U83)</f>
        <v>100</v>
      </c>
      <c r="V82" s="294" t="n">
        <f aca="false">SUM(V83)</f>
        <v>1000</v>
      </c>
      <c r="W82" s="294" t="n">
        <f aca="false">SUM(W83:W84)</f>
        <v>6000</v>
      </c>
      <c r="X82" s="294" t="n">
        <f aca="false">SUM(X83:X84)</f>
        <v>6000</v>
      </c>
      <c r="Y82" s="294" t="n">
        <f aca="false">SUM(Y83:Y84)</f>
        <v>330.68</v>
      </c>
      <c r="Z82" s="294" t="n">
        <f aca="false">SUM(Z83:Z84)</f>
        <v>6000</v>
      </c>
      <c r="AA82" s="294" t="n">
        <f aca="false">SUM(AA83:AA84)</f>
        <v>6000</v>
      </c>
      <c r="AB82" s="294" t="n">
        <f aca="false">SUM(AB83:AB84)</f>
        <v>6000</v>
      </c>
      <c r="AC82" s="294" t="n">
        <f aca="false">SUM(AC83:AC84)</f>
        <v>6000</v>
      </c>
      <c r="AD82" s="294" t="n">
        <f aca="false">SUM(AD83:AD84)</f>
        <v>0</v>
      </c>
      <c r="AE82" s="294" t="n">
        <f aca="false">SUM(AE83:AE84)</f>
        <v>0</v>
      </c>
      <c r="AF82" s="294" t="n">
        <f aca="false">SUM(AF83:AF84)</f>
        <v>6000</v>
      </c>
      <c r="AG82" s="294" t="n">
        <f aca="false">SUM(AG83:AG84)</f>
        <v>19449.01</v>
      </c>
      <c r="AH82" s="294" t="n">
        <f aca="false">SUM(AH83:AH84)</f>
        <v>414.645</v>
      </c>
      <c r="AI82" s="294" t="n">
        <f aca="false">SUM(AI83:AI84)</f>
        <v>21520.54</v>
      </c>
      <c r="AJ82" s="294" t="n">
        <f aca="false">SUM(AJ83:AJ84)</f>
        <v>5500</v>
      </c>
      <c r="AK82" s="294" t="n">
        <f aca="false">SUM(AK83:AK84)</f>
        <v>0</v>
      </c>
      <c r="AL82" s="294" t="n">
        <f aca="false">SUM(AL83:AL84)</f>
        <v>500</v>
      </c>
      <c r="AM82" s="294" t="n">
        <f aca="false">SUM(AM83:AM84)</f>
        <v>0</v>
      </c>
      <c r="AN82" s="294" t="n">
        <f aca="false">SUM(AN83:AN84)</f>
        <v>0</v>
      </c>
      <c r="AO82" s="294" t="n">
        <f aca="false">SUM(AO83:AO84)</f>
        <v>500</v>
      </c>
      <c r="AP82" s="283" t="n">
        <f aca="false">SUM(AO82/$AO$4)</f>
        <v>66.361404207313</v>
      </c>
      <c r="AQ82" s="294" t="n">
        <f aca="false">SUM(AQ83:AQ84)</f>
        <v>500</v>
      </c>
      <c r="AR82" s="283" t="n">
        <f aca="false">SUM(AR83)</f>
        <v>66.361404207313</v>
      </c>
      <c r="AS82" s="283" t="n">
        <f aca="false">SUM(AS83)</f>
        <v>0</v>
      </c>
      <c r="AT82" s="283" t="n">
        <f aca="false">SUM(AT83)</f>
        <v>0.4</v>
      </c>
      <c r="AU82" s="283" t="n">
        <f aca="false">SUM(AU83)</f>
        <v>0</v>
      </c>
      <c r="AV82" s="283" t="n">
        <f aca="false">SUM(AV83)</f>
        <v>0</v>
      </c>
      <c r="AW82" s="283" t="n">
        <f aca="false">SUM(AW83)</f>
        <v>0</v>
      </c>
      <c r="AX82" s="283" t="n">
        <f aca="false">SUM(AX83)</f>
        <v>66.361404207313</v>
      </c>
      <c r="AY82" s="283" t="n">
        <f aca="false">SUM(AY83)</f>
        <v>0.4</v>
      </c>
      <c r="AZ82" s="283" t="n">
        <f aca="false">SUM(AZ83)</f>
        <v>67</v>
      </c>
      <c r="BA82" s="63"/>
      <c r="BB82" s="63" t="n">
        <f aca="false">SUM(AX82+AZ82-BA82)</f>
        <v>133.361404207313</v>
      </c>
      <c r="BC82" s="63" t="n">
        <v>0.4</v>
      </c>
      <c r="BD82" s="152" t="n">
        <f aca="false">SUM(BC82/BB82*100)</f>
        <v>0.299936853827808</v>
      </c>
      <c r="BE82" s="2"/>
    </row>
    <row r="83" customFormat="false" ht="14.25" hidden="false" customHeight="true" outlineLevel="0" collapsed="false">
      <c r="A83" s="291"/>
      <c r="B83" s="292"/>
      <c r="C83" s="292"/>
      <c r="D83" s="292"/>
      <c r="E83" s="292"/>
      <c r="F83" s="292"/>
      <c r="G83" s="293"/>
      <c r="H83" s="290"/>
      <c r="I83" s="285" t="n">
        <v>65221</v>
      </c>
      <c r="J83" s="292" t="s">
        <v>557</v>
      </c>
      <c r="K83" s="294" t="n">
        <v>3122.05</v>
      </c>
      <c r="L83" s="294" t="n">
        <v>8000</v>
      </c>
      <c r="M83" s="63" t="n">
        <v>8000</v>
      </c>
      <c r="N83" s="63" t="n">
        <v>1000</v>
      </c>
      <c r="O83" s="63" t="n">
        <v>1000</v>
      </c>
      <c r="P83" s="63" t="n">
        <v>1000</v>
      </c>
      <c r="Q83" s="63" t="n">
        <v>35.35</v>
      </c>
      <c r="R83" s="63" t="n">
        <v>1000</v>
      </c>
      <c r="S83" s="63" t="n">
        <v>91.17</v>
      </c>
      <c r="T83" s="63"/>
      <c r="U83" s="60" t="n">
        <f aca="false">R83/P83*100</f>
        <v>100</v>
      </c>
      <c r="V83" s="60" t="n">
        <v>1000</v>
      </c>
      <c r="W83" s="63" t="n">
        <v>1000</v>
      </c>
      <c r="X83" s="63" t="n">
        <v>1000</v>
      </c>
      <c r="Y83" s="63" t="n">
        <v>130.68</v>
      </c>
      <c r="Z83" s="63" t="n">
        <v>1000</v>
      </c>
      <c r="AA83" s="294" t="n">
        <v>1000</v>
      </c>
      <c r="AB83" s="294" t="n">
        <v>1000</v>
      </c>
      <c r="AC83" s="294" t="n">
        <v>1000</v>
      </c>
      <c r="AD83" s="294"/>
      <c r="AE83" s="294"/>
      <c r="AF83" s="294" t="n">
        <f aca="false">SUM(AC83+AD83-AE83)</f>
        <v>1000</v>
      </c>
      <c r="AG83" s="63" t="n">
        <v>320.81</v>
      </c>
      <c r="AH83" s="63" t="n">
        <f aca="false">SUM(AG83/AA83*100)</f>
        <v>32.081</v>
      </c>
      <c r="AI83" s="63" t="n">
        <v>327.34</v>
      </c>
      <c r="AJ83" s="63" t="n">
        <v>500</v>
      </c>
      <c r="AK83" s="63"/>
      <c r="AL83" s="63" t="n">
        <v>500</v>
      </c>
      <c r="AM83" s="63"/>
      <c r="AN83" s="63"/>
      <c r="AO83" s="63" t="n">
        <f aca="false">SUM(AL83+AM83-AN83)</f>
        <v>500</v>
      </c>
      <c r="AP83" s="283" t="n">
        <f aca="false">SUM(AO83/$AO$4)</f>
        <v>66.361404207313</v>
      </c>
      <c r="AQ83" s="63" t="n">
        <v>500</v>
      </c>
      <c r="AR83" s="283" t="n">
        <f aca="false">SUM(AQ83/$AO$4)</f>
        <v>66.361404207313</v>
      </c>
      <c r="AS83" s="287"/>
      <c r="AT83" s="283" t="n">
        <v>0.4</v>
      </c>
      <c r="AU83" s="63"/>
      <c r="AV83" s="287" t="n">
        <f aca="false">SUM(AU83/$AO$4)</f>
        <v>0</v>
      </c>
      <c r="AW83" s="153"/>
      <c r="AX83" s="283" t="n">
        <f aca="false">SUM(AR83+AV83-AW83)</f>
        <v>66.361404207313</v>
      </c>
      <c r="AY83" s="283" t="n">
        <v>0.4</v>
      </c>
      <c r="AZ83" s="63" t="n">
        <v>67</v>
      </c>
      <c r="BA83" s="63"/>
      <c r="BB83" s="63" t="n">
        <f aca="false">SUM(AX83+AZ83-BA83)</f>
        <v>133.361404207313</v>
      </c>
      <c r="BC83" s="63" t="n">
        <v>0.4</v>
      </c>
      <c r="BD83" s="152" t="n">
        <f aca="false">SUM(BC83/BB83*100)</f>
        <v>0.299936853827808</v>
      </c>
      <c r="BE83" s="2"/>
    </row>
    <row r="84" customFormat="false" ht="12.75" hidden="false" customHeight="false" outlineLevel="0" collapsed="false">
      <c r="A84" s="291"/>
      <c r="B84" s="292" t="s">
        <v>466</v>
      </c>
      <c r="C84" s="292"/>
      <c r="D84" s="292"/>
      <c r="E84" s="292"/>
      <c r="F84" s="292"/>
      <c r="G84" s="293"/>
      <c r="H84" s="290"/>
      <c r="I84" s="285" t="n">
        <v>6526</v>
      </c>
      <c r="J84" s="292" t="s">
        <v>558</v>
      </c>
      <c r="K84" s="294" t="e">
        <f aca="false">SUM(#REF!)</f>
        <v>#REF!</v>
      </c>
      <c r="L84" s="294" t="e">
        <f aca="false">SUM(#REF!)</f>
        <v>#REF!</v>
      </c>
      <c r="M84" s="294" t="e">
        <f aca="false">SUM(#REF!)</f>
        <v>#REF!</v>
      </c>
      <c r="N84" s="294" t="e">
        <f aca="false">SUM(#REF!)</f>
        <v>#REF!</v>
      </c>
      <c r="O84" s="294" t="e">
        <f aca="false">SUM(#REF!)</f>
        <v>#REF!</v>
      </c>
      <c r="P84" s="294" t="e">
        <f aca="false">SUM(#REF!)</f>
        <v>#REF!</v>
      </c>
      <c r="Q84" s="294" t="e">
        <f aca="false">SUM(#REF!)</f>
        <v>#REF!</v>
      </c>
      <c r="R84" s="294" t="e">
        <f aca="false">SUM(#REF!)</f>
        <v>#REF!</v>
      </c>
      <c r="S84" s="294" t="e">
        <f aca="false">SUM(#REF!)</f>
        <v>#REF!</v>
      </c>
      <c r="T84" s="294" t="e">
        <f aca="false">SUM(#REF!)</f>
        <v>#REF!</v>
      </c>
      <c r="U84" s="294" t="e">
        <f aca="false">SUM(#REF!)</f>
        <v>#REF!</v>
      </c>
      <c r="V84" s="294" t="e">
        <f aca="false">SUM(#REF!)</f>
        <v>#REF!</v>
      </c>
      <c r="W84" s="294" t="n">
        <f aca="false">SUM(W85:W85)</f>
        <v>5000</v>
      </c>
      <c r="X84" s="294" t="n">
        <f aca="false">SUM(X85:X85)</f>
        <v>5000</v>
      </c>
      <c r="Y84" s="294" t="n">
        <f aca="false">SUM(Y85:Y85)</f>
        <v>200</v>
      </c>
      <c r="Z84" s="294" t="n">
        <f aca="false">SUM(Z85:Z85)</f>
        <v>5000</v>
      </c>
      <c r="AA84" s="294" t="n">
        <f aca="false">SUM(AA85:AA85)</f>
        <v>5000</v>
      </c>
      <c r="AB84" s="294" t="n">
        <f aca="false">SUM(AB85:AB85)</f>
        <v>5000</v>
      </c>
      <c r="AC84" s="294" t="n">
        <f aca="false">SUM(AC85:AC85)</f>
        <v>5000</v>
      </c>
      <c r="AD84" s="294" t="n">
        <f aca="false">SUM(AD85:AD85)</f>
        <v>0</v>
      </c>
      <c r="AE84" s="294" t="n">
        <f aca="false">SUM(AE85:AE85)</f>
        <v>0</v>
      </c>
      <c r="AF84" s="294" t="n">
        <f aca="false">SUM(AF85:AF85)</f>
        <v>5000</v>
      </c>
      <c r="AG84" s="294" t="n">
        <f aca="false">SUM(AG85:AG85)</f>
        <v>19128.2</v>
      </c>
      <c r="AH84" s="294" t="n">
        <f aca="false">SUM(AH85:AH85)</f>
        <v>382.564</v>
      </c>
      <c r="AI84" s="294" t="n">
        <f aca="false">SUM(AI85:AI85)</f>
        <v>21193.2</v>
      </c>
      <c r="AJ84" s="294" t="n">
        <f aca="false">SUM(AJ85:AJ85)</f>
        <v>5000</v>
      </c>
      <c r="AK84" s="294" t="n">
        <f aca="false">SUM(AK85:AK85)</f>
        <v>0</v>
      </c>
      <c r="AL84" s="294" t="n">
        <f aca="false">SUM(AL85:AL85)</f>
        <v>0</v>
      </c>
      <c r="AM84" s="63"/>
      <c r="AN84" s="63"/>
      <c r="AO84" s="63" t="n">
        <f aca="false">SUM(AL84+AM84-AN84)</f>
        <v>0</v>
      </c>
      <c r="AP84" s="283" t="n">
        <f aca="false">SUM(AO84/$AO$4)</f>
        <v>0</v>
      </c>
      <c r="AQ84" s="63"/>
      <c r="AR84" s="283" t="n">
        <f aca="false">SUM(AQ84/$AO$4)</f>
        <v>0</v>
      </c>
      <c r="AS84" s="287"/>
      <c r="AT84" s="283" t="n">
        <v>31.62</v>
      </c>
      <c r="AU84" s="63"/>
      <c r="AV84" s="287" t="n">
        <v>50</v>
      </c>
      <c r="AW84" s="153"/>
      <c r="AX84" s="283" t="n">
        <f aca="false">SUM(AR84+AV84-AW84)</f>
        <v>50</v>
      </c>
      <c r="AY84" s="283" t="n">
        <v>811.73</v>
      </c>
      <c r="AZ84" s="63" t="n">
        <v>50</v>
      </c>
      <c r="BA84" s="63"/>
      <c r="BB84" s="63" t="n">
        <f aca="false">SUM(AX84+AZ84-BA84)</f>
        <v>100</v>
      </c>
      <c r="BC84" s="63" t="n">
        <v>1311.73</v>
      </c>
      <c r="BD84" s="152" t="n">
        <f aca="false">SUM(BC84/BB84*100)</f>
        <v>1311.73</v>
      </c>
      <c r="BE84" s="2"/>
    </row>
    <row r="85" customFormat="false" ht="12" hidden="false" customHeight="true" outlineLevel="0" collapsed="false">
      <c r="A85" s="291"/>
      <c r="B85" s="292"/>
      <c r="C85" s="292"/>
      <c r="D85" s="292"/>
      <c r="E85" s="292"/>
      <c r="F85" s="292"/>
      <c r="G85" s="293"/>
      <c r="H85" s="290"/>
      <c r="I85" s="285" t="n">
        <v>6526</v>
      </c>
      <c r="J85" s="292" t="s">
        <v>559</v>
      </c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60"/>
      <c r="V85" s="60"/>
      <c r="W85" s="47" t="n">
        <v>5000</v>
      </c>
      <c r="X85" s="47" t="n">
        <v>5000</v>
      </c>
      <c r="Y85" s="47" t="n">
        <v>200</v>
      </c>
      <c r="Z85" s="47" t="n">
        <v>5000</v>
      </c>
      <c r="AA85" s="294" t="n">
        <v>5000</v>
      </c>
      <c r="AB85" s="294" t="n">
        <v>5000</v>
      </c>
      <c r="AC85" s="294" t="n">
        <v>5000</v>
      </c>
      <c r="AD85" s="294"/>
      <c r="AE85" s="294"/>
      <c r="AF85" s="294" t="n">
        <f aca="false">SUM(AC85+AD85-AE85)</f>
        <v>5000</v>
      </c>
      <c r="AG85" s="63" t="n">
        <v>19128.2</v>
      </c>
      <c r="AH85" s="63" t="n">
        <f aca="false">SUM(AG85/AA85*100)</f>
        <v>382.564</v>
      </c>
      <c r="AI85" s="63" t="n">
        <v>21193.2</v>
      </c>
      <c r="AJ85" s="63" t="n">
        <v>5000</v>
      </c>
      <c r="AK85" s="63"/>
      <c r="AL85" s="63"/>
      <c r="AM85" s="63"/>
      <c r="AN85" s="63"/>
      <c r="AO85" s="63" t="n">
        <f aca="false">SUM(AL85+AM85-AN85)</f>
        <v>0</v>
      </c>
      <c r="AP85" s="283" t="n">
        <f aca="false">SUM(AO85/$AO$4)</f>
        <v>0</v>
      </c>
      <c r="AQ85" s="63"/>
      <c r="AR85" s="283" t="n">
        <f aca="false">SUM(AQ85/$AO$4)</f>
        <v>0</v>
      </c>
      <c r="AS85" s="287"/>
      <c r="AT85" s="283" t="n">
        <f aca="false">SUM(AS85/$AO$4)</f>
        <v>0</v>
      </c>
      <c r="AU85" s="63"/>
      <c r="AV85" s="287" t="n">
        <f aca="false">SUM(AU85/$AO$4)</f>
        <v>0</v>
      </c>
      <c r="AW85" s="153"/>
      <c r="AX85" s="283" t="n">
        <f aca="false">SUM(AR85+AV85-AW85)</f>
        <v>0</v>
      </c>
      <c r="AY85" s="283" t="n">
        <v>5532.62</v>
      </c>
      <c r="AZ85" s="63" t="n">
        <v>5532.62</v>
      </c>
      <c r="BA85" s="63"/>
      <c r="BB85" s="63" t="n">
        <f aca="false">SUM(AX85+AZ85-BA85)</f>
        <v>5532.62</v>
      </c>
      <c r="BC85" s="63" t="n">
        <v>5532.62</v>
      </c>
      <c r="BD85" s="152" t="n">
        <f aca="false">SUM(BC85/BB85*100)</f>
        <v>100</v>
      </c>
      <c r="BE85" s="2"/>
    </row>
    <row r="86" customFormat="false" ht="12.75" hidden="false" customHeight="false" outlineLevel="0" collapsed="false">
      <c r="A86" s="291"/>
      <c r="B86" s="292"/>
      <c r="C86" s="292" t="s">
        <v>467</v>
      </c>
      <c r="D86" s="292"/>
      <c r="E86" s="292"/>
      <c r="F86" s="292"/>
      <c r="G86" s="293"/>
      <c r="H86" s="290" t="s">
        <v>555</v>
      </c>
      <c r="I86" s="285" t="n">
        <v>653</v>
      </c>
      <c r="J86" s="292" t="s">
        <v>560</v>
      </c>
      <c r="K86" s="294" t="n">
        <f aca="false">SUM(K87:K88)</f>
        <v>147440.23</v>
      </c>
      <c r="L86" s="294" t="n">
        <f aca="false">SUM(L87:L88)</f>
        <v>230000</v>
      </c>
      <c r="M86" s="294" t="n">
        <f aca="false">SUM(M87:M88)</f>
        <v>230000</v>
      </c>
      <c r="N86" s="294" t="n">
        <f aca="false">SUM(N87:N88)</f>
        <v>105000</v>
      </c>
      <c r="O86" s="294" t="n">
        <f aca="false">SUM(O87:O88)</f>
        <v>105000</v>
      </c>
      <c r="P86" s="294" t="n">
        <f aca="false">SUM(P87:P88)</f>
        <v>105000</v>
      </c>
      <c r="Q86" s="294" t="n">
        <f aca="false">SUM(Q87:Q88)</f>
        <v>43252.26</v>
      </c>
      <c r="R86" s="294" t="n">
        <f aca="false">SUM(R87:R88)</f>
        <v>105000</v>
      </c>
      <c r="S86" s="294" t="n">
        <f aca="false">SUM(S87:S88)</f>
        <v>46478.94</v>
      </c>
      <c r="T86" s="294" t="n">
        <f aca="false">SUM(T87:T88)</f>
        <v>0</v>
      </c>
      <c r="U86" s="294" t="n">
        <f aca="false">SUM(U87:U88)</f>
        <v>200</v>
      </c>
      <c r="V86" s="294" t="n">
        <f aca="false">SUM(V87:V88)</f>
        <v>105000</v>
      </c>
      <c r="W86" s="294" t="n">
        <f aca="false">SUM(W87:W88)</f>
        <v>110000</v>
      </c>
      <c r="X86" s="294" t="n">
        <f aca="false">SUM(X87:X88)</f>
        <v>110000</v>
      </c>
      <c r="Y86" s="294" t="n">
        <f aca="false">SUM(Y87:Y88)</f>
        <v>44945.28</v>
      </c>
      <c r="Z86" s="294" t="n">
        <f aca="false">SUM(Z87:Z88)</f>
        <v>110000</v>
      </c>
      <c r="AA86" s="294" t="n">
        <f aca="false">SUM(AA87:AA88)</f>
        <v>130000</v>
      </c>
      <c r="AB86" s="294" t="n">
        <f aca="false">SUM(AB87:AB88)</f>
        <v>130000</v>
      </c>
      <c r="AC86" s="294" t="n">
        <f aca="false">SUM(AC87:AC88)</f>
        <v>130000</v>
      </c>
      <c r="AD86" s="294" t="n">
        <f aca="false">SUM(AD87:AD88)</f>
        <v>0</v>
      </c>
      <c r="AE86" s="294" t="n">
        <f aca="false">SUM(AE87:AE88)</f>
        <v>0</v>
      </c>
      <c r="AF86" s="294" t="n">
        <f aca="false">SUM(AF87:AF88)</f>
        <v>130000</v>
      </c>
      <c r="AG86" s="294" t="n">
        <f aca="false">SUM(AG87:AG88)</f>
        <v>79489.34</v>
      </c>
      <c r="AH86" s="294" t="n">
        <f aca="false">SUM(AH87:AH88)</f>
        <v>66.2411166666667</v>
      </c>
      <c r="AI86" s="294" t="n">
        <f aca="false">SUM(AI87:AI88)</f>
        <v>104920.76</v>
      </c>
      <c r="AJ86" s="294" t="n">
        <f aca="false">SUM(AJ87:AJ88)</f>
        <v>133000</v>
      </c>
      <c r="AK86" s="294" t="n">
        <f aca="false">SUM(AK87:AK88)</f>
        <v>37342.84</v>
      </c>
      <c r="AL86" s="294" t="n">
        <f aca="false">SUM(AL87:AL88)</f>
        <v>123000</v>
      </c>
      <c r="AM86" s="294" t="n">
        <f aca="false">SUM(AM87:AM88)</f>
        <v>0</v>
      </c>
      <c r="AN86" s="294" t="n">
        <f aca="false">SUM(AN87:AN88)</f>
        <v>0</v>
      </c>
      <c r="AO86" s="294" t="n">
        <f aca="false">SUM(AO87:AO88)</f>
        <v>123000</v>
      </c>
      <c r="AP86" s="283" t="n">
        <f aca="false">SUM(AO86/$AO$4)</f>
        <v>16324.905434999</v>
      </c>
      <c r="AQ86" s="294" t="n">
        <f aca="false">SUM(AQ87:AQ88)</f>
        <v>123000</v>
      </c>
      <c r="AR86" s="283" t="n">
        <f aca="false">SUM(AR87:AR88)</f>
        <v>16324.905434999</v>
      </c>
      <c r="AS86" s="283" t="n">
        <f aca="false">SUM(AS87:AS88)</f>
        <v>0</v>
      </c>
      <c r="AT86" s="283" t="n">
        <f aca="false">SUM(AT87:AT88)</f>
        <v>8563.67</v>
      </c>
      <c r="AU86" s="283" t="n">
        <f aca="false">SUM(AU87:AU88)</f>
        <v>0</v>
      </c>
      <c r="AV86" s="283" t="n">
        <f aca="false">SUM(AV87:AV88)</f>
        <v>0</v>
      </c>
      <c r="AW86" s="283" t="n">
        <f aca="false">SUM(AW87:AW88)</f>
        <v>0</v>
      </c>
      <c r="AX86" s="283" t="n">
        <f aca="false">SUM(AX87:AX88)</f>
        <v>16324.905434999</v>
      </c>
      <c r="AY86" s="283" t="n">
        <f aca="false">SUM(AY87:AY88)</f>
        <v>13667.14</v>
      </c>
      <c r="AZ86" s="283" t="n">
        <f aca="false">SUM(AZ87:AZ88)</f>
        <v>0</v>
      </c>
      <c r="BA86" s="283" t="n">
        <f aca="false">SUM(BA87:BA88)</f>
        <v>398.17</v>
      </c>
      <c r="BB86" s="283" t="n">
        <f aca="false">SUM(BB87:BB88)</f>
        <v>15926.735434999</v>
      </c>
      <c r="BC86" s="283" t="n">
        <f aca="false">SUM(BC87:BC88)</f>
        <v>13616.54</v>
      </c>
      <c r="BD86" s="295" t="n">
        <f aca="false">SUM(BC86/BB86*100)</f>
        <v>85.4948589783042</v>
      </c>
      <c r="BE86" s="2"/>
    </row>
    <row r="87" customFormat="false" ht="12.75" hidden="false" customHeight="false" outlineLevel="0" collapsed="false">
      <c r="A87" s="291"/>
      <c r="B87" s="292"/>
      <c r="C87" s="292"/>
      <c r="D87" s="292"/>
      <c r="E87" s="292"/>
      <c r="F87" s="292"/>
      <c r="G87" s="293"/>
      <c r="H87" s="290"/>
      <c r="I87" s="285" t="n">
        <v>65311</v>
      </c>
      <c r="J87" s="292" t="s">
        <v>561</v>
      </c>
      <c r="K87" s="294" t="n">
        <v>57802.88</v>
      </c>
      <c r="L87" s="294" t="n">
        <v>30000</v>
      </c>
      <c r="M87" s="63" t="n">
        <v>30000</v>
      </c>
      <c r="N87" s="63" t="n">
        <v>5000</v>
      </c>
      <c r="O87" s="63" t="n">
        <v>5000</v>
      </c>
      <c r="P87" s="63" t="n">
        <v>5000</v>
      </c>
      <c r="Q87" s="63" t="n">
        <v>474.5</v>
      </c>
      <c r="R87" s="63" t="n">
        <v>5000</v>
      </c>
      <c r="S87" s="63" t="n">
        <v>973.86</v>
      </c>
      <c r="T87" s="63"/>
      <c r="U87" s="60" t="n">
        <f aca="false">R87/P87*100</f>
        <v>100</v>
      </c>
      <c r="V87" s="60" t="n">
        <v>5000</v>
      </c>
      <c r="W87" s="63" t="n">
        <v>10000</v>
      </c>
      <c r="X87" s="63" t="n">
        <v>10000</v>
      </c>
      <c r="Y87" s="63" t="n">
        <v>2637.19</v>
      </c>
      <c r="Z87" s="63" t="n">
        <v>10000</v>
      </c>
      <c r="AA87" s="294" t="n">
        <v>10000</v>
      </c>
      <c r="AB87" s="294" t="n">
        <v>3000</v>
      </c>
      <c r="AC87" s="294" t="n">
        <v>3000</v>
      </c>
      <c r="AD87" s="294"/>
      <c r="AE87" s="294"/>
      <c r="AF87" s="294" t="n">
        <f aca="false">SUM(AC87+AD87-AE87)</f>
        <v>3000</v>
      </c>
      <c r="AG87" s="63"/>
      <c r="AH87" s="63" t="n">
        <f aca="false">SUM(AG87/AA87*100)</f>
        <v>0</v>
      </c>
      <c r="AI87" s="63"/>
      <c r="AJ87" s="63" t="n">
        <v>3000</v>
      </c>
      <c r="AK87" s="63"/>
      <c r="AL87" s="63" t="n">
        <v>3000</v>
      </c>
      <c r="AM87" s="63"/>
      <c r="AN87" s="63"/>
      <c r="AO87" s="63" t="n">
        <f aca="false">SUM(AL87+AM87-AN87)</f>
        <v>3000</v>
      </c>
      <c r="AP87" s="283" t="n">
        <f aca="false">SUM(AO87/$AO$4)</f>
        <v>398.168425243878</v>
      </c>
      <c r="AQ87" s="63" t="n">
        <v>3000</v>
      </c>
      <c r="AR87" s="283" t="n">
        <f aca="false">SUM(AQ87/$AO$4)</f>
        <v>398.168425243878</v>
      </c>
      <c r="AS87" s="287"/>
      <c r="AT87" s="283" t="n">
        <v>0</v>
      </c>
      <c r="AU87" s="63"/>
      <c r="AV87" s="287" t="n">
        <f aca="false">SUM(AU87/$AO$4)</f>
        <v>0</v>
      </c>
      <c r="AW87" s="153"/>
      <c r="AX87" s="283" t="n">
        <f aca="false">SUM(AR87+AV87-AW87)</f>
        <v>398.168425243878</v>
      </c>
      <c r="AY87" s="283"/>
      <c r="AZ87" s="63"/>
      <c r="BA87" s="63" t="n">
        <v>398.17</v>
      </c>
      <c r="BB87" s="294" t="n">
        <f aca="false">SUM(AX87+AZ87-BA87)</f>
        <v>-0.00157475612189728</v>
      </c>
      <c r="BC87" s="63"/>
      <c r="BD87" s="152" t="n">
        <f aca="false">SUM(BC87/BB87*100)</f>
        <v>0</v>
      </c>
      <c r="BE87" s="2"/>
    </row>
    <row r="88" customFormat="false" ht="12.75" hidden="false" customHeight="false" outlineLevel="0" collapsed="false">
      <c r="A88" s="291"/>
      <c r="B88" s="292"/>
      <c r="C88" s="292"/>
      <c r="D88" s="292"/>
      <c r="E88" s="292"/>
      <c r="F88" s="292"/>
      <c r="G88" s="293"/>
      <c r="H88" s="290"/>
      <c r="I88" s="285" t="n">
        <v>65321</v>
      </c>
      <c r="J88" s="292" t="s">
        <v>562</v>
      </c>
      <c r="K88" s="294" t="n">
        <v>89637.35</v>
      </c>
      <c r="L88" s="294" t="n">
        <v>200000</v>
      </c>
      <c r="M88" s="63" t="n">
        <v>200000</v>
      </c>
      <c r="N88" s="63" t="n">
        <v>100000</v>
      </c>
      <c r="O88" s="63" t="n">
        <v>100000</v>
      </c>
      <c r="P88" s="63" t="n">
        <v>100000</v>
      </c>
      <c r="Q88" s="63" t="n">
        <v>42777.76</v>
      </c>
      <c r="R88" s="63" t="n">
        <v>100000</v>
      </c>
      <c r="S88" s="63" t="n">
        <v>45505.08</v>
      </c>
      <c r="T88" s="63"/>
      <c r="U88" s="60" t="n">
        <f aca="false">R88/P88*100</f>
        <v>100</v>
      </c>
      <c r="V88" s="60" t="n">
        <v>100000</v>
      </c>
      <c r="W88" s="63" t="n">
        <v>100000</v>
      </c>
      <c r="X88" s="63" t="n">
        <v>100000</v>
      </c>
      <c r="Y88" s="63" t="n">
        <v>42308.09</v>
      </c>
      <c r="Z88" s="63" t="n">
        <v>100000</v>
      </c>
      <c r="AA88" s="294" t="n">
        <v>120000</v>
      </c>
      <c r="AB88" s="294" t="n">
        <v>127000</v>
      </c>
      <c r="AC88" s="294" t="n">
        <v>127000</v>
      </c>
      <c r="AD88" s="294"/>
      <c r="AE88" s="294"/>
      <c r="AF88" s="294" t="n">
        <f aca="false">SUM(AC88+AD88-AE88)</f>
        <v>127000</v>
      </c>
      <c r="AG88" s="63" t="n">
        <v>79489.34</v>
      </c>
      <c r="AH88" s="63" t="n">
        <f aca="false">SUM(AG88/AA88*100)</f>
        <v>66.2411166666667</v>
      </c>
      <c r="AI88" s="63" t="n">
        <v>104920.76</v>
      </c>
      <c r="AJ88" s="63" t="n">
        <v>130000</v>
      </c>
      <c r="AK88" s="63" t="n">
        <v>37342.84</v>
      </c>
      <c r="AL88" s="63" t="n">
        <v>120000</v>
      </c>
      <c r="AM88" s="63"/>
      <c r="AN88" s="63"/>
      <c r="AO88" s="63" t="n">
        <f aca="false">SUM(AL88+AM88-AN88)</f>
        <v>120000</v>
      </c>
      <c r="AP88" s="283" t="n">
        <f aca="false">SUM(AO88/$AO$4)</f>
        <v>15926.7370097551</v>
      </c>
      <c r="AQ88" s="63" t="n">
        <v>120000</v>
      </c>
      <c r="AR88" s="283" t="n">
        <f aca="false">SUM(AQ88/$AO$4)</f>
        <v>15926.7370097551</v>
      </c>
      <c r="AS88" s="287"/>
      <c r="AT88" s="283" t="n">
        <v>8563.67</v>
      </c>
      <c r="AU88" s="63"/>
      <c r="AV88" s="287" t="n">
        <f aca="false">SUM(AU88/$AO$4)</f>
        <v>0</v>
      </c>
      <c r="AW88" s="153"/>
      <c r="AX88" s="283" t="n">
        <f aca="false">SUM(AR88+AV88-AW88)</f>
        <v>15926.7370097551</v>
      </c>
      <c r="AY88" s="283" t="n">
        <v>13667.14</v>
      </c>
      <c r="AZ88" s="63"/>
      <c r="BA88" s="63"/>
      <c r="BB88" s="63" t="n">
        <f aca="false">SUM(AX88+AZ88-BA88)</f>
        <v>15926.7370097551</v>
      </c>
      <c r="BC88" s="63" t="n">
        <v>13616.54</v>
      </c>
      <c r="BD88" s="152" t="n">
        <f aca="false">SUM(BC88/BB88*100)</f>
        <v>85.494850525</v>
      </c>
      <c r="BE88" s="2"/>
    </row>
    <row r="89" s="113" customFormat="true" ht="12.75" hidden="false" customHeight="false" outlineLevel="0" collapsed="false">
      <c r="H89" s="290" t="s">
        <v>80</v>
      </c>
      <c r="I89" s="285" t="n">
        <v>66</v>
      </c>
      <c r="J89" s="286" t="s">
        <v>563</v>
      </c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3"/>
      <c r="V89" s="283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 t="n">
        <f aca="false">SUM(AL90)</f>
        <v>600000</v>
      </c>
      <c r="AM89" s="287" t="n">
        <f aca="false">SUM(AM90)</f>
        <v>350000</v>
      </c>
      <c r="AN89" s="287" t="n">
        <f aca="false">SUM(AN90)</f>
        <v>0</v>
      </c>
      <c r="AO89" s="287" t="n">
        <f aca="false">SUM(AO90)</f>
        <v>950000</v>
      </c>
      <c r="AP89" s="283" t="n">
        <f aca="false">SUM(AO89/$AO$4)</f>
        <v>126086.667993895</v>
      </c>
      <c r="AQ89" s="287" t="n">
        <f aca="false">SUM(AQ90)</f>
        <v>950000</v>
      </c>
      <c r="AR89" s="283" t="n">
        <f aca="false">SUM(AR90)</f>
        <v>126086.667993895</v>
      </c>
      <c r="AS89" s="283" t="n">
        <f aca="false">SUM(AS90)</f>
        <v>0</v>
      </c>
      <c r="AT89" s="283" t="n">
        <f aca="false">SUM(AT90)</f>
        <v>31184.26</v>
      </c>
      <c r="AU89" s="283" t="n">
        <f aca="false">SUM(AU90)</f>
        <v>0</v>
      </c>
      <c r="AV89" s="283" t="n">
        <f aca="false">SUM(AV90)</f>
        <v>4913.33</v>
      </c>
      <c r="AW89" s="283" t="n">
        <f aca="false">SUM(AW90)</f>
        <v>0</v>
      </c>
      <c r="AX89" s="283" t="n">
        <f aca="false">SUM(AX90)</f>
        <v>130999.997993895</v>
      </c>
      <c r="AY89" s="283" t="n">
        <f aca="false">SUM(AY90)</f>
        <v>173019.26</v>
      </c>
      <c r="AZ89" s="283" t="n">
        <f aca="false">SUM(AZ90)</f>
        <v>42235</v>
      </c>
      <c r="BA89" s="283" t="n">
        <f aca="false">SUM(BA90)</f>
        <v>0</v>
      </c>
      <c r="BB89" s="283" t="n">
        <f aca="false">SUM(BB90)</f>
        <v>173234.997993895</v>
      </c>
      <c r="BC89" s="283" t="n">
        <f aca="false">SUM(BC90)</f>
        <v>173019.26</v>
      </c>
      <c r="BD89" s="295" t="n">
        <f aca="false">SUM(BC89/BB89*100)</f>
        <v>99.8754651217173</v>
      </c>
      <c r="BE89" s="2"/>
    </row>
    <row r="90" customFormat="false" ht="12.75" hidden="false" customHeight="false" outlineLevel="0" collapsed="false">
      <c r="A90" s="263"/>
      <c r="B90" s="263"/>
      <c r="C90" s="263"/>
      <c r="D90" s="263"/>
      <c r="E90" s="263"/>
      <c r="F90" s="263"/>
      <c r="G90" s="263"/>
      <c r="H90" s="290" t="s">
        <v>564</v>
      </c>
      <c r="I90" s="285" t="n">
        <v>663</v>
      </c>
      <c r="J90" s="292" t="s">
        <v>565</v>
      </c>
      <c r="K90" s="294"/>
      <c r="L90" s="294"/>
      <c r="M90" s="63"/>
      <c r="N90" s="63"/>
      <c r="O90" s="63"/>
      <c r="P90" s="63"/>
      <c r="Q90" s="63"/>
      <c r="R90" s="63"/>
      <c r="S90" s="63"/>
      <c r="T90" s="63"/>
      <c r="U90" s="60"/>
      <c r="V90" s="60"/>
      <c r="W90" s="63"/>
      <c r="X90" s="63"/>
      <c r="Y90" s="63"/>
      <c r="Z90" s="63"/>
      <c r="AA90" s="294"/>
      <c r="AB90" s="294"/>
      <c r="AC90" s="294"/>
      <c r="AD90" s="294"/>
      <c r="AE90" s="294"/>
      <c r="AF90" s="294"/>
      <c r="AG90" s="63"/>
      <c r="AH90" s="63"/>
      <c r="AI90" s="63"/>
      <c r="AJ90" s="63"/>
      <c r="AK90" s="63"/>
      <c r="AL90" s="63" t="n">
        <f aca="false">SUM(AL92)</f>
        <v>600000</v>
      </c>
      <c r="AM90" s="63" t="n">
        <f aca="false">SUM(AM92)</f>
        <v>350000</v>
      </c>
      <c r="AN90" s="63" t="n">
        <f aca="false">SUM(AN92)</f>
        <v>0</v>
      </c>
      <c r="AO90" s="63" t="n">
        <f aca="false">SUM(AO92)</f>
        <v>950000</v>
      </c>
      <c r="AP90" s="283" t="n">
        <f aca="false">SUM(AO90/$AO$4)</f>
        <v>126086.667993895</v>
      </c>
      <c r="AQ90" s="63" t="n">
        <f aca="false">SUM(AQ92)</f>
        <v>950000</v>
      </c>
      <c r="AR90" s="283" t="n">
        <f aca="false">SUM(AR92)</f>
        <v>126086.667993895</v>
      </c>
      <c r="AS90" s="283" t="n">
        <f aca="false">SUM(AS92)</f>
        <v>0</v>
      </c>
      <c r="AT90" s="283" t="n">
        <f aca="false">SUM(AT92)</f>
        <v>31184.26</v>
      </c>
      <c r="AU90" s="283" t="n">
        <f aca="false">SUM(AU92)</f>
        <v>0</v>
      </c>
      <c r="AV90" s="283" t="n">
        <f aca="false">SUM(AV92)</f>
        <v>4913.33</v>
      </c>
      <c r="AW90" s="283" t="n">
        <f aca="false">SUM(AW92)</f>
        <v>0</v>
      </c>
      <c r="AX90" s="283" t="n">
        <f aca="false">SUM(AX92)</f>
        <v>130999.997993895</v>
      </c>
      <c r="AY90" s="283" t="n">
        <f aca="false">SUM(AY91:AY92)</f>
        <v>173019.26</v>
      </c>
      <c r="AZ90" s="283" t="n">
        <f aca="false">SUM(AZ91:AZ92)</f>
        <v>42235</v>
      </c>
      <c r="BA90" s="283" t="n">
        <f aca="false">SUM(BA91:BA92)</f>
        <v>0</v>
      </c>
      <c r="BB90" s="283" t="n">
        <f aca="false">SUM(BB91:BB92)</f>
        <v>173234.997993895</v>
      </c>
      <c r="BC90" s="283" t="n">
        <f aca="false">SUM(BC91:BC92)</f>
        <v>173019.26</v>
      </c>
      <c r="BD90" s="295" t="n">
        <f aca="false">SUM(BC90/BB90*100)</f>
        <v>99.8754651217173</v>
      </c>
      <c r="BE90" s="2"/>
    </row>
    <row r="91" customFormat="false" ht="12.75" hidden="false" customHeight="false" outlineLevel="0" collapsed="false">
      <c r="A91" s="263"/>
      <c r="B91" s="263"/>
      <c r="C91" s="263"/>
      <c r="D91" s="263"/>
      <c r="E91" s="263"/>
      <c r="F91" s="263"/>
      <c r="G91" s="263"/>
      <c r="H91" s="290"/>
      <c r="I91" s="285" t="n">
        <v>66314</v>
      </c>
      <c r="J91" s="292" t="s">
        <v>566</v>
      </c>
      <c r="K91" s="294"/>
      <c r="L91" s="294"/>
      <c r="M91" s="63"/>
      <c r="N91" s="63"/>
      <c r="O91" s="63"/>
      <c r="P91" s="63"/>
      <c r="Q91" s="63"/>
      <c r="R91" s="63"/>
      <c r="S91" s="63"/>
      <c r="T91" s="63"/>
      <c r="U91" s="60"/>
      <c r="V91" s="60"/>
      <c r="W91" s="63"/>
      <c r="X91" s="63"/>
      <c r="Y91" s="63"/>
      <c r="Z91" s="63"/>
      <c r="AA91" s="294"/>
      <c r="AB91" s="294"/>
      <c r="AC91" s="294"/>
      <c r="AD91" s="294"/>
      <c r="AE91" s="294"/>
      <c r="AF91" s="294"/>
      <c r="AG91" s="63"/>
      <c r="AH91" s="63"/>
      <c r="AI91" s="63"/>
      <c r="AJ91" s="63"/>
      <c r="AK91" s="63"/>
      <c r="AL91" s="63"/>
      <c r="AM91" s="63"/>
      <c r="AN91" s="63"/>
      <c r="AO91" s="63"/>
      <c r="AP91" s="283"/>
      <c r="AQ91" s="63"/>
      <c r="AR91" s="283"/>
      <c r="AS91" s="283"/>
      <c r="AT91" s="283"/>
      <c r="AU91" s="283"/>
      <c r="AV91" s="283"/>
      <c r="AW91" s="283"/>
      <c r="AX91" s="283"/>
      <c r="AY91" s="283" t="n">
        <v>235</v>
      </c>
      <c r="AZ91" s="47" t="n">
        <v>235</v>
      </c>
      <c r="BA91" s="63"/>
      <c r="BB91" s="63" t="n">
        <f aca="false">SUM(AX91+AZ91-BA91)</f>
        <v>235</v>
      </c>
      <c r="BC91" s="63" t="n">
        <v>235</v>
      </c>
      <c r="BD91" s="152" t="n">
        <f aca="false">SUM(BC91/BB91*100)</f>
        <v>100</v>
      </c>
      <c r="BE91" s="2"/>
    </row>
    <row r="92" customFormat="false" ht="12.75" hidden="false" customHeight="false" outlineLevel="0" collapsed="false">
      <c r="A92" s="263"/>
      <c r="B92" s="263"/>
      <c r="C92" s="263"/>
      <c r="D92" s="263"/>
      <c r="E92" s="263"/>
      <c r="F92" s="263"/>
      <c r="G92" s="263"/>
      <c r="H92" s="290"/>
      <c r="I92" s="285" t="n">
        <v>66322</v>
      </c>
      <c r="J92" s="292" t="s">
        <v>567</v>
      </c>
      <c r="K92" s="294"/>
      <c r="L92" s="294"/>
      <c r="M92" s="63"/>
      <c r="N92" s="63"/>
      <c r="O92" s="63"/>
      <c r="P92" s="63"/>
      <c r="Q92" s="63"/>
      <c r="R92" s="63"/>
      <c r="S92" s="63"/>
      <c r="T92" s="63"/>
      <c r="U92" s="60"/>
      <c r="V92" s="60"/>
      <c r="W92" s="63"/>
      <c r="X92" s="63"/>
      <c r="Y92" s="63"/>
      <c r="Z92" s="63"/>
      <c r="AA92" s="294"/>
      <c r="AB92" s="294"/>
      <c r="AC92" s="294"/>
      <c r="AD92" s="294"/>
      <c r="AE92" s="294"/>
      <c r="AF92" s="294"/>
      <c r="AG92" s="63"/>
      <c r="AH92" s="63"/>
      <c r="AI92" s="63"/>
      <c r="AJ92" s="63"/>
      <c r="AK92" s="63"/>
      <c r="AL92" s="63" t="n">
        <v>600000</v>
      </c>
      <c r="AM92" s="63" t="n">
        <v>350000</v>
      </c>
      <c r="AN92" s="63"/>
      <c r="AO92" s="63" t="n">
        <f aca="false">SUM(AL92+AM92-AN92)</f>
        <v>950000</v>
      </c>
      <c r="AP92" s="283" t="n">
        <f aca="false">SUM(AO92/$AO$4)</f>
        <v>126086.667993895</v>
      </c>
      <c r="AQ92" s="63" t="n">
        <v>950000</v>
      </c>
      <c r="AR92" s="283" t="n">
        <f aca="false">SUM(AQ92/$AO$4)</f>
        <v>126086.667993895</v>
      </c>
      <c r="AS92" s="287"/>
      <c r="AT92" s="283" t="n">
        <v>31184.26</v>
      </c>
      <c r="AU92" s="63"/>
      <c r="AV92" s="287" t="n">
        <v>4913.33</v>
      </c>
      <c r="AW92" s="153"/>
      <c r="AX92" s="283" t="n">
        <f aca="false">SUM(AR92+AV92-AW92)</f>
        <v>130999.997993895</v>
      </c>
      <c r="AY92" s="283" t="n">
        <v>172784.26</v>
      </c>
      <c r="AZ92" s="47" t="n">
        <v>42000</v>
      </c>
      <c r="BA92" s="63"/>
      <c r="BB92" s="63" t="n">
        <f aca="false">SUM(AX92+AZ92-BA92)</f>
        <v>172999.997993895</v>
      </c>
      <c r="BC92" s="63" t="n">
        <v>172784.26</v>
      </c>
      <c r="BD92" s="152" t="n">
        <f aca="false">SUM(BC92/BB92*100)</f>
        <v>99.8752959558402</v>
      </c>
      <c r="BE92" s="2"/>
    </row>
    <row r="93" customFormat="false" ht="13.5" hidden="false" customHeight="false" outlineLevel="0" collapsed="false">
      <c r="H93" s="304" t="s">
        <v>170</v>
      </c>
      <c r="I93" s="305" t="n">
        <v>92</v>
      </c>
      <c r="J93" s="219" t="s">
        <v>82</v>
      </c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306"/>
      <c r="V93" s="306"/>
      <c r="W93" s="205"/>
      <c r="X93" s="205"/>
      <c r="Y93" s="205"/>
      <c r="Z93" s="205"/>
      <c r="AA93" s="307"/>
      <c r="AB93" s="307"/>
      <c r="AC93" s="307"/>
      <c r="AD93" s="307"/>
      <c r="AE93" s="307"/>
      <c r="AF93" s="307"/>
      <c r="AG93" s="205"/>
      <c r="AH93" s="205"/>
      <c r="AI93" s="205"/>
      <c r="AJ93" s="205" t="n">
        <v>1000000</v>
      </c>
      <c r="AK93" s="205" t="n">
        <v>100000</v>
      </c>
      <c r="AL93" s="205" t="n">
        <v>1230204.21</v>
      </c>
      <c r="AM93" s="205"/>
      <c r="AN93" s="205"/>
      <c r="AO93" s="205" t="n">
        <f aca="false">SUM(AL93+AM93-AN93)</f>
        <v>1230204.21</v>
      </c>
      <c r="AP93" s="308" t="n">
        <f aca="false">SUM(AO93/$AO$4)</f>
        <v>163276.157674696</v>
      </c>
      <c r="AQ93" s="205" t="n">
        <v>450000</v>
      </c>
      <c r="AR93" s="308" t="n">
        <f aca="false">SUM(AQ93/$AO$4)</f>
        <v>59725.2637865817</v>
      </c>
      <c r="AS93" s="309" t="n">
        <v>565000</v>
      </c>
      <c r="AT93" s="308" t="n">
        <v>74988.39</v>
      </c>
      <c r="AU93" s="309" t="n">
        <v>600000</v>
      </c>
      <c r="AV93" s="309" t="n">
        <v>71646.21</v>
      </c>
      <c r="AW93" s="310"/>
      <c r="AX93" s="308" t="n">
        <f aca="false">SUM(AR93+AV93-AW93)</f>
        <v>131371.473786582</v>
      </c>
      <c r="AY93" s="308" t="n">
        <v>131371.47</v>
      </c>
      <c r="AZ93" s="76"/>
      <c r="BA93" s="205"/>
      <c r="BB93" s="205" t="n">
        <f aca="false">SUM(AX93+AZ93-BA93)</f>
        <v>131371.473786582</v>
      </c>
      <c r="BC93" s="205" t="n">
        <v>131371.47</v>
      </c>
      <c r="BD93" s="189" t="n">
        <f aca="false">SUM(BC93/BB93*100)</f>
        <v>99.999997117653</v>
      </c>
      <c r="BE93" s="2"/>
    </row>
    <row r="97" customFormat="false" ht="12.75" hidden="false" customHeight="false" outlineLevel="0" collapsed="false">
      <c r="AX97" s="3"/>
      <c r="AY97" s="3"/>
    </row>
    <row r="106" customFormat="false" ht="12.75" hidden="false" customHeight="false" outlineLevel="0" collapsed="false">
      <c r="AI106" s="2" t="n">
        <v>18000</v>
      </c>
    </row>
    <row r="116" customFormat="false" ht="12.75" hidden="false" customHeight="false" outlineLevel="0" collapsed="false">
      <c r="AI116" s="2" t="n">
        <v>40000</v>
      </c>
    </row>
    <row r="133" customFormat="false" ht="12.75" hidden="false" customHeight="false" outlineLevel="0" collapsed="false">
      <c r="AI133" s="2" t="n">
        <v>0</v>
      </c>
    </row>
    <row r="134" customFormat="false" ht="12.75" hidden="false" customHeight="false" outlineLevel="0" collapsed="false">
      <c r="AI134" s="2" t="n">
        <v>0</v>
      </c>
    </row>
    <row r="135" customFormat="false" ht="12.75" hidden="false" customHeight="false" outlineLevel="0" collapsed="false">
      <c r="AI135" s="2" t="n">
        <v>30000</v>
      </c>
    </row>
    <row r="136" customFormat="false" ht="12.75" hidden="false" customHeight="false" outlineLevel="0" collapsed="false">
      <c r="AI136" s="2" t="n">
        <v>32000</v>
      </c>
    </row>
    <row r="176" customFormat="false" ht="12.75" hidden="false" customHeight="false" outlineLevel="0" collapsed="false">
      <c r="AI176" s="2" t="n">
        <v>0</v>
      </c>
    </row>
    <row r="201" customFormat="false" ht="12.75" hidden="false" customHeight="false" outlineLevel="0" collapsed="false">
      <c r="AI201" s="2" t="n">
        <v>0</v>
      </c>
    </row>
    <row r="216" customFormat="false" ht="12.75" hidden="false" customHeight="false" outlineLevel="0" collapsed="false">
      <c r="AI216" s="2" t="n">
        <v>200000</v>
      </c>
    </row>
    <row r="295" customFormat="false" ht="12.75" hidden="false" customHeight="false" outlineLevel="0" collapsed="false">
      <c r="AI295" s="2" t="n">
        <v>0</v>
      </c>
    </row>
    <row r="318" customFormat="false" ht="12.75" hidden="false" customHeight="false" outlineLevel="0" collapsed="false">
      <c r="AI318" s="2" t="n">
        <v>250000</v>
      </c>
    </row>
    <row r="325" customFormat="false" ht="12.75" hidden="false" customHeight="false" outlineLevel="0" collapsed="false">
      <c r="AI325" s="2" t="n">
        <v>720000</v>
      </c>
    </row>
    <row r="330" customFormat="false" ht="12.75" hidden="false" customHeight="false" outlineLevel="0" collapsed="false">
      <c r="AI330" s="2" t="n">
        <v>120000</v>
      </c>
    </row>
    <row r="347" customFormat="false" ht="12.75" hidden="false" customHeight="false" outlineLevel="0" collapsed="false">
      <c r="AI347" s="2" t="n">
        <v>0</v>
      </c>
    </row>
    <row r="350" customFormat="false" ht="12.75" hidden="false" customHeight="false" outlineLevel="0" collapsed="false">
      <c r="AI350" s="2" t="n">
        <v>0</v>
      </c>
    </row>
    <row r="351" customFormat="false" ht="12.75" hidden="false" customHeight="false" outlineLevel="0" collapsed="false">
      <c r="AI351" s="2" t="n">
        <v>0</v>
      </c>
    </row>
    <row r="352" customFormat="false" ht="12.75" hidden="false" customHeight="false" outlineLevel="0" collapsed="false">
      <c r="AI352" s="2" t="n">
        <v>0</v>
      </c>
    </row>
    <row r="353" customFormat="false" ht="12.75" hidden="false" customHeight="false" outlineLevel="0" collapsed="false">
      <c r="AI353" s="2" t="n">
        <v>0</v>
      </c>
    </row>
    <row r="354" customFormat="false" ht="12.75" hidden="false" customHeight="false" outlineLevel="0" collapsed="false">
      <c r="AI354" s="2" t="n">
        <v>0</v>
      </c>
    </row>
    <row r="355" customFormat="false" ht="12.75" hidden="false" customHeight="false" outlineLevel="0" collapsed="false">
      <c r="AI355" s="2" t="n">
        <v>0</v>
      </c>
    </row>
    <row r="356" customFormat="false" ht="12.75" hidden="false" customHeight="false" outlineLevel="0" collapsed="false">
      <c r="AI356" s="2" t="n">
        <v>0</v>
      </c>
    </row>
  </sheetData>
  <printOptions headings="false" gridLines="false" gridLinesSet="true" horizontalCentered="false" verticalCentered="false"/>
  <pageMargins left="0.747916666666667" right="0.551388888888889" top="0.984027777777778" bottom="0.984027777777778" header="0.511805555555556" footer="0.511805555555556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&amp;CStranica &amp;P od &amp;N</oddFooter>
  </headerFooter>
  <rowBreaks count="2" manualBreakCount="2">
    <brk id="33" man="true" max="16383" min="0"/>
    <brk id="61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8"/>
  <sheetViews>
    <sheetView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K32" activeCellId="0" sqref="K32"/>
    </sheetView>
  </sheetViews>
  <sheetFormatPr defaultColWidth="8.6796875" defaultRowHeight="12.75" zeroHeight="false" outlineLevelRow="0" outlineLevelCol="0"/>
  <cols>
    <col collapsed="false" customWidth="true" hidden="false" outlineLevel="0" max="1" min="1" style="0" width="56"/>
    <col collapsed="false" customWidth="true" hidden="true" outlineLevel="0" max="2" min="2" style="0" width="15.14"/>
    <col collapsed="false" customWidth="true" hidden="true" outlineLevel="0" max="3" min="3" style="0" width="13"/>
    <col collapsed="false" customWidth="true" hidden="true" outlineLevel="0" max="4" min="4" style="0" width="14.29"/>
    <col collapsed="false" customWidth="true" hidden="false" outlineLevel="0" max="5" min="5" style="0" width="16.85"/>
    <col collapsed="false" customWidth="true" hidden="false" outlineLevel="0" max="6" min="6" style="3" width="11.43"/>
    <col collapsed="false" customWidth="true" hidden="false" outlineLevel="0" max="7" min="7" style="2" width="11.85"/>
  </cols>
  <sheetData>
    <row r="1" customFormat="false" ht="18" hidden="false" customHeight="false" outlineLevel="0" collapsed="false">
      <c r="A1" s="6" t="s">
        <v>1</v>
      </c>
    </row>
    <row r="3" customFormat="false" ht="13.5" hidden="false" customHeight="false" outlineLevel="0" collapsed="false">
      <c r="A3" s="311"/>
      <c r="B3" s="312"/>
      <c r="C3" s="312"/>
      <c r="D3" s="312"/>
    </row>
    <row r="4" customFormat="false" ht="13.5" hidden="false" customHeight="false" outlineLevel="0" collapsed="false">
      <c r="A4" s="311"/>
      <c r="B4" s="312"/>
      <c r="C4" s="312"/>
      <c r="D4" s="312"/>
    </row>
    <row r="5" customFormat="false" ht="13.5" hidden="false" customHeight="false" outlineLevel="0" collapsed="false">
      <c r="A5" s="311" t="s">
        <v>568</v>
      </c>
      <c r="B5" s="312"/>
      <c r="C5" s="312"/>
      <c r="D5" s="312"/>
    </row>
    <row r="6" customFormat="false" ht="15.75" hidden="false" customHeight="false" outlineLevel="0" collapsed="false">
      <c r="A6" s="313"/>
      <c r="B6" s="314"/>
      <c r="C6" s="314"/>
      <c r="D6" s="314"/>
    </row>
    <row r="7" customFormat="false" ht="15.75" hidden="false" customHeight="false" outlineLevel="0" collapsed="false">
      <c r="A7" s="315" t="s">
        <v>569</v>
      </c>
      <c r="B7" s="316" t="s">
        <v>477</v>
      </c>
      <c r="C7" s="316" t="s">
        <v>32</v>
      </c>
      <c r="D7" s="316" t="s">
        <v>570</v>
      </c>
      <c r="E7" s="316" t="s">
        <v>571</v>
      </c>
      <c r="F7" s="317" t="s">
        <v>37</v>
      </c>
      <c r="G7" s="316" t="s">
        <v>27</v>
      </c>
    </row>
    <row r="8" customFormat="false" ht="15" hidden="false" customHeight="false" outlineLevel="0" collapsed="false">
      <c r="A8" s="318" t="s">
        <v>572</v>
      </c>
      <c r="B8" s="319" t="s">
        <v>573</v>
      </c>
      <c r="C8" s="319" t="s">
        <v>574</v>
      </c>
      <c r="D8" s="319" t="s">
        <v>575</v>
      </c>
      <c r="E8" s="265" t="n">
        <v>2</v>
      </c>
      <c r="F8" s="320"/>
      <c r="G8" s="321"/>
    </row>
    <row r="9" customFormat="false" ht="15" hidden="false" customHeight="false" outlineLevel="0" collapsed="false">
      <c r="A9" s="322" t="s">
        <v>576</v>
      </c>
      <c r="B9" s="323" t="n">
        <f aca="false">SUM(B10+B12+B14+B16+B19+B21+B24+B27)</f>
        <v>1595747.78</v>
      </c>
      <c r="C9" s="323" t="n">
        <f aca="false">SUM(C10+C12+C14+C16+C19+C21+C24+C27)</f>
        <v>1754927.34</v>
      </c>
      <c r="D9" s="323" t="n">
        <f aca="false">SUM(D10+D12+D14+D16+D19+D21+D24+D27)</f>
        <v>1782997.6</v>
      </c>
      <c r="E9" s="323" t="n">
        <f aca="false">SUM(E10+E12+E14+E16+E19+E21+E24+E27)</f>
        <v>2066801.9</v>
      </c>
      <c r="F9" s="324" t="n">
        <f aca="false">SUM(F10+F12+F14+F16+F19+F21+F24+F27)</f>
        <v>2059987</v>
      </c>
      <c r="G9" s="323" t="n">
        <f aca="false">SUM(G10+G12+G14+G16+G19+G21+G24+G27)</f>
        <v>1006961.86</v>
      </c>
    </row>
    <row r="10" customFormat="false" ht="15" hidden="false" customHeight="false" outlineLevel="0" collapsed="false">
      <c r="A10" s="322" t="s">
        <v>577</v>
      </c>
      <c r="B10" s="323" t="n">
        <f aca="false">SUM(B11)</f>
        <v>126674.95</v>
      </c>
      <c r="C10" s="323" t="n">
        <f aca="false">SUM(C11)</f>
        <v>141217.07</v>
      </c>
      <c r="D10" s="323" t="n">
        <f aca="false">SUM(D11)</f>
        <v>145995.09</v>
      </c>
      <c r="E10" s="323" t="n">
        <f aca="false">SUM(E11)</f>
        <v>206486.74</v>
      </c>
      <c r="F10" s="324" t="n">
        <f aca="false">SUM(F11)</f>
        <v>222790</v>
      </c>
      <c r="G10" s="323" t="n">
        <f aca="false">SUM(G11)</f>
        <v>186724.72</v>
      </c>
    </row>
    <row r="11" customFormat="false" ht="15" hidden="false" customHeight="false" outlineLevel="0" collapsed="false">
      <c r="A11" s="322" t="s">
        <v>578</v>
      </c>
      <c r="B11" s="323" t="n">
        <v>126674.95</v>
      </c>
      <c r="C11" s="323" t="n">
        <v>141217.07</v>
      </c>
      <c r="D11" s="323" t="n">
        <v>145995.09</v>
      </c>
      <c r="E11" s="323" t="n">
        <v>206486.74</v>
      </c>
      <c r="F11" s="47" t="n">
        <v>222790</v>
      </c>
      <c r="G11" s="63" t="n">
        <v>186724.72</v>
      </c>
      <c r="H11" s="325"/>
    </row>
    <row r="12" customFormat="false" ht="15" hidden="false" customHeight="false" outlineLevel="0" collapsed="false">
      <c r="A12" s="322" t="s">
        <v>579</v>
      </c>
      <c r="B12" s="323" t="n">
        <f aca="false">SUM(B13)</f>
        <v>0</v>
      </c>
      <c r="C12" s="323" t="n">
        <f aca="false">SUM(C13)</f>
        <v>0</v>
      </c>
      <c r="D12" s="323" t="n">
        <f aca="false">SUM(D13)</f>
        <v>0</v>
      </c>
      <c r="E12" s="323" t="n">
        <f aca="false">SUM(E13)</f>
        <v>0</v>
      </c>
      <c r="F12" s="324" t="n">
        <f aca="false">SUM(F13)</f>
        <v>0</v>
      </c>
      <c r="G12" s="323" t="n">
        <f aca="false">SUM(G13)</f>
        <v>0</v>
      </c>
    </row>
    <row r="13" customFormat="false" ht="15" hidden="false" customHeight="false" outlineLevel="0" collapsed="false">
      <c r="A13" s="322" t="s">
        <v>580</v>
      </c>
      <c r="B13" s="323" t="n">
        <v>0</v>
      </c>
      <c r="C13" s="323" t="n">
        <v>0</v>
      </c>
      <c r="D13" s="323" t="n">
        <v>0</v>
      </c>
      <c r="E13" s="323" t="n">
        <v>0</v>
      </c>
      <c r="F13" s="47" t="n">
        <v>0</v>
      </c>
      <c r="G13" s="63" t="n">
        <v>0</v>
      </c>
    </row>
    <row r="14" customFormat="false" ht="15" hidden="false" customHeight="false" outlineLevel="0" collapsed="false">
      <c r="A14" s="322" t="s">
        <v>581</v>
      </c>
      <c r="B14" s="323" t="n">
        <f aca="false">SUM(B15)</f>
        <v>17983.94</v>
      </c>
      <c r="C14" s="323" t="n">
        <f aca="false">SUM(C15)</f>
        <v>20372.95</v>
      </c>
      <c r="D14" s="323" t="n">
        <f aca="false">SUM(D15)</f>
        <v>22534.66</v>
      </c>
      <c r="E14" s="323" t="n">
        <f aca="false">SUM(E15)</f>
        <v>16441.27</v>
      </c>
      <c r="F14" s="324" t="n">
        <f aca="false">SUM(F15)</f>
        <v>15917</v>
      </c>
      <c r="G14" s="323" t="n">
        <f aca="false">SUM(G15)</f>
        <v>20461.29</v>
      </c>
    </row>
    <row r="15" customFormat="false" ht="15" hidden="false" customHeight="false" outlineLevel="0" collapsed="false">
      <c r="A15" s="322" t="s">
        <v>582</v>
      </c>
      <c r="B15" s="323" t="n">
        <v>17983.94</v>
      </c>
      <c r="C15" s="323" t="n">
        <v>20372.95</v>
      </c>
      <c r="D15" s="323" t="n">
        <v>22534.66</v>
      </c>
      <c r="E15" s="323" t="n">
        <v>16441.27</v>
      </c>
      <c r="F15" s="47" t="n">
        <v>15917</v>
      </c>
      <c r="G15" s="63" t="n">
        <v>20461.29</v>
      </c>
    </row>
    <row r="16" customFormat="false" ht="15" hidden="false" customHeight="false" outlineLevel="0" collapsed="false">
      <c r="A16" s="322" t="s">
        <v>583</v>
      </c>
      <c r="B16" s="323" t="n">
        <f aca="false">SUM(B18+B17)</f>
        <v>1161726.06</v>
      </c>
      <c r="C16" s="323" t="n">
        <f aca="false">SUM(C18+C17)</f>
        <v>1407525.39</v>
      </c>
      <c r="D16" s="323" t="n">
        <f aca="false">SUM(D18+D17)</f>
        <v>1413392.79</v>
      </c>
      <c r="E16" s="323" t="n">
        <f aca="false">SUM(E18+E17)</f>
        <v>1581502.42</v>
      </c>
      <c r="F16" s="324" t="n">
        <f aca="false">SUM(F18+F17)</f>
        <v>1721280</v>
      </c>
      <c r="G16" s="323" t="n">
        <f aca="false">SUM(G18+G17)</f>
        <v>495385.12</v>
      </c>
    </row>
    <row r="17" customFormat="false" ht="15" hidden="false" customHeight="false" outlineLevel="0" collapsed="false">
      <c r="A17" s="322" t="s">
        <v>584</v>
      </c>
      <c r="B17" s="323" t="n">
        <v>540583.32</v>
      </c>
      <c r="C17" s="323" t="n">
        <v>478465.73</v>
      </c>
      <c r="D17" s="323" t="n">
        <v>177926.79</v>
      </c>
      <c r="E17" s="323" t="n">
        <v>495193.45</v>
      </c>
      <c r="F17" s="47" t="n">
        <v>451280</v>
      </c>
      <c r="G17" s="63" t="n">
        <v>420593.12</v>
      </c>
    </row>
    <row r="18" customFormat="false" ht="15" hidden="false" customHeight="false" outlineLevel="0" collapsed="false">
      <c r="A18" s="322" t="s">
        <v>585</v>
      </c>
      <c r="B18" s="323" t="n">
        <v>621142.74</v>
      </c>
      <c r="C18" s="323" t="n">
        <v>929059.66</v>
      </c>
      <c r="D18" s="323" t="n">
        <v>1235466</v>
      </c>
      <c r="E18" s="323" t="n">
        <v>1086308.97</v>
      </c>
      <c r="F18" s="47" t="n">
        <v>1270000</v>
      </c>
      <c r="G18" s="63" t="n">
        <v>74792</v>
      </c>
    </row>
    <row r="19" customFormat="false" ht="15" hidden="false" customHeight="false" outlineLevel="0" collapsed="false">
      <c r="A19" s="322" t="s">
        <v>586</v>
      </c>
      <c r="B19" s="323" t="n">
        <f aca="false">SUM(B20)</f>
        <v>126086.67</v>
      </c>
      <c r="C19" s="323" t="n">
        <f aca="false">SUM(C20)</f>
        <v>126086.67</v>
      </c>
      <c r="D19" s="323" t="n">
        <f aca="false">SUM(D20)</f>
        <v>126086.67</v>
      </c>
      <c r="E19" s="323" t="n">
        <f aca="false">SUM(E20)</f>
        <v>131000</v>
      </c>
      <c r="F19" s="324" t="n">
        <f aca="false">SUM(F20)</f>
        <v>100000</v>
      </c>
      <c r="G19" s="323" t="n">
        <f aca="false">SUM(G20)</f>
        <v>173019.26</v>
      </c>
    </row>
    <row r="20" customFormat="false" ht="15" hidden="false" customHeight="false" outlineLevel="0" collapsed="false">
      <c r="A20" s="322" t="s">
        <v>587</v>
      </c>
      <c r="B20" s="323" t="n">
        <v>126086.67</v>
      </c>
      <c r="C20" s="323" t="n">
        <v>126086.67</v>
      </c>
      <c r="D20" s="323" t="n">
        <v>126086.67</v>
      </c>
      <c r="E20" s="323" t="n">
        <v>131000</v>
      </c>
      <c r="F20" s="47" t="n">
        <v>100000</v>
      </c>
      <c r="G20" s="63" t="n">
        <v>173019.26</v>
      </c>
    </row>
    <row r="21" customFormat="false" ht="15" hidden="false" customHeight="false" outlineLevel="0" collapsed="false">
      <c r="A21" s="322" t="s">
        <v>588</v>
      </c>
      <c r="B21" s="323" t="n">
        <f aca="false">SUM(B23+B22)</f>
        <v>0</v>
      </c>
      <c r="C21" s="323" t="n">
        <f aca="false">SUM(C23+C22)</f>
        <v>0</v>
      </c>
      <c r="D21" s="323" t="n">
        <f aca="false">SUM(D23+D22)</f>
        <v>0</v>
      </c>
      <c r="E21" s="323" t="n">
        <f aca="false">SUM(E23+E22)</f>
        <v>0</v>
      </c>
      <c r="F21" s="324" t="n">
        <f aca="false">SUM(F23+F22)</f>
        <v>0</v>
      </c>
      <c r="G21" s="323" t="n">
        <f aca="false">SUM(G23+G22)</f>
        <v>0</v>
      </c>
    </row>
    <row r="22" customFormat="false" ht="15" hidden="false" customHeight="false" outlineLevel="0" collapsed="false">
      <c r="A22" s="322" t="s">
        <v>589</v>
      </c>
      <c r="B22" s="323" t="n">
        <v>0</v>
      </c>
      <c r="C22" s="323" t="n">
        <v>0</v>
      </c>
      <c r="D22" s="323" t="n">
        <v>0</v>
      </c>
      <c r="E22" s="323" t="n">
        <v>0</v>
      </c>
      <c r="F22" s="47" t="n">
        <v>0</v>
      </c>
      <c r="G22" s="63" t="n">
        <v>0</v>
      </c>
    </row>
    <row r="23" customFormat="false" ht="15" hidden="false" customHeight="false" outlineLevel="0" collapsed="false">
      <c r="A23" s="322" t="s">
        <v>590</v>
      </c>
      <c r="B23" s="323" t="n">
        <v>0</v>
      </c>
      <c r="C23" s="323" t="n">
        <v>0</v>
      </c>
      <c r="D23" s="323" t="n">
        <v>0</v>
      </c>
      <c r="E23" s="323" t="n">
        <v>0</v>
      </c>
      <c r="F23" s="47" t="n">
        <v>0</v>
      </c>
      <c r="G23" s="63" t="n">
        <v>0</v>
      </c>
    </row>
    <row r="24" customFormat="false" ht="15" hidden="false" customHeight="false" outlineLevel="0" collapsed="false">
      <c r="A24" s="322" t="s">
        <v>591</v>
      </c>
      <c r="B24" s="323" t="n">
        <v>0</v>
      </c>
      <c r="C24" s="323" t="n">
        <f aca="false">SUM(C25)</f>
        <v>0</v>
      </c>
      <c r="D24" s="323" t="n">
        <f aca="false">SUM(D25)</f>
        <v>0</v>
      </c>
      <c r="E24" s="233" t="n">
        <f aca="false">SUM(E25)</f>
        <v>0</v>
      </c>
      <c r="F24" s="326" t="n">
        <f aca="false">SUM(F25)</f>
        <v>0</v>
      </c>
      <c r="G24" s="233" t="n">
        <f aca="false">SUM(G25)</f>
        <v>0</v>
      </c>
    </row>
    <row r="25" customFormat="false" ht="15" hidden="false" customHeight="false" outlineLevel="0" collapsed="false">
      <c r="A25" s="322" t="s">
        <v>592</v>
      </c>
      <c r="B25" s="323" t="n">
        <v>0</v>
      </c>
      <c r="C25" s="323" t="n">
        <v>0</v>
      </c>
      <c r="D25" s="323" t="n">
        <v>0</v>
      </c>
      <c r="E25" s="323" t="n">
        <v>0</v>
      </c>
      <c r="F25" s="47" t="n">
        <v>0</v>
      </c>
      <c r="G25" s="63"/>
    </row>
    <row r="26" customFormat="false" ht="15" hidden="false" customHeight="false" outlineLevel="0" collapsed="false">
      <c r="A26" s="322" t="s">
        <v>593</v>
      </c>
      <c r="B26" s="323" t="n">
        <f aca="false">SUM(B27)</f>
        <v>163276.16</v>
      </c>
      <c r="C26" s="323" t="n">
        <f aca="false">SUM(C27)</f>
        <v>59725.26</v>
      </c>
      <c r="D26" s="323" t="n">
        <f aca="false">SUM(D27)</f>
        <v>74988.39</v>
      </c>
      <c r="E26" s="323" t="n">
        <f aca="false">SUM(E27)</f>
        <v>131371.47</v>
      </c>
      <c r="F26" s="324" t="n">
        <f aca="false">SUM(F27)</f>
        <v>0</v>
      </c>
      <c r="G26" s="323" t="n">
        <f aca="false">SUM(G27)</f>
        <v>131371.47</v>
      </c>
    </row>
    <row r="27" customFormat="false" ht="15.75" hidden="false" customHeight="false" outlineLevel="0" collapsed="false">
      <c r="A27" s="327" t="s">
        <v>594</v>
      </c>
      <c r="B27" s="328" t="n">
        <v>163276.16</v>
      </c>
      <c r="C27" s="328" t="n">
        <v>59725.26</v>
      </c>
      <c r="D27" s="328" t="n">
        <v>74988.39</v>
      </c>
      <c r="E27" s="329" t="n">
        <v>131371.47</v>
      </c>
      <c r="F27" s="76"/>
      <c r="G27" s="205" t="n">
        <v>131371.47</v>
      </c>
    </row>
    <row r="28" customFormat="false" ht="15" hidden="false" customHeight="false" outlineLevel="0" collapsed="false">
      <c r="A28" s="330"/>
      <c r="B28" s="331"/>
      <c r="C28" s="331"/>
      <c r="D28" s="331"/>
    </row>
    <row r="29" customFormat="false" ht="15.75" hidden="false" customHeight="false" outlineLevel="0" collapsed="false">
      <c r="A29" s="332"/>
      <c r="B29" s="333"/>
      <c r="C29" s="333"/>
      <c r="D29" s="333"/>
    </row>
    <row r="30" customFormat="false" ht="15.75" hidden="false" customHeight="false" outlineLevel="0" collapsed="false">
      <c r="A30" s="334" t="s">
        <v>595</v>
      </c>
      <c r="B30" s="335" t="n">
        <f aca="false">SUM(B31+B33+B35+B37+B40+B42+B45+B48)</f>
        <v>1595747.78</v>
      </c>
      <c r="C30" s="335" t="n">
        <f aca="false">SUM(C31+C33+C35+C37+C40+C42+C45+C48)</f>
        <v>1754927.34</v>
      </c>
      <c r="D30" s="335" t="n">
        <f aca="false">SUM(D31+D33+D35+D37+D40+D42+D45+D48)</f>
        <v>1782997.6</v>
      </c>
      <c r="E30" s="335" t="n">
        <f aca="false">SUM(E31+E33+E35+E37+E40+E42+E45+E48)</f>
        <v>2066801.9</v>
      </c>
      <c r="F30" s="336" t="n">
        <f aca="false">SUM(F31+F33+F35+F37+F40+F42+F45+F48)</f>
        <v>2059987</v>
      </c>
      <c r="G30" s="335" t="n">
        <f aca="false">SUM(G31+G33+G35+G37+G40+G42+G45+G48)</f>
        <v>808128.09</v>
      </c>
    </row>
    <row r="31" customFormat="false" ht="15" hidden="false" customHeight="false" outlineLevel="0" collapsed="false">
      <c r="A31" s="337" t="s">
        <v>577</v>
      </c>
      <c r="B31" s="338" t="n">
        <f aca="false">SUM(B32)</f>
        <v>126674.95</v>
      </c>
      <c r="C31" s="338" t="n">
        <f aca="false">SUM(C32)</f>
        <v>141217.07</v>
      </c>
      <c r="D31" s="338" t="n">
        <f aca="false">SUM(D32)</f>
        <v>145995.09</v>
      </c>
      <c r="E31" s="338" t="n">
        <f aca="false">SUM(E32)</f>
        <v>206486.74</v>
      </c>
      <c r="F31" s="339" t="n">
        <f aca="false">SUM(F32)</f>
        <v>222790</v>
      </c>
      <c r="G31" s="338" t="n">
        <f aca="false">SUM(G32)</f>
        <v>183465.97</v>
      </c>
    </row>
    <row r="32" customFormat="false" ht="15" hidden="false" customHeight="false" outlineLevel="0" collapsed="false">
      <c r="A32" s="322" t="s">
        <v>578</v>
      </c>
      <c r="B32" s="323" t="n">
        <v>126674.95</v>
      </c>
      <c r="C32" s="323" t="n">
        <v>141217.07</v>
      </c>
      <c r="D32" s="323" t="n">
        <v>145995.09</v>
      </c>
      <c r="E32" s="323" t="n">
        <v>206486.74</v>
      </c>
      <c r="F32" s="47" t="n">
        <v>222790</v>
      </c>
      <c r="G32" s="63" t="n">
        <v>183465.97</v>
      </c>
    </row>
    <row r="33" customFormat="false" ht="15" hidden="false" customHeight="false" outlineLevel="0" collapsed="false">
      <c r="A33" s="322" t="s">
        <v>579</v>
      </c>
      <c r="B33" s="323" t="n">
        <f aca="false">SUM(B34)</f>
        <v>0</v>
      </c>
      <c r="C33" s="323" t="n">
        <f aca="false">SUM(C34)</f>
        <v>0</v>
      </c>
      <c r="D33" s="323" t="n">
        <f aca="false">SUM(D34)</f>
        <v>0</v>
      </c>
      <c r="E33" s="323" t="n">
        <f aca="false">SUM(E34)</f>
        <v>0</v>
      </c>
      <c r="F33" s="324" t="n">
        <f aca="false">SUM(F34)</f>
        <v>0</v>
      </c>
      <c r="G33" s="323" t="n">
        <f aca="false">SUM(G34)</f>
        <v>0</v>
      </c>
    </row>
    <row r="34" customFormat="false" ht="15" hidden="false" customHeight="false" outlineLevel="0" collapsed="false">
      <c r="A34" s="322" t="s">
        <v>580</v>
      </c>
      <c r="B34" s="323" t="n">
        <v>0</v>
      </c>
      <c r="C34" s="323" t="n">
        <v>0</v>
      </c>
      <c r="D34" s="323" t="n">
        <v>0</v>
      </c>
      <c r="E34" s="323" t="n">
        <v>0</v>
      </c>
      <c r="F34" s="47"/>
      <c r="G34" s="63" t="n">
        <v>0</v>
      </c>
    </row>
    <row r="35" customFormat="false" ht="15" hidden="false" customHeight="false" outlineLevel="0" collapsed="false">
      <c r="A35" s="322" t="s">
        <v>581</v>
      </c>
      <c r="B35" s="323" t="n">
        <f aca="false">SUM(B36)</f>
        <v>17983.94</v>
      </c>
      <c r="C35" s="323" t="n">
        <f aca="false">SUM(C36)</f>
        <v>20372.95</v>
      </c>
      <c r="D35" s="323" t="n">
        <f aca="false">SUM(D36)</f>
        <v>22534.66</v>
      </c>
      <c r="E35" s="323" t="n">
        <f aca="false">SUM(E36)</f>
        <v>16441.27</v>
      </c>
      <c r="F35" s="324" t="n">
        <f aca="false">SUM(F36)</f>
        <v>15917</v>
      </c>
      <c r="G35" s="323" t="n">
        <f aca="false">SUM(G36)</f>
        <v>20461.29</v>
      </c>
    </row>
    <row r="36" customFormat="false" ht="15" hidden="false" customHeight="false" outlineLevel="0" collapsed="false">
      <c r="A36" s="322" t="s">
        <v>582</v>
      </c>
      <c r="B36" s="323" t="n">
        <v>17983.94</v>
      </c>
      <c r="C36" s="323" t="n">
        <v>20372.95</v>
      </c>
      <c r="D36" s="323" t="n">
        <v>22534.66</v>
      </c>
      <c r="E36" s="323" t="n">
        <v>16441.27</v>
      </c>
      <c r="F36" s="47" t="n">
        <v>15917</v>
      </c>
      <c r="G36" s="63" t="n">
        <v>20461.29</v>
      </c>
    </row>
    <row r="37" customFormat="false" ht="15" hidden="false" customHeight="false" outlineLevel="0" collapsed="false">
      <c r="A37" s="322" t="s">
        <v>583</v>
      </c>
      <c r="B37" s="323" t="n">
        <f aca="false">SUM(B39+B38)</f>
        <v>1161726.06</v>
      </c>
      <c r="C37" s="323" t="n">
        <f aca="false">SUM(C39+C38)</f>
        <v>1407525.39</v>
      </c>
      <c r="D37" s="323" t="n">
        <f aca="false">SUM(D39+D38)</f>
        <v>1413392.79</v>
      </c>
      <c r="E37" s="323" t="n">
        <f aca="false">SUM(E39+E38)</f>
        <v>1581502.42</v>
      </c>
      <c r="F37" s="324" t="n">
        <f aca="false">SUM(F39+F38)</f>
        <v>1721280</v>
      </c>
      <c r="G37" s="323" t="n">
        <f aca="false">SUM(G39+G38)</f>
        <v>483663.29</v>
      </c>
    </row>
    <row r="38" customFormat="false" ht="15" hidden="false" customHeight="false" outlineLevel="0" collapsed="false">
      <c r="A38" s="322" t="s">
        <v>584</v>
      </c>
      <c r="B38" s="323" t="n">
        <v>540583.32</v>
      </c>
      <c r="C38" s="323" t="n">
        <v>478465.73</v>
      </c>
      <c r="D38" s="323" t="n">
        <v>177926.79</v>
      </c>
      <c r="E38" s="323" t="n">
        <v>495193.45</v>
      </c>
      <c r="F38" s="47" t="n">
        <v>451280</v>
      </c>
      <c r="G38" s="63" t="n">
        <v>408871.29</v>
      </c>
    </row>
    <row r="39" customFormat="false" ht="15" hidden="false" customHeight="false" outlineLevel="0" collapsed="false">
      <c r="A39" s="322" t="s">
        <v>585</v>
      </c>
      <c r="B39" s="323" t="n">
        <v>621142.74</v>
      </c>
      <c r="C39" s="323" t="n">
        <v>929059.66</v>
      </c>
      <c r="D39" s="323" t="n">
        <v>1235466</v>
      </c>
      <c r="E39" s="323" t="n">
        <v>1086308.97</v>
      </c>
      <c r="F39" s="47" t="n">
        <v>1270000</v>
      </c>
      <c r="G39" s="63" t="n">
        <v>74792</v>
      </c>
    </row>
    <row r="40" customFormat="false" ht="15" hidden="false" customHeight="false" outlineLevel="0" collapsed="false">
      <c r="A40" s="322" t="s">
        <v>586</v>
      </c>
      <c r="B40" s="323" t="n">
        <f aca="false">SUM(B41)</f>
        <v>126086.67</v>
      </c>
      <c r="C40" s="323" t="n">
        <f aca="false">SUM(C41)</f>
        <v>126086.67</v>
      </c>
      <c r="D40" s="323" t="n">
        <f aca="false">SUM(D41)</f>
        <v>126086.67</v>
      </c>
      <c r="E40" s="323" t="n">
        <f aca="false">SUM(E41)</f>
        <v>131000</v>
      </c>
      <c r="F40" s="324" t="n">
        <f aca="false">SUM(F41)</f>
        <v>100000</v>
      </c>
      <c r="G40" s="323" t="n">
        <f aca="false">SUM(G41)</f>
        <v>66230.04</v>
      </c>
    </row>
    <row r="41" customFormat="false" ht="15" hidden="false" customHeight="false" outlineLevel="0" collapsed="false">
      <c r="A41" s="322" t="s">
        <v>587</v>
      </c>
      <c r="B41" s="323" t="n">
        <v>126086.67</v>
      </c>
      <c r="C41" s="323" t="n">
        <v>126086.67</v>
      </c>
      <c r="D41" s="323" t="n">
        <v>126086.67</v>
      </c>
      <c r="E41" s="323" t="n">
        <v>131000</v>
      </c>
      <c r="F41" s="47" t="n">
        <v>100000</v>
      </c>
      <c r="G41" s="63" t="n">
        <v>66230.04</v>
      </c>
    </row>
    <row r="42" customFormat="false" ht="15" hidden="false" customHeight="false" outlineLevel="0" collapsed="false">
      <c r="A42" s="322" t="s">
        <v>588</v>
      </c>
      <c r="B42" s="323" t="n">
        <f aca="false">SUM(B44+B43)</f>
        <v>0</v>
      </c>
      <c r="C42" s="323" t="n">
        <f aca="false">SUM(C44+C43)</f>
        <v>0</v>
      </c>
      <c r="D42" s="323" t="n">
        <f aca="false">SUM(D44+D43)</f>
        <v>0</v>
      </c>
      <c r="E42" s="323" t="n">
        <f aca="false">SUM(E44+E43)</f>
        <v>0</v>
      </c>
      <c r="F42" s="324" t="n">
        <f aca="false">SUM(F44+F43)</f>
        <v>0</v>
      </c>
      <c r="G42" s="323" t="n">
        <f aca="false">SUM(G44+G43)</f>
        <v>0</v>
      </c>
    </row>
    <row r="43" customFormat="false" ht="15" hidden="false" customHeight="false" outlineLevel="0" collapsed="false">
      <c r="A43" s="322" t="s">
        <v>589</v>
      </c>
      <c r="B43" s="323" t="n">
        <v>0</v>
      </c>
      <c r="C43" s="323" t="n">
        <v>0</v>
      </c>
      <c r="D43" s="323" t="n">
        <v>0</v>
      </c>
      <c r="E43" s="323" t="n">
        <v>0</v>
      </c>
      <c r="F43" s="47"/>
      <c r="G43" s="63" t="n">
        <v>0</v>
      </c>
    </row>
    <row r="44" customFormat="false" ht="15" hidden="false" customHeight="false" outlineLevel="0" collapsed="false">
      <c r="A44" s="322" t="s">
        <v>590</v>
      </c>
      <c r="B44" s="323" t="n">
        <v>0</v>
      </c>
      <c r="C44" s="323" t="n">
        <v>0</v>
      </c>
      <c r="D44" s="323" t="n">
        <v>0</v>
      </c>
      <c r="E44" s="323" t="n">
        <v>0</v>
      </c>
      <c r="F44" s="47"/>
      <c r="G44" s="63" t="n">
        <v>0</v>
      </c>
    </row>
    <row r="45" customFormat="false" ht="15" hidden="false" customHeight="false" outlineLevel="0" collapsed="false">
      <c r="A45" s="322" t="s">
        <v>591</v>
      </c>
      <c r="B45" s="323" t="n">
        <v>0</v>
      </c>
      <c r="C45" s="323" t="n">
        <f aca="false">SUM(C46)</f>
        <v>0</v>
      </c>
      <c r="D45" s="323" t="n">
        <f aca="false">SUM(D46)</f>
        <v>0</v>
      </c>
      <c r="E45" s="233" t="n">
        <f aca="false">SUM(E46)</f>
        <v>0</v>
      </c>
      <c r="F45" s="326" t="n">
        <f aca="false">SUM(F46)</f>
        <v>0</v>
      </c>
      <c r="G45" s="233" t="n">
        <f aca="false">SUM(G46)</f>
        <v>0</v>
      </c>
    </row>
    <row r="46" customFormat="false" ht="15" hidden="false" customHeight="false" outlineLevel="0" collapsed="false">
      <c r="A46" s="322" t="s">
        <v>592</v>
      </c>
      <c r="B46" s="323" t="n">
        <v>0</v>
      </c>
      <c r="C46" s="323" t="n">
        <v>0</v>
      </c>
      <c r="D46" s="323" t="n">
        <v>0</v>
      </c>
      <c r="E46" s="323" t="n">
        <v>0</v>
      </c>
      <c r="F46" s="47"/>
      <c r="G46" s="63"/>
    </row>
    <row r="47" customFormat="false" ht="15" hidden="false" customHeight="false" outlineLevel="0" collapsed="false">
      <c r="A47" s="322" t="s">
        <v>593</v>
      </c>
      <c r="B47" s="323" t="n">
        <f aca="false">SUM(B48)</f>
        <v>163276.16</v>
      </c>
      <c r="C47" s="323" t="n">
        <f aca="false">SUM(C48)</f>
        <v>59725.26</v>
      </c>
      <c r="D47" s="323" t="n">
        <f aca="false">SUM(D48)</f>
        <v>74988.39</v>
      </c>
      <c r="E47" s="323" t="n">
        <f aca="false">SUM(E48)</f>
        <v>131371.47</v>
      </c>
      <c r="F47" s="324" t="n">
        <f aca="false">SUM(F48)</f>
        <v>0</v>
      </c>
      <c r="G47" s="323" t="n">
        <f aca="false">SUM(G48)</f>
        <v>54307.5</v>
      </c>
    </row>
    <row r="48" customFormat="false" ht="15.75" hidden="false" customHeight="false" outlineLevel="0" collapsed="false">
      <c r="A48" s="327" t="s">
        <v>594</v>
      </c>
      <c r="B48" s="328" t="n">
        <v>163276.16</v>
      </c>
      <c r="C48" s="328" t="n">
        <v>59725.26</v>
      </c>
      <c r="D48" s="328" t="n">
        <v>74988.39</v>
      </c>
      <c r="E48" s="329" t="n">
        <v>131371.47</v>
      </c>
      <c r="F48" s="76"/>
      <c r="G48" s="205" t="n">
        <v>54307.5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  <Company>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2005-11-16T05:49:29Z</dcterms:created>
  <dc:creator>Sandra Adzaga</dc:creator>
  <dc:description/>
  <dc:language>hr-HR</dc:language>
  <cp:lastModifiedBy>Sandra Adžaga</cp:lastModifiedBy>
  <cp:lastPrinted>2024-03-27T13:55:46Z</cp:lastPrinted>
  <dcterms:modified xsi:type="dcterms:W3CDTF">2024-03-28T06:59:12Z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