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ŽETAK" sheetId="1" state="visible" r:id="rId2"/>
    <sheet name="ekonomska klas" sheetId="2" state="visible" r:id="rId3"/>
    <sheet name="IZVORI" sheetId="3" state="visible" r:id="rId4"/>
    <sheet name="FUNKCIJSKA" sheetId="4" state="visible" r:id="rId5"/>
    <sheet name="ORGANIZACIJSKA KLAS" sheetId="5" state="visible" r:id="rId6"/>
    <sheet name="PROGRAMSKA KLAS" sheetId="6" state="visible" r:id="rId7"/>
  </sheets>
  <definedNames>
    <definedName function="false" hidden="false" localSheetId="0" name="_xlnm.Print_Area" vbProcedure="false">SAŽETAK!$A$1:$W$57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<sst xmlns="http://schemas.openxmlformats.org/spreadsheetml/2006/main" count="2817" uniqueCount="883">
  <si>
    <t xml:space="preserve">OPĆINA NEGOSLAVCI</t>
  </si>
  <si>
    <t xml:space="preserve">IZVRŠENJE  PRORAČUNA</t>
  </si>
  <si>
    <t xml:space="preserve">OPĆINE NEGOSLAVCI OD I - VI 2025. GODINE</t>
  </si>
  <si>
    <t xml:space="preserve">I OPĆI DIO</t>
  </si>
  <si>
    <t xml:space="preserve">A) SAŽETAK RAČUNA PRIHODA I RASHODA</t>
  </si>
  <si>
    <t xml:space="preserve">BR.</t>
  </si>
  <si>
    <t xml:space="preserve">VRSTA PRIHODA /IZDATAKA</t>
  </si>
  <si>
    <t xml:space="preserve">IZVRŠENJE 2017</t>
  </si>
  <si>
    <t xml:space="preserve">PLAN 2018</t>
  </si>
  <si>
    <t xml:space="preserve">PLAN 2019</t>
  </si>
  <si>
    <t xml:space="preserve">I REBALANS</t>
  </si>
  <si>
    <t xml:space="preserve">II REBALANS</t>
  </si>
  <si>
    <t xml:space="preserve">III REBALANS</t>
  </si>
  <si>
    <t xml:space="preserve">II REBALANS 2018</t>
  </si>
  <si>
    <t xml:space="preserve">INDEKS 19/18</t>
  </si>
  <si>
    <t xml:space="preserve">INDEKS 20/19</t>
  </si>
  <si>
    <t xml:space="preserve">2019.</t>
  </si>
  <si>
    <t xml:space="preserve">2022.</t>
  </si>
  <si>
    <t xml:space="preserve">2022. KN</t>
  </si>
  <si>
    <t xml:space="preserve">2023. EUR</t>
  </si>
  <si>
    <t xml:space="preserve">2023.</t>
  </si>
  <si>
    <t xml:space="preserve">IZVRŠENJE 06/2023</t>
  </si>
  <si>
    <t xml:space="preserve">2025.</t>
  </si>
  <si>
    <t xml:space="preserve">2026.</t>
  </si>
  <si>
    <t xml:space="preserve">POVEĆANJE</t>
  </si>
  <si>
    <t xml:space="preserve">SMANJENJE</t>
  </si>
  <si>
    <t xml:space="preserve">IZVRŠENJE I-VI 2024.</t>
  </si>
  <si>
    <t xml:space="preserve">PLAN 2025.</t>
  </si>
  <si>
    <t xml:space="preserve">REBALANS 2025.</t>
  </si>
  <si>
    <t xml:space="preserve">PLAN 2027.</t>
  </si>
  <si>
    <t xml:space="preserve">IZVRŠENJE I-VI 2025.</t>
  </si>
  <si>
    <t xml:space="preserve">%</t>
  </si>
  <si>
    <t xml:space="preserve">PRIHODI UKUPNO</t>
  </si>
  <si>
    <t xml:space="preserve">PRIHODI POSLOVANJA</t>
  </si>
  <si>
    <t xml:space="preserve">Izvor 01</t>
  </si>
  <si>
    <t xml:space="preserve">Opći prihodi</t>
  </si>
  <si>
    <t xml:space="preserve">Izvor 43</t>
  </si>
  <si>
    <t xml:space="preserve">Prihodi za posebne namjene</t>
  </si>
  <si>
    <t xml:space="preserve">Izvor 52</t>
  </si>
  <si>
    <t xml:space="preserve">Pomoći</t>
  </si>
  <si>
    <t xml:space="preserve">Izvor 53</t>
  </si>
  <si>
    <t xml:space="preserve">EU pomoći</t>
  </si>
  <si>
    <t xml:space="preserve">Izvor 61</t>
  </si>
  <si>
    <t xml:space="preserve">Donacije</t>
  </si>
  <si>
    <t xml:space="preserve">PRIHODI OD PRODAJE NEFINANCIJSKE IMOVINE</t>
  </si>
  <si>
    <t xml:space="preserve">RASHODI UKUPNO</t>
  </si>
  <si>
    <t xml:space="preserve">RASHODI  POSLOVANJA</t>
  </si>
  <si>
    <t xml:space="preserve">Izvor 91</t>
  </si>
  <si>
    <t xml:space="preserve">Višak prihoda</t>
  </si>
  <si>
    <t xml:space="preserve">RASHODI ZA NABAVU NEFINANCIJSKE IMOVINE</t>
  </si>
  <si>
    <t xml:space="preserve">VIŠAK/MANJAK</t>
  </si>
  <si>
    <t xml:space="preserve">B) SAŽETAK RAČUNA FINANCIRANJA</t>
  </si>
  <si>
    <t xml:space="preserve">PRIMICI OD FINANCIJSKE IMOVINE I ZADUŽIVANJA</t>
  </si>
  <si>
    <t xml:space="preserve">IZDACI ZA FINANCIJSKU IMOVINU I OTPLATE ZAJMOVA</t>
  </si>
  <si>
    <t xml:space="preserve">NETO FINANCIRANJE</t>
  </si>
  <si>
    <t xml:space="preserve">C) PRENESENI VIŠAK ILI PRENESENI MANJAK</t>
  </si>
  <si>
    <t xml:space="preserve">UKUPAN DONOS VIŠKA/MANJKA IZ PRETHODNE(IH) GODINA</t>
  </si>
  <si>
    <t xml:space="preserve">VIŠAK/MANJAK IZ PRETHODNE(IH) GODINE KOJI ĆE SE POKRITI/RASPOREDITI</t>
  </si>
  <si>
    <t xml:space="preserve">D) VIŠEGODIŠNJI PLAN URAVNOTEŽENJA PRENESENI VIŠAK ILI PRENESENI MANJAK</t>
  </si>
  <si>
    <t xml:space="preserve">PRIJENOS VIŠKA/MANJKA IZ PRETHODNE GODINE</t>
  </si>
  <si>
    <t xml:space="preserve">VIŠAK/MANJAK IZ PRETHODNE GODINE KOJI ĆE SE RASPOREDITI/POKRITI</t>
  </si>
  <si>
    <t xml:space="preserve">VIŠAK /MANJAK TEKUĆE GODINE</t>
  </si>
  <si>
    <t xml:space="preserve">PRIJENOS VIŠKA /MANJKA U SLJEDEĆE RAZDOBLJE</t>
  </si>
  <si>
    <t xml:space="preserve">1.2. RAČUN PRIHODA I RASHODA</t>
  </si>
  <si>
    <t xml:space="preserve">IZVRŠENJE PRORAČUNA  PREMA EKONOMSKOJ KLASIFIKACIJI </t>
  </si>
  <si>
    <t xml:space="preserve">Brojčana oznaka i naziv</t>
  </si>
  <si>
    <t xml:space="preserve">Ostvarenje / izvršenje 
30.6.2023.</t>
  </si>
  <si>
    <t xml:space="preserve">Plan 2024.</t>
  </si>
  <si>
    <t xml:space="preserve">Plan 2025.</t>
  </si>
  <si>
    <t xml:space="preserve">NOVI PLAN</t>
  </si>
  <si>
    <t xml:space="preserve">IZVRŠENJE</t>
  </si>
  <si>
    <t xml:space="preserve">UKUPNO PRIHODI</t>
  </si>
  <si>
    <t xml:space="preserve">6</t>
  </si>
  <si>
    <t xml:space="preserve">Prihodi poslovanja</t>
  </si>
  <si>
    <t xml:space="preserve">61</t>
  </si>
  <si>
    <t xml:space="preserve">Prihodi od poreza</t>
  </si>
  <si>
    <t xml:space="preserve">611</t>
  </si>
  <si>
    <t xml:space="preserve">Porez i prirez na dohodak</t>
  </si>
  <si>
    <t xml:space="preserve">6111</t>
  </si>
  <si>
    <t xml:space="preserve">Porez i prirez na dohodak od nesamostalnog rada </t>
  </si>
  <si>
    <t xml:space="preserve">6112</t>
  </si>
  <si>
    <t xml:space="preserve">Porez i prirez na dohodak od samostalnih djelatnosti</t>
  </si>
  <si>
    <t xml:space="preserve">6113</t>
  </si>
  <si>
    <t xml:space="preserve">Porez i prirez na dohodak od imovine i imovinskih prava</t>
  </si>
  <si>
    <t xml:space="preserve">6114</t>
  </si>
  <si>
    <t xml:space="preserve">Porez i prirez na dohodak od kapitala</t>
  </si>
  <si>
    <t xml:space="preserve">6115</t>
  </si>
  <si>
    <t xml:space="preserve">Porez i prirez na dohodak po godišnjoj prijavi</t>
  </si>
  <si>
    <t xml:space="preserve">6116</t>
  </si>
  <si>
    <t xml:space="preserve">Porez i prirez na dohodak utvrđen u postupku nadzora za prethodne godine</t>
  </si>
  <si>
    <t xml:space="preserve">613</t>
  </si>
  <si>
    <t xml:space="preserve">Porezi na imovinu</t>
  </si>
  <si>
    <t xml:space="preserve">6134</t>
  </si>
  <si>
    <t xml:space="preserve">Porez na promet nekretnina</t>
  </si>
  <si>
    <t xml:space="preserve">614</t>
  </si>
  <si>
    <t xml:space="preserve">Porezi na robu i usluge</t>
  </si>
  <si>
    <t xml:space="preserve">6142</t>
  </si>
  <si>
    <t xml:space="preserve">Porez na potrošnju</t>
  </si>
  <si>
    <t xml:space="preserve">6147</t>
  </si>
  <si>
    <t xml:space="preserve">Porez na dobitke od igara na sreću i ostali porezi od igara na sreću</t>
  </si>
  <si>
    <t xml:space="preserve">63</t>
  </si>
  <si>
    <t xml:space="preserve">Pomoći iz inozemstva i od subjekata unutar općeg proračuna</t>
  </si>
  <si>
    <t xml:space="preserve">632</t>
  </si>
  <si>
    <t xml:space="preserve">Pomoći od međunarodnih organizacija te institucija i tijela EU</t>
  </si>
  <si>
    <t xml:space="preserve">6323</t>
  </si>
  <si>
    <t xml:space="preserve">Tekuće pomoći od institucija i tijela  EU</t>
  </si>
  <si>
    <t xml:space="preserve">633</t>
  </si>
  <si>
    <t xml:space="preserve">Pomoći proračunu iz drugih proračuna</t>
  </si>
  <si>
    <t xml:space="preserve">6331</t>
  </si>
  <si>
    <t xml:space="preserve">Tekuće pomoći proračunu iz drugih proračuna</t>
  </si>
  <si>
    <t xml:space="preserve">6332</t>
  </si>
  <si>
    <t xml:space="preserve">Kapitalne pomoći proračunu iz drugih proračuna</t>
  </si>
  <si>
    <t xml:space="preserve">634</t>
  </si>
  <si>
    <t xml:space="preserve">Pomoći od izvanproračunskih korisnika</t>
  </si>
  <si>
    <t xml:space="preserve">6341</t>
  </si>
  <si>
    <t xml:space="preserve">Tekuće pomoći od ostalih korisnika drž. Pr.</t>
  </si>
  <si>
    <t xml:space="preserve">635</t>
  </si>
  <si>
    <t xml:space="preserve">Pomoći izravnanja za decentralizirane funkcije</t>
  </si>
  <si>
    <t xml:space="preserve">6353</t>
  </si>
  <si>
    <t xml:space="preserve">Tekuće pomoći fiskalnog izravnanja </t>
  </si>
  <si>
    <t xml:space="preserve">636</t>
  </si>
  <si>
    <t xml:space="preserve">Pomoći proračunskim korisnicima iz proračuna koji im nije nadležan</t>
  </si>
  <si>
    <t xml:space="preserve">6361</t>
  </si>
  <si>
    <t xml:space="preserve">Tekuće pomoći proračunskim korisnicima iz proračuna koji im nije nadležan</t>
  </si>
  <si>
    <t xml:space="preserve">6362</t>
  </si>
  <si>
    <t xml:space="preserve">Kapitalne pomoći proračunskim korisnicima iz proračuna koji im nije nadležan</t>
  </si>
  <si>
    <t xml:space="preserve">638</t>
  </si>
  <si>
    <t xml:space="preserve">Pomoći temeljem prijenosa EU sredstava</t>
  </si>
  <si>
    <t xml:space="preserve">6381</t>
  </si>
  <si>
    <t xml:space="preserve">Tekuće pomoći temeljem prijenosa EU sredstava</t>
  </si>
  <si>
    <t xml:space="preserve">6382</t>
  </si>
  <si>
    <t xml:space="preserve">Kapitalne pomoći temeljem prijenosa EU sredstava</t>
  </si>
  <si>
    <t xml:space="preserve">639</t>
  </si>
  <si>
    <t xml:space="preserve">Prijenosi između proračunskih korisnika istog proračuna</t>
  </si>
  <si>
    <t xml:space="preserve">6391</t>
  </si>
  <si>
    <t xml:space="preserve">Tekući prijenosi između proračunskih korisnika istog proračuna</t>
  </si>
  <si>
    <t xml:space="preserve">6392</t>
  </si>
  <si>
    <t xml:space="preserve">Kapitalni prijenosi između proračunskih korisnika istog proračuna</t>
  </si>
  <si>
    <t xml:space="preserve">6393</t>
  </si>
  <si>
    <t xml:space="preserve">Tekući prijenosi između proračunskih korisnika istog proračuna temeljem prijenosa EU sredstava</t>
  </si>
  <si>
    <t xml:space="preserve">6394</t>
  </si>
  <si>
    <t xml:space="preserve">Kapitalni prijenosi između proračunskih korisnika istog proračuna temeljem prijenosa EU sredstava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</si>
  <si>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</si>
  <si>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</si>
  <si>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</si>
  <si>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</si>
  <si>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</si>
  <si>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</si>
  <si>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6414</t>
  </si>
  <si>
    <t xml:space="preserve">Prihodi od zateznih kamata</t>
  </si>
  <si>
    <t xml:space="preserve">6415</t>
  </si>
  <si>
    <t xml:space="preserve">Prihodi od pozitivnih tečajnih razlika i razlika zbog primjene valutne klauzule</t>
  </si>
  <si>
    <t xml:space="preserve">6419</t>
  </si>
  <si>
    <t xml:space="preserve">Ostali prihodi od financijske imovine</t>
  </si>
  <si>
    <t xml:space="preserve">642</t>
  </si>
  <si>
    <t xml:space="preserve">Prihodi od nefinancijske imovine</t>
  </si>
  <si>
    <t xml:space="preserve">6421</t>
  </si>
  <si>
    <t xml:space="preserve">Naknade za koncesije</t>
  </si>
  <si>
    <t xml:space="preserve">6422</t>
  </si>
  <si>
    <t xml:space="preserve">Prihodi od zakupa i iznajmljivanja imovine</t>
  </si>
  <si>
    <t xml:space="preserve">6423</t>
  </si>
  <si>
    <t xml:space="preserve">Naknada za korištenje nefinancijske imovine</t>
  </si>
  <si>
    <t xml:space="preserve">6429</t>
  </si>
  <si>
    <t xml:space="preserve">Ostali prihodi od nefinancijske imovine</t>
  </si>
  <si>
    <t xml:space="preserve">643</t>
  </si>
  <si>
    <t xml:space="preserve">Kamate</t>
  </si>
  <si>
    <t xml:space="preserve">6432</t>
  </si>
  <si>
    <t xml:space="preserve">Prihodi od kamata na dane zajmove</t>
  </si>
  <si>
    <t xml:space="preserve">65</t>
  </si>
  <si>
    <t xml:space="preserve">Prihodi od upravnih i administrativnih pristojbi, pristojbi po posebnim propisima i naknada</t>
  </si>
  <si>
    <t xml:space="preserve">651</t>
  </si>
  <si>
    <t xml:space="preserve">Upravne i administrativne pristojbe</t>
  </si>
  <si>
    <t xml:space="preserve">6512</t>
  </si>
  <si>
    <t xml:space="preserve">Županijske, gradske i općinske pristojbe i naknade</t>
  </si>
  <si>
    <t xml:space="preserve">6514</t>
  </si>
  <si>
    <t xml:space="preserve">Ostale upravne pristojbe i naknade</t>
  </si>
  <si>
    <t xml:space="preserve">652</t>
  </si>
  <si>
    <t xml:space="preserve">Prihodi po posebnim propisima</t>
  </si>
  <si>
    <t xml:space="preserve">6522</t>
  </si>
  <si>
    <t xml:space="preserve">Vodni doprinos</t>
  </si>
  <si>
    <t xml:space="preserve">6526</t>
  </si>
  <si>
    <t xml:space="preserve">Prihodi s naslova osiguranja</t>
  </si>
  <si>
    <t xml:space="preserve">653</t>
  </si>
  <si>
    <t xml:space="preserve">Komunalne naknade</t>
  </si>
  <si>
    <t xml:space="preserve">6532</t>
  </si>
  <si>
    <t xml:space="preserve">Komunalna naknada</t>
  </si>
  <si>
    <t xml:space="preserve">66</t>
  </si>
  <si>
    <t xml:space="preserve">Prihodi od prodaje proizvoda i robe te pruženih usluga i prihodi od donacija</t>
  </si>
  <si>
    <t xml:space="preserve">661</t>
  </si>
  <si>
    <t xml:space="preserve">Prihodi od prodaje proizvoda i robe te pruženih usluga</t>
  </si>
  <si>
    <t xml:space="preserve">6614</t>
  </si>
  <si>
    <t xml:space="preserve">Prihodi od prodaje proizvoda i robe</t>
  </si>
  <si>
    <t xml:space="preserve">6615</t>
  </si>
  <si>
    <t xml:space="preserve">Prihodi od pruženih usluga</t>
  </si>
  <si>
    <t xml:space="preserve">663</t>
  </si>
  <si>
    <t xml:space="preserve">Donacije od pravnih i fizičkih osoba izvan općeg proračuna</t>
  </si>
  <si>
    <t xml:space="preserve">6631</t>
  </si>
  <si>
    <t xml:space="preserve">Tekuće donacije</t>
  </si>
  <si>
    <t xml:space="preserve">6632</t>
  </si>
  <si>
    <t xml:space="preserve">Kapitalne donacije</t>
  </si>
  <si>
    <t xml:space="preserve">67</t>
  </si>
  <si>
    <t xml:space="preserve">Prihodi iz nadležnog proračuna i od HZZO-a temeljem ugovornih obveza</t>
  </si>
  <si>
    <t xml:space="preserve">673</t>
  </si>
  <si>
    <t xml:space="preserve">Prihodi od HZZO-a na temelju ugovornih obveza</t>
  </si>
  <si>
    <t xml:space="preserve">6731</t>
  </si>
  <si>
    <t xml:space="preserve">68</t>
  </si>
  <si>
    <t xml:space="preserve">Kazne, upravne mjere i ostali prihodi</t>
  </si>
  <si>
    <t xml:space="preserve">683</t>
  </si>
  <si>
    <t xml:space="preserve">Ostali prihodi</t>
  </si>
  <si>
    <t xml:space="preserve">6831</t>
  </si>
  <si>
    <t xml:space="preserve">7</t>
  </si>
  <si>
    <t xml:space="preserve">Prihodi od prodaje nefinancijske imovine</t>
  </si>
  <si>
    <t xml:space="preserve">71</t>
  </si>
  <si>
    <t xml:space="preserve">Prihodi od prodaje neproizvedene dugotrajne imovine</t>
  </si>
  <si>
    <t xml:space="preserve">711</t>
  </si>
  <si>
    <t xml:space="preserve">Prihodi od prodaje materijalne imovine - prirodnih bogatstava</t>
  </si>
  <si>
    <t xml:space="preserve">7111</t>
  </si>
  <si>
    <t xml:space="preserve">Zemljište</t>
  </si>
  <si>
    <t xml:space="preserve">72</t>
  </si>
  <si>
    <t xml:space="preserve">Prihodi od prodaje proizvedene dugotrajne imovine</t>
  </si>
  <si>
    <t xml:space="preserve">721</t>
  </si>
  <si>
    <t xml:space="preserve">Prihodi od prodaje građevinskih objekata</t>
  </si>
  <si>
    <t xml:space="preserve">7211</t>
  </si>
  <si>
    <t xml:space="preserve">Stambeni objekti</t>
  </si>
  <si>
    <t xml:space="preserve">7212</t>
  </si>
  <si>
    <t xml:space="preserve">Poslovni objekti</t>
  </si>
  <si>
    <t xml:space="preserve">722</t>
  </si>
  <si>
    <t xml:space="preserve">Prihodi od prodaje postrojenja i opreme</t>
  </si>
  <si>
    <t xml:space="preserve">7221</t>
  </si>
  <si>
    <t xml:space="preserve">Uredska oprema i namještaj</t>
  </si>
  <si>
    <t xml:space="preserve">Plan 2026.</t>
  </si>
  <si>
    <t xml:space="preserve">Plan 2027.</t>
  </si>
  <si>
    <t xml:space="preserve">UKUPNO RASHODI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</si>
  <si>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</si>
  <si>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</si>
  <si>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</si>
  <si>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</si>
  <si>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</si>
  <si>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 (Bruto)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</si>
  <si>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</si>
  <si>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</si>
  <si>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</si>
  <si>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</si>
  <si>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3114</t>
  </si>
  <si>
    <t xml:space="preserve">Plaće za posebne uvjete rada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</si>
  <si>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</si>
  <si>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</si>
  <si>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</si>
  <si>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</si>
  <si>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</si>
  <si>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</si>
  <si>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</si>
  <si>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</si>
  <si>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obvezno zdravstveno osiguranje</t>
  </si>
  <si>
    <t xml:space="preserve">3133</t>
  </si>
  <si>
    <t xml:space="preserve">Doprinosi za obvezno osiguranje u slučaju nezaposlenosti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</si>
  <si>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</si>
  <si>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</si>
  <si>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</si>
  <si>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</si>
  <si>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</si>
  <si>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</si>
  <si>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</si>
  <si>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život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</si>
  <si>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</si>
  <si>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</si>
  <si>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</si>
  <si>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</si>
  <si>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</si>
  <si>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</si>
  <si>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</si>
  <si>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</si>
  <si>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3222</t>
  </si>
  <si>
    <t xml:space="preserve">Materijal i sirovine</t>
  </si>
  <si>
    <t xml:space="preserve">3223</t>
  </si>
  <si>
    <t xml:space="preserve">Energija</t>
  </si>
  <si>
    <t xml:space="preserve">3224</t>
  </si>
  <si>
    <t xml:space="preserve">Materijal i dijelovi za tekuće i investicijsko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</si>
  <si>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</si>
  <si>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</si>
  <si>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</si>
  <si>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</si>
  <si>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</si>
  <si>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</si>
  <si>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</si>
  <si>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</si>
  <si>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</si>
  <si>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</si>
  <si>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</si>
  <si>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</si>
  <si>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</si>
  <si>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</si>
  <si>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</si>
  <si>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</si>
  <si>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</si>
  <si>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</si>
  <si>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</si>
  <si>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</si>
  <si>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</si>
  <si>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</si>
  <si>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</si>
  <si>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</si>
  <si>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</si>
  <si>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</si>
  <si>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</si>
  <si>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329</t>
  </si>
  <si>
    <t xml:space="preserve">Ostali nespomenuti rashodi poslovanja</t>
  </si>
  <si>
    <t xml:space="preserve">3291</t>
  </si>
  <si>
    <t xml:space="preserve">Naknade za rad predstavničkih i izvršnih tijela, povjerenstava i slično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</si>
  <si>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</si>
  <si>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</si>
  <si>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</si>
  <si>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</si>
  <si>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3294</t>
  </si>
  <si>
    <t xml:space="preserve">Članarine i norme</t>
  </si>
  <si>
    <t xml:space="preserve">3295</t>
  </si>
  <si>
    <t xml:space="preserve">Pristojbe i naknade</t>
  </si>
  <si>
    <t xml:space="preserve">3296</t>
  </si>
  <si>
    <t xml:space="preserve">Troškovi sudskih 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</si>
  <si>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</si>
  <si>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</si>
  <si>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</si>
  <si>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</si>
  <si>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</si>
  <si>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3423</t>
  </si>
  <si>
    <t xml:space="preserve">Kamate za primljene kredite i zajmove od kreditnih i ostalih financijskih institucija izvan javnog sektora</t>
  </si>
  <si>
    <t xml:space="preserve">3424</t>
  </si>
  <si>
    <t xml:space="preserve">Kamate za primljene zajmove od ostalih trgovačkih društava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</si>
  <si>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</si>
  <si>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</si>
  <si>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</si>
  <si>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</si>
  <si>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</si>
  <si>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</si>
  <si>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3434</t>
  </si>
  <si>
    <t xml:space="preserve">Ostali nespomenuti financijski rashodi</t>
  </si>
  <si>
    <t xml:space="preserve">35</t>
  </si>
  <si>
    <t xml:space="preserve">Subvencije</t>
  </si>
  <si>
    <t xml:space="preserve">351</t>
  </si>
  <si>
    <t xml:space="preserve">Subvencije trgovačkim društvima u javnom sektoru</t>
  </si>
  <si>
    <t xml:space="preserve">3512</t>
  </si>
  <si>
    <t xml:space="preserve">352</t>
  </si>
  <si>
    <t xml:space="preserve">Subvencije trgovačkim društvima, poljoprivrednicima i obrtnicima izvan javnog sektora</t>
  </si>
  <si>
    <t xml:space="preserve">3521</t>
  </si>
  <si>
    <t xml:space="preserve">Subvencije kreditnim i ostalim financijskim institucijama izvan javnog sektora</t>
  </si>
  <si>
    <t xml:space="preserve">3523</t>
  </si>
  <si>
    <t xml:space="preserve">Subvencije poljoprivrednicima i obrtnicima</t>
  </si>
  <si>
    <t xml:space="preserve">36</t>
  </si>
  <si>
    <t xml:space="preserve">Pomoći dane u inozemstvo i unutar općeg proračuna</t>
  </si>
  <si>
    <t xml:space="preserve">362</t>
  </si>
  <si>
    <t xml:space="preserve">Pomoći međunarodnim organizacijama te institucijama i tijelima EU</t>
  </si>
  <si>
    <t xml:space="preserve">3621</t>
  </si>
  <si>
    <t xml:space="preserve">Tekuće pomoći međunarodnim organizacijama te institucijama i tijelima EU</t>
  </si>
  <si>
    <t xml:space="preserve">363</t>
  </si>
  <si>
    <t xml:space="preserve">Pomoći unutar općeg proračuna</t>
  </si>
  <si>
    <t xml:space="preserve">3631</t>
  </si>
  <si>
    <t xml:space="preserve">Tekuće pomoći unutar općeg proračuna</t>
  </si>
  <si>
    <t xml:space="preserve">3632</t>
  </si>
  <si>
    <t xml:space="preserve">Kapitalne pomoći unutar općeg proračuna</t>
  </si>
  <si>
    <t xml:space="preserve">366</t>
  </si>
  <si>
    <t xml:space="preserve">Pomoći proračunskim korisnicima drugih proračuna</t>
  </si>
  <si>
    <t xml:space="preserve">3661</t>
  </si>
  <si>
    <t xml:space="preserve">Tekuće pomoći proračunskim korisnicima drugih proračuna</t>
  </si>
  <si>
    <t xml:space="preserve">368</t>
  </si>
  <si>
    <t xml:space="preserve">3681</t>
  </si>
  <si>
    <t xml:space="preserve">369</t>
  </si>
  <si>
    <t xml:space="preserve">Prijenos između proračunskih korisnika istog proračuna</t>
  </si>
  <si>
    <t xml:space="preserve">3691</t>
  </si>
  <si>
    <t xml:space="preserve">Tekući prijenos između proračunskih korisnika istog proračuna</t>
  </si>
  <si>
    <t xml:space="preserve">3692</t>
  </si>
  <si>
    <t xml:space="preserve">3693</t>
  </si>
  <si>
    <t xml:space="preserve">3694</t>
  </si>
  <si>
    <t xml:space="preserve">37</t>
  </si>
  <si>
    <t xml:space="preserve">Naknade građanima i kućanstvima na temelju osiguranja i druge naknade</t>
  </si>
  <si>
    <t xml:space="preserve">372</t>
  </si>
  <si>
    <t xml:space="preserve">Ostale naknade građanima i kućanstvima iz proračuna</t>
  </si>
  <si>
    <t xml:space="preserve">3721</t>
  </si>
  <si>
    <t xml:space="preserve">Naknade građanima i kućanstvima u novcu</t>
  </si>
  <si>
    <t xml:space="preserve">3722</t>
  </si>
  <si>
    <t xml:space="preserve">Naknade građanima i kućanstvima u naravi</t>
  </si>
  <si>
    <t xml:space="preserve">3723</t>
  </si>
  <si>
    <t xml:space="preserve">Naknade građanima i kućanstvima iz EU sredstava</t>
  </si>
  <si>
    <t xml:space="preserve">38</t>
  </si>
  <si>
    <t xml:space="preserve">Ostali rashodi</t>
  </si>
  <si>
    <t xml:space="preserve">381</t>
  </si>
  <si>
    <t xml:space="preserve">3811</t>
  </si>
  <si>
    <t xml:space="preserve">Tekuće donacije u novcu</t>
  </si>
  <si>
    <t xml:space="preserve">3812</t>
  </si>
  <si>
    <t xml:space="preserve">Tekuće donacije u naravi</t>
  </si>
  <si>
    <t xml:space="preserve">3813</t>
  </si>
  <si>
    <t xml:space="preserve">Tekuće donacije iz EU sredstava</t>
  </si>
  <si>
    <t xml:space="preserve">382</t>
  </si>
  <si>
    <t xml:space="preserve">3821</t>
  </si>
  <si>
    <t xml:space="preserve">Kapitalne donacije neprofitnim organizacijama</t>
  </si>
  <si>
    <t xml:space="preserve">3822</t>
  </si>
  <si>
    <t xml:space="preserve">Kapitalne donacije građanima i kućanstvima</t>
  </si>
  <si>
    <t xml:space="preserve">383</t>
  </si>
  <si>
    <t xml:space="preserve">Kazne, penali i naknade štete</t>
  </si>
  <si>
    <t xml:space="preserve">3834</t>
  </si>
  <si>
    <t xml:space="preserve">Ugovorene kazne i ostale naknade šteta</t>
  </si>
  <si>
    <t xml:space="preserve">3835</t>
  </si>
  <si>
    <t xml:space="preserve">Ostale kazne</t>
  </si>
  <si>
    <t xml:space="preserve">386</t>
  </si>
  <si>
    <t xml:space="preserve">Kapitalne pomoći </t>
  </si>
  <si>
    <t xml:space="preserve">3862</t>
  </si>
  <si>
    <t xml:space="preserve">Kapitalne pomoći kreditnim i ostalim financijskim institucijama te trgovačkim društvima izvan javnog sektora</t>
  </si>
  <si>
    <t xml:space="preserve">3863</t>
  </si>
  <si>
    <t xml:space="preserve">Kapitalne pomoći poljoprivrednicima i obrtnicima</t>
  </si>
  <si>
    <t xml:space="preserve">4</t>
  </si>
  <si>
    <t xml:space="preserve">Rashodi za nabavu nefinancijske imovine</t>
  </si>
  <si>
    <t xml:space="preserve">41</t>
  </si>
  <si>
    <t xml:space="preserve">Rashodi za nabavu neproizvedene dugotrajne imovine</t>
  </si>
  <si>
    <t xml:space="preserve">412</t>
  </si>
  <si>
    <t xml:space="preserve">Nematerijalna imovina-licence</t>
  </si>
  <si>
    <t xml:space="preserve">4121</t>
  </si>
  <si>
    <t xml:space="preserve">Patenti</t>
  </si>
  <si>
    <t xml:space="preserve">4123</t>
  </si>
  <si>
    <t xml:space="preserve">Licence</t>
  </si>
  <si>
    <t xml:space="preserve">42</t>
  </si>
  <si>
    <t xml:space="preserve">Rashodi za nabavu proizvedene dugotrajne imovine</t>
  </si>
  <si>
    <t xml:space="preserve">421</t>
  </si>
  <si>
    <t xml:space="preserve">Građevinski objekti</t>
  </si>
  <si>
    <t xml:space="preserve">4212</t>
  </si>
  <si>
    <t xml:space="preserve">4213</t>
  </si>
  <si>
    <t xml:space="preserve">Ceste,željeznice i ostali prometni objekti</t>
  </si>
  <si>
    <t xml:space="preserve">4214</t>
  </si>
  <si>
    <t xml:space="preserve">Ostali građevinski objekti</t>
  </si>
  <si>
    <t xml:space="preserve">422</t>
  </si>
  <si>
    <t xml:space="preserve">Postrojenja i oprema</t>
  </si>
  <si>
    <t xml:space="preserve">4221</t>
  </si>
  <si>
    <t xml:space="preserve">4222</t>
  </si>
  <si>
    <t xml:space="preserve">Komunikacijska oprema</t>
  </si>
  <si>
    <t xml:space="preserve">4223</t>
  </si>
  <si>
    <t xml:space="preserve">Oprema za održavanje i zaštitu</t>
  </si>
  <si>
    <t xml:space="preserve">4224</t>
  </si>
  <si>
    <t xml:space="preserve">Medicinska i laboratorijska oprema</t>
  </si>
  <si>
    <t xml:space="preserve">4225</t>
  </si>
  <si>
    <t xml:space="preserve">Instrumenti, uređaji i strojevi</t>
  </si>
  <si>
    <t xml:space="preserve">4226</t>
  </si>
  <si>
    <t xml:space="preserve">Sportska i glazbena oprema</t>
  </si>
  <si>
    <t xml:space="preserve">4227</t>
  </si>
  <si>
    <t xml:space="preserve">Uređaji, strojevi i oprema za ostale namjene</t>
  </si>
  <si>
    <t xml:space="preserve">423</t>
  </si>
  <si>
    <t xml:space="preserve">Prijevozna sredstva</t>
  </si>
  <si>
    <t xml:space="preserve">4233</t>
  </si>
  <si>
    <t xml:space="preserve">Prijevozna sredstva u pomorskom i riječnom prometu</t>
  </si>
  <si>
    <t xml:space="preserve">424</t>
  </si>
  <si>
    <t xml:space="preserve">Knjige, umjetnička djela i ostale izložbene vrijednosti</t>
  </si>
  <si>
    <t xml:space="preserve">4241</t>
  </si>
  <si>
    <t xml:space="preserve">Knjige</t>
  </si>
  <si>
    <t xml:space="preserve">427</t>
  </si>
  <si>
    <t xml:space="preserve">Ostala materijalna imovina</t>
  </si>
  <si>
    <t xml:space="preserve">4277</t>
  </si>
  <si>
    <t xml:space="preserve">4263</t>
  </si>
  <si>
    <t xml:space="preserve">Umjetnička, literarna i znanstvena djela</t>
  </si>
  <si>
    <t xml:space="preserve">4264</t>
  </si>
  <si>
    <t xml:space="preserve">Ostala nematerijalna proizvedena imovina</t>
  </si>
  <si>
    <t xml:space="preserve">45</t>
  </si>
  <si>
    <t xml:space="preserve">Rashodi za dodatna ulaganja na nefinancijskoj imovini</t>
  </si>
  <si>
    <t xml:space="preserve">451</t>
  </si>
  <si>
    <t xml:space="preserve">Dodatna ulaganja na građevinskim objektima</t>
  </si>
  <si>
    <t xml:space="preserve">4511</t>
  </si>
  <si>
    <t xml:space="preserve">454</t>
  </si>
  <si>
    <t xml:space="preserve">Dodatna ulaganja za ostalu nefinancijsku imovinu</t>
  </si>
  <si>
    <t xml:space="preserve">4541</t>
  </si>
  <si>
    <t xml:space="preserve">IZVRŠENJE I - VI 2025. OPĆINE NEGOSLAVCI </t>
  </si>
  <si>
    <t xml:space="preserve">PRIHODI I RASHDI PREMA IZVORIMA FINANCIRANJA</t>
  </si>
  <si>
    <t xml:space="preserve">Račun / opis</t>
  </si>
  <si>
    <t xml:space="preserve">PLAN 2023.</t>
  </si>
  <si>
    <t xml:space="preserve">PLAN 2024.</t>
  </si>
  <si>
    <t xml:space="preserve">IZVRŠENJE I-VI 2023.</t>
  </si>
  <si>
    <t xml:space="preserve">PRIHODI I RASHODI PREMA IZVORIMA FINANCIRANJA</t>
  </si>
  <si>
    <t xml:space="preserve">1</t>
  </si>
  <si>
    <t xml:space="preserve">2</t>
  </si>
  <si>
    <t xml:space="preserve"> SVEUKUPNI PRIHODI</t>
  </si>
  <si>
    <t xml:space="preserve">Izvor 1. Opći prihodi i primici</t>
  </si>
  <si>
    <t xml:space="preserve">Izvor 1.1. Opći prihodi i primici</t>
  </si>
  <si>
    <t xml:space="preserve">Izvor 3. Vlastiti prihodi</t>
  </si>
  <si>
    <t xml:space="preserve">Izvor 3.1. Vlastiti prihodi</t>
  </si>
  <si>
    <t xml:space="preserve">Izvor 4. Prihodi za posebne namjene</t>
  </si>
  <si>
    <t xml:space="preserve">Izvor 4.3. Prihodi od nefinancijske imovine</t>
  </si>
  <si>
    <t xml:space="preserve">Izvor 5. Pomoći</t>
  </si>
  <si>
    <t xml:space="preserve">Izvor 5.2. Ostale pomoći</t>
  </si>
  <si>
    <t xml:space="preserve">Izvor 5.3. Pomoći EU</t>
  </si>
  <si>
    <t xml:space="preserve">Izvor 6. Donacije</t>
  </si>
  <si>
    <t xml:space="preserve">Izvor 6.1. Donacije</t>
  </si>
  <si>
    <t xml:space="preserve">Izvor 7. Prihodi od prodaje nefinancijske imovine</t>
  </si>
  <si>
    <t xml:space="preserve">Izvor 7.1. Prihodi od prodaje ili zamjene nefinancijske imovine</t>
  </si>
  <si>
    <t xml:space="preserve">Izvor 7.2. Prih.od pro.nef. imovine i nad. štete s osnova osig. PK</t>
  </si>
  <si>
    <t xml:space="preserve">Izvor 8. Namjenski primici</t>
  </si>
  <si>
    <t xml:space="preserve">Izvor 8.1. Namjenski primici</t>
  </si>
  <si>
    <t xml:space="preserve">Izvor 9. Višak prihoda</t>
  </si>
  <si>
    <t xml:space="preserve">Izvor 9.1. Višak prihoda</t>
  </si>
  <si>
    <t xml:space="preserve"> SVEUKUPNI RASHODI</t>
  </si>
  <si>
    <t xml:space="preserve">RASHODI</t>
  </si>
  <si>
    <t xml:space="preserve">II POSEBNI DIO</t>
  </si>
  <si>
    <t xml:space="preserve">RASHODI PREMA FUNKCIJSKOJ KLASIFIKACIJI</t>
  </si>
  <si>
    <t xml:space="preserve">Šifra </t>
  </si>
  <si>
    <t xml:space="preserve">IZVORI</t>
  </si>
  <si>
    <t xml:space="preserve">BROJ RČ</t>
  </si>
  <si>
    <t xml:space="preserve">VRSTA RASHODA I IZDATAKA</t>
  </si>
  <si>
    <t xml:space="preserve">2012.</t>
  </si>
  <si>
    <t xml:space="preserve">2013.</t>
  </si>
  <si>
    <t xml:space="preserve">PROCJENA 2013</t>
  </si>
  <si>
    <t xml:space="preserve">2014.</t>
  </si>
  <si>
    <t xml:space="preserve">PROCJENA </t>
  </si>
  <si>
    <t xml:space="preserve">2015.</t>
  </si>
  <si>
    <t xml:space="preserve">PROCJENA 2015.</t>
  </si>
  <si>
    <t xml:space="preserve">IZVRŠENJE I-VI</t>
  </si>
  <si>
    <t xml:space="preserve">2016.</t>
  </si>
  <si>
    <t xml:space="preserve">2018.</t>
  </si>
  <si>
    <t xml:space="preserve">Indeks 16/15</t>
  </si>
  <si>
    <t xml:space="preserve">2017.</t>
  </si>
  <si>
    <t xml:space="preserve">2020. </t>
  </si>
  <si>
    <t xml:space="preserve">izvršenje I-VI</t>
  </si>
  <si>
    <t xml:space="preserve">REBALANS</t>
  </si>
  <si>
    <t xml:space="preserve">REBALANS 2020</t>
  </si>
  <si>
    <t xml:space="preserve">PLAN 2021.</t>
  </si>
  <si>
    <t xml:space="preserve">PLAN 2022.</t>
  </si>
  <si>
    <t xml:space="preserve">PLAN 2022. EUR</t>
  </si>
  <si>
    <t xml:space="preserve">PLAN 2023. EUR</t>
  </si>
  <si>
    <t xml:space="preserve">POVEČANJE</t>
  </si>
  <si>
    <t xml:space="preserve">izvršenje </t>
  </si>
  <si>
    <t xml:space="preserve">2024.</t>
  </si>
  <si>
    <t xml:space="preserve">IZVRŠENJE 2024.</t>
  </si>
  <si>
    <t xml:space="preserve">UKUPNO RASHODI I IZDACI</t>
  </si>
  <si>
    <t xml:space="preserve">RAZDJEL </t>
  </si>
  <si>
    <t xml:space="preserve">001  OPĆINSKO VIJEĆE I OPĆINSKI NAČELNIK I TIJELA SAMOUPRAVE</t>
  </si>
  <si>
    <t xml:space="preserve">Glava 001 01</t>
  </si>
  <si>
    <t xml:space="preserve">Općinsko vijeće</t>
  </si>
  <si>
    <t xml:space="preserve">P1001</t>
  </si>
  <si>
    <t xml:space="preserve">Program 01: Donošenje akata i mjera iz djelokruga predstavničkog, izvršnog tijela</t>
  </si>
  <si>
    <t xml:space="preserve">A1001 01</t>
  </si>
  <si>
    <t xml:space="preserve">Aktivnost:</t>
  </si>
  <si>
    <t xml:space="preserve">Redovni rad Općinskog vijeća</t>
  </si>
  <si>
    <t xml:space="preserve">Funkcijska klasifikacija: 0111  Izvršna i zakonodavna tijela</t>
  </si>
  <si>
    <t xml:space="preserve">UKUPNO</t>
  </si>
  <si>
    <t xml:space="preserve">Izvor</t>
  </si>
  <si>
    <t xml:space="preserve">1.1.</t>
  </si>
  <si>
    <t xml:space="preserve">Naknade za rad predstavničkih tijela</t>
  </si>
  <si>
    <t xml:space="preserve">Naknade članovima povjerenstva</t>
  </si>
  <si>
    <t xml:space="preserve">Lokalni izbori - izbori nacionalnih manjina</t>
  </si>
  <si>
    <t xml:space="preserve">Premije osiguranja imovine</t>
  </si>
  <si>
    <t xml:space="preserve">A1001 02</t>
  </si>
  <si>
    <t xml:space="preserve">Potpora radu političkih stranaka</t>
  </si>
  <si>
    <t xml:space="preserve">Donacije i ostali rashodi</t>
  </si>
  <si>
    <t xml:space="preserve">Tekuće donacije u novcu - političkim strankama</t>
  </si>
  <si>
    <t xml:space="preserve">Glava 001 03</t>
  </si>
  <si>
    <t xml:space="preserve">Jedinstveni upravni odjel</t>
  </si>
  <si>
    <t xml:space="preserve">P1002</t>
  </si>
  <si>
    <t xml:space="preserve">Program 02:</t>
  </si>
  <si>
    <t xml:space="preserve">Donošenje i provedba akata i mjera iz djelokruga</t>
  </si>
  <si>
    <t xml:space="preserve">A1002 01</t>
  </si>
  <si>
    <t xml:space="preserve">Administrativno, tehničko i stručno osoblje</t>
  </si>
  <si>
    <t xml:space="preserve">Izvor  </t>
  </si>
  <si>
    <t xml:space="preserve">5.2.</t>
  </si>
  <si>
    <t xml:space="preserve">5.3.</t>
  </si>
  <si>
    <t xml:space="preserve">Pomoći EU</t>
  </si>
  <si>
    <t xml:space="preserve">4.3.</t>
  </si>
  <si>
    <t xml:space="preserve">Namjenski prihodi</t>
  </si>
  <si>
    <t xml:space="preserve">6.1.</t>
  </si>
  <si>
    <t xml:space="preserve">Donacije </t>
  </si>
  <si>
    <t xml:space="preserve">01</t>
  </si>
  <si>
    <t xml:space="preserve">Plaće</t>
  </si>
  <si>
    <t xml:space="preserve">Plaće za redovni rad</t>
  </si>
  <si>
    <t xml:space="preserve">Plaće za javne radove</t>
  </si>
  <si>
    <t xml:space="preserve">Regres</t>
  </si>
  <si>
    <t xml:space="preserve">Ostali rashodi za zaposlene JR</t>
  </si>
  <si>
    <t xml:space="preserve">Topli obrok</t>
  </si>
  <si>
    <t xml:space="preserve">Doprinosi za zdravstveno osiguranje</t>
  </si>
  <si>
    <t xml:space="preserve">Doprinosi za zdravstveno osiguranje JR</t>
  </si>
  <si>
    <t xml:space="preserve">01,43,52,53</t>
  </si>
  <si>
    <t xml:space="preserve">Naknade troškova zaposlenima (službeni put)</t>
  </si>
  <si>
    <t xml:space="preserve">Dnevnice za službeni put</t>
  </si>
  <si>
    <t xml:space="preserve">Naknada za prijevoz u zemlji</t>
  </si>
  <si>
    <t xml:space="preserve">Naknade za prijevoz na posao i s posla</t>
  </si>
  <si>
    <t xml:space="preserve">Naknade za prijevoz na posao i s posla JR</t>
  </si>
  <si>
    <t xml:space="preserve">Uredski materijal</t>
  </si>
  <si>
    <t xml:space="preserve">Materijal i sredstva za čišćenje</t>
  </si>
  <si>
    <t xml:space="preserve">Literatura</t>
  </si>
  <si>
    <t xml:space="preserve">Energija - javna rasvjeta</t>
  </si>
  <si>
    <t xml:space="preserve">Plin - lož ulje</t>
  </si>
  <si>
    <t xml:space="preserve">Motorni benzin sl. auto</t>
  </si>
  <si>
    <t xml:space="preserve">Motorni benzin - kosačice</t>
  </si>
  <si>
    <t xml:space="preserve">Motorni benzin - traktor</t>
  </si>
  <si>
    <t xml:space="preserve">Sitan inventar i auto gume</t>
  </si>
  <si>
    <t xml:space="preserve">Zaštitna oprema - maske COVID 19</t>
  </si>
  <si>
    <t xml:space="preserve">Službena i radna odjeća</t>
  </si>
  <si>
    <t xml:space="preserve">Usuge telefona</t>
  </si>
  <si>
    <t xml:space="preserve">Poštarina</t>
  </si>
  <si>
    <t xml:space="preserve">Usluge tek. i invest.održavanja građevinskih objekata</t>
  </si>
  <si>
    <t xml:space="preserve">Usluge tek. i invest. održavanja septičke jame</t>
  </si>
  <si>
    <t xml:space="preserve">Tekuće održavanje cesta</t>
  </si>
  <si>
    <t xml:space="preserve">Usluge tek. i invest.održavanja postrojenja i opreme</t>
  </si>
  <si>
    <t xml:space="preserve">Usluge tek. i invest.održavanja prijevoznih sredstava</t>
  </si>
  <si>
    <t xml:space="preserve">Tekuće održavanje javnih površina</t>
  </si>
  <si>
    <t xml:space="preserve">Usluge čišćenjadivljih deponija</t>
  </si>
  <si>
    <t xml:space="preserve">Usluge čišćenja</t>
  </si>
  <si>
    <t xml:space="preserve">Hortikultura</t>
  </si>
  <si>
    <t xml:space="preserve">Oswtale uswluge tekućeg održavanja</t>
  </si>
  <si>
    <t xml:space="preserve">Aerofotogrametrijsko snimanje polj. Zemljišta </t>
  </si>
  <si>
    <t xml:space="preserve">Najam reciklažnog dvorišta</t>
  </si>
  <si>
    <t xml:space="preserve">Najam opreme - fotokopirni</t>
  </si>
  <si>
    <t xml:space="preserve">Objava oglasa</t>
  </si>
  <si>
    <t xml:space="preserve">Održavanje WEB stranice</t>
  </si>
  <si>
    <t xml:space="preserve">Iznošenje i odvoz smeća</t>
  </si>
  <si>
    <t xml:space="preserve">Utrošena voda</t>
  </si>
  <si>
    <t xml:space="preserve">Deratizacija </t>
  </si>
  <si>
    <t xml:space="preserve">Dezinsekcija komaraca i stršljenova</t>
  </si>
  <si>
    <t xml:space="preserve">Animalni otpad</t>
  </si>
  <si>
    <t xml:space="preserve">WIFI - optima</t>
  </si>
  <si>
    <t xml:space="preserve">Liječnički pregledi</t>
  </si>
  <si>
    <t xml:space="preserve">Troškovi zaštite životinja</t>
  </si>
  <si>
    <t xml:space="preserve">Ugovori o djelu</t>
  </si>
  <si>
    <t xml:space="preserve">Izrada projektnih dokumentacija</t>
  </si>
  <si>
    <t xml:space="preserve">Izrada procjene rizika</t>
  </si>
  <si>
    <t xml:space="preserve">Istražni radovi - odvodnja i pro.</t>
  </si>
  <si>
    <t xml:space="preserve">Program zaštite divljači</t>
  </si>
  <si>
    <t xml:space="preserve">Srategija razvoja općine</t>
  </si>
  <si>
    <t xml:space="preserve">Strategija upravljanja imovinom</t>
  </si>
  <si>
    <t xml:space="preserve">Ostale intelektualne usluge</t>
  </si>
  <si>
    <t xml:space="preserve">Arhiv</t>
  </si>
  <si>
    <t xml:space="preserve">1% prihoda od poreza na dohodak</t>
  </si>
  <si>
    <t xml:space="preserve">Grafičke i tiskarske usluge</t>
  </si>
  <si>
    <t xml:space="preserve">Usluge pri registarciji prijev. Sred.</t>
  </si>
  <si>
    <t xml:space="preserve">Ostale nespomenute usluge - analiza polj. zemljišta</t>
  </si>
  <si>
    <t xml:space="preserve">Naknada zbog nezapošljavanja invalida</t>
  </si>
  <si>
    <t xml:space="preserve">Naknada za smanjenje miješanog otpada</t>
  </si>
  <si>
    <t xml:space="preserve">Vijenci, cvijeće, svijeće</t>
  </si>
  <si>
    <t xml:space="preserve">Sredstva za realizaciju EU projekata</t>
  </si>
  <si>
    <t xml:space="preserve">A1002 02</t>
  </si>
  <si>
    <t xml:space="preserve">Bankarske usluge, usluge platnog prometa i Fine</t>
  </si>
  <si>
    <t xml:space="preserve">Hrvatska pošta - uslge naplate</t>
  </si>
  <si>
    <t xml:space="preserve">5% državni proračun</t>
  </si>
  <si>
    <t xml:space="preserve">K1002 01</t>
  </si>
  <si>
    <t xml:space="preserve">Kapitalni projekt</t>
  </si>
  <si>
    <t xml:space="preserve">Nabava dugotrajne imovine</t>
  </si>
  <si>
    <t xml:space="preserve">Donacija</t>
  </si>
  <si>
    <t xml:space="preserve">9.1.</t>
  </si>
  <si>
    <t xml:space="preserve">Zemljište </t>
  </si>
  <si>
    <t xml:space="preserve">04</t>
  </si>
  <si>
    <t xml:space="preserve">Kupovina zemljišta</t>
  </si>
  <si>
    <t xml:space="preserve">Zemljište - za potrebe Općine</t>
  </si>
  <si>
    <t xml:space="preserve">5.2.,5.3.,6.1.,9.1.</t>
  </si>
  <si>
    <t xml:space="preserve">Računala i računalna oprema</t>
  </si>
  <si>
    <t xml:space="preserve">Uredski namještaj</t>
  </si>
  <si>
    <t xml:space="preserve">Ostala uredska oprema</t>
  </si>
  <si>
    <t xml:space="preserve">TV prijemnik</t>
  </si>
  <si>
    <t xml:space="preserve">Oprema za grijanje i hlađenje</t>
  </si>
  <si>
    <t xml:space="preserve">Sportska oprema</t>
  </si>
  <si>
    <t xml:space="preserve">Video nazdzor</t>
  </si>
  <si>
    <t xml:space="preserve">Uređaji</t>
  </si>
  <si>
    <t xml:space="preserve">Dječje igralište</t>
  </si>
  <si>
    <t xml:space="preserve">Urbano komunalna oprema</t>
  </si>
  <si>
    <t xml:space="preserve">Nematerijalna proizvedena imovina</t>
  </si>
  <si>
    <t xml:space="preserve">Računalni program</t>
  </si>
  <si>
    <t xml:space="preserve">Projektne dokumentacije</t>
  </si>
  <si>
    <t xml:space="preserve">Prostorni plan</t>
  </si>
  <si>
    <t xml:space="preserve">P 1003</t>
  </si>
  <si>
    <t xml:space="preserve">Program 03:</t>
  </si>
  <si>
    <t xml:space="preserve">Protupožarna i civilna zaštita</t>
  </si>
  <si>
    <t xml:space="preserve">A1003 01</t>
  </si>
  <si>
    <t xml:space="preserve">Protupožarna zaštita</t>
  </si>
  <si>
    <t xml:space="preserve">Funkcijska klasifikacija: 0320 Usluge protupožarne zaštite</t>
  </si>
  <si>
    <t xml:space="preserve">A1003 02</t>
  </si>
  <si>
    <t xml:space="preserve">Civilna zaštita</t>
  </si>
  <si>
    <t xml:space="preserve">Funkcijska organizacija: 0360 Rashodi za javni red i sigurnost</t>
  </si>
  <si>
    <t xml:space="preserve">Namjnski prihodi</t>
  </si>
  <si>
    <t xml:space="preserve">P1004</t>
  </si>
  <si>
    <t xml:space="preserve">Program 04:</t>
  </si>
  <si>
    <t xml:space="preserve">Javne potrebe u obrazovanju općine Negoslavci</t>
  </si>
  <si>
    <t xml:space="preserve">A1004 01</t>
  </si>
  <si>
    <t xml:space="preserve">Predškola</t>
  </si>
  <si>
    <t xml:space="preserve">Funkcijska klasifikacija: 0912 Predškolsko obrazovanje</t>
  </si>
  <si>
    <t xml:space="preserve">Naknade građanima i kućanstvima</t>
  </si>
  <si>
    <t xml:space="preserve">Sufinanciranje boravka djece u vrtiću</t>
  </si>
  <si>
    <t xml:space="preserve">Ekskurzije</t>
  </si>
  <si>
    <t xml:space="preserve">Tekuće dpnacije - održavanje i opremanje</t>
  </si>
  <si>
    <t xml:space="preserve">Tekuće donacije - Predškola</t>
  </si>
  <si>
    <t xml:space="preserve">Obuća za djecu u vrtiću</t>
  </si>
  <si>
    <t xml:space="preserve">Pribor, bojanke i dr. predškola</t>
  </si>
  <si>
    <t xml:space="preserve">Tekuće donacije - Predškola-prehrana</t>
  </si>
  <si>
    <t xml:space="preserve">A1004 02</t>
  </si>
  <si>
    <t xml:space="preserve">Sufinan.javnog prijevoza srednješk.učenika</t>
  </si>
  <si>
    <t xml:space="preserve">Funkcijska kklasifikacija: 092 Srednješkolsko obrazovanje</t>
  </si>
  <si>
    <t xml:space="preserve">Ostale naknada građanima i kućanstvima</t>
  </si>
  <si>
    <t xml:space="preserve">Prijevoz učenika</t>
  </si>
  <si>
    <t xml:space="preserve">A1004 03</t>
  </si>
  <si>
    <t xml:space="preserve">Osnovno školstvo</t>
  </si>
  <si>
    <t xml:space="preserve">Funkcijska klasifikacija: 0913 Osnovnoškolsko obrazovanje</t>
  </si>
  <si>
    <t xml:space="preserve">Tekuće pomoći -OŠ</t>
  </si>
  <si>
    <t xml:space="preserve">Tekuće pomoći -OŠ prehrana učenika</t>
  </si>
  <si>
    <t xml:space="preserve">Sufinanciranje školske prehrane</t>
  </si>
  <si>
    <t xml:space="preserve">Sufinanciranje ekskurzije učenicima</t>
  </si>
  <si>
    <t xml:space="preserve">1.1,4.3,9.1.</t>
  </si>
  <si>
    <t xml:space="preserve">Radne bilježnice za učenike</t>
  </si>
  <si>
    <t xml:space="preserve">Škola plivanja</t>
  </si>
  <si>
    <t xml:space="preserve">Ostale naknade u naravi</t>
  </si>
  <si>
    <t xml:space="preserve">Obuća za učenike OŠ</t>
  </si>
  <si>
    <t xml:space="preserve">P1005</t>
  </si>
  <si>
    <t xml:space="preserve">Program 05:</t>
  </si>
  <si>
    <t xml:space="preserve">Održavanje objekat i uređaja kom. infrastrukture</t>
  </si>
  <si>
    <t xml:space="preserve">K1005 01</t>
  </si>
  <si>
    <t xml:space="preserve">Održavanje komunalne infrastrukture</t>
  </si>
  <si>
    <t xml:space="preserve">Funkcijska klasifikacija: 0660 Rashodi vezani uz stan.i kom.po</t>
  </si>
  <si>
    <t xml:space="preserve">4.3,5.3,6.1,9.1.</t>
  </si>
  <si>
    <t xml:space="preserve">Rashodi za dodatna ulaganja na nefinacijskoj imovini</t>
  </si>
  <si>
    <t xml:space="preserve">Ostali građevinski objekti Dom kulture</t>
  </si>
  <si>
    <t xml:space="preserve">Sanacija pješačkih staza - PORLZ</t>
  </si>
  <si>
    <t xml:space="preserve">Renoviranje etno kuće - Dom kulture</t>
  </si>
  <si>
    <t xml:space="preserve">Uređenje NK Negoslavci - obnova svlačionica</t>
  </si>
  <si>
    <t xml:space="preserve">Uređenje malonogometnog igrališta</t>
  </si>
  <si>
    <t xml:space="preserve">Uređenje groblja (parking i ograda-Minist. Polj.)</t>
  </si>
  <si>
    <t xml:space="preserve">K1005 02</t>
  </si>
  <si>
    <t xml:space="preserve">Kapitalni projekt: Obnova centra općine</t>
  </si>
  <si>
    <t xml:space="preserve">Funkcijska klasifikacija: 0660 Rashodi vezani uz stan.i kom. Pogod.</t>
  </si>
  <si>
    <t xml:space="preserve">5.3,6.1.</t>
  </si>
  <si>
    <t xml:space="preserve">Rahodi za nabavu proizdene dugotrajne imovine</t>
  </si>
  <si>
    <t xml:space="preserve">Centar općine PPNM</t>
  </si>
  <si>
    <t xml:space="preserve">Uređenje centra - faza II PPNM</t>
  </si>
  <si>
    <t xml:space="preserve">Uređenje Lovačkog doma</t>
  </si>
  <si>
    <t xml:space="preserve">A1005 01</t>
  </si>
  <si>
    <t xml:space="preserve">Materijal i dijelovi za održavanje javne rasvjete</t>
  </si>
  <si>
    <t xml:space="preserve">Funkcijska klasifikacija: 0640 Ulična rasvjeta</t>
  </si>
  <si>
    <t xml:space="preserve">4.3,9.1.</t>
  </si>
  <si>
    <t xml:space="preserve">Rashodi za materijal i energijau</t>
  </si>
  <si>
    <t xml:space="preserve">Materijal za održavanje javne rasvjete</t>
  </si>
  <si>
    <t xml:space="preserve">Usluge tek.i inves.održavanja javne rasvjete</t>
  </si>
  <si>
    <t xml:space="preserve">P1006</t>
  </si>
  <si>
    <t xml:space="preserve">Program 06:</t>
  </si>
  <si>
    <t xml:space="preserve">Izgradnja objekata i urđ. Komunalne infrastr.i opremanje</t>
  </si>
  <si>
    <t xml:space="preserve">K1006 01</t>
  </si>
  <si>
    <t xml:space="preserve">Izgradnja plinovoda, vodovoda i kanla.</t>
  </si>
  <si>
    <t xml:space="preserve">5.3,9.1.</t>
  </si>
  <si>
    <t xml:space="preserve">Izgradnja nerazvrstanih cesta</t>
  </si>
  <si>
    <t xml:space="preserve">Izgradnja parkinga PORLZ</t>
  </si>
  <si>
    <t xml:space="preserve">Plinovod, vodovod i kanalizacije </t>
  </si>
  <si>
    <t xml:space="preserve">Divlja deponija GRABOVO</t>
  </si>
  <si>
    <t xml:space="preserve">Izgradnja dječjeg vrtića</t>
  </si>
  <si>
    <t xml:space="preserve">Javna rasvjeta</t>
  </si>
  <si>
    <t xml:space="preserve">K1006 02</t>
  </si>
  <si>
    <t xml:space="preserve">Opremanje komunalnom opremom</t>
  </si>
  <si>
    <t xml:space="preserve">Pomoći </t>
  </si>
  <si>
    <t xml:space="preserve">Edukacija - komunalni otpad</t>
  </si>
  <si>
    <t xml:space="preserve">Oprema za odlaganje komunalnog otpada</t>
  </si>
  <si>
    <t xml:space="preserve">Oprema - trimeri</t>
  </si>
  <si>
    <t xml:space="preserve">P1007 </t>
  </si>
  <si>
    <t xml:space="preserve">Program 07</t>
  </si>
  <si>
    <t xml:space="preserve">Program javnih potreba u so. skrbi općine Neg.</t>
  </si>
  <si>
    <t xml:space="preserve">A1007 01</t>
  </si>
  <si>
    <t xml:space="preserve">Pomoć u novcu pojedincima i obiteljima</t>
  </si>
  <si>
    <t xml:space="preserve">Funkcijska klasifikacija: 1070 - Socijalna pomoć stanovništvu …</t>
  </si>
  <si>
    <t xml:space="preserve">Ostale naknade građanima i kućanstvima</t>
  </si>
  <si>
    <t xml:space="preserve">Pomoć obiteljima i kućanstvima</t>
  </si>
  <si>
    <t xml:space="preserve">Pomoć i njega u kući - jednokratne pomoći</t>
  </si>
  <si>
    <t xml:space="preserve">Jednokratne pomoći umirovljenicima</t>
  </si>
  <si>
    <t xml:space="preserve">Paketi za potrebite</t>
  </si>
  <si>
    <t xml:space="preserve">Sufinanciranje prijevoza građana</t>
  </si>
  <si>
    <t xml:space="preserve">A1007 02</t>
  </si>
  <si>
    <t xml:space="preserve">Pomoć u novcu pojedincima i obit. - đaci i paketići</t>
  </si>
  <si>
    <t xml:space="preserve">Pomoć obiteljima za đake prvake</t>
  </si>
  <si>
    <t xml:space="preserve">Sportska nagrada</t>
  </si>
  <si>
    <t xml:space="preserve">Ostale naknade - dječji paketići</t>
  </si>
  <si>
    <t xml:space="preserve">K1007 01</t>
  </si>
  <si>
    <t xml:space="preserve">Kapitalni projekt: Energetska učinkovitost u zgradarstvu</t>
  </si>
  <si>
    <t xml:space="preserve">Funkcijska klasifikacija: 1070 -  pomoć stanovništvu …</t>
  </si>
  <si>
    <t xml:space="preserve">Kapitalne pomoći za obnovu građ. Objekata</t>
  </si>
  <si>
    <t xml:space="preserve">A1007 03</t>
  </si>
  <si>
    <t xml:space="preserve">Crveni križ</t>
  </si>
  <si>
    <t xml:space="preserve">Tekuće donacija Crveni križ</t>
  </si>
  <si>
    <t xml:space="preserve">P1008</t>
  </si>
  <si>
    <t xml:space="preserve">Program 08:</t>
  </si>
  <si>
    <t xml:space="preserve">Program javnih potreba u kulturi</t>
  </si>
  <si>
    <t xml:space="preserve">A1008 01</t>
  </si>
  <si>
    <t xml:space="preserve">Vjerske zajednice - pomoć u radu</t>
  </si>
  <si>
    <t xml:space="preserve">Funkcijska klasifikacija: 0840 Religijske i druge službe zajednice</t>
  </si>
  <si>
    <t xml:space="preserve">5.2,9.1.</t>
  </si>
  <si>
    <t xml:space="preserve">Tekuće donacije vjerskim zajednicama</t>
  </si>
  <si>
    <t xml:space="preserve">Tekuće donacije ostalim vjerskim zajednicama</t>
  </si>
  <si>
    <t xml:space="preserve">Kapitalne donacije vjerskim zajednicama</t>
  </si>
  <si>
    <t xml:space="preserve">A1008 02</t>
  </si>
  <si>
    <t xml:space="preserve">Djelatnost kulturno-umjetničkih društava</t>
  </si>
  <si>
    <t xml:space="preserve">Funkcijska klasifikacija: 0820 - Službe kulture</t>
  </si>
  <si>
    <t xml:space="preserve">Tekuće donacije SKD</t>
  </si>
  <si>
    <t xml:space="preserve">A1008 03</t>
  </si>
  <si>
    <t xml:space="preserve">Kulturne manifestacije</t>
  </si>
  <si>
    <t xml:space="preserve">Tekuće donacija za kulturne manifestacije</t>
  </si>
  <si>
    <t xml:space="preserve">A1008 04</t>
  </si>
  <si>
    <t xml:space="preserve">Zajedničko veće općina</t>
  </si>
  <si>
    <t xml:space="preserve">Tekuće donacije za rad ZVO</t>
  </si>
  <si>
    <t xml:space="preserve">A1008 05</t>
  </si>
  <si>
    <t xml:space="preserve">Udruge </t>
  </si>
  <si>
    <t xml:space="preserve">Tekuće pomoći proračunima</t>
  </si>
  <si>
    <t xml:space="preserve">Tekuće pomoći VSŽ</t>
  </si>
  <si>
    <t xml:space="preserve">Tekuće pomoći proračunskim korisnicima</t>
  </si>
  <si>
    <t xml:space="preserve">Tekuće pomoći - BIBLIOBUS</t>
  </si>
  <si>
    <t xml:space="preserve">Tekuće donacije LAG Srijem</t>
  </si>
  <si>
    <t xml:space="preserve">Tekuće donacije nacionalnim manjinama</t>
  </si>
  <si>
    <t xml:space="preserve">Tekuće donacije LD FAZAN</t>
  </si>
  <si>
    <t xml:space="preserve">Tekuće donacije ŠRU DOBRA VODA</t>
  </si>
  <si>
    <t xml:space="preserve">Tekuće donacije UŽ NEGOSLAVČANKE</t>
  </si>
  <si>
    <t xml:space="preserve">Tekuće donacije UMIROVLJ.SREMAC</t>
  </si>
  <si>
    <t xml:space="preserve">Tekuće donacije VSŽ </t>
  </si>
  <si>
    <t xml:space="preserve">Tekuće donacije Glas potrošača</t>
  </si>
  <si>
    <t xml:space="preserve">Tekuće donacija ostalim neprofitnim organizacijama</t>
  </si>
  <si>
    <t xml:space="preserve">Projekt prekogranične suradnje IPA (projekt centar)</t>
  </si>
  <si>
    <t xml:space="preserve">P1009</t>
  </si>
  <si>
    <t xml:space="preserve">Program 09:</t>
  </si>
  <si>
    <t xml:space="preserve">Javne potrebe u športu</t>
  </si>
  <si>
    <t xml:space="preserve">A1009 01</t>
  </si>
  <si>
    <t xml:space="preserve">Aktinost:</t>
  </si>
  <si>
    <t xml:space="preserve">Tekuće donacije sportskim udrugama</t>
  </si>
  <si>
    <t xml:space="preserve">Funkcijska klasifikacija: 0810 Službe rekreacije i sporta</t>
  </si>
  <si>
    <t xml:space="preserve">Tekuće donacije športskim organizacijama </t>
  </si>
  <si>
    <t xml:space="preserve">Tekuće donacije šahovski klub</t>
  </si>
  <si>
    <t xml:space="preserve">Tekuće donacije za sportske manifestacije</t>
  </si>
  <si>
    <t xml:space="preserve">P1010</t>
  </si>
  <si>
    <t xml:space="preserve">Program 10:</t>
  </si>
  <si>
    <t xml:space="preserve">Demografske mjere Općine Negoslavci</t>
  </si>
  <si>
    <t xml:space="preserve">A1010 01</t>
  </si>
  <si>
    <t xml:space="preserve">Funkcijska klasifikacija: 0620 Razvoj zajednice</t>
  </si>
  <si>
    <t xml:space="preserve">Pomoć za novorođeno dijete</t>
  </si>
  <si>
    <t xml:space="preserve">Stipendije i školarine</t>
  </si>
  <si>
    <t xml:space="preserve">Naknade za pomoć mladim obiteljima</t>
  </si>
  <si>
    <t xml:space="preserve">Kapitalne pomoći</t>
  </si>
  <si>
    <t xml:space="preserve">Naknade za pomoć poduzetnicima na području Općine</t>
  </si>
  <si>
    <t xml:space="preserve">P1011</t>
  </si>
  <si>
    <t xml:space="preserve">Program 11:</t>
  </si>
  <si>
    <t xml:space="preserve">Program "Zaželi"</t>
  </si>
  <si>
    <t xml:space="preserve">A1011 01</t>
  </si>
  <si>
    <t xml:space="preserve">Aktinost: </t>
  </si>
  <si>
    <t xml:space="preserve">Rashodi za zaposlene-javni radovi</t>
  </si>
  <si>
    <t xml:space="preserve">.</t>
  </si>
  <si>
    <t xml:space="preserve">Plaća za zaposlene Zaželi</t>
  </si>
  <si>
    <t xml:space="preserve">Prijevoz na službenom putu</t>
  </si>
  <si>
    <t xml:space="preserve">Privatni automobil u službene svrhe</t>
  </si>
  <si>
    <t xml:space="preserve">Kućanske i osnovne higijenske potrepštine</t>
  </si>
  <si>
    <t xml:space="preserve">Promičbeni mateijral</t>
  </si>
  <si>
    <t xml:space="preserve">Laboratorijske usluge</t>
  </si>
  <si>
    <t xml:space="preserve">Funkcijska klasifikacija</t>
  </si>
  <si>
    <t xml:space="preserve"> NOVI PLAN 2022.</t>
  </si>
  <si>
    <t xml:space="preserve">PLAN 2024. EUR</t>
  </si>
  <si>
    <t xml:space="preserve">IZVRŠENJE 06/2023. EUR</t>
  </si>
  <si>
    <t xml:space="preserve">0111</t>
  </si>
  <si>
    <t xml:space="preserve">Izvršna i zakonodavna tijela</t>
  </si>
  <si>
    <t xml:space="preserve">0320</t>
  </si>
  <si>
    <t xml:space="preserve">Usluge protupožarne zaštite</t>
  </si>
  <si>
    <t xml:space="preserve">0360</t>
  </si>
  <si>
    <t xml:space="preserve">Rashodi za javni red i sigurnost</t>
  </si>
  <si>
    <t xml:space="preserve">0620</t>
  </si>
  <si>
    <t xml:space="preserve">Razvoj zajednice</t>
  </si>
  <si>
    <t xml:space="preserve">0640</t>
  </si>
  <si>
    <t xml:space="preserve">Ulična rasvjeta</t>
  </si>
  <si>
    <t xml:space="preserve">0660</t>
  </si>
  <si>
    <t xml:space="preserve">Rashodi vezani uz stanovanje i komunalnu infrastrukturu</t>
  </si>
  <si>
    <t xml:space="preserve">0810</t>
  </si>
  <si>
    <t xml:space="preserve">Službe rekreacije i sporta</t>
  </si>
  <si>
    <t xml:space="preserve">0820</t>
  </si>
  <si>
    <t xml:space="preserve">Službe kulture</t>
  </si>
  <si>
    <t xml:space="preserve">0840</t>
  </si>
  <si>
    <t xml:space="preserve">Religijske i druge službe zajednice</t>
  </si>
  <si>
    <t xml:space="preserve">0912</t>
  </si>
  <si>
    <t xml:space="preserve">Predškolsko obrazovanje</t>
  </si>
  <si>
    <t xml:space="preserve">0913</t>
  </si>
  <si>
    <t xml:space="preserve">Osnovnoškolsko obrazovanje</t>
  </si>
  <si>
    <t xml:space="preserve">0920</t>
  </si>
  <si>
    <t xml:space="preserve">Srednješkoslko obraovanje</t>
  </si>
  <si>
    <t xml:space="preserve">Socijalna pomoć stanovništvu</t>
  </si>
  <si>
    <t xml:space="preserve">RASHODI PREMA ORGANIZACIJSKOJ KLASIFIKACIJI</t>
  </si>
  <si>
    <t xml:space="preserve">Glava 001 02</t>
  </si>
  <si>
    <t xml:space="preserve">Lokalni izbori </t>
  </si>
  <si>
    <t xml:space="preserve">Tekuće održavanje javnih površina ostalo</t>
  </si>
  <si>
    <t xml:space="preserve">Geodetsko-katastarske usluge</t>
  </si>
  <si>
    <t xml:space="preserve">Usluge edukacije</t>
  </si>
  <si>
    <t xml:space="preserve">Usluge provedbe javne nabave</t>
  </si>
  <si>
    <t xml:space="preserve">Troškovi cijene programa</t>
  </si>
  <si>
    <t xml:space="preserve">Sanacija pješačkih staza - Petrovačka ulica</t>
  </si>
  <si>
    <t xml:space="preserve">Izmjene prostornog plana</t>
  </si>
  <si>
    <t xml:space="preserve">PPNM  - Sanacija staza0</t>
  </si>
  <si>
    <t xml:space="preserve">Igralište sa umjetnom travom</t>
  </si>
  <si>
    <t xml:space="preserve">Ostale naknade za zaposlene</t>
  </si>
  <si>
    <t xml:space="preserve">PLAN 2025. EUR</t>
  </si>
  <si>
    <t xml:space="preserve">PLAN 2026. EUR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</si>
</sst>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[RED]#,##0.00"/>
    <numFmt numFmtId="166" formatCode="#,##0.00"/>
    <numFmt numFmtId="167" formatCode="0.000000;[RED]0.000000"/>
    <numFmt numFmtId="168" formatCode="#,##0"/>
    <numFmt numFmtId="169" formatCode="@"/>
    <numFmt numFmtId="170" formatCode="0.00;[RED]0.00"/>
    <numFmt numFmtId="171" formatCode="#,##0.0000000;[RED]#,##0.0000000"/>
    <numFmt numFmtId="172" formatCode="d/mmm"/>
  </numFmts>
  <fonts count="35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MS Sans Serif"/>
      <family val="2"/>
      <charset val="238"/>
    </font>
    <font>
      <sz val="11"/>
      <color rgb="FF000000"/>
      <name val="Calibri"/>
      <family val="2"/>
      <charset val="238"/>
    </font>
    <font>
      <b val="true"/>
      <sz val="10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8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 val="true"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 val="true"/>
      <sz val="8"/>
      <color rgb="FF000000"/>
      <name val="Calibri"/>
      <family val="2"/>
      <charset val="238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8"/>
      <color rgb="FFD9D9D9"/>
      <name val="Calibri"/>
      <family val="2"/>
      <charset val="238"/>
    </font>
    <font>
      <b val="true"/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9"/>
      <color rgb="FF000000"/>
      <name val="Arial Narrow"/>
      <family val="2"/>
      <charset val="238"/>
    </font>
    <font>
      <b val="true"/>
      <sz val="10"/>
      <color rgb="FF000000"/>
      <name val="Times New Roman"/>
      <family val="1"/>
      <charset val="238"/>
    </font>
    <font>
      <b val="true"/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i val="true"/>
      <sz val="9"/>
      <name val="Arial"/>
      <family val="2"/>
      <charset val="238"/>
    </font>
    <font>
      <b val="true"/>
      <i val="true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 val="true"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5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5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8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8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3" fillId="0" borderId="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8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1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11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1" fillId="0" borderId="1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4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1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4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0" xfId="22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8" fontId="11" fillId="0" borderId="0" xfId="2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22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5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11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4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15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17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1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17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0" borderId="17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1" fillId="0" borderId="17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4" fillId="0" borderId="1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7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8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11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0" borderId="0" xfId="2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19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19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0" borderId="19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1" fillId="0" borderId="19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7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8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true">
      <alignment horizontal="center" vertical="top" textRotation="0" wrapText="true" indent="0" shrinkToFit="true" readingOrder="1"/>
      <protection locked="true" hidden="false"/>
    </xf>
    <xf numFmtId="164" fontId="20" fillId="0" borderId="0" xfId="21" applyFont="true" applyBorder="true" applyAlignment="true" applyProtection="true">
      <alignment horizontal="center" vertical="top" textRotation="0" wrapText="true" indent="0" shrinkToFit="true" readingOrder="1"/>
      <protection locked="true" hidden="false"/>
    </xf>
    <xf numFmtId="164" fontId="21" fillId="2" borderId="1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9" fontId="21" fillId="2" borderId="2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18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4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23" fillId="0" borderId="5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5" fillId="0" borderId="5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7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9" fontId="21" fillId="0" borderId="8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6" fontId="21" fillId="0" borderId="8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6" fontId="18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7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9" fontId="24" fillId="0" borderId="7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9" fontId="24" fillId="0" borderId="8" xfId="21" applyFont="true" applyBorder="true" applyAlignment="true" applyProtection="true">
      <alignment horizontal="left" vertical="center" textRotation="0" wrapText="true" indent="0" shrinkToFit="true" readingOrder="1"/>
      <protection locked="true" hidden="false"/>
    </xf>
    <xf numFmtId="166" fontId="24" fillId="0" borderId="8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24" fillId="0" borderId="8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21" fillId="2" borderId="7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9" fontId="21" fillId="2" borderId="8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18" fillId="3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4" fontId="23" fillId="0" borderId="8" xfId="21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6" fontId="11" fillId="0" borderId="8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6" fontId="21" fillId="5" borderId="8" xfId="21" applyFont="true" applyBorder="true" applyAlignment="true" applyProtection="true">
      <alignment horizontal="right" vertical="center" textRotation="0" wrapText="true" indent="0" shrinkToFit="true" readingOrder="1"/>
      <protection locked="true" hidden="false"/>
    </xf>
    <xf numFmtId="164" fontId="5" fillId="0" borderId="8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2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2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8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8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8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27" fillId="0" borderId="0" xfId="24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8" fillId="0" borderId="1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4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24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30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9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8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30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7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0" fillId="0" borderId="7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3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7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no 2" xfId="21"/>
    <cellStyle name="Obično 2" xfId="22"/>
    <cellStyle name="Obično 3" xfId="23"/>
    <cellStyle name="Obično 3 2" xfId="24"/>
    <cellStyle name="Obično 3 3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DC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false"/>
  </sheetPr>
  <dimension ref="A1:A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B13" activeCellId="0" sqref="AB1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2" width="4.86"/>
    <col collapsed="false" customWidth="true" hidden="false" outlineLevel="0" max="3" min="3" style="2" width="43.29"/>
    <col collapsed="false" customWidth="true" hidden="true" outlineLevel="0" max="17" min="4" style="2" width="8.86"/>
    <col collapsed="false" customWidth="true" hidden="true" outlineLevel="0" max="18" min="18" style="2" width="11.43"/>
    <col collapsed="false" customWidth="true" hidden="true" outlineLevel="0" max="19" min="19" style="2" width="11.71"/>
    <col collapsed="false" customWidth="true" hidden="true" outlineLevel="0" max="20" min="20" style="3" width="12.29"/>
    <col collapsed="false" customWidth="true" hidden="true" outlineLevel="0" max="22" min="21" style="3" width="12.71"/>
    <col collapsed="false" customWidth="true" hidden="true" outlineLevel="0" max="23" min="23" style="4" width="13.15"/>
    <col collapsed="false" customWidth="true" hidden="true" outlineLevel="0" max="24" min="24" style="4" width="12.86"/>
    <col collapsed="false" customWidth="true" hidden="true" outlineLevel="0" max="25" min="25" style="4" width="12.42"/>
    <col collapsed="false" customWidth="true" hidden="true" outlineLevel="0" max="26" min="26" style="4" width="12.57"/>
    <col collapsed="false" customWidth="true" hidden="true" outlineLevel="0" max="27" min="27" style="4" width="15.14"/>
    <col collapsed="false" customWidth="true" hidden="false" outlineLevel="0" max="28" min="28" style="4" width="12.71"/>
    <col collapsed="false" customWidth="true" hidden="true" outlineLevel="0" max="29" min="29" style="4" width="12.86"/>
    <col collapsed="false" customWidth="true" hidden="false" outlineLevel="0" max="30" min="30" style="4" width="12.86"/>
    <col collapsed="false" customWidth="true" hidden="true" outlineLevel="0" max="31" min="31" style="4" width="12.86"/>
    <col collapsed="false" customWidth="true" hidden="false" outlineLevel="0" max="32" min="32" style="4" width="14.86"/>
    <col collapsed="false" customWidth="false" hidden="false" outlineLevel="0" max="33" min="33" style="4" width="9.14"/>
    <col collapsed="false" customWidth="false" hidden="false" outlineLevel="0" max="16384" min="34" style="2" width="9.14"/>
  </cols>
  <sheetData>
    <row r="1" customFormat="false" ht="18" hidden="false" customHeight="false" outlineLevel="0" collapsed="false">
      <c r="B1" s="5" t="s">
        <v>0</v>
      </c>
      <c r="C1" s="6"/>
      <c r="D1" s="6"/>
      <c r="E1" s="3"/>
      <c r="F1" s="6"/>
      <c r="G1" s="6"/>
      <c r="H1" s="6"/>
      <c r="I1" s="6"/>
      <c r="J1" s="6"/>
      <c r="K1" s="7"/>
      <c r="L1" s="7"/>
      <c r="M1" s="7"/>
      <c r="N1" s="7"/>
      <c r="O1" s="7"/>
      <c r="P1" s="7"/>
      <c r="Q1" s="7"/>
      <c r="R1" s="7"/>
      <c r="S1" s="7"/>
    </row>
    <row r="2" customFormat="false" ht="12.75" hidden="false" customHeight="false" outlineLevel="0" collapsed="false">
      <c r="B2" s="6"/>
      <c r="C2" s="6"/>
      <c r="D2" s="6"/>
      <c r="E2" s="3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B3" s="6"/>
      <c r="C3" s="6"/>
      <c r="D3" s="6"/>
      <c r="E3" s="3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</row>
    <row r="4" customFormat="false" ht="20.2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customFormat="false" ht="27" hidden="false" customHeight="tru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customFormat="false" ht="18" hidden="false" customHeight="false" outlineLevel="0" collapsed="false">
      <c r="B6" s="6"/>
      <c r="C6" s="5"/>
      <c r="D6" s="6"/>
      <c r="E6" s="3"/>
      <c r="F6" s="6"/>
      <c r="G6" s="6"/>
      <c r="H6" s="6"/>
      <c r="I6" s="6"/>
      <c r="J6" s="6"/>
      <c r="K6" s="7"/>
      <c r="L6" s="7"/>
      <c r="M6" s="7"/>
      <c r="N6" s="7"/>
      <c r="O6" s="7"/>
      <c r="P6" s="7"/>
      <c r="Q6" s="7"/>
      <c r="R6" s="7"/>
      <c r="S6" s="7"/>
    </row>
    <row r="7" customFormat="false" ht="18" hidden="false" customHeight="false" outlineLevel="0" collapsed="false">
      <c r="B7" s="6"/>
      <c r="C7" s="5"/>
      <c r="D7" s="6"/>
      <c r="E7" s="3"/>
      <c r="F7" s="6"/>
      <c r="G7" s="6"/>
      <c r="H7" s="6"/>
      <c r="I7" s="6"/>
      <c r="J7" s="6"/>
      <c r="K7" s="7"/>
      <c r="L7" s="7"/>
      <c r="M7" s="7"/>
      <c r="N7" s="7"/>
      <c r="O7" s="7"/>
      <c r="P7" s="7"/>
      <c r="Q7" s="7"/>
      <c r="R7" s="8" t="n">
        <v>7.5345</v>
      </c>
      <c r="S7" s="7"/>
    </row>
    <row r="8" customFormat="false" ht="18" hidden="false" customHeight="false" outlineLevel="0" collapsed="false">
      <c r="B8" s="9" t="s">
        <v>3</v>
      </c>
      <c r="C8" s="5"/>
      <c r="D8" s="10"/>
      <c r="E8" s="3"/>
      <c r="F8" s="10"/>
      <c r="G8" s="10"/>
      <c r="H8" s="10"/>
      <c r="I8" s="10"/>
      <c r="J8" s="10"/>
      <c r="K8" s="7"/>
      <c r="L8" s="7"/>
      <c r="M8" s="7"/>
      <c r="N8" s="7"/>
      <c r="O8" s="7"/>
      <c r="P8" s="7"/>
      <c r="Q8" s="7"/>
      <c r="R8" s="7"/>
      <c r="S8" s="7"/>
    </row>
    <row r="9" customFormat="false" ht="18" hidden="false" customHeight="false" outlineLevel="0" collapsed="false">
      <c r="B9" s="9"/>
      <c r="C9" s="5"/>
      <c r="D9" s="10"/>
      <c r="E9" s="3"/>
      <c r="F9" s="10"/>
      <c r="G9" s="10"/>
      <c r="H9" s="10"/>
      <c r="I9" s="10"/>
      <c r="J9" s="10"/>
      <c r="K9" s="7"/>
      <c r="L9" s="7"/>
      <c r="M9" s="7"/>
      <c r="N9" s="7"/>
      <c r="O9" s="7"/>
      <c r="P9" s="7"/>
      <c r="Q9" s="7"/>
      <c r="R9" s="7"/>
      <c r="S9" s="7"/>
    </row>
    <row r="10" customFormat="false" ht="18" hidden="false" customHeight="false" outlineLevel="0" collapsed="false">
      <c r="B10" s="9" t="s">
        <v>4</v>
      </c>
      <c r="C10" s="5"/>
      <c r="D10" s="10"/>
      <c r="E10" s="3"/>
      <c r="F10" s="10"/>
      <c r="G10" s="10"/>
      <c r="H10" s="10"/>
      <c r="I10" s="10"/>
      <c r="J10" s="10"/>
      <c r="K10" s="7"/>
      <c r="L10" s="7"/>
      <c r="M10" s="7"/>
      <c r="N10" s="7"/>
      <c r="O10" s="7"/>
      <c r="P10" s="7"/>
      <c r="Q10" s="7"/>
      <c r="R10" s="7"/>
      <c r="S10" s="7"/>
    </row>
    <row r="11" customFormat="false" ht="18" hidden="false" customHeight="false" outlineLevel="0" collapsed="false">
      <c r="B11" s="9"/>
      <c r="C11" s="5"/>
      <c r="D11" s="10"/>
      <c r="E11" s="3"/>
      <c r="F11" s="10"/>
      <c r="G11" s="10"/>
      <c r="H11" s="10"/>
      <c r="I11" s="10"/>
      <c r="J11" s="10"/>
      <c r="K11" s="7"/>
      <c r="L11" s="7"/>
      <c r="M11" s="7"/>
      <c r="N11" s="7"/>
      <c r="O11" s="7"/>
      <c r="P11" s="7"/>
      <c r="Q11" s="7"/>
      <c r="R11" s="7"/>
      <c r="S11" s="7"/>
    </row>
    <row r="12" customFormat="false" ht="18.75" hidden="false" customHeight="false" outlineLevel="0" collapsed="false">
      <c r="B12" s="11"/>
      <c r="C12" s="12"/>
      <c r="D12" s="6"/>
      <c r="E12" s="3"/>
      <c r="F12" s="6"/>
      <c r="G12" s="6"/>
      <c r="H12" s="6"/>
      <c r="I12" s="6"/>
      <c r="J12" s="6"/>
      <c r="K12" s="7"/>
      <c r="L12" s="7"/>
      <c r="M12" s="7"/>
      <c r="N12" s="7"/>
      <c r="O12" s="7"/>
      <c r="P12" s="7"/>
      <c r="Q12" s="7"/>
      <c r="R12" s="7"/>
      <c r="S12" s="7"/>
    </row>
    <row r="13" customFormat="false" ht="34.5" hidden="false" customHeight="true" outlineLevel="0" collapsed="false">
      <c r="A13" s="13"/>
      <c r="B13" s="14" t="s">
        <v>5</v>
      </c>
      <c r="C13" s="14" t="s">
        <v>6</v>
      </c>
      <c r="D13" s="15" t="s">
        <v>7</v>
      </c>
      <c r="E13" s="15" t="s">
        <v>8</v>
      </c>
      <c r="F13" s="16"/>
      <c r="G13" s="15" t="s">
        <v>9</v>
      </c>
      <c r="H13" s="15" t="s">
        <v>10</v>
      </c>
      <c r="I13" s="15" t="s">
        <v>11</v>
      </c>
      <c r="J13" s="15"/>
      <c r="K13" s="15" t="s">
        <v>12</v>
      </c>
      <c r="L13" s="15" t="s">
        <v>13</v>
      </c>
      <c r="M13" s="17"/>
      <c r="N13" s="18" t="s">
        <v>14</v>
      </c>
      <c r="O13" s="18" t="s">
        <v>15</v>
      </c>
      <c r="P13" s="14" t="s">
        <v>16</v>
      </c>
      <c r="Q13" s="14" t="s">
        <v>17</v>
      </c>
      <c r="R13" s="19" t="s">
        <v>18</v>
      </c>
      <c r="S13" s="14" t="s">
        <v>17</v>
      </c>
      <c r="T13" s="20" t="s">
        <v>19</v>
      </c>
      <c r="U13" s="20" t="s">
        <v>20</v>
      </c>
      <c r="V13" s="21" t="s">
        <v>21</v>
      </c>
      <c r="W13" s="22" t="s">
        <v>10</v>
      </c>
      <c r="X13" s="22" t="s">
        <v>22</v>
      </c>
      <c r="Y13" s="22" t="s">
        <v>23</v>
      </c>
      <c r="Z13" s="21" t="s">
        <v>24</v>
      </c>
      <c r="AA13" s="22" t="s">
        <v>25</v>
      </c>
      <c r="AB13" s="23" t="s">
        <v>26</v>
      </c>
      <c r="AC13" s="22" t="s">
        <v>27</v>
      </c>
      <c r="AD13" s="23" t="s">
        <v>28</v>
      </c>
      <c r="AE13" s="22" t="s">
        <v>29</v>
      </c>
      <c r="AF13" s="23" t="s">
        <v>30</v>
      </c>
      <c r="AG13" s="24" t="s">
        <v>31</v>
      </c>
    </row>
    <row r="14" customFormat="false" ht="12.75" hidden="false" customHeight="true" outlineLevel="0" collapsed="false">
      <c r="A14" s="25"/>
      <c r="B14" s="26" t="s">
        <v>32</v>
      </c>
      <c r="C14" s="26"/>
      <c r="D14" s="27" t="e">
        <f aca="false">D15+D21</f>
        <v>#REF!</v>
      </c>
      <c r="E14" s="27" t="n">
        <f aca="false">+E15+E21</f>
        <v>848576246</v>
      </c>
      <c r="F14" s="28"/>
      <c r="G14" s="27" t="n">
        <f aca="false">+G15+G21</f>
        <v>848318379</v>
      </c>
      <c r="H14" s="27" t="n">
        <f aca="false">H15+H21</f>
        <v>883743435</v>
      </c>
      <c r="I14" s="29" t="n">
        <f aca="false">+I15+I21</f>
        <v>899427300</v>
      </c>
      <c r="J14" s="29"/>
      <c r="K14" s="27" t="n">
        <f aca="false">+K15+K21</f>
        <v>870731057</v>
      </c>
      <c r="L14" s="27" t="n">
        <f aca="false">L15+L21</f>
        <v>848576246</v>
      </c>
      <c r="M14" s="27" t="n">
        <f aca="false">M15+M21</f>
        <v>0</v>
      </c>
      <c r="N14" s="30" t="n">
        <f aca="false">SUM(F14/E14*100)</f>
        <v>0</v>
      </c>
      <c r="O14" s="30" t="e">
        <f aca="false">SUM(#REF!/F14*100)</f>
        <v>#REF!</v>
      </c>
      <c r="P14" s="27" t="n">
        <f aca="false">+P15+P21</f>
        <v>848318379</v>
      </c>
      <c r="Q14" s="31" t="e">
        <f aca="false">+Q15+Q21</f>
        <v>#REF!</v>
      </c>
      <c r="R14" s="31" t="n">
        <f aca="false">+R15+R21</f>
        <v>10792957.39</v>
      </c>
      <c r="S14" s="31" t="n">
        <f aca="false">SUM(R14/$R$7)</f>
        <v>1432471.61590019</v>
      </c>
      <c r="T14" s="32" t="n">
        <f aca="false">SUM(T15)</f>
        <v>1695202.08</v>
      </c>
      <c r="U14" s="32" t="n">
        <f aca="false">SUM(U15)</f>
        <v>1935430.43</v>
      </c>
      <c r="V14" s="32" t="n">
        <f aca="false">SUM(V15:V21)</f>
        <v>362883.1</v>
      </c>
      <c r="W14" s="32" t="n">
        <f aca="false">SUM(W15)</f>
        <v>2272987</v>
      </c>
      <c r="X14" s="32" t="n">
        <f aca="false">SUM(X15)</f>
        <v>2101930</v>
      </c>
      <c r="Y14" s="32" t="n">
        <f aca="false">SUM(Y15)</f>
        <v>2077930</v>
      </c>
      <c r="Z14" s="32" t="n">
        <f aca="false">SUM(Z15)</f>
        <v>1300</v>
      </c>
      <c r="AA14" s="32" t="n">
        <f aca="false">SUM(AA15)</f>
        <v>1051980</v>
      </c>
      <c r="AB14" s="33" t="n">
        <v>598521.55</v>
      </c>
      <c r="AC14" s="33" t="n">
        <f aca="false">SUM(AC15:AC21)</f>
        <v>2246089</v>
      </c>
      <c r="AD14" s="33" t="n">
        <f aca="false">SUM(AD15:AD21)</f>
        <v>2276089</v>
      </c>
      <c r="AE14" s="33" t="n">
        <f aca="false">SUM(AE15:AE21)</f>
        <v>2258000</v>
      </c>
      <c r="AF14" s="33" t="n">
        <f aca="false">SUM(AF15:AF21)</f>
        <v>630052.83</v>
      </c>
      <c r="AG14" s="34" t="n">
        <f aca="false">SUM(AF14/AD14*100)</f>
        <v>27.6813793309488</v>
      </c>
    </row>
    <row r="15" customFormat="false" ht="12.75" hidden="false" customHeight="true" outlineLevel="0" collapsed="false">
      <c r="A15" s="35" t="n">
        <v>6</v>
      </c>
      <c r="B15" s="36" t="s">
        <v>33</v>
      </c>
      <c r="C15" s="36"/>
      <c r="D15" s="37" t="e">
        <f aca="false">SUM(#REF!)</f>
        <v>#REF!</v>
      </c>
      <c r="E15" s="37" t="n">
        <v>846971246</v>
      </c>
      <c r="F15" s="38"/>
      <c r="G15" s="37" t="n">
        <v>847118379</v>
      </c>
      <c r="H15" s="37" t="n">
        <v>882533935</v>
      </c>
      <c r="I15" s="39" t="n">
        <v>898217800</v>
      </c>
      <c r="J15" s="39"/>
      <c r="K15" s="37" t="n">
        <v>869221557</v>
      </c>
      <c r="L15" s="37" t="n">
        <v>846971246</v>
      </c>
      <c r="M15" s="40"/>
      <c r="N15" s="41" t="n">
        <f aca="false">SUM(F15/E15*100)</f>
        <v>0</v>
      </c>
      <c r="O15" s="41" t="e">
        <f aca="false">SUM(#REF!/F15*100)</f>
        <v>#REF!</v>
      </c>
      <c r="P15" s="37" t="n">
        <v>847118379</v>
      </c>
      <c r="Q15" s="41" t="e">
        <f aca="false">SUM(#REF!)</f>
        <v>#REF!</v>
      </c>
      <c r="R15" s="41" t="n">
        <f aca="false">SUM(R16:R20)</f>
        <v>10792957.39</v>
      </c>
      <c r="S15" s="42" t="n">
        <f aca="false">SUM(R15/$R$7)</f>
        <v>1432471.61590019</v>
      </c>
      <c r="T15" s="43" t="n">
        <f aca="false">SUM(T16:T20)</f>
        <v>1695202.08</v>
      </c>
      <c r="U15" s="43" t="n">
        <f aca="false">SUM(U16:U20)</f>
        <v>1935430.43</v>
      </c>
      <c r="V15" s="43" t="n">
        <v>362883.1</v>
      </c>
      <c r="W15" s="44" t="n">
        <v>2272987</v>
      </c>
      <c r="X15" s="44" t="n">
        <v>2101930</v>
      </c>
      <c r="Y15" s="44" t="n">
        <v>2077930</v>
      </c>
      <c r="Z15" s="44" t="n">
        <v>1300</v>
      </c>
      <c r="AA15" s="45" t="n">
        <v>1051980</v>
      </c>
      <c r="AB15" s="45" t="n">
        <v>598521.55</v>
      </c>
      <c r="AC15" s="45" t="n">
        <v>2246089</v>
      </c>
      <c r="AD15" s="45" t="n">
        <v>2276089</v>
      </c>
      <c r="AE15" s="45" t="n">
        <v>2258000</v>
      </c>
      <c r="AF15" s="45" t="n">
        <v>630052.83</v>
      </c>
      <c r="AG15" s="46" t="n">
        <f aca="false">SUM(AF15/AD15*100)</f>
        <v>27.6813793309488</v>
      </c>
    </row>
    <row r="16" customFormat="false" ht="12.75" hidden="true" customHeight="false" outlineLevel="0" collapsed="false">
      <c r="A16" s="35" t="s">
        <v>34</v>
      </c>
      <c r="B16" s="36"/>
      <c r="C16" s="36" t="s">
        <v>35</v>
      </c>
      <c r="D16" s="37"/>
      <c r="E16" s="37"/>
      <c r="F16" s="38"/>
      <c r="G16" s="37"/>
      <c r="H16" s="37"/>
      <c r="I16" s="39"/>
      <c r="J16" s="39"/>
      <c r="K16" s="37"/>
      <c r="L16" s="37"/>
      <c r="M16" s="40"/>
      <c r="N16" s="41"/>
      <c r="O16" s="41"/>
      <c r="P16" s="37"/>
      <c r="Q16" s="41"/>
      <c r="R16" s="41" t="n">
        <v>954432.39</v>
      </c>
      <c r="S16" s="42" t="n">
        <f aca="false">SUM(R16/$R$7)</f>
        <v>126674.947242684</v>
      </c>
      <c r="T16" s="43" t="n">
        <v>141217.07</v>
      </c>
      <c r="U16" s="43" t="n">
        <v>206486.74</v>
      </c>
      <c r="V16" s="43"/>
      <c r="W16" s="44"/>
      <c r="X16" s="44"/>
      <c r="Y16" s="44"/>
      <c r="Z16" s="44"/>
      <c r="AA16" s="45"/>
      <c r="AB16" s="45" t="n">
        <f aca="false">SUM(W16+Z16-AA16)</f>
        <v>0</v>
      </c>
      <c r="AC16" s="45"/>
      <c r="AD16" s="45"/>
      <c r="AE16" s="45"/>
      <c r="AF16" s="45"/>
      <c r="AG16" s="46" t="e">
        <f aca="false">SUM(AF16/AD16*100)</f>
        <v>#DIV/0!</v>
      </c>
    </row>
    <row r="17" customFormat="false" ht="12.75" hidden="true" customHeight="false" outlineLevel="0" collapsed="false">
      <c r="A17" s="35" t="s">
        <v>36</v>
      </c>
      <c r="B17" s="36"/>
      <c r="C17" s="36" t="s">
        <v>37</v>
      </c>
      <c r="D17" s="37"/>
      <c r="E17" s="47"/>
      <c r="F17" s="37"/>
      <c r="G17" s="37"/>
      <c r="H17" s="37"/>
      <c r="I17" s="39"/>
      <c r="J17" s="39"/>
      <c r="K17" s="37"/>
      <c r="L17" s="37"/>
      <c r="M17" s="40"/>
      <c r="N17" s="41"/>
      <c r="O17" s="41"/>
      <c r="P17" s="37"/>
      <c r="Q17" s="41"/>
      <c r="R17" s="41" t="n">
        <v>135500</v>
      </c>
      <c r="S17" s="42" t="n">
        <f aca="false">SUM(R17/$R$7)</f>
        <v>17983.9405401818</v>
      </c>
      <c r="T17" s="43" t="n">
        <v>20372.95</v>
      </c>
      <c r="U17" s="43" t="n">
        <v>16441.27</v>
      </c>
      <c r="V17" s="43"/>
      <c r="W17" s="44"/>
      <c r="X17" s="44"/>
      <c r="Y17" s="44"/>
      <c r="Z17" s="44"/>
      <c r="AA17" s="45"/>
      <c r="AB17" s="45" t="n">
        <f aca="false">SUM(W17+Z17-AA17)</f>
        <v>0</v>
      </c>
      <c r="AC17" s="45"/>
      <c r="AD17" s="45"/>
      <c r="AE17" s="45"/>
      <c r="AF17" s="45"/>
      <c r="AG17" s="46" t="e">
        <f aca="false">SUM(AF17/AD17*100)</f>
        <v>#DIV/0!</v>
      </c>
    </row>
    <row r="18" customFormat="false" ht="12.75" hidden="true" customHeight="false" outlineLevel="0" collapsed="false">
      <c r="A18" s="35" t="s">
        <v>38</v>
      </c>
      <c r="B18" s="36"/>
      <c r="C18" s="36" t="s">
        <v>39</v>
      </c>
      <c r="D18" s="37"/>
      <c r="E18" s="37"/>
      <c r="F18" s="38"/>
      <c r="G18" s="37"/>
      <c r="H18" s="37"/>
      <c r="I18" s="39"/>
      <c r="J18" s="39"/>
      <c r="K18" s="37"/>
      <c r="L18" s="37"/>
      <c r="M18" s="40"/>
      <c r="N18" s="41"/>
      <c r="O18" s="41"/>
      <c r="P18" s="37"/>
      <c r="Q18" s="41"/>
      <c r="R18" s="41" t="n">
        <v>4073025</v>
      </c>
      <c r="S18" s="42" t="n">
        <f aca="false">SUM(R18/$R$7)</f>
        <v>540583.316742982</v>
      </c>
      <c r="T18" s="43" t="n">
        <v>478465.73</v>
      </c>
      <c r="U18" s="43" t="n">
        <v>495193.45</v>
      </c>
      <c r="V18" s="43"/>
      <c r="W18" s="44"/>
      <c r="X18" s="44"/>
      <c r="Y18" s="44"/>
      <c r="Z18" s="44"/>
      <c r="AA18" s="45"/>
      <c r="AB18" s="45" t="n">
        <f aca="false">SUM(W18+Z18-AA18)</f>
        <v>0</v>
      </c>
      <c r="AC18" s="45"/>
      <c r="AD18" s="45"/>
      <c r="AE18" s="45"/>
      <c r="AF18" s="45"/>
      <c r="AG18" s="46" t="e">
        <f aca="false">SUM(AF18/AD18*100)</f>
        <v>#DIV/0!</v>
      </c>
    </row>
    <row r="19" customFormat="false" ht="12.75" hidden="true" customHeight="false" outlineLevel="0" collapsed="false">
      <c r="A19" s="35" t="s">
        <v>40</v>
      </c>
      <c r="B19" s="36"/>
      <c r="C19" s="36" t="s">
        <v>41</v>
      </c>
      <c r="D19" s="37"/>
      <c r="E19" s="37"/>
      <c r="F19" s="38"/>
      <c r="G19" s="37"/>
      <c r="H19" s="37"/>
      <c r="I19" s="39"/>
      <c r="J19" s="39"/>
      <c r="K19" s="37"/>
      <c r="L19" s="37"/>
      <c r="M19" s="40"/>
      <c r="N19" s="41"/>
      <c r="O19" s="41"/>
      <c r="P19" s="37"/>
      <c r="Q19" s="41"/>
      <c r="R19" s="41" t="n">
        <v>4680000</v>
      </c>
      <c r="S19" s="42" t="n">
        <f aca="false">SUM(R19/$R$7)</f>
        <v>621142.74338045</v>
      </c>
      <c r="T19" s="43" t="n">
        <v>929059.66</v>
      </c>
      <c r="U19" s="43" t="n">
        <v>1086308.97</v>
      </c>
      <c r="V19" s="43"/>
      <c r="W19" s="44"/>
      <c r="X19" s="44"/>
      <c r="Y19" s="44"/>
      <c r="Z19" s="44"/>
      <c r="AA19" s="45"/>
      <c r="AB19" s="45" t="n">
        <f aca="false">SUM(W19+Z19-AA19)</f>
        <v>0</v>
      </c>
      <c r="AC19" s="45"/>
      <c r="AD19" s="45"/>
      <c r="AE19" s="45"/>
      <c r="AF19" s="45"/>
      <c r="AG19" s="46" t="e">
        <f aca="false">SUM(AF19/AD19*100)</f>
        <v>#DIV/0!</v>
      </c>
    </row>
    <row r="20" customFormat="false" ht="12.75" hidden="true" customHeight="false" outlineLevel="0" collapsed="false">
      <c r="A20" s="35" t="s">
        <v>42</v>
      </c>
      <c r="B20" s="36"/>
      <c r="C20" s="36" t="s">
        <v>43</v>
      </c>
      <c r="D20" s="37"/>
      <c r="E20" s="37"/>
      <c r="F20" s="38"/>
      <c r="G20" s="37"/>
      <c r="H20" s="37"/>
      <c r="I20" s="39"/>
      <c r="J20" s="39"/>
      <c r="K20" s="37"/>
      <c r="L20" s="37"/>
      <c r="M20" s="40"/>
      <c r="N20" s="41"/>
      <c r="O20" s="41"/>
      <c r="P20" s="37"/>
      <c r="Q20" s="41"/>
      <c r="R20" s="41" t="n">
        <v>950000</v>
      </c>
      <c r="S20" s="42" t="n">
        <f aca="false">SUM(R20/$R$7)</f>
        <v>126086.667993895</v>
      </c>
      <c r="T20" s="43" t="n">
        <v>126086.67</v>
      </c>
      <c r="U20" s="43" t="n">
        <v>131000</v>
      </c>
      <c r="V20" s="43"/>
      <c r="W20" s="44"/>
      <c r="X20" s="44"/>
      <c r="Y20" s="48"/>
      <c r="Z20" s="44"/>
      <c r="AA20" s="45"/>
      <c r="AB20" s="45" t="n">
        <f aca="false">SUM(W20+Z20-AA20)</f>
        <v>0</v>
      </c>
      <c r="AC20" s="45"/>
      <c r="AD20" s="45"/>
      <c r="AE20" s="45"/>
      <c r="AF20" s="45"/>
      <c r="AG20" s="46" t="e">
        <f aca="false">SUM(AF20/AD20*100)</f>
        <v>#DIV/0!</v>
      </c>
    </row>
    <row r="21" customFormat="false" ht="12.75" hidden="false" customHeight="false" outlineLevel="0" collapsed="false">
      <c r="A21" s="35" t="n">
        <v>7</v>
      </c>
      <c r="B21" s="49" t="s">
        <v>44</v>
      </c>
      <c r="C21" s="49"/>
      <c r="D21" s="37" t="e">
        <f aca="false">SUM(#REF!)</f>
        <v>#REF!</v>
      </c>
      <c r="E21" s="37" t="n">
        <v>1605000</v>
      </c>
      <c r="F21" s="37"/>
      <c r="G21" s="37" t="n">
        <v>1200000</v>
      </c>
      <c r="H21" s="37" t="n">
        <v>1209500</v>
      </c>
      <c r="I21" s="39" t="n">
        <v>1209500</v>
      </c>
      <c r="J21" s="39"/>
      <c r="K21" s="37" t="n">
        <v>1509500</v>
      </c>
      <c r="L21" s="37" t="n">
        <v>1605000</v>
      </c>
      <c r="M21" s="50"/>
      <c r="N21" s="41" t="n">
        <f aca="false">SUM(F21/E21*100)</f>
        <v>0</v>
      </c>
      <c r="O21" s="41" t="e">
        <f aca="false">SUM(#REF!/F21*100)</f>
        <v>#REF!</v>
      </c>
      <c r="P21" s="37" t="n">
        <v>1200000</v>
      </c>
      <c r="Q21" s="41" t="n">
        <v>0</v>
      </c>
      <c r="R21" s="41" t="n">
        <v>0</v>
      </c>
      <c r="S21" s="42" t="n">
        <f aca="false">SUM(R21/$R$7)</f>
        <v>0</v>
      </c>
      <c r="T21" s="43" t="n">
        <v>0</v>
      </c>
      <c r="U21" s="43" t="n">
        <v>0</v>
      </c>
      <c r="V21" s="43" t="n">
        <v>0</v>
      </c>
      <c r="W21" s="44" t="n">
        <v>0</v>
      </c>
      <c r="X21" s="44" t="n">
        <v>0</v>
      </c>
      <c r="Y21" s="44" t="n">
        <v>0</v>
      </c>
      <c r="Z21" s="44" t="n">
        <v>0</v>
      </c>
      <c r="AA21" s="45"/>
      <c r="AB21" s="45" t="n">
        <v>0</v>
      </c>
      <c r="AC21" s="45" t="n">
        <v>0</v>
      </c>
      <c r="AD21" s="45" t="n">
        <v>0</v>
      </c>
      <c r="AE21" s="45" t="n">
        <v>0</v>
      </c>
      <c r="AF21" s="45" t="n">
        <v>0</v>
      </c>
      <c r="AG21" s="46"/>
    </row>
    <row r="22" customFormat="false" ht="12.75" hidden="false" customHeight="false" outlineLevel="0" collapsed="false">
      <c r="A22" s="35"/>
      <c r="B22" s="49" t="s">
        <v>45</v>
      </c>
      <c r="C22" s="49"/>
      <c r="D22" s="37" t="e">
        <f aca="false">+D23+D30</f>
        <v>#REF!</v>
      </c>
      <c r="E22" s="37" t="n">
        <f aca="false">+E23+E30</f>
        <v>833230963</v>
      </c>
      <c r="F22" s="37"/>
      <c r="G22" s="38" t="n">
        <f aca="false">+G23+G30</f>
        <v>829209325</v>
      </c>
      <c r="H22" s="38" t="n">
        <f aca="false">+H23+H30</f>
        <v>876192907</v>
      </c>
      <c r="I22" s="39" t="n">
        <f aca="false">+I23+I30</f>
        <v>891826773</v>
      </c>
      <c r="J22" s="39"/>
      <c r="K22" s="37" t="n">
        <f aca="false">+K23+K30</f>
        <v>889685991</v>
      </c>
      <c r="L22" s="37"/>
      <c r="M22" s="50"/>
      <c r="N22" s="41" t="n">
        <f aca="false">SUM(F22/E22*100)</f>
        <v>0</v>
      </c>
      <c r="O22" s="41" t="e">
        <f aca="false">SUM(#REF!/F22*100)</f>
        <v>#REF!</v>
      </c>
      <c r="P22" s="38" t="n">
        <f aca="false">+P23+P30</f>
        <v>829209325</v>
      </c>
      <c r="Q22" s="43" t="e">
        <f aca="false">+Q23+Q30</f>
        <v>#REF!</v>
      </c>
      <c r="R22" s="51" t="n">
        <f aca="false">SUM(R23+R30)</f>
        <v>12023161.6</v>
      </c>
      <c r="S22" s="42" t="n">
        <f aca="false">SUM(R22/$R$7)</f>
        <v>1595747.77357489</v>
      </c>
      <c r="T22" s="43" t="n">
        <f aca="false">SUM(T23+T30)</f>
        <v>1754927.34</v>
      </c>
      <c r="U22" s="43" t="n">
        <f aca="false">SUM(U23+U30)</f>
        <v>2066801.9</v>
      </c>
      <c r="V22" s="43" t="n">
        <f aca="false">SUM(V23:V30)</f>
        <v>389690.35</v>
      </c>
      <c r="W22" s="43" t="n">
        <f aca="false">SUM(W23+W30)</f>
        <v>2471820.77</v>
      </c>
      <c r="X22" s="43" t="n">
        <f aca="false">SUM(X23+X30)</f>
        <v>2101930</v>
      </c>
      <c r="Y22" s="43" t="n">
        <f aca="false">SUM(Y23+Y30)</f>
        <v>2077930</v>
      </c>
      <c r="Z22" s="43" t="n">
        <f aca="false">SUM(Z23+Z30)</f>
        <v>92560</v>
      </c>
      <c r="AA22" s="43" t="n">
        <f aca="false">SUM(AA23+AA30)</f>
        <v>1143240</v>
      </c>
      <c r="AB22" s="45" t="n">
        <v>351281.33</v>
      </c>
      <c r="AC22" s="45" t="n">
        <f aca="false">SUM(AC23:AC30)</f>
        <v>2246089</v>
      </c>
      <c r="AD22" s="45" t="n">
        <f aca="false">SUM(AD23:AD30)</f>
        <v>2647917.81</v>
      </c>
      <c r="AE22" s="45" t="n">
        <f aca="false">SUM(AE23:AE30)</f>
        <v>2258000</v>
      </c>
      <c r="AF22" s="45" t="n">
        <f aca="false">SUM(AF23:AF30)</f>
        <v>610497.34</v>
      </c>
      <c r="AG22" s="46" t="n">
        <f aca="false">SUM(AF22/AD22*100)</f>
        <v>23.0557511148732</v>
      </c>
    </row>
    <row r="23" customFormat="false" ht="12.75" hidden="false" customHeight="true" outlineLevel="0" collapsed="false">
      <c r="A23" s="35" t="n">
        <v>3</v>
      </c>
      <c r="B23" s="36" t="s">
        <v>46</v>
      </c>
      <c r="C23" s="36"/>
      <c r="D23" s="37" t="e">
        <f aca="false">SUM(#REF!)</f>
        <v>#REF!</v>
      </c>
      <c r="E23" s="37" t="n">
        <v>648268622</v>
      </c>
      <c r="F23" s="37"/>
      <c r="G23" s="37" t="n">
        <v>675584521</v>
      </c>
      <c r="H23" s="52" t="n">
        <v>689315876</v>
      </c>
      <c r="I23" s="39" t="n">
        <v>695070789</v>
      </c>
      <c r="J23" s="39"/>
      <c r="K23" s="37" t="n">
        <v>732676665</v>
      </c>
      <c r="L23" s="52" t="n">
        <v>646768622</v>
      </c>
      <c r="M23" s="50"/>
      <c r="N23" s="41" t="n">
        <f aca="false">SUM(F23/E23*100)</f>
        <v>0</v>
      </c>
      <c r="O23" s="41" t="e">
        <f aca="false">SUM(#REF!/F23*100)</f>
        <v>#REF!</v>
      </c>
      <c r="P23" s="37" t="n">
        <v>675584521</v>
      </c>
      <c r="Q23" s="41" t="e">
        <f aca="false">SUM(#REF!)</f>
        <v>#REF!</v>
      </c>
      <c r="R23" s="41" t="n">
        <f aca="false">SUM(R24:R29)</f>
        <v>7513161.6</v>
      </c>
      <c r="S23" s="42" t="n">
        <f aca="false">SUM(R23/$R$7)</f>
        <v>997167.907624925</v>
      </c>
      <c r="T23" s="43" t="n">
        <f aca="false">SUM(T24:T29)</f>
        <v>628774.33</v>
      </c>
      <c r="U23" s="43" t="n">
        <f aca="false">SUM(U24:U29)</f>
        <v>829541.89</v>
      </c>
      <c r="V23" s="43" t="n">
        <v>325175.53</v>
      </c>
      <c r="W23" s="44" t="n">
        <v>1169820.77</v>
      </c>
      <c r="X23" s="44" t="n">
        <v>950930</v>
      </c>
      <c r="Y23" s="44" t="n">
        <v>919930</v>
      </c>
      <c r="Z23" s="44" t="n">
        <v>81370</v>
      </c>
      <c r="AA23" s="45" t="n">
        <v>294783.77</v>
      </c>
      <c r="AB23" s="45" t="n">
        <v>324034.33</v>
      </c>
      <c r="AC23" s="45" t="n">
        <v>1028089</v>
      </c>
      <c r="AD23" s="45" t="n">
        <v>1028089</v>
      </c>
      <c r="AE23" s="45" t="n">
        <v>1033000</v>
      </c>
      <c r="AF23" s="45" t="n">
        <v>456297.99</v>
      </c>
      <c r="AG23" s="46" t="n">
        <f aca="false">SUM(AF23/AD23*100)</f>
        <v>44.3831215001814</v>
      </c>
    </row>
    <row r="24" customFormat="false" ht="12.75" hidden="true" customHeight="false" outlineLevel="0" collapsed="false">
      <c r="A24" s="35" t="s">
        <v>34</v>
      </c>
      <c r="B24" s="36"/>
      <c r="C24" s="36" t="s">
        <v>35</v>
      </c>
      <c r="D24" s="37"/>
      <c r="E24" s="37"/>
      <c r="F24" s="37"/>
      <c r="G24" s="37"/>
      <c r="H24" s="52"/>
      <c r="I24" s="39"/>
      <c r="J24" s="39"/>
      <c r="K24" s="37"/>
      <c r="L24" s="52"/>
      <c r="M24" s="50"/>
      <c r="N24" s="41"/>
      <c r="O24" s="41"/>
      <c r="P24" s="37"/>
      <c r="Q24" s="41"/>
      <c r="R24" s="41" t="n">
        <v>954432.39</v>
      </c>
      <c r="S24" s="42" t="n">
        <f aca="false">SUM(R24/$R$7)</f>
        <v>126674.947242684</v>
      </c>
      <c r="T24" s="43" t="n">
        <v>141217.07</v>
      </c>
      <c r="U24" s="43" t="n">
        <v>206486.74</v>
      </c>
      <c r="V24" s="43"/>
      <c r="W24" s="44"/>
      <c r="X24" s="44"/>
      <c r="Y24" s="44"/>
      <c r="Z24" s="44"/>
      <c r="AA24" s="45"/>
      <c r="AB24" s="45" t="n">
        <f aca="false">SUM(W24+Z24-AA24)</f>
        <v>0</v>
      </c>
      <c r="AC24" s="45"/>
      <c r="AD24" s="45"/>
      <c r="AE24" s="45"/>
      <c r="AF24" s="45"/>
      <c r="AG24" s="46" t="e">
        <f aca="false">SUM(AF24/AD24*100)</f>
        <v>#DIV/0!</v>
      </c>
    </row>
    <row r="25" customFormat="false" ht="12.75" hidden="true" customHeight="false" outlineLevel="0" collapsed="false">
      <c r="A25" s="35" t="s">
        <v>36</v>
      </c>
      <c r="B25" s="36"/>
      <c r="C25" s="36" t="s">
        <v>37</v>
      </c>
      <c r="D25" s="37"/>
      <c r="E25" s="37"/>
      <c r="F25" s="37"/>
      <c r="G25" s="37"/>
      <c r="H25" s="52"/>
      <c r="I25" s="39"/>
      <c r="J25" s="39"/>
      <c r="K25" s="37"/>
      <c r="L25" s="52"/>
      <c r="M25" s="50"/>
      <c r="N25" s="41"/>
      <c r="O25" s="41"/>
      <c r="P25" s="37"/>
      <c r="Q25" s="41"/>
      <c r="R25" s="41" t="n">
        <v>75500</v>
      </c>
      <c r="S25" s="42" t="n">
        <f aca="false">SUM(R25/$R$7)</f>
        <v>10020.5720353043</v>
      </c>
      <c r="T25" s="43" t="n">
        <v>11082.35</v>
      </c>
      <c r="U25" s="43" t="n">
        <v>7090.91</v>
      </c>
      <c r="V25" s="43"/>
      <c r="W25" s="44"/>
      <c r="X25" s="44"/>
      <c r="Y25" s="44"/>
      <c r="Z25" s="44"/>
      <c r="AA25" s="45"/>
      <c r="AB25" s="45" t="n">
        <f aca="false">SUM(W25+Z25-AA25)</f>
        <v>0</v>
      </c>
      <c r="AC25" s="45"/>
      <c r="AD25" s="45"/>
      <c r="AE25" s="45"/>
      <c r="AF25" s="45"/>
      <c r="AG25" s="46" t="e">
        <f aca="false">SUM(AF25/AD25*100)</f>
        <v>#DIV/0!</v>
      </c>
    </row>
    <row r="26" customFormat="false" ht="12.75" hidden="true" customHeight="false" outlineLevel="0" collapsed="false">
      <c r="A26" s="35" t="s">
        <v>38</v>
      </c>
      <c r="B26" s="36"/>
      <c r="C26" s="36" t="s">
        <v>39</v>
      </c>
      <c r="D26" s="37"/>
      <c r="E26" s="37"/>
      <c r="F26" s="37"/>
      <c r="G26" s="37"/>
      <c r="H26" s="52"/>
      <c r="I26" s="39"/>
      <c r="J26" s="39"/>
      <c r="K26" s="37"/>
      <c r="L26" s="52"/>
      <c r="M26" s="50"/>
      <c r="N26" s="41"/>
      <c r="O26" s="41"/>
      <c r="P26" s="37"/>
      <c r="Q26" s="41"/>
      <c r="R26" s="41" t="n">
        <v>3623025</v>
      </c>
      <c r="S26" s="42" t="n">
        <f aca="false">SUM(R26/$R$7)</f>
        <v>480858.052956401</v>
      </c>
      <c r="T26" s="43" t="n">
        <v>303935.25</v>
      </c>
      <c r="U26" s="43" t="n">
        <v>454823.71</v>
      </c>
      <c r="V26" s="43"/>
      <c r="W26" s="44"/>
      <c r="X26" s="44"/>
      <c r="Y26" s="44"/>
      <c r="Z26" s="44"/>
      <c r="AA26" s="45"/>
      <c r="AB26" s="45" t="n">
        <f aca="false">SUM(W26+Z26-AA26)</f>
        <v>0</v>
      </c>
      <c r="AC26" s="45"/>
      <c r="AD26" s="45"/>
      <c r="AE26" s="45"/>
      <c r="AF26" s="45"/>
      <c r="AG26" s="46" t="e">
        <f aca="false">SUM(AF26/AD26*100)</f>
        <v>#DIV/0!</v>
      </c>
    </row>
    <row r="27" customFormat="false" ht="12.75" hidden="true" customHeight="false" outlineLevel="0" collapsed="false">
      <c r="A27" s="35" t="s">
        <v>40</v>
      </c>
      <c r="B27" s="36"/>
      <c r="C27" s="36" t="s">
        <v>41</v>
      </c>
      <c r="D27" s="37"/>
      <c r="E27" s="37"/>
      <c r="F27" s="37"/>
      <c r="G27" s="37"/>
      <c r="H27" s="52"/>
      <c r="I27" s="39"/>
      <c r="J27" s="39"/>
      <c r="K27" s="37"/>
      <c r="L27" s="52"/>
      <c r="M27" s="50"/>
      <c r="N27" s="41"/>
      <c r="O27" s="41"/>
      <c r="P27" s="37"/>
      <c r="Q27" s="41"/>
      <c r="R27" s="41" t="n">
        <v>1630000</v>
      </c>
      <c r="S27" s="42" t="n">
        <f aca="false">SUM(R27/$R$7)</f>
        <v>216338.17771584</v>
      </c>
      <c r="T27" s="43" t="n">
        <v>79633.69</v>
      </c>
      <c r="U27" s="43" t="n">
        <v>109272.21</v>
      </c>
      <c r="V27" s="43"/>
      <c r="W27" s="44"/>
      <c r="X27" s="44"/>
      <c r="Y27" s="44"/>
      <c r="Z27" s="44"/>
      <c r="AA27" s="45"/>
      <c r="AB27" s="45" t="n">
        <f aca="false">SUM(W27+Z27-AA27)</f>
        <v>0</v>
      </c>
      <c r="AC27" s="45"/>
      <c r="AD27" s="45"/>
      <c r="AE27" s="45"/>
      <c r="AF27" s="45"/>
      <c r="AG27" s="46" t="e">
        <f aca="false">SUM(AF27/AD27*100)</f>
        <v>#DIV/0!</v>
      </c>
    </row>
    <row r="28" customFormat="false" ht="12.75" hidden="true" customHeight="false" outlineLevel="0" collapsed="false">
      <c r="A28" s="35" t="s">
        <v>42</v>
      </c>
      <c r="B28" s="36"/>
      <c r="C28" s="36" t="s">
        <v>43</v>
      </c>
      <c r="D28" s="37"/>
      <c r="E28" s="37"/>
      <c r="F28" s="37"/>
      <c r="G28" s="37"/>
      <c r="H28" s="52"/>
      <c r="I28" s="39"/>
      <c r="J28" s="39"/>
      <c r="K28" s="37"/>
      <c r="L28" s="52"/>
      <c r="M28" s="50"/>
      <c r="N28" s="41"/>
      <c r="O28" s="41"/>
      <c r="P28" s="37"/>
      <c r="Q28" s="41"/>
      <c r="R28" s="41"/>
      <c r="S28" s="42" t="n">
        <f aca="false">SUM(R28/$R$7)</f>
        <v>0</v>
      </c>
      <c r="T28" s="43" t="n">
        <v>33180.71</v>
      </c>
      <c r="U28" s="43" t="n">
        <v>0</v>
      </c>
      <c r="V28" s="43"/>
      <c r="W28" s="44"/>
      <c r="X28" s="44"/>
      <c r="Y28" s="44"/>
      <c r="Z28" s="44"/>
      <c r="AA28" s="45"/>
      <c r="AB28" s="45" t="n">
        <f aca="false">SUM(W28+Z28-AA28)</f>
        <v>0</v>
      </c>
      <c r="AC28" s="45"/>
      <c r="AD28" s="45"/>
      <c r="AE28" s="45"/>
      <c r="AF28" s="45"/>
      <c r="AG28" s="46" t="e">
        <f aca="false">SUM(AF28/AD28*100)</f>
        <v>#DIV/0!</v>
      </c>
    </row>
    <row r="29" customFormat="false" ht="12.75" hidden="true" customHeight="false" outlineLevel="0" collapsed="false">
      <c r="A29" s="35" t="s">
        <v>47</v>
      </c>
      <c r="B29" s="36"/>
      <c r="C29" s="36" t="s">
        <v>48</v>
      </c>
      <c r="D29" s="37"/>
      <c r="E29" s="37"/>
      <c r="F29" s="37"/>
      <c r="G29" s="37"/>
      <c r="H29" s="52"/>
      <c r="I29" s="39"/>
      <c r="J29" s="39"/>
      <c r="K29" s="37"/>
      <c r="L29" s="52"/>
      <c r="M29" s="50"/>
      <c r="N29" s="41"/>
      <c r="O29" s="41"/>
      <c r="P29" s="37"/>
      <c r="Q29" s="41"/>
      <c r="R29" s="41" t="n">
        <v>1230204.21</v>
      </c>
      <c r="S29" s="42" t="n">
        <f aca="false">SUM(R29/$R$7)</f>
        <v>163276.157674696</v>
      </c>
      <c r="T29" s="43" t="n">
        <v>59725.26</v>
      </c>
      <c r="U29" s="43" t="n">
        <v>51868.32</v>
      </c>
      <c r="V29" s="43"/>
      <c r="W29" s="44"/>
      <c r="X29" s="44"/>
      <c r="Y29" s="44"/>
      <c r="Z29" s="44"/>
      <c r="AA29" s="45"/>
      <c r="AB29" s="45" t="n">
        <f aca="false">SUM(W29+Z29-AA29)</f>
        <v>0</v>
      </c>
      <c r="AC29" s="45"/>
      <c r="AD29" s="45"/>
      <c r="AE29" s="45"/>
      <c r="AF29" s="45"/>
      <c r="AG29" s="46" t="e">
        <f aca="false">SUM(AF29/AD29*100)</f>
        <v>#DIV/0!</v>
      </c>
    </row>
    <row r="30" customFormat="false" ht="12.75" hidden="false" customHeight="false" outlineLevel="0" collapsed="false">
      <c r="A30" s="35" t="n">
        <v>4</v>
      </c>
      <c r="B30" s="49" t="s">
        <v>49</v>
      </c>
      <c r="C30" s="49"/>
      <c r="D30" s="37" t="e">
        <f aca="false">SUM(#REF!)</f>
        <v>#REF!</v>
      </c>
      <c r="E30" s="37" t="n">
        <v>184962341</v>
      </c>
      <c r="F30" s="37"/>
      <c r="G30" s="37" t="n">
        <v>153624804</v>
      </c>
      <c r="H30" s="52" t="n">
        <v>186877031</v>
      </c>
      <c r="I30" s="39" t="n">
        <v>196755984</v>
      </c>
      <c r="J30" s="39"/>
      <c r="K30" s="37" t="n">
        <v>157009326</v>
      </c>
      <c r="L30" s="52" t="n">
        <v>186462341</v>
      </c>
      <c r="M30" s="40"/>
      <c r="N30" s="41" t="n">
        <f aca="false">SUM(F30/E30*100)</f>
        <v>0</v>
      </c>
      <c r="O30" s="41" t="e">
        <f aca="false">SUM(#REF!/F30*100)</f>
        <v>#REF!</v>
      </c>
      <c r="P30" s="37" t="n">
        <v>153624804</v>
      </c>
      <c r="Q30" s="41" t="e">
        <f aca="false">SUM(#REF!)</f>
        <v>#REF!</v>
      </c>
      <c r="R30" s="41" t="n">
        <f aca="false">SUM(R31:R34)</f>
        <v>4510000</v>
      </c>
      <c r="S30" s="42" t="n">
        <f aca="false">SUM(R30/$R$7)</f>
        <v>598579.865949964</v>
      </c>
      <c r="T30" s="43" t="n">
        <f aca="false">SUM(T31:T34)</f>
        <v>1126153.01</v>
      </c>
      <c r="U30" s="43" t="n">
        <f aca="false">SUM(U31:U35)</f>
        <v>1237260.01</v>
      </c>
      <c r="V30" s="43" t="n">
        <v>64514.82</v>
      </c>
      <c r="W30" s="44" t="n">
        <v>1302000</v>
      </c>
      <c r="X30" s="44" t="n">
        <v>1151000</v>
      </c>
      <c r="Y30" s="44" t="n">
        <v>1158000</v>
      </c>
      <c r="Z30" s="44" t="n">
        <v>11190</v>
      </c>
      <c r="AA30" s="45" t="n">
        <v>848456.23</v>
      </c>
      <c r="AB30" s="45" t="n">
        <v>27247</v>
      </c>
      <c r="AC30" s="45" t="n">
        <v>1218000</v>
      </c>
      <c r="AD30" s="45" t="n">
        <v>1619828.81</v>
      </c>
      <c r="AE30" s="45" t="n">
        <v>1225000</v>
      </c>
      <c r="AF30" s="45" t="n">
        <v>154199.35</v>
      </c>
      <c r="AG30" s="46" t="n">
        <f aca="false">SUM(AF30/AD30*100)</f>
        <v>9.51948434600321</v>
      </c>
    </row>
    <row r="31" customFormat="false" ht="12.75" hidden="true" customHeight="false" outlineLevel="0" collapsed="false">
      <c r="A31" s="35" t="s">
        <v>36</v>
      </c>
      <c r="B31" s="36"/>
      <c r="C31" s="36" t="s">
        <v>37</v>
      </c>
      <c r="D31" s="37"/>
      <c r="E31" s="37"/>
      <c r="F31" s="37"/>
      <c r="G31" s="37"/>
      <c r="H31" s="52"/>
      <c r="I31" s="39"/>
      <c r="J31" s="39"/>
      <c r="K31" s="37"/>
      <c r="L31" s="52"/>
      <c r="M31" s="40"/>
      <c r="N31" s="41"/>
      <c r="O31" s="41"/>
      <c r="P31" s="37"/>
      <c r="Q31" s="41"/>
      <c r="R31" s="41" t="n">
        <v>60000</v>
      </c>
      <c r="S31" s="42" t="n">
        <f aca="false">SUM(R31/$R$7)</f>
        <v>7963.36850487756</v>
      </c>
      <c r="T31" s="43" t="n">
        <v>9290.6</v>
      </c>
      <c r="U31" s="43" t="n">
        <v>9350.36</v>
      </c>
      <c r="V31" s="43"/>
      <c r="W31" s="44"/>
      <c r="X31" s="44"/>
      <c r="Y31" s="44"/>
      <c r="Z31" s="44"/>
      <c r="AA31" s="45"/>
      <c r="AB31" s="45" t="n">
        <f aca="false">SUM(W31+Z31-AA31)</f>
        <v>0</v>
      </c>
      <c r="AC31" s="45"/>
      <c r="AD31" s="45"/>
      <c r="AE31" s="45"/>
      <c r="AF31" s="45"/>
      <c r="AG31" s="46" t="e">
        <f aca="false">SUM(AF31/AD31*100)</f>
        <v>#DIV/0!</v>
      </c>
    </row>
    <row r="32" customFormat="false" ht="12.75" hidden="true" customHeight="false" outlineLevel="0" collapsed="false">
      <c r="A32" s="35" t="s">
        <v>38</v>
      </c>
      <c r="B32" s="36"/>
      <c r="C32" s="36" t="s">
        <v>39</v>
      </c>
      <c r="D32" s="37"/>
      <c r="E32" s="37"/>
      <c r="F32" s="37"/>
      <c r="G32" s="37"/>
      <c r="H32" s="52"/>
      <c r="I32" s="39"/>
      <c r="J32" s="39"/>
      <c r="K32" s="37"/>
      <c r="L32" s="52"/>
      <c r="M32" s="40"/>
      <c r="N32" s="41"/>
      <c r="O32" s="41"/>
      <c r="P32" s="37"/>
      <c r="Q32" s="41"/>
      <c r="R32" s="41" t="n">
        <v>450000</v>
      </c>
      <c r="S32" s="42" t="n">
        <f aca="false">SUM(R32/$R$7)</f>
        <v>59725.2637865817</v>
      </c>
      <c r="T32" s="43" t="n">
        <v>174530.48</v>
      </c>
      <c r="U32" s="43" t="n">
        <v>40369.74</v>
      </c>
      <c r="V32" s="43"/>
      <c r="W32" s="44"/>
      <c r="X32" s="44"/>
      <c r="Y32" s="44"/>
      <c r="Z32" s="44"/>
      <c r="AA32" s="45"/>
      <c r="AB32" s="45" t="n">
        <f aca="false">SUM(W32+Z32-AA32)</f>
        <v>0</v>
      </c>
      <c r="AC32" s="45"/>
      <c r="AD32" s="45"/>
      <c r="AE32" s="45"/>
      <c r="AF32" s="45"/>
      <c r="AG32" s="46" t="e">
        <f aca="false">SUM(AF32/AD32*100)</f>
        <v>#DIV/0!</v>
      </c>
    </row>
    <row r="33" customFormat="false" ht="12.75" hidden="true" customHeight="false" outlineLevel="0" collapsed="false">
      <c r="A33" s="35" t="s">
        <v>40</v>
      </c>
      <c r="B33" s="36"/>
      <c r="C33" s="36" t="s">
        <v>41</v>
      </c>
      <c r="D33" s="37"/>
      <c r="E33" s="37"/>
      <c r="F33" s="37"/>
      <c r="G33" s="37"/>
      <c r="H33" s="52"/>
      <c r="I33" s="39"/>
      <c r="J33" s="39"/>
      <c r="K33" s="37"/>
      <c r="L33" s="52"/>
      <c r="M33" s="40"/>
      <c r="N33" s="41"/>
      <c r="O33" s="41"/>
      <c r="P33" s="37"/>
      <c r="Q33" s="41"/>
      <c r="R33" s="41" t="n">
        <v>3050000</v>
      </c>
      <c r="S33" s="42" t="n">
        <f aca="false">SUM(R33/$R$7)</f>
        <v>404804.565664609</v>
      </c>
      <c r="T33" s="43" t="n">
        <v>849425.97</v>
      </c>
      <c r="U33" s="43" t="n">
        <v>977036.76</v>
      </c>
      <c r="V33" s="43"/>
      <c r="W33" s="44"/>
      <c r="X33" s="44"/>
      <c r="Y33" s="44"/>
      <c r="Z33" s="44"/>
      <c r="AA33" s="45"/>
      <c r="AB33" s="45" t="n">
        <f aca="false">SUM(W33+Z33-AA33)</f>
        <v>0</v>
      </c>
      <c r="AC33" s="45"/>
      <c r="AD33" s="45"/>
      <c r="AE33" s="45"/>
      <c r="AF33" s="45"/>
      <c r="AG33" s="46" t="e">
        <f aca="false">SUM(AF33/AD33*100)</f>
        <v>#DIV/0!</v>
      </c>
    </row>
    <row r="34" customFormat="false" ht="12.75" hidden="true" customHeight="false" outlineLevel="0" collapsed="false">
      <c r="A34" s="35" t="s">
        <v>42</v>
      </c>
      <c r="B34" s="36"/>
      <c r="C34" s="36" t="s">
        <v>43</v>
      </c>
      <c r="D34" s="37"/>
      <c r="E34" s="37"/>
      <c r="F34" s="37"/>
      <c r="G34" s="37"/>
      <c r="H34" s="52"/>
      <c r="I34" s="39"/>
      <c r="J34" s="39"/>
      <c r="K34" s="37"/>
      <c r="L34" s="52"/>
      <c r="M34" s="40"/>
      <c r="N34" s="41"/>
      <c r="O34" s="41"/>
      <c r="P34" s="37"/>
      <c r="Q34" s="41"/>
      <c r="R34" s="41" t="n">
        <v>950000</v>
      </c>
      <c r="S34" s="42" t="n">
        <f aca="false">SUM(R34/$R$7)</f>
        <v>126086.667993895</v>
      </c>
      <c r="T34" s="43" t="n">
        <v>92905.96</v>
      </c>
      <c r="U34" s="43" t="n">
        <v>131000</v>
      </c>
      <c r="V34" s="43"/>
      <c r="W34" s="44"/>
      <c r="X34" s="44"/>
      <c r="Y34" s="44"/>
      <c r="Z34" s="44"/>
      <c r="AA34" s="45"/>
      <c r="AB34" s="45" t="n">
        <f aca="false">SUM(W34+Z34-AA34)</f>
        <v>0</v>
      </c>
      <c r="AC34" s="45"/>
      <c r="AD34" s="45"/>
      <c r="AE34" s="45"/>
      <c r="AF34" s="45"/>
      <c r="AG34" s="46" t="e">
        <f aca="false">SUM(AF34/AD34*100)</f>
        <v>#DIV/0!</v>
      </c>
    </row>
    <row r="35" customFormat="false" ht="12.75" hidden="true" customHeight="false" outlineLevel="0" collapsed="false">
      <c r="A35" s="35" t="s">
        <v>47</v>
      </c>
      <c r="B35" s="36"/>
      <c r="C35" s="36" t="s">
        <v>48</v>
      </c>
      <c r="D35" s="37"/>
      <c r="E35" s="37"/>
      <c r="F35" s="37"/>
      <c r="G35" s="37"/>
      <c r="H35" s="52"/>
      <c r="I35" s="39"/>
      <c r="J35" s="39"/>
      <c r="K35" s="37"/>
      <c r="L35" s="52"/>
      <c r="M35" s="40"/>
      <c r="N35" s="41"/>
      <c r="O35" s="41"/>
      <c r="P35" s="37"/>
      <c r="Q35" s="41"/>
      <c r="R35" s="41"/>
      <c r="S35" s="42"/>
      <c r="T35" s="43"/>
      <c r="U35" s="43" t="n">
        <v>79503.15</v>
      </c>
      <c r="V35" s="43"/>
      <c r="W35" s="44"/>
      <c r="X35" s="44"/>
      <c r="Y35" s="44"/>
      <c r="Z35" s="44"/>
      <c r="AA35" s="45"/>
      <c r="AB35" s="45" t="n">
        <f aca="false">SUM(W35+Z35-AA35)</f>
        <v>0</v>
      </c>
      <c r="AC35" s="45"/>
      <c r="AD35" s="45"/>
      <c r="AE35" s="45"/>
      <c r="AF35" s="45"/>
      <c r="AG35" s="46" t="e">
        <f aca="false">SUM(AF35/AD35*100)</f>
        <v>#DIV/0!</v>
      </c>
    </row>
    <row r="36" customFormat="false" ht="13.5" hidden="false" customHeight="false" outlineLevel="0" collapsed="false">
      <c r="A36" s="53"/>
      <c r="B36" s="54"/>
      <c r="C36" s="54" t="s">
        <v>50</v>
      </c>
      <c r="D36" s="55" t="e">
        <f aca="false">+D14-D22</f>
        <v>#REF!</v>
      </c>
      <c r="E36" s="55" t="n">
        <f aca="false">+E14-E22</f>
        <v>15345283</v>
      </c>
      <c r="F36" s="55"/>
      <c r="G36" s="55" t="n">
        <f aca="false">+G14-G22</f>
        <v>19109054</v>
      </c>
      <c r="H36" s="55" t="n">
        <f aca="false">+H14-H22</f>
        <v>7550528</v>
      </c>
      <c r="I36" s="56" t="n">
        <f aca="false">+I14-I22</f>
        <v>7600527</v>
      </c>
      <c r="J36" s="56" t="n">
        <f aca="false">+J14-J22</f>
        <v>0</v>
      </c>
      <c r="K36" s="55" t="n">
        <f aca="false">+K14-K22</f>
        <v>-18954934</v>
      </c>
      <c r="L36" s="55" t="n">
        <f aca="false">+L14-L22</f>
        <v>848576246</v>
      </c>
      <c r="M36" s="57"/>
      <c r="N36" s="58" t="n">
        <f aca="false">SUM(F36/E36*100)</f>
        <v>0</v>
      </c>
      <c r="O36" s="58" t="e">
        <f aca="false">SUM(#REF!/F36*100)</f>
        <v>#REF!</v>
      </c>
      <c r="P36" s="55" t="n">
        <f aca="false">+P14-P22</f>
        <v>19109054</v>
      </c>
      <c r="Q36" s="59" t="e">
        <f aca="false">+Q14-Q22</f>
        <v>#REF!</v>
      </c>
      <c r="R36" s="60" t="n">
        <f aca="false">SUM(R14-R22)</f>
        <v>-1230204.21</v>
      </c>
      <c r="S36" s="61" t="n">
        <f aca="false">SUM(R36/$R$7)</f>
        <v>-163276.157674696</v>
      </c>
      <c r="T36" s="62" t="n">
        <v>-59725.26</v>
      </c>
      <c r="U36" s="62" t="n">
        <v>-131371.47</v>
      </c>
      <c r="V36" s="62" t="n">
        <f aca="false">SUM(V14-V22)</f>
        <v>-26807.2500000001</v>
      </c>
      <c r="W36" s="62" t="n">
        <f aca="false">SUM(W14-W22)</f>
        <v>-198833.77</v>
      </c>
      <c r="X36" s="62" t="n">
        <f aca="false">SUM(X14-X22)</f>
        <v>0</v>
      </c>
      <c r="Y36" s="62" t="n">
        <f aca="false">SUM(Y14-Y22)</f>
        <v>0</v>
      </c>
      <c r="Z36" s="62" t="n">
        <f aca="false">SUM(Z14-Z22)</f>
        <v>-91260</v>
      </c>
      <c r="AA36" s="62" t="n">
        <f aca="false">SUM(AA14-AA22)</f>
        <v>-91260</v>
      </c>
      <c r="AB36" s="62" t="n">
        <f aca="false">SUM(AB14-AB22)</f>
        <v>247240.22</v>
      </c>
      <c r="AC36" s="62" t="n">
        <f aca="false">SUM(AC14-AC22)</f>
        <v>0</v>
      </c>
      <c r="AD36" s="62" t="n">
        <f aca="false">SUM(AD14-AD22)</f>
        <v>-371828.81</v>
      </c>
      <c r="AE36" s="62" t="n">
        <f aca="false">SUM(AE14-AE22)</f>
        <v>0</v>
      </c>
      <c r="AF36" s="62" t="n">
        <f aca="false">SUM(AF14-AF22)</f>
        <v>19555.49</v>
      </c>
      <c r="AG36" s="63" t="n">
        <f aca="false">SUM(AF36/AD36*100)</f>
        <v>-5.25927240549219</v>
      </c>
    </row>
    <row r="37" customFormat="false" ht="12.75" hidden="false" customHeight="false" outlineLevel="0" collapsed="false">
      <c r="A37" s="64"/>
      <c r="B37" s="65"/>
      <c r="C37" s="65"/>
      <c r="D37" s="66"/>
      <c r="E37" s="66"/>
      <c r="F37" s="66"/>
      <c r="G37" s="66"/>
      <c r="H37" s="66"/>
      <c r="I37" s="67"/>
      <c r="J37" s="67"/>
      <c r="K37" s="66"/>
      <c r="L37" s="66"/>
      <c r="M37" s="68"/>
      <c r="N37" s="69"/>
      <c r="O37" s="69"/>
      <c r="P37" s="66"/>
      <c r="Q37" s="70"/>
      <c r="R37" s="71"/>
      <c r="S37" s="72"/>
      <c r="T37" s="73"/>
      <c r="U37" s="73"/>
      <c r="V37" s="73"/>
      <c r="W37" s="74"/>
      <c r="X37" s="74"/>
      <c r="Y37" s="74"/>
      <c r="Z37" s="74"/>
    </row>
    <row r="38" customFormat="false" ht="18" hidden="false" customHeight="false" outlineLevel="0" collapsed="false">
      <c r="A38" s="64"/>
      <c r="B38" s="9" t="s">
        <v>51</v>
      </c>
      <c r="C38" s="5"/>
      <c r="D38" s="66"/>
      <c r="E38" s="66"/>
      <c r="F38" s="66"/>
      <c r="G38" s="66"/>
      <c r="H38" s="66"/>
      <c r="I38" s="67"/>
      <c r="J38" s="67"/>
      <c r="K38" s="66"/>
      <c r="L38" s="66"/>
      <c r="M38" s="68"/>
      <c r="N38" s="69"/>
      <c r="O38" s="69"/>
      <c r="P38" s="66"/>
      <c r="Q38" s="70"/>
      <c r="R38" s="71"/>
      <c r="S38" s="72"/>
      <c r="T38" s="73"/>
      <c r="U38" s="73"/>
      <c r="V38" s="73"/>
      <c r="W38" s="74"/>
      <c r="X38" s="74"/>
      <c r="Y38" s="74"/>
      <c r="Z38" s="74"/>
    </row>
    <row r="39" customFormat="false" ht="18.75" hidden="false" customHeight="false" outlineLevel="0" collapsed="false">
      <c r="A39" s="64"/>
      <c r="B39" s="9"/>
      <c r="C39" s="5"/>
      <c r="D39" s="66"/>
      <c r="E39" s="66"/>
      <c r="F39" s="66"/>
      <c r="G39" s="66"/>
      <c r="H39" s="66"/>
      <c r="I39" s="67"/>
      <c r="J39" s="67"/>
      <c r="K39" s="66"/>
      <c r="L39" s="66"/>
      <c r="M39" s="68"/>
      <c r="N39" s="69"/>
      <c r="O39" s="69"/>
      <c r="P39" s="66"/>
      <c r="Q39" s="70"/>
      <c r="R39" s="71"/>
      <c r="S39" s="72"/>
      <c r="T39" s="73"/>
      <c r="U39" s="73"/>
      <c r="V39" s="73"/>
      <c r="W39" s="74"/>
      <c r="X39" s="74"/>
      <c r="Y39" s="74"/>
      <c r="Z39" s="74"/>
    </row>
    <row r="40" customFormat="false" ht="34.5" hidden="false" customHeight="true" outlineLevel="0" collapsed="false">
      <c r="A40" s="13"/>
      <c r="B40" s="14" t="s">
        <v>5</v>
      </c>
      <c r="C40" s="14" t="s">
        <v>6</v>
      </c>
      <c r="D40" s="15" t="s">
        <v>7</v>
      </c>
      <c r="E40" s="15" t="s">
        <v>8</v>
      </c>
      <c r="F40" s="15"/>
      <c r="G40" s="15" t="s">
        <v>9</v>
      </c>
      <c r="H40" s="15" t="s">
        <v>10</v>
      </c>
      <c r="I40" s="15" t="s">
        <v>11</v>
      </c>
      <c r="J40" s="15"/>
      <c r="K40" s="15" t="s">
        <v>12</v>
      </c>
      <c r="L40" s="15" t="s">
        <v>13</v>
      </c>
      <c r="M40" s="17"/>
      <c r="N40" s="18" t="s">
        <v>14</v>
      </c>
      <c r="O40" s="18" t="s">
        <v>15</v>
      </c>
      <c r="P40" s="14" t="s">
        <v>16</v>
      </c>
      <c r="Q40" s="14" t="s">
        <v>17</v>
      </c>
      <c r="R40" s="19" t="s">
        <v>17</v>
      </c>
      <c r="S40" s="14" t="s">
        <v>17</v>
      </c>
      <c r="T40" s="20" t="s">
        <v>19</v>
      </c>
      <c r="U40" s="20" t="s">
        <v>20</v>
      </c>
      <c r="V40" s="21" t="s">
        <v>21</v>
      </c>
      <c r="W40" s="22" t="s">
        <v>10</v>
      </c>
      <c r="X40" s="22" t="s">
        <v>22</v>
      </c>
      <c r="Y40" s="22" t="s">
        <v>23</v>
      </c>
      <c r="Z40" s="21" t="s">
        <v>24</v>
      </c>
      <c r="AA40" s="22" t="s">
        <v>25</v>
      </c>
      <c r="AB40" s="23" t="s">
        <v>26</v>
      </c>
      <c r="AC40" s="22" t="s">
        <v>27</v>
      </c>
      <c r="AD40" s="23" t="s">
        <v>28</v>
      </c>
      <c r="AE40" s="22" t="s">
        <v>29</v>
      </c>
      <c r="AF40" s="23" t="s">
        <v>30</v>
      </c>
      <c r="AG40" s="24" t="s">
        <v>31</v>
      </c>
    </row>
    <row r="41" customFormat="false" ht="12.75" hidden="false" customHeight="true" outlineLevel="0" collapsed="false">
      <c r="A41" s="25" t="n">
        <v>8</v>
      </c>
      <c r="B41" s="26" t="s">
        <v>52</v>
      </c>
      <c r="C41" s="26"/>
      <c r="D41" s="27" t="n">
        <f aca="false">SUM(D69)</f>
        <v>0</v>
      </c>
      <c r="E41" s="27" t="n">
        <f aca="false">SUM(E69)</f>
        <v>0</v>
      </c>
      <c r="F41" s="27"/>
      <c r="G41" s="27" t="n">
        <v>20250000</v>
      </c>
      <c r="H41" s="27" t="n">
        <v>35250000</v>
      </c>
      <c r="I41" s="29" t="n">
        <v>35250000</v>
      </c>
      <c r="J41" s="29"/>
      <c r="K41" s="27" t="n">
        <v>310000</v>
      </c>
      <c r="L41" s="27" t="n">
        <v>3012200</v>
      </c>
      <c r="M41" s="75"/>
      <c r="N41" s="30" t="e">
        <f aca="false">SUM(F41/E41*100)</f>
        <v>#DIV/0!</v>
      </c>
      <c r="O41" s="30" t="e">
        <f aca="false">SUM(#REF!/F41*100)</f>
        <v>#REF!</v>
      </c>
      <c r="P41" s="27" t="n">
        <v>20250000</v>
      </c>
      <c r="Q41" s="30" t="n">
        <v>0</v>
      </c>
      <c r="R41" s="30"/>
      <c r="S41" s="30" t="n">
        <v>0</v>
      </c>
      <c r="T41" s="32" t="n">
        <v>0</v>
      </c>
      <c r="U41" s="32" t="n">
        <v>0</v>
      </c>
      <c r="V41" s="32" t="n">
        <v>0</v>
      </c>
      <c r="W41" s="76" t="n">
        <v>0</v>
      </c>
      <c r="X41" s="76" t="n">
        <v>0</v>
      </c>
      <c r="Y41" s="76" t="n">
        <v>0</v>
      </c>
      <c r="Z41" s="76" t="n">
        <v>0</v>
      </c>
      <c r="AA41" s="33"/>
      <c r="AB41" s="33"/>
      <c r="AC41" s="33"/>
      <c r="AD41" s="33"/>
      <c r="AE41" s="33"/>
      <c r="AF41" s="33"/>
      <c r="AG41" s="34"/>
    </row>
    <row r="42" customFormat="false" ht="12.75" hidden="false" customHeight="true" outlineLevel="0" collapsed="false">
      <c r="A42" s="35" t="n">
        <v>5</v>
      </c>
      <c r="B42" s="36" t="s">
        <v>53</v>
      </c>
      <c r="C42" s="36"/>
      <c r="D42" s="37" t="n">
        <f aca="false">SUM(D78)</f>
        <v>0</v>
      </c>
      <c r="E42" s="37" t="n">
        <f aca="false">SUM(E78)</f>
        <v>0</v>
      </c>
      <c r="F42" s="37"/>
      <c r="G42" s="37" t="n">
        <v>0</v>
      </c>
      <c r="H42" s="37" t="n">
        <v>0</v>
      </c>
      <c r="I42" s="39" t="n">
        <f aca="false">SUM(J78)</f>
        <v>0</v>
      </c>
      <c r="J42" s="39"/>
      <c r="K42" s="37" t="n">
        <v>1850000</v>
      </c>
      <c r="L42" s="37" t="n">
        <v>5002716</v>
      </c>
      <c r="M42" s="40"/>
      <c r="N42" s="41" t="e">
        <f aca="false">SUM(F42/E42*100)</f>
        <v>#DIV/0!</v>
      </c>
      <c r="O42" s="41" t="n">
        <v>0</v>
      </c>
      <c r="P42" s="37" t="n">
        <v>0</v>
      </c>
      <c r="Q42" s="41" t="n">
        <v>0</v>
      </c>
      <c r="R42" s="41"/>
      <c r="S42" s="41" t="n">
        <v>0</v>
      </c>
      <c r="T42" s="43" t="n">
        <v>0</v>
      </c>
      <c r="U42" s="43" t="n">
        <v>0</v>
      </c>
      <c r="V42" s="43" t="n">
        <v>0</v>
      </c>
      <c r="W42" s="44" t="n">
        <v>0</v>
      </c>
      <c r="X42" s="44" t="n">
        <v>0</v>
      </c>
      <c r="Y42" s="44" t="n">
        <v>0</v>
      </c>
      <c r="Z42" s="44" t="n">
        <v>0</v>
      </c>
      <c r="AA42" s="45"/>
      <c r="AB42" s="45"/>
      <c r="AC42" s="45"/>
      <c r="AD42" s="45"/>
      <c r="AE42" s="45"/>
      <c r="AF42" s="45"/>
      <c r="AG42" s="46"/>
    </row>
    <row r="43" customFormat="false" ht="13.5" hidden="false" customHeight="true" outlineLevel="0" collapsed="false">
      <c r="A43" s="77"/>
      <c r="B43" s="54" t="s">
        <v>54</v>
      </c>
      <c r="C43" s="54"/>
      <c r="D43" s="78" t="n">
        <f aca="false">D41-D42</f>
        <v>0</v>
      </c>
      <c r="E43" s="78" t="n">
        <f aca="false">E41-E42</f>
        <v>0</v>
      </c>
      <c r="F43" s="78"/>
      <c r="G43" s="78" t="n">
        <f aca="false">G41-G42</f>
        <v>20250000</v>
      </c>
      <c r="H43" s="78" t="n">
        <f aca="false">H41-H42</f>
        <v>35250000</v>
      </c>
      <c r="I43" s="79" t="n">
        <f aca="false">I41-I42</f>
        <v>35250000</v>
      </c>
      <c r="J43" s="79"/>
      <c r="K43" s="78" t="n">
        <f aca="false">K41-K42</f>
        <v>-1540000</v>
      </c>
      <c r="L43" s="78" t="n">
        <f aca="false">L41-L42</f>
        <v>-1990516</v>
      </c>
      <c r="M43" s="80"/>
      <c r="N43" s="58" t="e">
        <f aca="false">SUM(F43/E43*100)</f>
        <v>#DIV/0!</v>
      </c>
      <c r="O43" s="58" t="e">
        <f aca="false">SUM(#REF!/F43*100)</f>
        <v>#REF!</v>
      </c>
      <c r="P43" s="78" t="n">
        <f aca="false">P41-P42</f>
        <v>20250000</v>
      </c>
      <c r="Q43" s="78" t="n">
        <f aca="false">Q41-Q42</f>
        <v>0</v>
      </c>
      <c r="R43" s="78" t="n">
        <f aca="false">R41-R42</f>
        <v>0</v>
      </c>
      <c r="S43" s="78" t="n">
        <f aca="false">S41-S42</f>
        <v>0</v>
      </c>
      <c r="T43" s="61" t="n">
        <f aca="false">T41-T42</f>
        <v>0</v>
      </c>
      <c r="U43" s="61" t="n">
        <f aca="false">U41-U42</f>
        <v>0</v>
      </c>
      <c r="V43" s="61" t="n">
        <v>0</v>
      </c>
      <c r="W43" s="81" t="n">
        <v>0</v>
      </c>
      <c r="X43" s="81" t="n">
        <v>0</v>
      </c>
      <c r="Y43" s="81" t="n">
        <v>0</v>
      </c>
      <c r="Z43" s="81" t="n">
        <v>0</v>
      </c>
      <c r="AA43" s="82"/>
      <c r="AB43" s="82"/>
      <c r="AC43" s="82"/>
      <c r="AD43" s="82"/>
      <c r="AE43" s="82"/>
      <c r="AF43" s="82"/>
      <c r="AG43" s="63"/>
    </row>
    <row r="44" customFormat="false" ht="12.75" hidden="false" customHeight="false" outlineLevel="0" collapsed="false">
      <c r="A44" s="83"/>
      <c r="B44" s="65"/>
      <c r="C44" s="65"/>
      <c r="D44" s="84"/>
      <c r="E44" s="84"/>
      <c r="F44" s="84"/>
      <c r="G44" s="84"/>
      <c r="H44" s="84"/>
      <c r="I44" s="85"/>
      <c r="J44" s="85"/>
      <c r="K44" s="84"/>
      <c r="L44" s="84"/>
      <c r="M44" s="86"/>
      <c r="N44" s="69"/>
      <c r="O44" s="69"/>
      <c r="P44" s="84"/>
      <c r="Q44" s="84"/>
      <c r="R44" s="84"/>
      <c r="S44" s="84"/>
      <c r="T44" s="72"/>
      <c r="U44" s="72"/>
      <c r="V44" s="72"/>
      <c r="W44" s="74"/>
      <c r="X44" s="74"/>
      <c r="Y44" s="74"/>
      <c r="Z44" s="74"/>
    </row>
    <row r="45" customFormat="false" ht="18" hidden="false" customHeight="false" outlineLevel="0" collapsed="false">
      <c r="A45" s="64"/>
      <c r="B45" s="9" t="s">
        <v>55</v>
      </c>
      <c r="C45" s="5"/>
      <c r="D45" s="66"/>
      <c r="E45" s="66"/>
      <c r="F45" s="66"/>
      <c r="G45" s="66"/>
      <c r="H45" s="66"/>
      <c r="I45" s="67"/>
      <c r="J45" s="67"/>
      <c r="K45" s="66"/>
      <c r="L45" s="66"/>
      <c r="M45" s="68"/>
      <c r="N45" s="69"/>
      <c r="O45" s="69"/>
      <c r="P45" s="66"/>
      <c r="Q45" s="70"/>
      <c r="R45" s="71"/>
      <c r="S45" s="72"/>
      <c r="T45" s="73"/>
      <c r="U45" s="73"/>
      <c r="V45" s="73"/>
      <c r="W45" s="74"/>
      <c r="X45" s="74"/>
      <c r="Y45" s="74"/>
      <c r="Z45" s="74"/>
    </row>
    <row r="46" customFormat="false" ht="13.5" hidden="false" customHeight="false" outlineLevel="0" collapsed="false">
      <c r="A46" s="64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68"/>
      <c r="N46" s="69"/>
      <c r="O46" s="69"/>
      <c r="P46" s="69"/>
      <c r="Q46" s="69"/>
      <c r="R46" s="69"/>
      <c r="S46" s="69"/>
      <c r="T46" s="73"/>
      <c r="U46" s="73"/>
      <c r="V46" s="73"/>
    </row>
    <row r="47" customFormat="false" ht="34.5" hidden="false" customHeight="true" outlineLevel="0" collapsed="false">
      <c r="A47" s="88"/>
      <c r="B47" s="89" t="s">
        <v>5</v>
      </c>
      <c r="C47" s="89" t="s">
        <v>6</v>
      </c>
      <c r="D47" s="90" t="s">
        <v>7</v>
      </c>
      <c r="E47" s="90" t="s">
        <v>8</v>
      </c>
      <c r="F47" s="90"/>
      <c r="G47" s="90" t="s">
        <v>9</v>
      </c>
      <c r="H47" s="90" t="s">
        <v>10</v>
      </c>
      <c r="I47" s="90" t="s">
        <v>11</v>
      </c>
      <c r="J47" s="90"/>
      <c r="K47" s="90" t="s">
        <v>12</v>
      </c>
      <c r="L47" s="90" t="s">
        <v>13</v>
      </c>
      <c r="M47" s="91"/>
      <c r="N47" s="92" t="s">
        <v>14</v>
      </c>
      <c r="O47" s="92" t="s">
        <v>15</v>
      </c>
      <c r="P47" s="89" t="s">
        <v>16</v>
      </c>
      <c r="Q47" s="89" t="s">
        <v>17</v>
      </c>
      <c r="R47" s="93" t="s">
        <v>17</v>
      </c>
      <c r="S47" s="89" t="s">
        <v>17</v>
      </c>
      <c r="T47" s="94" t="s">
        <v>19</v>
      </c>
      <c r="U47" s="94" t="s">
        <v>20</v>
      </c>
      <c r="V47" s="95" t="s">
        <v>21</v>
      </c>
      <c r="W47" s="96" t="s">
        <v>10</v>
      </c>
      <c r="X47" s="96" t="s">
        <v>22</v>
      </c>
      <c r="Y47" s="96" t="s">
        <v>23</v>
      </c>
      <c r="Z47" s="95" t="s">
        <v>24</v>
      </c>
      <c r="AA47" s="96" t="s">
        <v>25</v>
      </c>
      <c r="AB47" s="97" t="s">
        <v>26</v>
      </c>
      <c r="AC47" s="96" t="s">
        <v>27</v>
      </c>
      <c r="AD47" s="97" t="s">
        <v>28</v>
      </c>
      <c r="AE47" s="96" t="s">
        <v>29</v>
      </c>
      <c r="AF47" s="98" t="s">
        <v>30</v>
      </c>
      <c r="AG47" s="99" t="s">
        <v>31</v>
      </c>
    </row>
    <row r="48" customFormat="false" ht="12.75" hidden="false" customHeight="true" outlineLevel="0" collapsed="false">
      <c r="A48" s="100"/>
      <c r="B48" s="101" t="s">
        <v>56</v>
      </c>
      <c r="C48" s="101"/>
      <c r="D48" s="102"/>
      <c r="E48" s="102" t="n">
        <v>-156114183</v>
      </c>
      <c r="F48" s="103"/>
      <c r="G48" s="102" t="n">
        <v>-205883457</v>
      </c>
      <c r="H48" s="103" t="n">
        <v>-205883457</v>
      </c>
      <c r="I48" s="104" t="n">
        <v>-205883457</v>
      </c>
      <c r="J48" s="104"/>
      <c r="K48" s="102" t="n">
        <v>-205883457</v>
      </c>
      <c r="L48" s="105" t="n">
        <v>-156114183</v>
      </c>
      <c r="M48" s="106"/>
      <c r="N48" s="107" t="n">
        <f aca="false">SUM(F48/E48*100)</f>
        <v>0</v>
      </c>
      <c r="O48" s="107" t="e">
        <f aca="false">SUM(#REF!/F48*100)</f>
        <v>#REF!</v>
      </c>
      <c r="P48" s="102" t="n">
        <v>-205883457</v>
      </c>
      <c r="Q48" s="107" t="e">
        <f aca="false">SUM(Q49)</f>
        <v>#REF!</v>
      </c>
      <c r="R48" s="107" t="n">
        <v>1230204.21</v>
      </c>
      <c r="S48" s="107" t="n">
        <v>163276.16</v>
      </c>
      <c r="T48" s="108" t="n">
        <v>59725.26</v>
      </c>
      <c r="U48" s="108" t="n">
        <v>131371.47</v>
      </c>
      <c r="V48" s="108" t="n">
        <v>74988.39</v>
      </c>
      <c r="W48" s="109" t="n">
        <v>198833.77</v>
      </c>
      <c r="X48" s="109" t="n">
        <v>0</v>
      </c>
      <c r="Y48" s="109" t="n">
        <v>0</v>
      </c>
      <c r="Z48" s="109"/>
      <c r="AA48" s="109"/>
      <c r="AB48" s="109" t="n">
        <v>0</v>
      </c>
      <c r="AC48" s="109" t="n">
        <v>0</v>
      </c>
      <c r="AD48" s="109" t="n">
        <v>371828.81</v>
      </c>
      <c r="AE48" s="109" t="n">
        <v>0</v>
      </c>
      <c r="AF48" s="109" t="n">
        <v>371828.81</v>
      </c>
      <c r="AG48" s="110" t="n">
        <f aca="false">SUM(AF48/AD48*100)</f>
        <v>100</v>
      </c>
    </row>
    <row r="49" customFormat="false" ht="13.5" hidden="false" customHeight="true" outlineLevel="0" collapsed="false">
      <c r="A49" s="53"/>
      <c r="B49" s="111" t="s">
        <v>57</v>
      </c>
      <c r="C49" s="111"/>
      <c r="D49" s="78" t="n">
        <v>0</v>
      </c>
      <c r="E49" s="78" t="n">
        <v>-13354767</v>
      </c>
      <c r="F49" s="112"/>
      <c r="G49" s="78" t="n">
        <v>-42800528</v>
      </c>
      <c r="H49" s="112" t="n">
        <v>-42800528</v>
      </c>
      <c r="I49" s="56" t="n">
        <v>-42800528</v>
      </c>
      <c r="J49" s="56"/>
      <c r="K49" s="78" t="n">
        <v>-18954934</v>
      </c>
      <c r="L49" s="55" t="n">
        <v>-13354767</v>
      </c>
      <c r="M49" s="57"/>
      <c r="N49" s="58" t="n">
        <f aca="false">SUM(F49/E49*100)</f>
        <v>0</v>
      </c>
      <c r="O49" s="58" t="e">
        <f aca="false">SUM(#REF!/F49*100)</f>
        <v>#REF!</v>
      </c>
      <c r="P49" s="78" t="n">
        <v>-42800528</v>
      </c>
      <c r="Q49" s="58" t="e">
        <f aca="false">SUM(#REF!)</f>
        <v>#REF!</v>
      </c>
      <c r="R49" s="58"/>
      <c r="S49" s="58" t="n">
        <v>0</v>
      </c>
      <c r="T49" s="62" t="n">
        <v>0</v>
      </c>
      <c r="U49" s="62" t="n">
        <v>0</v>
      </c>
      <c r="V49" s="62"/>
      <c r="W49" s="82" t="n">
        <v>0</v>
      </c>
      <c r="X49" s="82" t="n">
        <v>0</v>
      </c>
      <c r="Y49" s="82" t="n">
        <v>0</v>
      </c>
      <c r="Z49" s="82" t="n">
        <v>0</v>
      </c>
      <c r="AA49" s="82"/>
      <c r="AB49" s="82" t="n">
        <f aca="false">SUM(W49+Z49-AA49)</f>
        <v>0</v>
      </c>
      <c r="AC49" s="82"/>
      <c r="AD49" s="82"/>
      <c r="AE49" s="82"/>
      <c r="AF49" s="82" t="n">
        <v>371828.81</v>
      </c>
      <c r="AG49" s="63"/>
    </row>
    <row r="50" customFormat="false" ht="13.5" hidden="false" customHeight="false" outlineLevel="0" collapsed="false">
      <c r="A50" s="64"/>
      <c r="B50" s="113"/>
      <c r="C50" s="113"/>
      <c r="D50" s="114"/>
      <c r="E50" s="114"/>
      <c r="F50" s="115"/>
      <c r="G50" s="114"/>
      <c r="H50" s="115"/>
      <c r="I50" s="116"/>
      <c r="J50" s="116"/>
      <c r="K50" s="114"/>
      <c r="L50" s="117"/>
      <c r="M50" s="68"/>
      <c r="N50" s="69"/>
      <c r="O50" s="69"/>
      <c r="P50" s="84"/>
      <c r="Q50" s="69"/>
      <c r="R50" s="69"/>
      <c r="S50" s="69"/>
      <c r="T50" s="73"/>
      <c r="U50" s="73"/>
      <c r="V50" s="73"/>
    </row>
    <row r="51" customFormat="false" ht="16.5" hidden="false" customHeight="false" outlineLevel="0" collapsed="false">
      <c r="A51" s="118" t="s">
        <v>58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</row>
    <row r="52" customFormat="false" ht="13.5" hidden="false" customHeight="false" outlineLevel="0" collapsed="false">
      <c r="A52" s="64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119"/>
      <c r="N52" s="69"/>
      <c r="O52" s="69"/>
      <c r="P52" s="69"/>
      <c r="Q52" s="69"/>
      <c r="R52" s="69"/>
      <c r="S52" s="69"/>
      <c r="T52" s="73"/>
      <c r="U52" s="73"/>
      <c r="V52" s="73"/>
    </row>
    <row r="53" customFormat="false" ht="34.5" hidden="false" customHeight="true" outlineLevel="0" collapsed="false">
      <c r="A53" s="88"/>
      <c r="B53" s="89" t="s">
        <v>5</v>
      </c>
      <c r="C53" s="89" t="s">
        <v>6</v>
      </c>
      <c r="D53" s="90" t="s">
        <v>7</v>
      </c>
      <c r="E53" s="90" t="s">
        <v>8</v>
      </c>
      <c r="F53" s="90"/>
      <c r="G53" s="90" t="s">
        <v>9</v>
      </c>
      <c r="H53" s="90" t="s">
        <v>10</v>
      </c>
      <c r="I53" s="90" t="s">
        <v>11</v>
      </c>
      <c r="J53" s="90"/>
      <c r="K53" s="90" t="s">
        <v>12</v>
      </c>
      <c r="L53" s="90" t="s">
        <v>13</v>
      </c>
      <c r="M53" s="91"/>
      <c r="N53" s="92" t="s">
        <v>14</v>
      </c>
      <c r="O53" s="92" t="s">
        <v>15</v>
      </c>
      <c r="P53" s="89" t="s">
        <v>16</v>
      </c>
      <c r="Q53" s="89" t="s">
        <v>17</v>
      </c>
      <c r="R53" s="93" t="s">
        <v>17</v>
      </c>
      <c r="S53" s="89" t="s">
        <v>17</v>
      </c>
      <c r="T53" s="94" t="s">
        <v>19</v>
      </c>
      <c r="U53" s="94" t="s">
        <v>20</v>
      </c>
      <c r="V53" s="95" t="s">
        <v>21</v>
      </c>
      <c r="W53" s="96" t="s">
        <v>10</v>
      </c>
      <c r="X53" s="96" t="s">
        <v>22</v>
      </c>
      <c r="Y53" s="96" t="s">
        <v>23</v>
      </c>
      <c r="Z53" s="95" t="s">
        <v>24</v>
      </c>
      <c r="AA53" s="96" t="s">
        <v>25</v>
      </c>
      <c r="AB53" s="97" t="s">
        <v>26</v>
      </c>
      <c r="AC53" s="96" t="s">
        <v>27</v>
      </c>
      <c r="AD53" s="97" t="s">
        <v>28</v>
      </c>
      <c r="AE53" s="96" t="s">
        <v>29</v>
      </c>
      <c r="AF53" s="98" t="s">
        <v>30</v>
      </c>
      <c r="AG53" s="99" t="s">
        <v>31</v>
      </c>
    </row>
    <row r="54" customFormat="false" ht="12.75" hidden="false" customHeight="true" outlineLevel="0" collapsed="false">
      <c r="A54" s="100"/>
      <c r="B54" s="120" t="s">
        <v>59</v>
      </c>
      <c r="C54" s="120"/>
      <c r="D54" s="102" t="n">
        <f aca="false">SUM(D81)</f>
        <v>0</v>
      </c>
      <c r="E54" s="102" t="n">
        <f aca="false">SUM(E81)</f>
        <v>0</v>
      </c>
      <c r="F54" s="102"/>
      <c r="G54" s="102" t="n">
        <v>20250000</v>
      </c>
      <c r="H54" s="102" t="n">
        <v>35250000</v>
      </c>
      <c r="I54" s="121" t="n">
        <v>35250000</v>
      </c>
      <c r="J54" s="121"/>
      <c r="K54" s="102" t="n">
        <v>310000</v>
      </c>
      <c r="L54" s="102" t="n">
        <v>3012200</v>
      </c>
      <c r="M54" s="122"/>
      <c r="N54" s="123" t="e">
        <f aca="false">SUM(F54/E54*100)</f>
        <v>#DIV/0!</v>
      </c>
      <c r="O54" s="123" t="e">
        <f aca="false">SUM(#REF!/F54*100)</f>
        <v>#REF!</v>
      </c>
      <c r="P54" s="102" t="n">
        <v>20250000</v>
      </c>
      <c r="Q54" s="123" t="n">
        <v>0</v>
      </c>
      <c r="R54" s="123"/>
      <c r="S54" s="107" t="n">
        <v>0</v>
      </c>
      <c r="T54" s="108" t="n">
        <v>0</v>
      </c>
      <c r="U54" s="108" t="n">
        <v>0</v>
      </c>
      <c r="V54" s="108"/>
      <c r="W54" s="124" t="n">
        <v>0</v>
      </c>
      <c r="X54" s="124" t="n">
        <v>0</v>
      </c>
      <c r="Y54" s="124" t="n">
        <v>0</v>
      </c>
      <c r="Z54" s="124" t="n">
        <v>0</v>
      </c>
      <c r="AA54" s="109"/>
      <c r="AB54" s="109"/>
      <c r="AC54" s="109"/>
      <c r="AD54" s="109"/>
      <c r="AE54" s="109"/>
      <c r="AF54" s="109" t="n">
        <v>371828.81</v>
      </c>
      <c r="AG54" s="110"/>
    </row>
    <row r="55" customFormat="false" ht="12.75" hidden="false" customHeight="true" outlineLevel="0" collapsed="false">
      <c r="A55" s="35"/>
      <c r="B55" s="36" t="s">
        <v>60</v>
      </c>
      <c r="C55" s="36"/>
      <c r="D55" s="37" t="n">
        <f aca="false">SUM(D90)</f>
        <v>0</v>
      </c>
      <c r="E55" s="37" t="n">
        <f aca="false">SUM(E90)</f>
        <v>0</v>
      </c>
      <c r="F55" s="37"/>
      <c r="G55" s="37" t="n">
        <v>0</v>
      </c>
      <c r="H55" s="37" t="n">
        <v>0</v>
      </c>
      <c r="I55" s="39" t="n">
        <f aca="false">SUM(J90)</f>
        <v>0</v>
      </c>
      <c r="J55" s="39"/>
      <c r="K55" s="37" t="n">
        <v>1850000</v>
      </c>
      <c r="L55" s="37" t="n">
        <v>5002716</v>
      </c>
      <c r="M55" s="125"/>
      <c r="N55" s="126" t="e">
        <f aca="false">SUM(F55/E55*100)</f>
        <v>#DIV/0!</v>
      </c>
      <c r="O55" s="126" t="n">
        <v>0</v>
      </c>
      <c r="P55" s="37" t="n">
        <v>0</v>
      </c>
      <c r="Q55" s="126" t="n">
        <v>0</v>
      </c>
      <c r="R55" s="126"/>
      <c r="S55" s="41" t="n">
        <v>0</v>
      </c>
      <c r="T55" s="43" t="n">
        <v>0</v>
      </c>
      <c r="U55" s="43" t="n">
        <v>0</v>
      </c>
      <c r="V55" s="43"/>
      <c r="W55" s="44" t="n">
        <v>0</v>
      </c>
      <c r="X55" s="44" t="n">
        <v>0</v>
      </c>
      <c r="Y55" s="44" t="n">
        <v>0</v>
      </c>
      <c r="Z55" s="44" t="n">
        <v>0</v>
      </c>
      <c r="AA55" s="45"/>
      <c r="AB55" s="45"/>
      <c r="AC55" s="45"/>
      <c r="AD55" s="45"/>
      <c r="AE55" s="45"/>
      <c r="AF55" s="45" t="n">
        <v>371828.81</v>
      </c>
      <c r="AG55" s="46"/>
    </row>
    <row r="56" customFormat="false" ht="12.75" hidden="false" customHeight="true" outlineLevel="0" collapsed="false">
      <c r="A56" s="127"/>
      <c r="B56" s="36" t="s">
        <v>61</v>
      </c>
      <c r="C56" s="36"/>
      <c r="D56" s="37" t="n">
        <f aca="false">D54-D55</f>
        <v>0</v>
      </c>
      <c r="E56" s="37" t="n">
        <f aca="false">E54-E55</f>
        <v>0</v>
      </c>
      <c r="F56" s="37"/>
      <c r="G56" s="37" t="n">
        <f aca="false">G54-G55</f>
        <v>20250000</v>
      </c>
      <c r="H56" s="37" t="n">
        <f aca="false">H54-H55</f>
        <v>35250000</v>
      </c>
      <c r="I56" s="39" t="n">
        <f aca="false">I54-I55</f>
        <v>35250000</v>
      </c>
      <c r="J56" s="39"/>
      <c r="K56" s="37" t="n">
        <f aca="false">K54-K55</f>
        <v>-1540000</v>
      </c>
      <c r="L56" s="37" t="n">
        <f aca="false">L54-L55</f>
        <v>-1990516</v>
      </c>
      <c r="M56" s="128"/>
      <c r="N56" s="126" t="e">
        <f aca="false">SUM(F56/E56*100)</f>
        <v>#DIV/0!</v>
      </c>
      <c r="O56" s="126" t="e">
        <f aca="false">SUM(#REF!/F56*100)</f>
        <v>#REF!</v>
      </c>
      <c r="P56" s="37" t="n">
        <f aca="false">P54-P55</f>
        <v>20250000</v>
      </c>
      <c r="Q56" s="37" t="n">
        <f aca="false">Q54-Q55</f>
        <v>0</v>
      </c>
      <c r="R56" s="37" t="n">
        <f aca="false">R54-R55</f>
        <v>0</v>
      </c>
      <c r="S56" s="37" t="n">
        <f aca="false">S54-S55</f>
        <v>0</v>
      </c>
      <c r="T56" s="42" t="n">
        <f aca="false">T54-T55</f>
        <v>0</v>
      </c>
      <c r="U56" s="42" t="n">
        <f aca="false">U54-U55</f>
        <v>0</v>
      </c>
      <c r="V56" s="42"/>
      <c r="W56" s="44" t="n">
        <v>0</v>
      </c>
      <c r="X56" s="44" t="n">
        <v>0</v>
      </c>
      <c r="Y56" s="44" t="n">
        <v>0</v>
      </c>
      <c r="Z56" s="44" t="n">
        <v>0</v>
      </c>
      <c r="AA56" s="45"/>
      <c r="AB56" s="45"/>
      <c r="AC56" s="45"/>
      <c r="AD56" s="45"/>
      <c r="AE56" s="45"/>
      <c r="AF56" s="45"/>
      <c r="AG56" s="46"/>
    </row>
    <row r="57" customFormat="false" ht="13.5" hidden="false" customHeight="false" outlineLevel="0" collapsed="false">
      <c r="A57" s="129"/>
      <c r="B57" s="130" t="s">
        <v>62</v>
      </c>
      <c r="C57" s="130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78"/>
      <c r="T57" s="61"/>
      <c r="U57" s="61"/>
      <c r="V57" s="61"/>
      <c r="W57" s="81"/>
      <c r="X57" s="81"/>
      <c r="Y57" s="81"/>
      <c r="Z57" s="81"/>
      <c r="AA57" s="82"/>
      <c r="AB57" s="82"/>
      <c r="AC57" s="82"/>
      <c r="AD57" s="82"/>
      <c r="AE57" s="82"/>
      <c r="AF57" s="82"/>
      <c r="AG57" s="63"/>
    </row>
    <row r="58" customFormat="false" ht="12.75" hidden="false" customHeight="false" outlineLevel="0" collapsed="false">
      <c r="B58" s="132"/>
      <c r="C58" s="132"/>
    </row>
    <row r="59" customFormat="false" ht="12.75" hidden="false" customHeight="false" outlineLevel="0" collapsed="false">
      <c r="B59" s="133"/>
      <c r="C59" s="6"/>
      <c r="D59" s="3"/>
      <c r="E59" s="3"/>
      <c r="F59" s="3"/>
      <c r="G59" s="3"/>
      <c r="H59" s="3"/>
      <c r="I59" s="3"/>
      <c r="J59" s="3"/>
      <c r="K59" s="7"/>
      <c r="L59" s="7"/>
      <c r="M59" s="7"/>
      <c r="N59" s="7"/>
      <c r="O59" s="7"/>
      <c r="P59" s="7"/>
      <c r="Q59" s="7"/>
      <c r="R59" s="7"/>
      <c r="S59" s="7"/>
    </row>
  </sheetData>
  <mergeCells count="37">
    <mergeCell ref="I13:J13"/>
    <mergeCell ref="B14:C14"/>
    <mergeCell ref="I14:J14"/>
    <mergeCell ref="B15:C15"/>
    <mergeCell ref="I15:J15"/>
    <mergeCell ref="B21:C21"/>
    <mergeCell ref="I21:J21"/>
    <mergeCell ref="B22:C22"/>
    <mergeCell ref="I22:J22"/>
    <mergeCell ref="K22:L22"/>
    <mergeCell ref="B23:C23"/>
    <mergeCell ref="I23:J23"/>
    <mergeCell ref="B30:C30"/>
    <mergeCell ref="I30:J30"/>
    <mergeCell ref="I36:J36"/>
    <mergeCell ref="I40:J40"/>
    <mergeCell ref="B41:C41"/>
    <mergeCell ref="I41:J41"/>
    <mergeCell ref="B42:C42"/>
    <mergeCell ref="I42:J42"/>
    <mergeCell ref="B43:C43"/>
    <mergeCell ref="I43:J43"/>
    <mergeCell ref="B46:L46"/>
    <mergeCell ref="I47:J47"/>
    <mergeCell ref="B48:C48"/>
    <mergeCell ref="I48:J48"/>
    <mergeCell ref="B49:C49"/>
    <mergeCell ref="I49:J49"/>
    <mergeCell ref="A51:W51"/>
    <mergeCell ref="B52:L52"/>
    <mergeCell ref="I53:J53"/>
    <mergeCell ref="B54:C54"/>
    <mergeCell ref="I54:J54"/>
    <mergeCell ref="B55:C55"/>
    <mergeCell ref="I55:J55"/>
    <mergeCell ref="B56:C56"/>
    <mergeCell ref="I56:J5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2:K2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9.1484375" defaultRowHeight="15" zeroHeight="false" outlineLevelRow="0" outlineLevelCol="0"/>
  <cols>
    <col collapsed="false" customWidth="true" hidden="false" outlineLevel="0" max="1" min="1" style="134" width="5.42"/>
    <col collapsed="false" customWidth="true" hidden="false" outlineLevel="0" max="2" min="2" style="134" width="31.71"/>
    <col collapsed="false" customWidth="true" hidden="true" outlineLevel="0" max="3" min="3" style="134" width="16.43"/>
    <col collapsed="false" customWidth="true" hidden="false" outlineLevel="0" max="5" min="4" style="134" width="16.57"/>
    <col collapsed="false" customWidth="true" hidden="true" outlineLevel="0" max="6" min="6" style="134" width="17"/>
    <col collapsed="false" customWidth="true" hidden="true" outlineLevel="0" max="7" min="7" style="134" width="22.42"/>
    <col collapsed="false" customWidth="true" hidden="false" outlineLevel="0" max="8" min="8" style="134" width="15"/>
    <col collapsed="false" customWidth="true" hidden="false" outlineLevel="0" max="9" min="9" style="135" width="11.43"/>
    <col collapsed="false" customWidth="false" hidden="false" outlineLevel="0" max="10" min="10" style="134" width="9.14"/>
    <col collapsed="false" customWidth="true" hidden="false" outlineLevel="0" max="11" min="11" style="134" width="12.71"/>
    <col collapsed="false" customWidth="false" hidden="false" outlineLevel="0" max="256" min="12" style="134" width="9.14"/>
    <col collapsed="false" customWidth="true" hidden="false" outlineLevel="0" max="257" min="257" style="134" width="5.42"/>
    <col collapsed="false" customWidth="true" hidden="false" outlineLevel="0" max="258" min="258" style="134" width="31.71"/>
    <col collapsed="false" customWidth="true" hidden="false" outlineLevel="0" max="259" min="259" style="134" width="16.43"/>
    <col collapsed="false" customWidth="true" hidden="false" outlineLevel="0" max="261" min="260" style="134" width="16.57"/>
    <col collapsed="false" customWidth="true" hidden="false" outlineLevel="0" max="262" min="262" style="134" width="7.57"/>
    <col collapsed="false" customWidth="true" hidden="false" outlineLevel="0" max="263" min="263" style="134" width="6.43"/>
    <col collapsed="false" customWidth="false" hidden="false" outlineLevel="0" max="512" min="264" style="134" width="9.14"/>
    <col collapsed="false" customWidth="true" hidden="false" outlineLevel="0" max="513" min="513" style="134" width="5.42"/>
    <col collapsed="false" customWidth="true" hidden="false" outlineLevel="0" max="514" min="514" style="134" width="31.71"/>
    <col collapsed="false" customWidth="true" hidden="false" outlineLevel="0" max="515" min="515" style="134" width="16.43"/>
    <col collapsed="false" customWidth="true" hidden="false" outlineLevel="0" max="517" min="516" style="134" width="16.57"/>
    <col collapsed="false" customWidth="true" hidden="false" outlineLevel="0" max="518" min="518" style="134" width="7.57"/>
    <col collapsed="false" customWidth="true" hidden="false" outlineLevel="0" max="519" min="519" style="134" width="6.43"/>
    <col collapsed="false" customWidth="false" hidden="false" outlineLevel="0" max="768" min="520" style="134" width="9.14"/>
    <col collapsed="false" customWidth="true" hidden="false" outlineLevel="0" max="769" min="769" style="134" width="5.42"/>
    <col collapsed="false" customWidth="true" hidden="false" outlineLevel="0" max="770" min="770" style="134" width="31.71"/>
    <col collapsed="false" customWidth="true" hidden="false" outlineLevel="0" max="771" min="771" style="134" width="16.43"/>
    <col collapsed="false" customWidth="true" hidden="false" outlineLevel="0" max="773" min="772" style="134" width="16.57"/>
    <col collapsed="false" customWidth="true" hidden="false" outlineLevel="0" max="774" min="774" style="134" width="7.57"/>
    <col collapsed="false" customWidth="true" hidden="false" outlineLevel="0" max="775" min="775" style="134" width="6.43"/>
    <col collapsed="false" customWidth="false" hidden="false" outlineLevel="0" max="1024" min="776" style="134" width="9.14"/>
    <col collapsed="false" customWidth="true" hidden="false" outlineLevel="0" max="1025" min="1025" style="134" width="5.42"/>
    <col collapsed="false" customWidth="true" hidden="false" outlineLevel="0" max="1026" min="1026" style="134" width="31.71"/>
    <col collapsed="false" customWidth="true" hidden="false" outlineLevel="0" max="1027" min="1027" style="134" width="16.43"/>
    <col collapsed="false" customWidth="true" hidden="false" outlineLevel="0" max="1029" min="1028" style="134" width="16.57"/>
    <col collapsed="false" customWidth="true" hidden="false" outlineLevel="0" max="1030" min="1030" style="134" width="7.57"/>
    <col collapsed="false" customWidth="true" hidden="false" outlineLevel="0" max="1031" min="1031" style="134" width="6.43"/>
    <col collapsed="false" customWidth="false" hidden="false" outlineLevel="0" max="1280" min="1032" style="134" width="9.14"/>
    <col collapsed="false" customWidth="true" hidden="false" outlineLevel="0" max="1281" min="1281" style="134" width="5.42"/>
    <col collapsed="false" customWidth="true" hidden="false" outlineLevel="0" max="1282" min="1282" style="134" width="31.71"/>
    <col collapsed="false" customWidth="true" hidden="false" outlineLevel="0" max="1283" min="1283" style="134" width="16.43"/>
    <col collapsed="false" customWidth="true" hidden="false" outlineLevel="0" max="1285" min="1284" style="134" width="16.57"/>
    <col collapsed="false" customWidth="true" hidden="false" outlineLevel="0" max="1286" min="1286" style="134" width="7.57"/>
    <col collapsed="false" customWidth="true" hidden="false" outlineLevel="0" max="1287" min="1287" style="134" width="6.43"/>
    <col collapsed="false" customWidth="false" hidden="false" outlineLevel="0" max="1536" min="1288" style="134" width="9.14"/>
    <col collapsed="false" customWidth="true" hidden="false" outlineLevel="0" max="1537" min="1537" style="134" width="5.42"/>
    <col collapsed="false" customWidth="true" hidden="false" outlineLevel="0" max="1538" min="1538" style="134" width="31.71"/>
    <col collapsed="false" customWidth="true" hidden="false" outlineLevel="0" max="1539" min="1539" style="134" width="16.43"/>
    <col collapsed="false" customWidth="true" hidden="false" outlineLevel="0" max="1541" min="1540" style="134" width="16.57"/>
    <col collapsed="false" customWidth="true" hidden="false" outlineLevel="0" max="1542" min="1542" style="134" width="7.57"/>
    <col collapsed="false" customWidth="true" hidden="false" outlineLevel="0" max="1543" min="1543" style="134" width="6.43"/>
    <col collapsed="false" customWidth="false" hidden="false" outlineLevel="0" max="1792" min="1544" style="134" width="9.14"/>
    <col collapsed="false" customWidth="true" hidden="false" outlineLevel="0" max="1793" min="1793" style="134" width="5.42"/>
    <col collapsed="false" customWidth="true" hidden="false" outlineLevel="0" max="1794" min="1794" style="134" width="31.71"/>
    <col collapsed="false" customWidth="true" hidden="false" outlineLevel="0" max="1795" min="1795" style="134" width="16.43"/>
    <col collapsed="false" customWidth="true" hidden="false" outlineLevel="0" max="1797" min="1796" style="134" width="16.57"/>
    <col collapsed="false" customWidth="true" hidden="false" outlineLevel="0" max="1798" min="1798" style="134" width="7.57"/>
    <col collapsed="false" customWidth="true" hidden="false" outlineLevel="0" max="1799" min="1799" style="134" width="6.43"/>
    <col collapsed="false" customWidth="false" hidden="false" outlineLevel="0" max="2048" min="1800" style="134" width="9.14"/>
    <col collapsed="false" customWidth="true" hidden="false" outlineLevel="0" max="2049" min="2049" style="134" width="5.42"/>
    <col collapsed="false" customWidth="true" hidden="false" outlineLevel="0" max="2050" min="2050" style="134" width="31.71"/>
    <col collapsed="false" customWidth="true" hidden="false" outlineLevel="0" max="2051" min="2051" style="134" width="16.43"/>
    <col collapsed="false" customWidth="true" hidden="false" outlineLevel="0" max="2053" min="2052" style="134" width="16.57"/>
    <col collapsed="false" customWidth="true" hidden="false" outlineLevel="0" max="2054" min="2054" style="134" width="7.57"/>
    <col collapsed="false" customWidth="true" hidden="false" outlineLevel="0" max="2055" min="2055" style="134" width="6.43"/>
    <col collapsed="false" customWidth="false" hidden="false" outlineLevel="0" max="2304" min="2056" style="134" width="9.14"/>
    <col collapsed="false" customWidth="true" hidden="false" outlineLevel="0" max="2305" min="2305" style="134" width="5.42"/>
    <col collapsed="false" customWidth="true" hidden="false" outlineLevel="0" max="2306" min="2306" style="134" width="31.71"/>
    <col collapsed="false" customWidth="true" hidden="false" outlineLevel="0" max="2307" min="2307" style="134" width="16.43"/>
    <col collapsed="false" customWidth="true" hidden="false" outlineLevel="0" max="2309" min="2308" style="134" width="16.57"/>
    <col collapsed="false" customWidth="true" hidden="false" outlineLevel="0" max="2310" min="2310" style="134" width="7.57"/>
    <col collapsed="false" customWidth="true" hidden="false" outlineLevel="0" max="2311" min="2311" style="134" width="6.43"/>
    <col collapsed="false" customWidth="false" hidden="false" outlineLevel="0" max="2560" min="2312" style="134" width="9.14"/>
    <col collapsed="false" customWidth="true" hidden="false" outlineLevel="0" max="2561" min="2561" style="134" width="5.42"/>
    <col collapsed="false" customWidth="true" hidden="false" outlineLevel="0" max="2562" min="2562" style="134" width="31.71"/>
    <col collapsed="false" customWidth="true" hidden="false" outlineLevel="0" max="2563" min="2563" style="134" width="16.43"/>
    <col collapsed="false" customWidth="true" hidden="false" outlineLevel="0" max="2565" min="2564" style="134" width="16.57"/>
    <col collapsed="false" customWidth="true" hidden="false" outlineLevel="0" max="2566" min="2566" style="134" width="7.57"/>
    <col collapsed="false" customWidth="true" hidden="false" outlineLevel="0" max="2567" min="2567" style="134" width="6.43"/>
    <col collapsed="false" customWidth="false" hidden="false" outlineLevel="0" max="2816" min="2568" style="134" width="9.14"/>
    <col collapsed="false" customWidth="true" hidden="false" outlineLevel="0" max="2817" min="2817" style="134" width="5.42"/>
    <col collapsed="false" customWidth="true" hidden="false" outlineLevel="0" max="2818" min="2818" style="134" width="31.71"/>
    <col collapsed="false" customWidth="true" hidden="false" outlineLevel="0" max="2819" min="2819" style="134" width="16.43"/>
    <col collapsed="false" customWidth="true" hidden="false" outlineLevel="0" max="2821" min="2820" style="134" width="16.57"/>
    <col collapsed="false" customWidth="true" hidden="false" outlineLevel="0" max="2822" min="2822" style="134" width="7.57"/>
    <col collapsed="false" customWidth="true" hidden="false" outlineLevel="0" max="2823" min="2823" style="134" width="6.43"/>
    <col collapsed="false" customWidth="false" hidden="false" outlineLevel="0" max="3072" min="2824" style="134" width="9.14"/>
    <col collapsed="false" customWidth="true" hidden="false" outlineLevel="0" max="3073" min="3073" style="134" width="5.42"/>
    <col collapsed="false" customWidth="true" hidden="false" outlineLevel="0" max="3074" min="3074" style="134" width="31.71"/>
    <col collapsed="false" customWidth="true" hidden="false" outlineLevel="0" max="3075" min="3075" style="134" width="16.43"/>
    <col collapsed="false" customWidth="true" hidden="false" outlineLevel="0" max="3077" min="3076" style="134" width="16.57"/>
    <col collapsed="false" customWidth="true" hidden="false" outlineLevel="0" max="3078" min="3078" style="134" width="7.57"/>
    <col collapsed="false" customWidth="true" hidden="false" outlineLevel="0" max="3079" min="3079" style="134" width="6.43"/>
    <col collapsed="false" customWidth="false" hidden="false" outlineLevel="0" max="3328" min="3080" style="134" width="9.14"/>
    <col collapsed="false" customWidth="true" hidden="false" outlineLevel="0" max="3329" min="3329" style="134" width="5.42"/>
    <col collapsed="false" customWidth="true" hidden="false" outlineLevel="0" max="3330" min="3330" style="134" width="31.71"/>
    <col collapsed="false" customWidth="true" hidden="false" outlineLevel="0" max="3331" min="3331" style="134" width="16.43"/>
    <col collapsed="false" customWidth="true" hidden="false" outlineLevel="0" max="3333" min="3332" style="134" width="16.57"/>
    <col collapsed="false" customWidth="true" hidden="false" outlineLevel="0" max="3334" min="3334" style="134" width="7.57"/>
    <col collapsed="false" customWidth="true" hidden="false" outlineLevel="0" max="3335" min="3335" style="134" width="6.43"/>
    <col collapsed="false" customWidth="false" hidden="false" outlineLevel="0" max="3584" min="3336" style="134" width="9.14"/>
    <col collapsed="false" customWidth="true" hidden="false" outlineLevel="0" max="3585" min="3585" style="134" width="5.42"/>
    <col collapsed="false" customWidth="true" hidden="false" outlineLevel="0" max="3586" min="3586" style="134" width="31.71"/>
    <col collapsed="false" customWidth="true" hidden="false" outlineLevel="0" max="3587" min="3587" style="134" width="16.43"/>
    <col collapsed="false" customWidth="true" hidden="false" outlineLevel="0" max="3589" min="3588" style="134" width="16.57"/>
    <col collapsed="false" customWidth="true" hidden="false" outlineLevel="0" max="3590" min="3590" style="134" width="7.57"/>
    <col collapsed="false" customWidth="true" hidden="false" outlineLevel="0" max="3591" min="3591" style="134" width="6.43"/>
    <col collapsed="false" customWidth="false" hidden="false" outlineLevel="0" max="3840" min="3592" style="134" width="9.14"/>
    <col collapsed="false" customWidth="true" hidden="false" outlineLevel="0" max="3841" min="3841" style="134" width="5.42"/>
    <col collapsed="false" customWidth="true" hidden="false" outlineLevel="0" max="3842" min="3842" style="134" width="31.71"/>
    <col collapsed="false" customWidth="true" hidden="false" outlineLevel="0" max="3843" min="3843" style="134" width="16.43"/>
    <col collapsed="false" customWidth="true" hidden="false" outlineLevel="0" max="3845" min="3844" style="134" width="16.57"/>
    <col collapsed="false" customWidth="true" hidden="false" outlineLevel="0" max="3846" min="3846" style="134" width="7.57"/>
    <col collapsed="false" customWidth="true" hidden="false" outlineLevel="0" max="3847" min="3847" style="134" width="6.43"/>
    <col collapsed="false" customWidth="false" hidden="false" outlineLevel="0" max="4096" min="3848" style="134" width="9.14"/>
    <col collapsed="false" customWidth="true" hidden="false" outlineLevel="0" max="4097" min="4097" style="134" width="5.42"/>
    <col collapsed="false" customWidth="true" hidden="false" outlineLevel="0" max="4098" min="4098" style="134" width="31.71"/>
    <col collapsed="false" customWidth="true" hidden="false" outlineLevel="0" max="4099" min="4099" style="134" width="16.43"/>
    <col collapsed="false" customWidth="true" hidden="false" outlineLevel="0" max="4101" min="4100" style="134" width="16.57"/>
    <col collapsed="false" customWidth="true" hidden="false" outlineLevel="0" max="4102" min="4102" style="134" width="7.57"/>
    <col collapsed="false" customWidth="true" hidden="false" outlineLevel="0" max="4103" min="4103" style="134" width="6.43"/>
    <col collapsed="false" customWidth="false" hidden="false" outlineLevel="0" max="4352" min="4104" style="134" width="9.14"/>
    <col collapsed="false" customWidth="true" hidden="false" outlineLevel="0" max="4353" min="4353" style="134" width="5.42"/>
    <col collapsed="false" customWidth="true" hidden="false" outlineLevel="0" max="4354" min="4354" style="134" width="31.71"/>
    <col collapsed="false" customWidth="true" hidden="false" outlineLevel="0" max="4355" min="4355" style="134" width="16.43"/>
    <col collapsed="false" customWidth="true" hidden="false" outlineLevel="0" max="4357" min="4356" style="134" width="16.57"/>
    <col collapsed="false" customWidth="true" hidden="false" outlineLevel="0" max="4358" min="4358" style="134" width="7.57"/>
    <col collapsed="false" customWidth="true" hidden="false" outlineLevel="0" max="4359" min="4359" style="134" width="6.43"/>
    <col collapsed="false" customWidth="false" hidden="false" outlineLevel="0" max="4608" min="4360" style="134" width="9.14"/>
    <col collapsed="false" customWidth="true" hidden="false" outlineLevel="0" max="4609" min="4609" style="134" width="5.42"/>
    <col collapsed="false" customWidth="true" hidden="false" outlineLevel="0" max="4610" min="4610" style="134" width="31.71"/>
    <col collapsed="false" customWidth="true" hidden="false" outlineLevel="0" max="4611" min="4611" style="134" width="16.43"/>
    <col collapsed="false" customWidth="true" hidden="false" outlineLevel="0" max="4613" min="4612" style="134" width="16.57"/>
    <col collapsed="false" customWidth="true" hidden="false" outlineLevel="0" max="4614" min="4614" style="134" width="7.57"/>
    <col collapsed="false" customWidth="true" hidden="false" outlineLevel="0" max="4615" min="4615" style="134" width="6.43"/>
    <col collapsed="false" customWidth="false" hidden="false" outlineLevel="0" max="4864" min="4616" style="134" width="9.14"/>
    <col collapsed="false" customWidth="true" hidden="false" outlineLevel="0" max="4865" min="4865" style="134" width="5.42"/>
    <col collapsed="false" customWidth="true" hidden="false" outlineLevel="0" max="4866" min="4866" style="134" width="31.71"/>
    <col collapsed="false" customWidth="true" hidden="false" outlineLevel="0" max="4867" min="4867" style="134" width="16.43"/>
    <col collapsed="false" customWidth="true" hidden="false" outlineLevel="0" max="4869" min="4868" style="134" width="16.57"/>
    <col collapsed="false" customWidth="true" hidden="false" outlineLevel="0" max="4870" min="4870" style="134" width="7.57"/>
    <col collapsed="false" customWidth="true" hidden="false" outlineLevel="0" max="4871" min="4871" style="134" width="6.43"/>
    <col collapsed="false" customWidth="false" hidden="false" outlineLevel="0" max="5120" min="4872" style="134" width="9.14"/>
    <col collapsed="false" customWidth="true" hidden="false" outlineLevel="0" max="5121" min="5121" style="134" width="5.42"/>
    <col collapsed="false" customWidth="true" hidden="false" outlineLevel="0" max="5122" min="5122" style="134" width="31.71"/>
    <col collapsed="false" customWidth="true" hidden="false" outlineLevel="0" max="5123" min="5123" style="134" width="16.43"/>
    <col collapsed="false" customWidth="true" hidden="false" outlineLevel="0" max="5125" min="5124" style="134" width="16.57"/>
    <col collapsed="false" customWidth="true" hidden="false" outlineLevel="0" max="5126" min="5126" style="134" width="7.57"/>
    <col collapsed="false" customWidth="true" hidden="false" outlineLevel="0" max="5127" min="5127" style="134" width="6.43"/>
    <col collapsed="false" customWidth="false" hidden="false" outlineLevel="0" max="5376" min="5128" style="134" width="9.14"/>
    <col collapsed="false" customWidth="true" hidden="false" outlineLevel="0" max="5377" min="5377" style="134" width="5.42"/>
    <col collapsed="false" customWidth="true" hidden="false" outlineLevel="0" max="5378" min="5378" style="134" width="31.71"/>
    <col collapsed="false" customWidth="true" hidden="false" outlineLevel="0" max="5379" min="5379" style="134" width="16.43"/>
    <col collapsed="false" customWidth="true" hidden="false" outlineLevel="0" max="5381" min="5380" style="134" width="16.57"/>
    <col collapsed="false" customWidth="true" hidden="false" outlineLevel="0" max="5382" min="5382" style="134" width="7.57"/>
    <col collapsed="false" customWidth="true" hidden="false" outlineLevel="0" max="5383" min="5383" style="134" width="6.43"/>
    <col collapsed="false" customWidth="false" hidden="false" outlineLevel="0" max="5632" min="5384" style="134" width="9.14"/>
    <col collapsed="false" customWidth="true" hidden="false" outlineLevel="0" max="5633" min="5633" style="134" width="5.42"/>
    <col collapsed="false" customWidth="true" hidden="false" outlineLevel="0" max="5634" min="5634" style="134" width="31.71"/>
    <col collapsed="false" customWidth="true" hidden="false" outlineLevel="0" max="5635" min="5635" style="134" width="16.43"/>
    <col collapsed="false" customWidth="true" hidden="false" outlineLevel="0" max="5637" min="5636" style="134" width="16.57"/>
    <col collapsed="false" customWidth="true" hidden="false" outlineLevel="0" max="5638" min="5638" style="134" width="7.57"/>
    <col collapsed="false" customWidth="true" hidden="false" outlineLevel="0" max="5639" min="5639" style="134" width="6.43"/>
    <col collapsed="false" customWidth="false" hidden="false" outlineLevel="0" max="5888" min="5640" style="134" width="9.14"/>
    <col collapsed="false" customWidth="true" hidden="false" outlineLevel="0" max="5889" min="5889" style="134" width="5.42"/>
    <col collapsed="false" customWidth="true" hidden="false" outlineLevel="0" max="5890" min="5890" style="134" width="31.71"/>
    <col collapsed="false" customWidth="true" hidden="false" outlineLevel="0" max="5891" min="5891" style="134" width="16.43"/>
    <col collapsed="false" customWidth="true" hidden="false" outlineLevel="0" max="5893" min="5892" style="134" width="16.57"/>
    <col collapsed="false" customWidth="true" hidden="false" outlineLevel="0" max="5894" min="5894" style="134" width="7.57"/>
    <col collapsed="false" customWidth="true" hidden="false" outlineLevel="0" max="5895" min="5895" style="134" width="6.43"/>
    <col collapsed="false" customWidth="false" hidden="false" outlineLevel="0" max="6144" min="5896" style="134" width="9.14"/>
    <col collapsed="false" customWidth="true" hidden="false" outlineLevel="0" max="6145" min="6145" style="134" width="5.42"/>
    <col collapsed="false" customWidth="true" hidden="false" outlineLevel="0" max="6146" min="6146" style="134" width="31.71"/>
    <col collapsed="false" customWidth="true" hidden="false" outlineLevel="0" max="6147" min="6147" style="134" width="16.43"/>
    <col collapsed="false" customWidth="true" hidden="false" outlineLevel="0" max="6149" min="6148" style="134" width="16.57"/>
    <col collapsed="false" customWidth="true" hidden="false" outlineLevel="0" max="6150" min="6150" style="134" width="7.57"/>
    <col collapsed="false" customWidth="true" hidden="false" outlineLevel="0" max="6151" min="6151" style="134" width="6.43"/>
    <col collapsed="false" customWidth="false" hidden="false" outlineLevel="0" max="6400" min="6152" style="134" width="9.14"/>
    <col collapsed="false" customWidth="true" hidden="false" outlineLevel="0" max="6401" min="6401" style="134" width="5.42"/>
    <col collapsed="false" customWidth="true" hidden="false" outlineLevel="0" max="6402" min="6402" style="134" width="31.71"/>
    <col collapsed="false" customWidth="true" hidden="false" outlineLevel="0" max="6403" min="6403" style="134" width="16.43"/>
    <col collapsed="false" customWidth="true" hidden="false" outlineLevel="0" max="6405" min="6404" style="134" width="16.57"/>
    <col collapsed="false" customWidth="true" hidden="false" outlineLevel="0" max="6406" min="6406" style="134" width="7.57"/>
    <col collapsed="false" customWidth="true" hidden="false" outlineLevel="0" max="6407" min="6407" style="134" width="6.43"/>
    <col collapsed="false" customWidth="false" hidden="false" outlineLevel="0" max="6656" min="6408" style="134" width="9.14"/>
    <col collapsed="false" customWidth="true" hidden="false" outlineLevel="0" max="6657" min="6657" style="134" width="5.42"/>
    <col collapsed="false" customWidth="true" hidden="false" outlineLevel="0" max="6658" min="6658" style="134" width="31.71"/>
    <col collapsed="false" customWidth="true" hidden="false" outlineLevel="0" max="6659" min="6659" style="134" width="16.43"/>
    <col collapsed="false" customWidth="true" hidden="false" outlineLevel="0" max="6661" min="6660" style="134" width="16.57"/>
    <col collapsed="false" customWidth="true" hidden="false" outlineLevel="0" max="6662" min="6662" style="134" width="7.57"/>
    <col collapsed="false" customWidth="true" hidden="false" outlineLevel="0" max="6663" min="6663" style="134" width="6.43"/>
    <col collapsed="false" customWidth="false" hidden="false" outlineLevel="0" max="6912" min="6664" style="134" width="9.14"/>
    <col collapsed="false" customWidth="true" hidden="false" outlineLevel="0" max="6913" min="6913" style="134" width="5.42"/>
    <col collapsed="false" customWidth="true" hidden="false" outlineLevel="0" max="6914" min="6914" style="134" width="31.71"/>
    <col collapsed="false" customWidth="true" hidden="false" outlineLevel="0" max="6915" min="6915" style="134" width="16.43"/>
    <col collapsed="false" customWidth="true" hidden="false" outlineLevel="0" max="6917" min="6916" style="134" width="16.57"/>
    <col collapsed="false" customWidth="true" hidden="false" outlineLevel="0" max="6918" min="6918" style="134" width="7.57"/>
    <col collapsed="false" customWidth="true" hidden="false" outlineLevel="0" max="6919" min="6919" style="134" width="6.43"/>
    <col collapsed="false" customWidth="false" hidden="false" outlineLevel="0" max="7168" min="6920" style="134" width="9.14"/>
    <col collapsed="false" customWidth="true" hidden="false" outlineLevel="0" max="7169" min="7169" style="134" width="5.42"/>
    <col collapsed="false" customWidth="true" hidden="false" outlineLevel="0" max="7170" min="7170" style="134" width="31.71"/>
    <col collapsed="false" customWidth="true" hidden="false" outlineLevel="0" max="7171" min="7171" style="134" width="16.43"/>
    <col collapsed="false" customWidth="true" hidden="false" outlineLevel="0" max="7173" min="7172" style="134" width="16.57"/>
    <col collapsed="false" customWidth="true" hidden="false" outlineLevel="0" max="7174" min="7174" style="134" width="7.57"/>
    <col collapsed="false" customWidth="true" hidden="false" outlineLevel="0" max="7175" min="7175" style="134" width="6.43"/>
    <col collapsed="false" customWidth="false" hidden="false" outlineLevel="0" max="7424" min="7176" style="134" width="9.14"/>
    <col collapsed="false" customWidth="true" hidden="false" outlineLevel="0" max="7425" min="7425" style="134" width="5.42"/>
    <col collapsed="false" customWidth="true" hidden="false" outlineLevel="0" max="7426" min="7426" style="134" width="31.71"/>
    <col collapsed="false" customWidth="true" hidden="false" outlineLevel="0" max="7427" min="7427" style="134" width="16.43"/>
    <col collapsed="false" customWidth="true" hidden="false" outlineLevel="0" max="7429" min="7428" style="134" width="16.57"/>
    <col collapsed="false" customWidth="true" hidden="false" outlineLevel="0" max="7430" min="7430" style="134" width="7.57"/>
    <col collapsed="false" customWidth="true" hidden="false" outlineLevel="0" max="7431" min="7431" style="134" width="6.43"/>
    <col collapsed="false" customWidth="false" hidden="false" outlineLevel="0" max="7680" min="7432" style="134" width="9.14"/>
    <col collapsed="false" customWidth="true" hidden="false" outlineLevel="0" max="7681" min="7681" style="134" width="5.42"/>
    <col collapsed="false" customWidth="true" hidden="false" outlineLevel="0" max="7682" min="7682" style="134" width="31.71"/>
    <col collapsed="false" customWidth="true" hidden="false" outlineLevel="0" max="7683" min="7683" style="134" width="16.43"/>
    <col collapsed="false" customWidth="true" hidden="false" outlineLevel="0" max="7685" min="7684" style="134" width="16.57"/>
    <col collapsed="false" customWidth="true" hidden="false" outlineLevel="0" max="7686" min="7686" style="134" width="7.57"/>
    <col collapsed="false" customWidth="true" hidden="false" outlineLevel="0" max="7687" min="7687" style="134" width="6.43"/>
    <col collapsed="false" customWidth="false" hidden="false" outlineLevel="0" max="7936" min="7688" style="134" width="9.14"/>
    <col collapsed="false" customWidth="true" hidden="false" outlineLevel="0" max="7937" min="7937" style="134" width="5.42"/>
    <col collapsed="false" customWidth="true" hidden="false" outlineLevel="0" max="7938" min="7938" style="134" width="31.71"/>
    <col collapsed="false" customWidth="true" hidden="false" outlineLevel="0" max="7939" min="7939" style="134" width="16.43"/>
    <col collapsed="false" customWidth="true" hidden="false" outlineLevel="0" max="7941" min="7940" style="134" width="16.57"/>
    <col collapsed="false" customWidth="true" hidden="false" outlineLevel="0" max="7942" min="7942" style="134" width="7.57"/>
    <col collapsed="false" customWidth="true" hidden="false" outlineLevel="0" max="7943" min="7943" style="134" width="6.43"/>
    <col collapsed="false" customWidth="false" hidden="false" outlineLevel="0" max="8192" min="7944" style="134" width="9.14"/>
    <col collapsed="false" customWidth="true" hidden="false" outlineLevel="0" max="8193" min="8193" style="134" width="5.42"/>
    <col collapsed="false" customWidth="true" hidden="false" outlineLevel="0" max="8194" min="8194" style="134" width="31.71"/>
    <col collapsed="false" customWidth="true" hidden="false" outlineLevel="0" max="8195" min="8195" style="134" width="16.43"/>
    <col collapsed="false" customWidth="true" hidden="false" outlineLevel="0" max="8197" min="8196" style="134" width="16.57"/>
    <col collapsed="false" customWidth="true" hidden="false" outlineLevel="0" max="8198" min="8198" style="134" width="7.57"/>
    <col collapsed="false" customWidth="true" hidden="false" outlineLevel="0" max="8199" min="8199" style="134" width="6.43"/>
    <col collapsed="false" customWidth="false" hidden="false" outlineLevel="0" max="8448" min="8200" style="134" width="9.14"/>
    <col collapsed="false" customWidth="true" hidden="false" outlineLevel="0" max="8449" min="8449" style="134" width="5.42"/>
    <col collapsed="false" customWidth="true" hidden="false" outlineLevel="0" max="8450" min="8450" style="134" width="31.71"/>
    <col collapsed="false" customWidth="true" hidden="false" outlineLevel="0" max="8451" min="8451" style="134" width="16.43"/>
    <col collapsed="false" customWidth="true" hidden="false" outlineLevel="0" max="8453" min="8452" style="134" width="16.57"/>
    <col collapsed="false" customWidth="true" hidden="false" outlineLevel="0" max="8454" min="8454" style="134" width="7.57"/>
    <col collapsed="false" customWidth="true" hidden="false" outlineLevel="0" max="8455" min="8455" style="134" width="6.43"/>
    <col collapsed="false" customWidth="false" hidden="false" outlineLevel="0" max="8704" min="8456" style="134" width="9.14"/>
    <col collapsed="false" customWidth="true" hidden="false" outlineLevel="0" max="8705" min="8705" style="134" width="5.42"/>
    <col collapsed="false" customWidth="true" hidden="false" outlineLevel="0" max="8706" min="8706" style="134" width="31.71"/>
    <col collapsed="false" customWidth="true" hidden="false" outlineLevel="0" max="8707" min="8707" style="134" width="16.43"/>
    <col collapsed="false" customWidth="true" hidden="false" outlineLevel="0" max="8709" min="8708" style="134" width="16.57"/>
    <col collapsed="false" customWidth="true" hidden="false" outlineLevel="0" max="8710" min="8710" style="134" width="7.57"/>
    <col collapsed="false" customWidth="true" hidden="false" outlineLevel="0" max="8711" min="8711" style="134" width="6.43"/>
    <col collapsed="false" customWidth="false" hidden="false" outlineLevel="0" max="8960" min="8712" style="134" width="9.14"/>
    <col collapsed="false" customWidth="true" hidden="false" outlineLevel="0" max="8961" min="8961" style="134" width="5.42"/>
    <col collapsed="false" customWidth="true" hidden="false" outlineLevel="0" max="8962" min="8962" style="134" width="31.71"/>
    <col collapsed="false" customWidth="true" hidden="false" outlineLevel="0" max="8963" min="8963" style="134" width="16.43"/>
    <col collapsed="false" customWidth="true" hidden="false" outlineLevel="0" max="8965" min="8964" style="134" width="16.57"/>
    <col collapsed="false" customWidth="true" hidden="false" outlineLevel="0" max="8966" min="8966" style="134" width="7.57"/>
    <col collapsed="false" customWidth="true" hidden="false" outlineLevel="0" max="8967" min="8967" style="134" width="6.43"/>
    <col collapsed="false" customWidth="false" hidden="false" outlineLevel="0" max="9216" min="8968" style="134" width="9.14"/>
    <col collapsed="false" customWidth="true" hidden="false" outlineLevel="0" max="9217" min="9217" style="134" width="5.42"/>
    <col collapsed="false" customWidth="true" hidden="false" outlineLevel="0" max="9218" min="9218" style="134" width="31.71"/>
    <col collapsed="false" customWidth="true" hidden="false" outlineLevel="0" max="9219" min="9219" style="134" width="16.43"/>
    <col collapsed="false" customWidth="true" hidden="false" outlineLevel="0" max="9221" min="9220" style="134" width="16.57"/>
    <col collapsed="false" customWidth="true" hidden="false" outlineLevel="0" max="9222" min="9222" style="134" width="7.57"/>
    <col collapsed="false" customWidth="true" hidden="false" outlineLevel="0" max="9223" min="9223" style="134" width="6.43"/>
    <col collapsed="false" customWidth="false" hidden="false" outlineLevel="0" max="9472" min="9224" style="134" width="9.14"/>
    <col collapsed="false" customWidth="true" hidden="false" outlineLevel="0" max="9473" min="9473" style="134" width="5.42"/>
    <col collapsed="false" customWidth="true" hidden="false" outlineLevel="0" max="9474" min="9474" style="134" width="31.71"/>
    <col collapsed="false" customWidth="true" hidden="false" outlineLevel="0" max="9475" min="9475" style="134" width="16.43"/>
    <col collapsed="false" customWidth="true" hidden="false" outlineLevel="0" max="9477" min="9476" style="134" width="16.57"/>
    <col collapsed="false" customWidth="true" hidden="false" outlineLevel="0" max="9478" min="9478" style="134" width="7.57"/>
    <col collapsed="false" customWidth="true" hidden="false" outlineLevel="0" max="9479" min="9479" style="134" width="6.43"/>
    <col collapsed="false" customWidth="false" hidden="false" outlineLevel="0" max="9728" min="9480" style="134" width="9.14"/>
    <col collapsed="false" customWidth="true" hidden="false" outlineLevel="0" max="9729" min="9729" style="134" width="5.42"/>
    <col collapsed="false" customWidth="true" hidden="false" outlineLevel="0" max="9730" min="9730" style="134" width="31.71"/>
    <col collapsed="false" customWidth="true" hidden="false" outlineLevel="0" max="9731" min="9731" style="134" width="16.43"/>
    <col collapsed="false" customWidth="true" hidden="false" outlineLevel="0" max="9733" min="9732" style="134" width="16.57"/>
    <col collapsed="false" customWidth="true" hidden="false" outlineLevel="0" max="9734" min="9734" style="134" width="7.57"/>
    <col collapsed="false" customWidth="true" hidden="false" outlineLevel="0" max="9735" min="9735" style="134" width="6.43"/>
    <col collapsed="false" customWidth="false" hidden="false" outlineLevel="0" max="9984" min="9736" style="134" width="9.14"/>
    <col collapsed="false" customWidth="true" hidden="false" outlineLevel="0" max="9985" min="9985" style="134" width="5.42"/>
    <col collapsed="false" customWidth="true" hidden="false" outlineLevel="0" max="9986" min="9986" style="134" width="31.71"/>
    <col collapsed="false" customWidth="true" hidden="false" outlineLevel="0" max="9987" min="9987" style="134" width="16.43"/>
    <col collapsed="false" customWidth="true" hidden="false" outlineLevel="0" max="9989" min="9988" style="134" width="16.57"/>
    <col collapsed="false" customWidth="true" hidden="false" outlineLevel="0" max="9990" min="9990" style="134" width="7.57"/>
    <col collapsed="false" customWidth="true" hidden="false" outlineLevel="0" max="9991" min="9991" style="134" width="6.43"/>
    <col collapsed="false" customWidth="false" hidden="false" outlineLevel="0" max="10240" min="9992" style="134" width="9.14"/>
    <col collapsed="false" customWidth="true" hidden="false" outlineLevel="0" max="10241" min="10241" style="134" width="5.42"/>
    <col collapsed="false" customWidth="true" hidden="false" outlineLevel="0" max="10242" min="10242" style="134" width="31.71"/>
    <col collapsed="false" customWidth="true" hidden="false" outlineLevel="0" max="10243" min="10243" style="134" width="16.43"/>
    <col collapsed="false" customWidth="true" hidden="false" outlineLevel="0" max="10245" min="10244" style="134" width="16.57"/>
    <col collapsed="false" customWidth="true" hidden="false" outlineLevel="0" max="10246" min="10246" style="134" width="7.57"/>
    <col collapsed="false" customWidth="true" hidden="false" outlineLevel="0" max="10247" min="10247" style="134" width="6.43"/>
    <col collapsed="false" customWidth="false" hidden="false" outlineLevel="0" max="10496" min="10248" style="134" width="9.14"/>
    <col collapsed="false" customWidth="true" hidden="false" outlineLevel="0" max="10497" min="10497" style="134" width="5.42"/>
    <col collapsed="false" customWidth="true" hidden="false" outlineLevel="0" max="10498" min="10498" style="134" width="31.71"/>
    <col collapsed="false" customWidth="true" hidden="false" outlineLevel="0" max="10499" min="10499" style="134" width="16.43"/>
    <col collapsed="false" customWidth="true" hidden="false" outlineLevel="0" max="10501" min="10500" style="134" width="16.57"/>
    <col collapsed="false" customWidth="true" hidden="false" outlineLevel="0" max="10502" min="10502" style="134" width="7.57"/>
    <col collapsed="false" customWidth="true" hidden="false" outlineLevel="0" max="10503" min="10503" style="134" width="6.43"/>
    <col collapsed="false" customWidth="false" hidden="false" outlineLevel="0" max="10752" min="10504" style="134" width="9.14"/>
    <col collapsed="false" customWidth="true" hidden="false" outlineLevel="0" max="10753" min="10753" style="134" width="5.42"/>
    <col collapsed="false" customWidth="true" hidden="false" outlineLevel="0" max="10754" min="10754" style="134" width="31.71"/>
    <col collapsed="false" customWidth="true" hidden="false" outlineLevel="0" max="10755" min="10755" style="134" width="16.43"/>
    <col collapsed="false" customWidth="true" hidden="false" outlineLevel="0" max="10757" min="10756" style="134" width="16.57"/>
    <col collapsed="false" customWidth="true" hidden="false" outlineLevel="0" max="10758" min="10758" style="134" width="7.57"/>
    <col collapsed="false" customWidth="true" hidden="false" outlineLevel="0" max="10759" min="10759" style="134" width="6.43"/>
    <col collapsed="false" customWidth="false" hidden="false" outlineLevel="0" max="11008" min="10760" style="134" width="9.14"/>
    <col collapsed="false" customWidth="true" hidden="false" outlineLevel="0" max="11009" min="11009" style="134" width="5.42"/>
    <col collapsed="false" customWidth="true" hidden="false" outlineLevel="0" max="11010" min="11010" style="134" width="31.71"/>
    <col collapsed="false" customWidth="true" hidden="false" outlineLevel="0" max="11011" min="11011" style="134" width="16.43"/>
    <col collapsed="false" customWidth="true" hidden="false" outlineLevel="0" max="11013" min="11012" style="134" width="16.57"/>
    <col collapsed="false" customWidth="true" hidden="false" outlineLevel="0" max="11014" min="11014" style="134" width="7.57"/>
    <col collapsed="false" customWidth="true" hidden="false" outlineLevel="0" max="11015" min="11015" style="134" width="6.43"/>
    <col collapsed="false" customWidth="false" hidden="false" outlineLevel="0" max="11264" min="11016" style="134" width="9.14"/>
    <col collapsed="false" customWidth="true" hidden="false" outlineLevel="0" max="11265" min="11265" style="134" width="5.42"/>
    <col collapsed="false" customWidth="true" hidden="false" outlineLevel="0" max="11266" min="11266" style="134" width="31.71"/>
    <col collapsed="false" customWidth="true" hidden="false" outlineLevel="0" max="11267" min="11267" style="134" width="16.43"/>
    <col collapsed="false" customWidth="true" hidden="false" outlineLevel="0" max="11269" min="11268" style="134" width="16.57"/>
    <col collapsed="false" customWidth="true" hidden="false" outlineLevel="0" max="11270" min="11270" style="134" width="7.57"/>
    <col collapsed="false" customWidth="true" hidden="false" outlineLevel="0" max="11271" min="11271" style="134" width="6.43"/>
    <col collapsed="false" customWidth="false" hidden="false" outlineLevel="0" max="11520" min="11272" style="134" width="9.14"/>
    <col collapsed="false" customWidth="true" hidden="false" outlineLevel="0" max="11521" min="11521" style="134" width="5.42"/>
    <col collapsed="false" customWidth="true" hidden="false" outlineLevel="0" max="11522" min="11522" style="134" width="31.71"/>
    <col collapsed="false" customWidth="true" hidden="false" outlineLevel="0" max="11523" min="11523" style="134" width="16.43"/>
    <col collapsed="false" customWidth="true" hidden="false" outlineLevel="0" max="11525" min="11524" style="134" width="16.57"/>
    <col collapsed="false" customWidth="true" hidden="false" outlineLevel="0" max="11526" min="11526" style="134" width="7.57"/>
    <col collapsed="false" customWidth="true" hidden="false" outlineLevel="0" max="11527" min="11527" style="134" width="6.43"/>
    <col collapsed="false" customWidth="false" hidden="false" outlineLevel="0" max="11776" min="11528" style="134" width="9.14"/>
    <col collapsed="false" customWidth="true" hidden="false" outlineLevel="0" max="11777" min="11777" style="134" width="5.42"/>
    <col collapsed="false" customWidth="true" hidden="false" outlineLevel="0" max="11778" min="11778" style="134" width="31.71"/>
    <col collapsed="false" customWidth="true" hidden="false" outlineLevel="0" max="11779" min="11779" style="134" width="16.43"/>
    <col collapsed="false" customWidth="true" hidden="false" outlineLevel="0" max="11781" min="11780" style="134" width="16.57"/>
    <col collapsed="false" customWidth="true" hidden="false" outlineLevel="0" max="11782" min="11782" style="134" width="7.57"/>
    <col collapsed="false" customWidth="true" hidden="false" outlineLevel="0" max="11783" min="11783" style="134" width="6.43"/>
    <col collapsed="false" customWidth="false" hidden="false" outlineLevel="0" max="12032" min="11784" style="134" width="9.14"/>
    <col collapsed="false" customWidth="true" hidden="false" outlineLevel="0" max="12033" min="12033" style="134" width="5.42"/>
    <col collapsed="false" customWidth="true" hidden="false" outlineLevel="0" max="12034" min="12034" style="134" width="31.71"/>
    <col collapsed="false" customWidth="true" hidden="false" outlineLevel="0" max="12035" min="12035" style="134" width="16.43"/>
    <col collapsed="false" customWidth="true" hidden="false" outlineLevel="0" max="12037" min="12036" style="134" width="16.57"/>
    <col collapsed="false" customWidth="true" hidden="false" outlineLevel="0" max="12038" min="12038" style="134" width="7.57"/>
    <col collapsed="false" customWidth="true" hidden="false" outlineLevel="0" max="12039" min="12039" style="134" width="6.43"/>
    <col collapsed="false" customWidth="false" hidden="false" outlineLevel="0" max="12288" min="12040" style="134" width="9.14"/>
    <col collapsed="false" customWidth="true" hidden="false" outlineLevel="0" max="12289" min="12289" style="134" width="5.42"/>
    <col collapsed="false" customWidth="true" hidden="false" outlineLevel="0" max="12290" min="12290" style="134" width="31.71"/>
    <col collapsed="false" customWidth="true" hidden="false" outlineLevel="0" max="12291" min="12291" style="134" width="16.43"/>
    <col collapsed="false" customWidth="true" hidden="false" outlineLevel="0" max="12293" min="12292" style="134" width="16.57"/>
    <col collapsed="false" customWidth="true" hidden="false" outlineLevel="0" max="12294" min="12294" style="134" width="7.57"/>
    <col collapsed="false" customWidth="true" hidden="false" outlineLevel="0" max="12295" min="12295" style="134" width="6.43"/>
    <col collapsed="false" customWidth="false" hidden="false" outlineLevel="0" max="12544" min="12296" style="134" width="9.14"/>
    <col collapsed="false" customWidth="true" hidden="false" outlineLevel="0" max="12545" min="12545" style="134" width="5.42"/>
    <col collapsed="false" customWidth="true" hidden="false" outlineLevel="0" max="12546" min="12546" style="134" width="31.71"/>
    <col collapsed="false" customWidth="true" hidden="false" outlineLevel="0" max="12547" min="12547" style="134" width="16.43"/>
    <col collapsed="false" customWidth="true" hidden="false" outlineLevel="0" max="12549" min="12548" style="134" width="16.57"/>
    <col collapsed="false" customWidth="true" hidden="false" outlineLevel="0" max="12550" min="12550" style="134" width="7.57"/>
    <col collapsed="false" customWidth="true" hidden="false" outlineLevel="0" max="12551" min="12551" style="134" width="6.43"/>
    <col collapsed="false" customWidth="false" hidden="false" outlineLevel="0" max="12800" min="12552" style="134" width="9.14"/>
    <col collapsed="false" customWidth="true" hidden="false" outlineLevel="0" max="12801" min="12801" style="134" width="5.42"/>
    <col collapsed="false" customWidth="true" hidden="false" outlineLevel="0" max="12802" min="12802" style="134" width="31.71"/>
    <col collapsed="false" customWidth="true" hidden="false" outlineLevel="0" max="12803" min="12803" style="134" width="16.43"/>
    <col collapsed="false" customWidth="true" hidden="false" outlineLevel="0" max="12805" min="12804" style="134" width="16.57"/>
    <col collapsed="false" customWidth="true" hidden="false" outlineLevel="0" max="12806" min="12806" style="134" width="7.57"/>
    <col collapsed="false" customWidth="true" hidden="false" outlineLevel="0" max="12807" min="12807" style="134" width="6.43"/>
    <col collapsed="false" customWidth="false" hidden="false" outlineLevel="0" max="13056" min="12808" style="134" width="9.14"/>
    <col collapsed="false" customWidth="true" hidden="false" outlineLevel="0" max="13057" min="13057" style="134" width="5.42"/>
    <col collapsed="false" customWidth="true" hidden="false" outlineLevel="0" max="13058" min="13058" style="134" width="31.71"/>
    <col collapsed="false" customWidth="true" hidden="false" outlineLevel="0" max="13059" min="13059" style="134" width="16.43"/>
    <col collapsed="false" customWidth="true" hidden="false" outlineLevel="0" max="13061" min="13060" style="134" width="16.57"/>
    <col collapsed="false" customWidth="true" hidden="false" outlineLevel="0" max="13062" min="13062" style="134" width="7.57"/>
    <col collapsed="false" customWidth="true" hidden="false" outlineLevel="0" max="13063" min="13063" style="134" width="6.43"/>
    <col collapsed="false" customWidth="false" hidden="false" outlineLevel="0" max="13312" min="13064" style="134" width="9.14"/>
    <col collapsed="false" customWidth="true" hidden="false" outlineLevel="0" max="13313" min="13313" style="134" width="5.42"/>
    <col collapsed="false" customWidth="true" hidden="false" outlineLevel="0" max="13314" min="13314" style="134" width="31.71"/>
    <col collapsed="false" customWidth="true" hidden="false" outlineLevel="0" max="13315" min="13315" style="134" width="16.43"/>
    <col collapsed="false" customWidth="true" hidden="false" outlineLevel="0" max="13317" min="13316" style="134" width="16.57"/>
    <col collapsed="false" customWidth="true" hidden="false" outlineLevel="0" max="13318" min="13318" style="134" width="7.57"/>
    <col collapsed="false" customWidth="true" hidden="false" outlineLevel="0" max="13319" min="13319" style="134" width="6.43"/>
    <col collapsed="false" customWidth="false" hidden="false" outlineLevel="0" max="13568" min="13320" style="134" width="9.14"/>
    <col collapsed="false" customWidth="true" hidden="false" outlineLevel="0" max="13569" min="13569" style="134" width="5.42"/>
    <col collapsed="false" customWidth="true" hidden="false" outlineLevel="0" max="13570" min="13570" style="134" width="31.71"/>
    <col collapsed="false" customWidth="true" hidden="false" outlineLevel="0" max="13571" min="13571" style="134" width="16.43"/>
    <col collapsed="false" customWidth="true" hidden="false" outlineLevel="0" max="13573" min="13572" style="134" width="16.57"/>
    <col collapsed="false" customWidth="true" hidden="false" outlineLevel="0" max="13574" min="13574" style="134" width="7.57"/>
    <col collapsed="false" customWidth="true" hidden="false" outlineLevel="0" max="13575" min="13575" style="134" width="6.43"/>
    <col collapsed="false" customWidth="false" hidden="false" outlineLevel="0" max="13824" min="13576" style="134" width="9.14"/>
    <col collapsed="false" customWidth="true" hidden="false" outlineLevel="0" max="13825" min="13825" style="134" width="5.42"/>
    <col collapsed="false" customWidth="true" hidden="false" outlineLevel="0" max="13826" min="13826" style="134" width="31.71"/>
    <col collapsed="false" customWidth="true" hidden="false" outlineLevel="0" max="13827" min="13827" style="134" width="16.43"/>
    <col collapsed="false" customWidth="true" hidden="false" outlineLevel="0" max="13829" min="13828" style="134" width="16.57"/>
    <col collapsed="false" customWidth="true" hidden="false" outlineLevel="0" max="13830" min="13830" style="134" width="7.57"/>
    <col collapsed="false" customWidth="true" hidden="false" outlineLevel="0" max="13831" min="13831" style="134" width="6.43"/>
    <col collapsed="false" customWidth="false" hidden="false" outlineLevel="0" max="14080" min="13832" style="134" width="9.14"/>
    <col collapsed="false" customWidth="true" hidden="false" outlineLevel="0" max="14081" min="14081" style="134" width="5.42"/>
    <col collapsed="false" customWidth="true" hidden="false" outlineLevel="0" max="14082" min="14082" style="134" width="31.71"/>
    <col collapsed="false" customWidth="true" hidden="false" outlineLevel="0" max="14083" min="14083" style="134" width="16.43"/>
    <col collapsed="false" customWidth="true" hidden="false" outlineLevel="0" max="14085" min="14084" style="134" width="16.57"/>
    <col collapsed="false" customWidth="true" hidden="false" outlineLevel="0" max="14086" min="14086" style="134" width="7.57"/>
    <col collapsed="false" customWidth="true" hidden="false" outlineLevel="0" max="14087" min="14087" style="134" width="6.43"/>
    <col collapsed="false" customWidth="false" hidden="false" outlineLevel="0" max="14336" min="14088" style="134" width="9.14"/>
    <col collapsed="false" customWidth="true" hidden="false" outlineLevel="0" max="14337" min="14337" style="134" width="5.42"/>
    <col collapsed="false" customWidth="true" hidden="false" outlineLevel="0" max="14338" min="14338" style="134" width="31.71"/>
    <col collapsed="false" customWidth="true" hidden="false" outlineLevel="0" max="14339" min="14339" style="134" width="16.43"/>
    <col collapsed="false" customWidth="true" hidden="false" outlineLevel="0" max="14341" min="14340" style="134" width="16.57"/>
    <col collapsed="false" customWidth="true" hidden="false" outlineLevel="0" max="14342" min="14342" style="134" width="7.57"/>
    <col collapsed="false" customWidth="true" hidden="false" outlineLevel="0" max="14343" min="14343" style="134" width="6.43"/>
    <col collapsed="false" customWidth="false" hidden="false" outlineLevel="0" max="14592" min="14344" style="134" width="9.14"/>
    <col collapsed="false" customWidth="true" hidden="false" outlineLevel="0" max="14593" min="14593" style="134" width="5.42"/>
    <col collapsed="false" customWidth="true" hidden="false" outlineLevel="0" max="14594" min="14594" style="134" width="31.71"/>
    <col collapsed="false" customWidth="true" hidden="false" outlineLevel="0" max="14595" min="14595" style="134" width="16.43"/>
    <col collapsed="false" customWidth="true" hidden="false" outlineLevel="0" max="14597" min="14596" style="134" width="16.57"/>
    <col collapsed="false" customWidth="true" hidden="false" outlineLevel="0" max="14598" min="14598" style="134" width="7.57"/>
    <col collapsed="false" customWidth="true" hidden="false" outlineLevel="0" max="14599" min="14599" style="134" width="6.43"/>
    <col collapsed="false" customWidth="false" hidden="false" outlineLevel="0" max="14848" min="14600" style="134" width="9.14"/>
    <col collapsed="false" customWidth="true" hidden="false" outlineLevel="0" max="14849" min="14849" style="134" width="5.42"/>
    <col collapsed="false" customWidth="true" hidden="false" outlineLevel="0" max="14850" min="14850" style="134" width="31.71"/>
    <col collapsed="false" customWidth="true" hidden="false" outlineLevel="0" max="14851" min="14851" style="134" width="16.43"/>
    <col collapsed="false" customWidth="true" hidden="false" outlineLevel="0" max="14853" min="14852" style="134" width="16.57"/>
    <col collapsed="false" customWidth="true" hidden="false" outlineLevel="0" max="14854" min="14854" style="134" width="7.57"/>
    <col collapsed="false" customWidth="true" hidden="false" outlineLevel="0" max="14855" min="14855" style="134" width="6.43"/>
    <col collapsed="false" customWidth="false" hidden="false" outlineLevel="0" max="15104" min="14856" style="134" width="9.14"/>
    <col collapsed="false" customWidth="true" hidden="false" outlineLevel="0" max="15105" min="15105" style="134" width="5.42"/>
    <col collapsed="false" customWidth="true" hidden="false" outlineLevel="0" max="15106" min="15106" style="134" width="31.71"/>
    <col collapsed="false" customWidth="true" hidden="false" outlineLevel="0" max="15107" min="15107" style="134" width="16.43"/>
    <col collapsed="false" customWidth="true" hidden="false" outlineLevel="0" max="15109" min="15108" style="134" width="16.57"/>
    <col collapsed="false" customWidth="true" hidden="false" outlineLevel="0" max="15110" min="15110" style="134" width="7.57"/>
    <col collapsed="false" customWidth="true" hidden="false" outlineLevel="0" max="15111" min="15111" style="134" width="6.43"/>
    <col collapsed="false" customWidth="false" hidden="false" outlineLevel="0" max="15360" min="15112" style="134" width="9.14"/>
    <col collapsed="false" customWidth="true" hidden="false" outlineLevel="0" max="15361" min="15361" style="134" width="5.42"/>
    <col collapsed="false" customWidth="true" hidden="false" outlineLevel="0" max="15362" min="15362" style="134" width="31.71"/>
    <col collapsed="false" customWidth="true" hidden="false" outlineLevel="0" max="15363" min="15363" style="134" width="16.43"/>
    <col collapsed="false" customWidth="true" hidden="false" outlineLevel="0" max="15365" min="15364" style="134" width="16.57"/>
    <col collapsed="false" customWidth="true" hidden="false" outlineLevel="0" max="15366" min="15366" style="134" width="7.57"/>
    <col collapsed="false" customWidth="true" hidden="false" outlineLevel="0" max="15367" min="15367" style="134" width="6.43"/>
    <col collapsed="false" customWidth="false" hidden="false" outlineLevel="0" max="15616" min="15368" style="134" width="9.14"/>
    <col collapsed="false" customWidth="true" hidden="false" outlineLevel="0" max="15617" min="15617" style="134" width="5.42"/>
    <col collapsed="false" customWidth="true" hidden="false" outlineLevel="0" max="15618" min="15618" style="134" width="31.71"/>
    <col collapsed="false" customWidth="true" hidden="false" outlineLevel="0" max="15619" min="15619" style="134" width="16.43"/>
    <col collapsed="false" customWidth="true" hidden="false" outlineLevel="0" max="15621" min="15620" style="134" width="16.57"/>
    <col collapsed="false" customWidth="true" hidden="false" outlineLevel="0" max="15622" min="15622" style="134" width="7.57"/>
    <col collapsed="false" customWidth="true" hidden="false" outlineLevel="0" max="15623" min="15623" style="134" width="6.43"/>
    <col collapsed="false" customWidth="false" hidden="false" outlineLevel="0" max="15872" min="15624" style="134" width="9.14"/>
    <col collapsed="false" customWidth="true" hidden="false" outlineLevel="0" max="15873" min="15873" style="134" width="5.42"/>
    <col collapsed="false" customWidth="true" hidden="false" outlineLevel="0" max="15874" min="15874" style="134" width="31.71"/>
    <col collapsed="false" customWidth="true" hidden="false" outlineLevel="0" max="15875" min="15875" style="134" width="16.43"/>
    <col collapsed="false" customWidth="true" hidden="false" outlineLevel="0" max="15877" min="15876" style="134" width="16.57"/>
    <col collapsed="false" customWidth="true" hidden="false" outlineLevel="0" max="15878" min="15878" style="134" width="7.57"/>
    <col collapsed="false" customWidth="true" hidden="false" outlineLevel="0" max="15879" min="15879" style="134" width="6.43"/>
    <col collapsed="false" customWidth="false" hidden="false" outlineLevel="0" max="16128" min="15880" style="134" width="9.14"/>
    <col collapsed="false" customWidth="true" hidden="false" outlineLevel="0" max="16129" min="16129" style="134" width="5.42"/>
    <col collapsed="false" customWidth="true" hidden="false" outlineLevel="0" max="16130" min="16130" style="134" width="31.71"/>
    <col collapsed="false" customWidth="true" hidden="false" outlineLevel="0" max="16131" min="16131" style="134" width="16.43"/>
    <col collapsed="false" customWidth="true" hidden="false" outlineLevel="0" max="16133" min="16132" style="134" width="16.57"/>
    <col collapsed="false" customWidth="true" hidden="false" outlineLevel="0" max="16134" min="16134" style="134" width="7.57"/>
    <col collapsed="false" customWidth="true" hidden="false" outlineLevel="0" max="16135" min="16135" style="134" width="6.43"/>
    <col collapsed="false" customWidth="false" hidden="false" outlineLevel="0" max="16384" min="16136" style="134" width="9.14"/>
  </cols>
  <sheetData>
    <row r="2" customFormat="false" ht="18" hidden="false" customHeight="true" outlineLevel="0" collapsed="false"/>
    <row r="3" customFormat="false" ht="21.75" hidden="false" customHeight="true" outlineLevel="0" collapsed="false">
      <c r="A3" s="136" t="s">
        <v>63</v>
      </c>
      <c r="B3" s="136"/>
      <c r="C3" s="136"/>
      <c r="D3" s="136"/>
      <c r="E3" s="136"/>
      <c r="F3" s="136"/>
      <c r="G3" s="136"/>
    </row>
    <row r="4" customFormat="false" ht="12.75" hidden="false" customHeight="true" outlineLevel="0" collapsed="false"/>
    <row r="5" customFormat="false" ht="13.5" hidden="false" customHeight="true" outlineLevel="0" collapsed="false">
      <c r="A5" s="137" t="s">
        <v>64</v>
      </c>
      <c r="B5" s="137"/>
      <c r="C5" s="137"/>
      <c r="D5" s="137"/>
      <c r="E5" s="137"/>
      <c r="F5" s="137"/>
      <c r="G5" s="137"/>
    </row>
    <row r="6" customFormat="false" ht="21" hidden="false" customHeight="true" outlineLevel="0" collapsed="false"/>
    <row r="7" customFormat="false" ht="32.25" hidden="false" customHeight="true" outlineLevel="0" collapsed="false">
      <c r="A7" s="138" t="s">
        <v>65</v>
      </c>
      <c r="B7" s="138"/>
      <c r="C7" s="139" t="s">
        <v>66</v>
      </c>
      <c r="D7" s="139" t="s">
        <v>67</v>
      </c>
      <c r="E7" s="139" t="s">
        <v>68</v>
      </c>
      <c r="F7" s="139" t="s">
        <v>24</v>
      </c>
      <c r="G7" s="139" t="s">
        <v>25</v>
      </c>
      <c r="H7" s="140" t="s">
        <v>69</v>
      </c>
      <c r="I7" s="141" t="s">
        <v>70</v>
      </c>
    </row>
    <row r="8" customFormat="false" ht="9.75" hidden="false" customHeight="true" outlineLevel="0" collapsed="false">
      <c r="A8" s="142" t="n">
        <v>1</v>
      </c>
      <c r="B8" s="142"/>
      <c r="C8" s="143" t="n">
        <v>2</v>
      </c>
      <c r="D8" s="143" t="n">
        <v>3</v>
      </c>
      <c r="E8" s="143" t="n">
        <v>4</v>
      </c>
      <c r="F8" s="143" t="n">
        <v>5</v>
      </c>
      <c r="G8" s="143" t="n">
        <v>6</v>
      </c>
      <c r="H8" s="144"/>
      <c r="I8" s="145"/>
    </row>
    <row r="9" customFormat="false" ht="25.5" hidden="false" customHeight="true" outlineLevel="0" collapsed="false">
      <c r="A9" s="146"/>
      <c r="B9" s="147" t="s">
        <v>71</v>
      </c>
      <c r="C9" s="148" t="n">
        <v>287894.71</v>
      </c>
      <c r="D9" s="148" t="n">
        <v>598521.55</v>
      </c>
      <c r="E9" s="148" t="n">
        <f aca="false">SUM(E10)</f>
        <v>2246089</v>
      </c>
      <c r="F9" s="148" t="n">
        <f aca="false">SUM(F10)</f>
        <v>30000</v>
      </c>
      <c r="G9" s="148" t="n">
        <f aca="false">SUM(G10)</f>
        <v>0</v>
      </c>
      <c r="H9" s="149" t="n">
        <f aca="false">SUM(E9+F9-G9)</f>
        <v>2276089</v>
      </c>
      <c r="I9" s="150" t="n">
        <v>630052.83</v>
      </c>
      <c r="K9" s="151"/>
    </row>
    <row r="10" customFormat="false" ht="25.5" hidden="false" customHeight="true" outlineLevel="0" collapsed="false">
      <c r="A10" s="152" t="s">
        <v>72</v>
      </c>
      <c r="B10" s="147" t="s">
        <v>73</v>
      </c>
      <c r="C10" s="148" t="n">
        <v>287894.71</v>
      </c>
      <c r="D10" s="148" t="n">
        <v>598521.55</v>
      </c>
      <c r="E10" s="148" t="n">
        <f aca="false">SUM(E11+E24+E45+E58+E67)</f>
        <v>2246089</v>
      </c>
      <c r="F10" s="148" t="n">
        <f aca="false">SUM(F11+F24+F45+F58+F67)</f>
        <v>30000</v>
      </c>
      <c r="G10" s="148" t="n">
        <f aca="false">SUM(G11+G24+G45+G58+G67)</f>
        <v>0</v>
      </c>
      <c r="H10" s="149" t="n">
        <f aca="false">SUM(E10+F10-G10)</f>
        <v>2276089</v>
      </c>
      <c r="I10" s="150" t="n">
        <v>630052.83</v>
      </c>
      <c r="K10" s="151"/>
    </row>
    <row r="11" customFormat="false" ht="25.5" hidden="false" customHeight="true" outlineLevel="0" collapsed="false">
      <c r="A11" s="152" t="s">
        <v>74</v>
      </c>
      <c r="B11" s="147" t="s">
        <v>75</v>
      </c>
      <c r="C11" s="148" t="n">
        <v>102465.87</v>
      </c>
      <c r="D11" s="148" t="n">
        <v>67936.79</v>
      </c>
      <c r="E11" s="148" t="n">
        <v>218000</v>
      </c>
      <c r="F11" s="148" t="n">
        <v>0</v>
      </c>
      <c r="G11" s="148" t="n">
        <v>0</v>
      </c>
      <c r="H11" s="149" t="n">
        <f aca="false">SUM(E11+F11-G11)</f>
        <v>218000</v>
      </c>
      <c r="I11" s="150" t="n">
        <v>64091.74</v>
      </c>
      <c r="K11" s="151"/>
    </row>
    <row r="12" customFormat="false" ht="25.5" hidden="false" customHeight="true" outlineLevel="0" collapsed="false">
      <c r="A12" s="153" t="s">
        <v>76</v>
      </c>
      <c r="B12" s="154" t="s">
        <v>77</v>
      </c>
      <c r="C12" s="155" t="n">
        <v>94063.43</v>
      </c>
      <c r="D12" s="156"/>
      <c r="E12" s="155"/>
      <c r="F12" s="155" t="n">
        <f aca="false">SUM(E12/C12*100)</f>
        <v>0</v>
      </c>
      <c r="G12" s="148" t="n">
        <f aca="false">SUM(D12+E12-F12)</f>
        <v>0</v>
      </c>
      <c r="H12" s="149"/>
      <c r="I12" s="150" t="n">
        <v>55773.77</v>
      </c>
    </row>
    <row r="13" customFormat="false" ht="25.5" hidden="false" customHeight="true" outlineLevel="0" collapsed="false">
      <c r="A13" s="153" t="s">
        <v>78</v>
      </c>
      <c r="B13" s="154" t="s">
        <v>79</v>
      </c>
      <c r="C13" s="155" t="n">
        <v>94063.43</v>
      </c>
      <c r="D13" s="156"/>
      <c r="E13" s="155"/>
      <c r="F13" s="155" t="n">
        <f aca="false">SUM(E13/C13*100)</f>
        <v>0</v>
      </c>
      <c r="G13" s="148" t="n">
        <f aca="false">SUM(D13+E13-F13)</f>
        <v>0</v>
      </c>
      <c r="H13" s="149"/>
      <c r="I13" s="150" t="n">
        <v>55773.77</v>
      </c>
    </row>
    <row r="14" customFormat="false" ht="25.5" hidden="false" customHeight="true" outlineLevel="0" collapsed="false">
      <c r="A14" s="153" t="s">
        <v>80</v>
      </c>
      <c r="B14" s="154" t="s">
        <v>81</v>
      </c>
      <c r="C14" s="155"/>
      <c r="D14" s="156"/>
      <c r="E14" s="155"/>
      <c r="F14" s="155" t="e">
        <f aca="false">SUM(E14/C14*100)</f>
        <v>#DIV/0!</v>
      </c>
      <c r="G14" s="148" t="e">
        <f aca="false">SUM(D14+E14-F14)</f>
        <v>#DIV/0!</v>
      </c>
      <c r="H14" s="149"/>
      <c r="I14" s="150"/>
    </row>
    <row r="15" customFormat="false" ht="25.5" hidden="false" customHeight="true" outlineLevel="0" collapsed="false">
      <c r="A15" s="153" t="s">
        <v>82</v>
      </c>
      <c r="B15" s="154" t="s">
        <v>83</v>
      </c>
      <c r="C15" s="155"/>
      <c r="D15" s="156"/>
      <c r="E15" s="155"/>
      <c r="F15" s="155" t="e">
        <f aca="false">SUM(E15/C15*100)</f>
        <v>#DIV/0!</v>
      </c>
      <c r="G15" s="148" t="e">
        <f aca="false">SUM(D15+E15-F15)</f>
        <v>#DIV/0!</v>
      </c>
      <c r="H15" s="149"/>
      <c r="I15" s="150"/>
    </row>
    <row r="16" customFormat="false" ht="25.5" hidden="false" customHeight="true" outlineLevel="0" collapsed="false">
      <c r="A16" s="153" t="s">
        <v>84</v>
      </c>
      <c r="B16" s="154" t="s">
        <v>85</v>
      </c>
      <c r="C16" s="155"/>
      <c r="D16" s="156"/>
      <c r="E16" s="155"/>
      <c r="F16" s="155" t="e">
        <f aca="false">SUM(E16/C16*100)</f>
        <v>#DIV/0!</v>
      </c>
      <c r="G16" s="148" t="e">
        <f aca="false">SUM(D16+E16-F16)</f>
        <v>#DIV/0!</v>
      </c>
      <c r="H16" s="149"/>
      <c r="I16" s="150"/>
    </row>
    <row r="17" customFormat="false" ht="25.5" hidden="false" customHeight="true" outlineLevel="0" collapsed="false">
      <c r="A17" s="153" t="s">
        <v>86</v>
      </c>
      <c r="B17" s="154" t="s">
        <v>87</v>
      </c>
      <c r="C17" s="155"/>
      <c r="D17" s="156"/>
      <c r="E17" s="155"/>
      <c r="F17" s="155" t="e">
        <f aca="false">SUM(E17/C17*100)</f>
        <v>#DIV/0!</v>
      </c>
      <c r="G17" s="148" t="e">
        <f aca="false">SUM(D17+E17-F17)</f>
        <v>#DIV/0!</v>
      </c>
      <c r="H17" s="149"/>
      <c r="I17" s="150"/>
    </row>
    <row r="18" customFormat="false" ht="25.5" hidden="false" customHeight="true" outlineLevel="0" collapsed="false">
      <c r="A18" s="153" t="s">
        <v>88</v>
      </c>
      <c r="B18" s="154" t="s">
        <v>89</v>
      </c>
      <c r="C18" s="155"/>
      <c r="D18" s="156"/>
      <c r="E18" s="155"/>
      <c r="F18" s="155" t="e">
        <f aca="false">SUM(E18/C18*100)</f>
        <v>#DIV/0!</v>
      </c>
      <c r="G18" s="148" t="e">
        <f aca="false">SUM(D18+E18-F18)</f>
        <v>#DIV/0!</v>
      </c>
      <c r="H18" s="149"/>
      <c r="I18" s="150"/>
    </row>
    <row r="19" customFormat="false" ht="25.5" hidden="false" customHeight="true" outlineLevel="0" collapsed="false">
      <c r="A19" s="153" t="s">
        <v>90</v>
      </c>
      <c r="B19" s="154" t="s">
        <v>91</v>
      </c>
      <c r="C19" s="155" t="n">
        <v>8045.74</v>
      </c>
      <c r="D19" s="156"/>
      <c r="E19" s="155"/>
      <c r="F19" s="155" t="n">
        <f aca="false">SUM(E19/C19*100)</f>
        <v>0</v>
      </c>
      <c r="G19" s="148" t="n">
        <f aca="false">SUM(D19+E19-F19)</f>
        <v>0</v>
      </c>
      <c r="H19" s="149"/>
      <c r="I19" s="150" t="n">
        <v>7674.91</v>
      </c>
    </row>
    <row r="20" customFormat="false" ht="26.25" hidden="false" customHeight="true" outlineLevel="0" collapsed="false">
      <c r="A20" s="153" t="s">
        <v>92</v>
      </c>
      <c r="B20" s="154" t="s">
        <v>93</v>
      </c>
      <c r="C20" s="155" t="n">
        <v>8045.74</v>
      </c>
      <c r="D20" s="156"/>
      <c r="E20" s="155"/>
      <c r="F20" s="155" t="n">
        <f aca="false">SUM(E20/C20*100)</f>
        <v>0</v>
      </c>
      <c r="G20" s="148" t="n">
        <f aca="false">SUM(D20+E20-F20)</f>
        <v>0</v>
      </c>
      <c r="H20" s="149"/>
      <c r="I20" s="150" t="n">
        <v>7674.91</v>
      </c>
    </row>
    <row r="21" customFormat="false" ht="25.5" hidden="false" customHeight="true" outlineLevel="0" collapsed="false">
      <c r="A21" s="153" t="s">
        <v>94</v>
      </c>
      <c r="B21" s="154" t="s">
        <v>95</v>
      </c>
      <c r="C21" s="155" t="n">
        <v>356.7</v>
      </c>
      <c r="D21" s="156"/>
      <c r="E21" s="155"/>
      <c r="F21" s="155" t="n">
        <f aca="false">SUM(E21/C21*100)</f>
        <v>0</v>
      </c>
      <c r="G21" s="148" t="n">
        <f aca="false">SUM(D21+E21-F21)</f>
        <v>0</v>
      </c>
      <c r="H21" s="149"/>
      <c r="I21" s="150" t="n">
        <v>643.06</v>
      </c>
    </row>
    <row r="22" customFormat="false" ht="25.5" hidden="false" customHeight="true" outlineLevel="0" collapsed="false">
      <c r="A22" s="153" t="s">
        <v>96</v>
      </c>
      <c r="B22" s="154" t="s">
        <v>97</v>
      </c>
      <c r="C22" s="155" t="n">
        <v>356.7</v>
      </c>
      <c r="D22" s="156"/>
      <c r="E22" s="155"/>
      <c r="F22" s="155" t="n">
        <f aca="false">SUM(E22/C22*100)</f>
        <v>0</v>
      </c>
      <c r="G22" s="148" t="n">
        <f aca="false">SUM(D22+E22-F22)</f>
        <v>0</v>
      </c>
      <c r="H22" s="149"/>
      <c r="I22" s="150" t="n">
        <v>643.06</v>
      </c>
    </row>
    <row r="23" customFormat="false" ht="25.5" hidden="false" customHeight="true" outlineLevel="0" collapsed="false">
      <c r="A23" s="153" t="s">
        <v>98</v>
      </c>
      <c r="B23" s="154" t="s">
        <v>99</v>
      </c>
      <c r="C23" s="155"/>
      <c r="D23" s="156"/>
      <c r="E23" s="155"/>
      <c r="F23" s="155" t="e">
        <f aca="false">SUM(E23/C23*100)</f>
        <v>#DIV/0!</v>
      </c>
      <c r="G23" s="148" t="e">
        <f aca="false">SUM(D23+E23-F23)</f>
        <v>#DIV/0!</v>
      </c>
      <c r="H23" s="149"/>
      <c r="I23" s="150"/>
    </row>
    <row r="24" customFormat="false" ht="25.5" hidden="false" customHeight="true" outlineLevel="0" collapsed="false">
      <c r="A24" s="152" t="s">
        <v>100</v>
      </c>
      <c r="B24" s="147" t="s">
        <v>101</v>
      </c>
      <c r="C24" s="148" t="n">
        <v>177592.04</v>
      </c>
      <c r="D24" s="148" t="n">
        <v>320524.24</v>
      </c>
      <c r="E24" s="148" t="n">
        <v>1700000</v>
      </c>
      <c r="F24" s="148" t="n">
        <v>30000</v>
      </c>
      <c r="G24" s="148" t="n">
        <v>0</v>
      </c>
      <c r="H24" s="149" t="n">
        <f aca="false">SUM(E24+F24-G24)</f>
        <v>1730000</v>
      </c>
      <c r="I24" s="150" t="n">
        <v>354495.39</v>
      </c>
    </row>
    <row r="25" customFormat="false" ht="25.5" hidden="false" customHeight="true" outlineLevel="0" collapsed="false">
      <c r="A25" s="153" t="s">
        <v>102</v>
      </c>
      <c r="B25" s="154" t="s">
        <v>103</v>
      </c>
      <c r="C25" s="155"/>
      <c r="D25" s="156"/>
      <c r="E25" s="155"/>
      <c r="F25" s="155" t="e">
        <f aca="false">SUM(E25/C25*100)</f>
        <v>#DIV/0!</v>
      </c>
      <c r="G25" s="148" t="e">
        <f aca="false">SUM(D25+E25-F25)</f>
        <v>#DIV/0!</v>
      </c>
      <c r="H25" s="149"/>
      <c r="I25" s="150" t="n">
        <v>0</v>
      </c>
    </row>
    <row r="26" customFormat="false" ht="25.5" hidden="false" customHeight="true" outlineLevel="0" collapsed="false">
      <c r="A26" s="153" t="s">
        <v>104</v>
      </c>
      <c r="B26" s="154" t="s">
        <v>105</v>
      </c>
      <c r="C26" s="155"/>
      <c r="D26" s="156"/>
      <c r="E26" s="155"/>
      <c r="F26" s="155" t="e">
        <f aca="false">SUM(E26/C26*100)</f>
        <v>#DIV/0!</v>
      </c>
      <c r="G26" s="148" t="e">
        <f aca="false">SUM(D26+E26-F26)</f>
        <v>#DIV/0!</v>
      </c>
      <c r="H26" s="149"/>
      <c r="I26" s="150" t="n">
        <v>0</v>
      </c>
    </row>
    <row r="27" customFormat="false" ht="25.5" hidden="false" customHeight="true" outlineLevel="0" collapsed="false">
      <c r="A27" s="153" t="s">
        <v>106</v>
      </c>
      <c r="B27" s="154" t="s">
        <v>107</v>
      </c>
      <c r="C27" s="155" t="n">
        <v>135544.02</v>
      </c>
      <c r="D27" s="156"/>
      <c r="E27" s="155"/>
      <c r="F27" s="155" t="n">
        <f aca="false">SUM(E27/C27*100)</f>
        <v>0</v>
      </c>
      <c r="G27" s="148" t="n">
        <f aca="false">SUM(D27+E27-F27)</f>
        <v>0</v>
      </c>
      <c r="H27" s="149"/>
      <c r="I27" s="150" t="n">
        <v>15895.59</v>
      </c>
    </row>
    <row r="28" customFormat="false" ht="25.5" hidden="false" customHeight="true" outlineLevel="0" collapsed="false">
      <c r="A28" s="153" t="s">
        <v>108</v>
      </c>
      <c r="B28" s="154" t="s">
        <v>109</v>
      </c>
      <c r="C28" s="155" t="n">
        <v>120544.02</v>
      </c>
      <c r="D28" s="156"/>
      <c r="E28" s="155"/>
      <c r="F28" s="155" t="n">
        <f aca="false">SUM(E28/C28*100)</f>
        <v>0</v>
      </c>
      <c r="G28" s="148" t="n">
        <f aca="false">SUM(D28+E28-F28)</f>
        <v>0</v>
      </c>
      <c r="H28" s="149"/>
      <c r="I28" s="150" t="n">
        <v>1958.8</v>
      </c>
    </row>
    <row r="29" customFormat="false" ht="25.5" hidden="false" customHeight="true" outlineLevel="0" collapsed="false">
      <c r="A29" s="153" t="s">
        <v>110</v>
      </c>
      <c r="B29" s="154" t="s">
        <v>111</v>
      </c>
      <c r="C29" s="155" t="n">
        <v>15000</v>
      </c>
      <c r="D29" s="156"/>
      <c r="E29" s="155"/>
      <c r="F29" s="155" t="n">
        <f aca="false">SUM(E29/C29*100)</f>
        <v>0</v>
      </c>
      <c r="G29" s="148" t="n">
        <f aca="false">SUM(D29+E29-F29)</f>
        <v>0</v>
      </c>
      <c r="H29" s="149"/>
      <c r="I29" s="150" t="n">
        <v>13936.79</v>
      </c>
    </row>
    <row r="30" customFormat="false" ht="25.5" hidden="false" customHeight="true" outlineLevel="0" collapsed="false">
      <c r="A30" s="153" t="s">
        <v>112</v>
      </c>
      <c r="B30" s="154" t="s">
        <v>113</v>
      </c>
      <c r="C30" s="155" t="n">
        <v>23965.4</v>
      </c>
      <c r="D30" s="156"/>
      <c r="E30" s="155"/>
      <c r="F30" s="155" t="n">
        <f aca="false">SUM(E30/C30*100)</f>
        <v>0</v>
      </c>
      <c r="G30" s="148" t="n">
        <f aca="false">SUM(D30+E30-F30)</f>
        <v>0</v>
      </c>
      <c r="H30" s="149"/>
      <c r="I30" s="150" t="n">
        <v>40870.66</v>
      </c>
    </row>
    <row r="31" customFormat="false" ht="25.5" hidden="false" customHeight="true" outlineLevel="0" collapsed="false">
      <c r="A31" s="153" t="s">
        <v>114</v>
      </c>
      <c r="B31" s="154" t="s">
        <v>115</v>
      </c>
      <c r="C31" s="155" t="n">
        <v>23965.4</v>
      </c>
      <c r="D31" s="156"/>
      <c r="E31" s="155"/>
      <c r="F31" s="155" t="n">
        <f aca="false">SUM(E31/C31*100)</f>
        <v>0</v>
      </c>
      <c r="G31" s="148" t="n">
        <f aca="false">SUM(D31+E31-F31)</f>
        <v>0</v>
      </c>
      <c r="H31" s="149"/>
      <c r="I31" s="150" t="n">
        <v>40870.66</v>
      </c>
    </row>
    <row r="32" customFormat="false" ht="25.5" hidden="false" customHeight="true" outlineLevel="0" collapsed="false">
      <c r="A32" s="153" t="s">
        <v>116</v>
      </c>
      <c r="B32" s="154" t="s">
        <v>117</v>
      </c>
      <c r="C32" s="155"/>
      <c r="D32" s="156"/>
      <c r="E32" s="155"/>
      <c r="F32" s="155" t="e">
        <f aca="false">SUM(E32/C32*100)</f>
        <v>#DIV/0!</v>
      </c>
      <c r="G32" s="148" t="e">
        <f aca="false">SUM(D32+E32-F32)</f>
        <v>#DIV/0!</v>
      </c>
      <c r="H32" s="149"/>
      <c r="I32" s="150" t="n">
        <v>137430.32</v>
      </c>
    </row>
    <row r="33" customFormat="false" ht="25.5" hidden="false" customHeight="true" outlineLevel="0" collapsed="false">
      <c r="A33" s="153" t="s">
        <v>118</v>
      </c>
      <c r="B33" s="154" t="s">
        <v>119</v>
      </c>
      <c r="C33" s="155"/>
      <c r="D33" s="156"/>
      <c r="E33" s="155"/>
      <c r="F33" s="155" t="e">
        <f aca="false">SUM(E33/C33*100)</f>
        <v>#DIV/0!</v>
      </c>
      <c r="G33" s="148" t="e">
        <f aca="false">SUM(D33+E33-F33)</f>
        <v>#DIV/0!</v>
      </c>
      <c r="H33" s="149"/>
      <c r="I33" s="150" t="n">
        <v>137430.32</v>
      </c>
    </row>
    <row r="34" customFormat="false" ht="25.5" hidden="false" customHeight="true" outlineLevel="0" collapsed="false">
      <c r="A34" s="153" t="s">
        <v>120</v>
      </c>
      <c r="B34" s="154" t="s">
        <v>121</v>
      </c>
      <c r="C34" s="155"/>
      <c r="D34" s="156"/>
      <c r="E34" s="155"/>
      <c r="F34" s="155" t="e">
        <f aca="false">SUM(E34/C34*100)</f>
        <v>#DIV/0!</v>
      </c>
      <c r="G34" s="148" t="e">
        <f aca="false">SUM(D34+E34-F34)</f>
        <v>#DIV/0!</v>
      </c>
      <c r="H34" s="149"/>
      <c r="I34" s="150" t="n">
        <v>0</v>
      </c>
    </row>
    <row r="35" customFormat="false" ht="25.5" hidden="false" customHeight="true" outlineLevel="0" collapsed="false">
      <c r="A35" s="153" t="s">
        <v>122</v>
      </c>
      <c r="B35" s="154" t="s">
        <v>123</v>
      </c>
      <c r="C35" s="155"/>
      <c r="D35" s="156"/>
      <c r="E35" s="155"/>
      <c r="F35" s="155" t="e">
        <f aca="false">SUM(E35/C35*100)</f>
        <v>#DIV/0!</v>
      </c>
      <c r="G35" s="148" t="e">
        <f aca="false">SUM(D35+E35-F35)</f>
        <v>#DIV/0!</v>
      </c>
      <c r="H35" s="149"/>
      <c r="I35" s="150" t="n">
        <v>0</v>
      </c>
    </row>
    <row r="36" customFormat="false" ht="25.5" hidden="false" customHeight="true" outlineLevel="0" collapsed="false">
      <c r="A36" s="153" t="s">
        <v>124</v>
      </c>
      <c r="B36" s="154" t="s">
        <v>125</v>
      </c>
      <c r="C36" s="155"/>
      <c r="D36" s="156"/>
      <c r="E36" s="155"/>
      <c r="F36" s="155" t="e">
        <f aca="false">SUM(E36/C36*100)</f>
        <v>#DIV/0!</v>
      </c>
      <c r="G36" s="148" t="e">
        <f aca="false">SUM(D36+E36-F36)</f>
        <v>#DIV/0!</v>
      </c>
      <c r="H36" s="149"/>
      <c r="I36" s="150" t="n">
        <v>0</v>
      </c>
    </row>
    <row r="37" customFormat="false" ht="25.5" hidden="false" customHeight="true" outlineLevel="0" collapsed="false">
      <c r="A37" s="153" t="s">
        <v>126</v>
      </c>
      <c r="B37" s="154" t="s">
        <v>127</v>
      </c>
      <c r="C37" s="155" t="n">
        <v>18082.62</v>
      </c>
      <c r="D37" s="156"/>
      <c r="E37" s="155"/>
      <c r="F37" s="155" t="n">
        <f aca="false">SUM(E37/C37*100)</f>
        <v>0</v>
      </c>
      <c r="G37" s="148" t="n">
        <f aca="false">SUM(D37+E37-F37)</f>
        <v>0</v>
      </c>
      <c r="H37" s="149"/>
      <c r="I37" s="150" t="n">
        <v>160298.82</v>
      </c>
    </row>
    <row r="38" customFormat="false" ht="25.5" hidden="false" customHeight="true" outlineLevel="0" collapsed="false">
      <c r="A38" s="153" t="s">
        <v>128</v>
      </c>
      <c r="B38" s="154" t="s">
        <v>129</v>
      </c>
      <c r="C38" s="155" t="n">
        <v>18082.62</v>
      </c>
      <c r="D38" s="156"/>
      <c r="E38" s="155"/>
      <c r="F38" s="155" t="n">
        <f aca="false">SUM(E38/C38*100)</f>
        <v>0</v>
      </c>
      <c r="G38" s="148" t="n">
        <f aca="false">SUM(D38+E38-F38)</f>
        <v>0</v>
      </c>
      <c r="H38" s="149"/>
      <c r="I38" s="150" t="n">
        <v>160298.82</v>
      </c>
    </row>
    <row r="39" customFormat="false" ht="25.5" hidden="false" customHeight="true" outlineLevel="0" collapsed="false">
      <c r="A39" s="153" t="s">
        <v>130</v>
      </c>
      <c r="B39" s="154" t="s">
        <v>131</v>
      </c>
      <c r="C39" s="155"/>
      <c r="D39" s="156"/>
      <c r="E39" s="155"/>
      <c r="F39" s="155" t="e">
        <f aca="false">SUM(E39/C39*100)</f>
        <v>#DIV/0!</v>
      </c>
      <c r="G39" s="148" t="e">
        <f aca="false">SUM(D39+E39-F39)</f>
        <v>#DIV/0!</v>
      </c>
      <c r="H39" s="149"/>
      <c r="I39" s="150" t="n">
        <v>0</v>
      </c>
    </row>
    <row r="40" customFormat="false" ht="25.5" hidden="false" customHeight="true" outlineLevel="0" collapsed="false">
      <c r="A40" s="153" t="s">
        <v>132</v>
      </c>
      <c r="B40" s="154" t="s">
        <v>133</v>
      </c>
      <c r="C40" s="155"/>
      <c r="D40" s="156"/>
      <c r="E40" s="155"/>
      <c r="F40" s="155" t="e">
        <f aca="false">SUM(E40/C40*100)</f>
        <v>#DIV/0!</v>
      </c>
      <c r="G40" s="148" t="e">
        <f aca="false">SUM(D40+E40-F40)</f>
        <v>#DIV/0!</v>
      </c>
      <c r="H40" s="149"/>
      <c r="I40" s="150" t="n">
        <v>0</v>
      </c>
    </row>
    <row r="41" customFormat="false" ht="25.5" hidden="false" customHeight="true" outlineLevel="0" collapsed="false">
      <c r="A41" s="153" t="s">
        <v>134</v>
      </c>
      <c r="B41" s="154" t="s">
        <v>135</v>
      </c>
      <c r="C41" s="155"/>
      <c r="D41" s="156"/>
      <c r="E41" s="155"/>
      <c r="F41" s="155" t="e">
        <f aca="false">SUM(E41/C41*100)</f>
        <v>#DIV/0!</v>
      </c>
      <c r="G41" s="148" t="e">
        <f aca="false">SUM(D41+E41-F41)</f>
        <v>#DIV/0!</v>
      </c>
      <c r="H41" s="149"/>
      <c r="I41" s="150" t="n">
        <v>0</v>
      </c>
    </row>
    <row r="42" customFormat="false" ht="25.5" hidden="false" customHeight="true" outlineLevel="0" collapsed="false">
      <c r="A42" s="153" t="s">
        <v>136</v>
      </c>
      <c r="B42" s="154" t="s">
        <v>137</v>
      </c>
      <c r="C42" s="155"/>
      <c r="D42" s="156"/>
      <c r="E42" s="155"/>
      <c r="F42" s="155" t="e">
        <f aca="false">SUM(E42/C42*100)</f>
        <v>#DIV/0!</v>
      </c>
      <c r="G42" s="148" t="e">
        <f aca="false">SUM(D42+E42-F42)</f>
        <v>#DIV/0!</v>
      </c>
      <c r="H42" s="149"/>
      <c r="I42" s="150" t="n">
        <v>0</v>
      </c>
    </row>
    <row r="43" customFormat="false" ht="32.25" hidden="false" customHeight="true" outlineLevel="0" collapsed="false">
      <c r="A43" s="153" t="s">
        <v>138</v>
      </c>
      <c r="B43" s="154" t="s">
        <v>139</v>
      </c>
      <c r="C43" s="155"/>
      <c r="D43" s="156"/>
      <c r="E43" s="155"/>
      <c r="F43" s="155" t="e">
        <f aca="false">SUM(E43/C43*100)</f>
        <v>#DIV/0!</v>
      </c>
      <c r="G43" s="148" t="e">
        <f aca="false">SUM(D43+E43-F43)</f>
        <v>#DIV/0!</v>
      </c>
      <c r="H43" s="149"/>
      <c r="I43" s="150" t="n">
        <v>0</v>
      </c>
    </row>
    <row r="44" customFormat="false" ht="33" hidden="false" customHeight="true" outlineLevel="0" collapsed="false">
      <c r="A44" s="153" t="s">
        <v>140</v>
      </c>
      <c r="B44" s="154" t="s">
        <v>141</v>
      </c>
      <c r="C44" s="155"/>
      <c r="D44" s="156"/>
      <c r="E44" s="155"/>
      <c r="F44" s="155" t="e">
        <f aca="false">SUM(E44/C44*100)</f>
        <v>#DIV/0!</v>
      </c>
      <c r="G44" s="148" t="e">
        <f aca="false">SUM(D44+E44-F44)</f>
        <v>#DIV/0!</v>
      </c>
      <c r="H44" s="149"/>
      <c r="I44" s="150" t="n">
        <v>0</v>
      </c>
    </row>
    <row r="45" customFormat="false" ht="25.5" hidden="false" customHeight="true" outlineLevel="0" collapsed="false">
      <c r="A45" s="152" t="s">
        <v>142</v>
      </c>
      <c r="B45" s="147" t="s">
        <v>143</v>
      </c>
      <c r="C45" s="148" t="n">
        <v>1285.27</v>
      </c>
      <c r="D45" s="148" t="n">
        <v>1452.89</v>
      </c>
      <c r="E45" s="148" t="n">
        <v>4190</v>
      </c>
      <c r="F45" s="148" t="n">
        <v>0</v>
      </c>
      <c r="G45" s="148" t="n">
        <v>0</v>
      </c>
      <c r="H45" s="149" t="n">
        <f aca="false">SUM(E45+F45-G45)</f>
        <v>4190</v>
      </c>
      <c r="I45" s="150" t="n">
        <v>1384.02</v>
      </c>
    </row>
    <row r="46" customFormat="false" ht="25.5" hidden="false" customHeight="true" outlineLevel="0" collapsed="false">
      <c r="A46" s="153" t="s">
        <v>144</v>
      </c>
      <c r="B46" s="154" t="s">
        <v>145</v>
      </c>
      <c r="C46" s="155" t="n">
        <v>2.87</v>
      </c>
      <c r="D46" s="156"/>
      <c r="E46" s="155"/>
      <c r="F46" s="155" t="n">
        <f aca="false">SUM(E46/C46*100)</f>
        <v>0</v>
      </c>
      <c r="G46" s="148" t="n">
        <f aca="false">SUM(D46+E46-F46)</f>
        <v>0</v>
      </c>
      <c r="H46" s="149" t="n">
        <f aca="false">SUM(E46+F46-G46)</f>
        <v>0</v>
      </c>
      <c r="I46" s="150" t="n">
        <v>25.62</v>
      </c>
    </row>
    <row r="47" customFormat="false" ht="25.5" hidden="false" customHeight="true" outlineLevel="0" collapsed="false">
      <c r="A47" s="153" t="s">
        <v>146</v>
      </c>
      <c r="B47" s="154" t="s">
        <v>147</v>
      </c>
      <c r="C47" s="155" t="n">
        <v>2.87</v>
      </c>
      <c r="D47" s="156"/>
      <c r="E47" s="155"/>
      <c r="F47" s="155" t="n">
        <f aca="false">SUM(E47/C47*100)</f>
        <v>0</v>
      </c>
      <c r="G47" s="148" t="n">
        <f aca="false">SUM(D47+E47-F47)</f>
        <v>0</v>
      </c>
      <c r="H47" s="149" t="n">
        <f aca="false">SUM(E47+F47-G47)</f>
        <v>0</v>
      </c>
      <c r="I47" s="150" t="n">
        <v>25.62</v>
      </c>
    </row>
    <row r="48" customFormat="false" ht="25.5" hidden="false" customHeight="true" outlineLevel="0" collapsed="false">
      <c r="A48" s="153" t="s">
        <v>148</v>
      </c>
      <c r="B48" s="154" t="s">
        <v>149</v>
      </c>
      <c r="C48" s="155"/>
      <c r="D48" s="156"/>
      <c r="E48" s="155"/>
      <c r="F48" s="155" t="e">
        <f aca="false">SUM(E48/C48*100)</f>
        <v>#DIV/0!</v>
      </c>
      <c r="G48" s="148" t="e">
        <f aca="false">SUM(D48+E48-F48)</f>
        <v>#DIV/0!</v>
      </c>
      <c r="H48" s="149"/>
      <c r="I48" s="150" t="n">
        <v>0</v>
      </c>
    </row>
    <row r="49" customFormat="false" ht="25.5" hidden="false" customHeight="true" outlineLevel="0" collapsed="false">
      <c r="A49" s="153" t="s">
        <v>150</v>
      </c>
      <c r="B49" s="154" t="s">
        <v>151</v>
      </c>
      <c r="C49" s="155"/>
      <c r="D49" s="156"/>
      <c r="E49" s="155"/>
      <c r="F49" s="155" t="e">
        <f aca="false">SUM(E49/C49*100)</f>
        <v>#DIV/0!</v>
      </c>
      <c r="G49" s="148" t="e">
        <f aca="false">SUM(D49+E49-F49)</f>
        <v>#DIV/0!</v>
      </c>
      <c r="H49" s="149"/>
      <c r="I49" s="150" t="n">
        <v>0</v>
      </c>
    </row>
    <row r="50" customFormat="false" ht="25.5" hidden="false" customHeight="true" outlineLevel="0" collapsed="false">
      <c r="A50" s="153" t="s">
        <v>152</v>
      </c>
      <c r="B50" s="154" t="s">
        <v>153</v>
      </c>
      <c r="C50" s="155"/>
      <c r="D50" s="156"/>
      <c r="E50" s="155"/>
      <c r="F50" s="155" t="e">
        <f aca="false">SUM(E50/C50*100)</f>
        <v>#DIV/0!</v>
      </c>
      <c r="G50" s="148" t="e">
        <f aca="false">SUM(D50+E50-F50)</f>
        <v>#DIV/0!</v>
      </c>
      <c r="H50" s="149"/>
      <c r="I50" s="150" t="n">
        <v>0</v>
      </c>
    </row>
    <row r="51" customFormat="false" ht="25.5" hidden="false" customHeight="true" outlineLevel="0" collapsed="false">
      <c r="A51" s="153" t="s">
        <v>154</v>
      </c>
      <c r="B51" s="154" t="s">
        <v>155</v>
      </c>
      <c r="C51" s="155" t="n">
        <v>1276.97</v>
      </c>
      <c r="D51" s="156"/>
      <c r="E51" s="155"/>
      <c r="F51" s="155" t="n">
        <f aca="false">SUM(E51/C51*100)</f>
        <v>0</v>
      </c>
      <c r="G51" s="148" t="n">
        <f aca="false">SUM(D51+E51-F51)</f>
        <v>0</v>
      </c>
      <c r="H51" s="149"/>
      <c r="I51" s="150" t="n">
        <v>1358.4</v>
      </c>
    </row>
    <row r="52" customFormat="false" ht="25.5" hidden="false" customHeight="true" outlineLevel="0" collapsed="false">
      <c r="A52" s="153" t="s">
        <v>156</v>
      </c>
      <c r="B52" s="154" t="s">
        <v>157</v>
      </c>
      <c r="C52" s="155" t="n">
        <v>155.91</v>
      </c>
      <c r="D52" s="156"/>
      <c r="E52" s="155"/>
      <c r="F52" s="155" t="n">
        <f aca="false">SUM(E52/C52*100)</f>
        <v>0</v>
      </c>
      <c r="G52" s="148" t="n">
        <f aca="false">SUM(D52+E52-F52)</f>
        <v>0</v>
      </c>
      <c r="H52" s="149"/>
      <c r="I52" s="150" t="n">
        <v>1250.5</v>
      </c>
    </row>
    <row r="53" customFormat="false" ht="25.5" hidden="false" customHeight="true" outlineLevel="0" collapsed="false">
      <c r="A53" s="153" t="s">
        <v>158</v>
      </c>
      <c r="B53" s="154" t="s">
        <v>159</v>
      </c>
      <c r="C53" s="155" t="n">
        <v>1121.06</v>
      </c>
      <c r="D53" s="156"/>
      <c r="E53" s="155"/>
      <c r="F53" s="155" t="n">
        <f aca="false">SUM(E53/C53*100)</f>
        <v>0</v>
      </c>
      <c r="G53" s="148" t="n">
        <f aca="false">SUM(D53+E53-F53)</f>
        <v>0</v>
      </c>
      <c r="H53" s="149"/>
      <c r="I53" s="150" t="n">
        <v>107.9</v>
      </c>
    </row>
    <row r="54" customFormat="false" ht="25.5" hidden="false" customHeight="true" outlineLevel="0" collapsed="false">
      <c r="A54" s="153" t="s">
        <v>160</v>
      </c>
      <c r="B54" s="154" t="s">
        <v>161</v>
      </c>
      <c r="C54" s="155"/>
      <c r="D54" s="156"/>
      <c r="E54" s="155"/>
      <c r="F54" s="155" t="e">
        <f aca="false">SUM(E54/C54*100)</f>
        <v>#DIV/0!</v>
      </c>
      <c r="G54" s="148" t="e">
        <f aca="false">SUM(D54+E54-F54)</f>
        <v>#DIV/0!</v>
      </c>
      <c r="H54" s="149"/>
      <c r="I54" s="150" t="n">
        <v>0</v>
      </c>
    </row>
    <row r="55" customFormat="false" ht="25.5" hidden="false" customHeight="true" outlineLevel="0" collapsed="false">
      <c r="A55" s="153" t="s">
        <v>162</v>
      </c>
      <c r="B55" s="154" t="s">
        <v>163</v>
      </c>
      <c r="C55" s="155"/>
      <c r="D55" s="156"/>
      <c r="E55" s="155"/>
      <c r="F55" s="155"/>
      <c r="G55" s="148" t="n">
        <f aca="false">SUM(D55+E55-F55)</f>
        <v>0</v>
      </c>
      <c r="H55" s="149" t="n">
        <f aca="false">SUM(E55+F55-G55)</f>
        <v>0</v>
      </c>
      <c r="I55" s="150" t="n">
        <v>0</v>
      </c>
    </row>
    <row r="56" customFormat="false" ht="25.5" hidden="false" customHeight="true" outlineLevel="0" collapsed="false">
      <c r="A56" s="153" t="s">
        <v>164</v>
      </c>
      <c r="B56" s="154" t="s">
        <v>165</v>
      </c>
      <c r="C56" s="155" t="n">
        <v>5.43</v>
      </c>
      <c r="D56" s="156"/>
      <c r="E56" s="155"/>
      <c r="F56" s="155"/>
      <c r="G56" s="148" t="n">
        <f aca="false">SUM(D56+E56-F56)</f>
        <v>0</v>
      </c>
      <c r="H56" s="149" t="n">
        <f aca="false">SUM(E56+F56-G56)</f>
        <v>0</v>
      </c>
      <c r="I56" s="150" t="n">
        <v>0</v>
      </c>
    </row>
    <row r="57" customFormat="false" ht="25.5" hidden="false" customHeight="true" outlineLevel="0" collapsed="false">
      <c r="A57" s="153" t="s">
        <v>166</v>
      </c>
      <c r="B57" s="154" t="s">
        <v>167</v>
      </c>
      <c r="C57" s="155" t="n">
        <v>5.432</v>
      </c>
      <c r="D57" s="156"/>
      <c r="E57" s="155"/>
      <c r="F57" s="155"/>
      <c r="G57" s="148" t="n">
        <f aca="false">SUM(D57+E57-F57)</f>
        <v>0</v>
      </c>
      <c r="H57" s="149" t="n">
        <f aca="false">SUM(E57+F57-G57)</f>
        <v>0</v>
      </c>
      <c r="I57" s="150" t="n">
        <v>0</v>
      </c>
    </row>
    <row r="58" customFormat="false" ht="33" hidden="false" customHeight="true" outlineLevel="0" collapsed="false">
      <c r="A58" s="152" t="s">
        <v>168</v>
      </c>
      <c r="B58" s="147" t="s">
        <v>169</v>
      </c>
      <c r="C58" s="148" t="n">
        <v>6519.91</v>
      </c>
      <c r="D58" s="148" t="n">
        <v>8607.63</v>
      </c>
      <c r="E58" s="148" t="n">
        <v>23899</v>
      </c>
      <c r="F58" s="148" t="n">
        <v>0</v>
      </c>
      <c r="G58" s="148" t="n">
        <v>0</v>
      </c>
      <c r="H58" s="149" t="n">
        <f aca="false">SUM(E58+F58-G58)</f>
        <v>23899</v>
      </c>
      <c r="I58" s="150" t="n">
        <v>10081.68</v>
      </c>
    </row>
    <row r="59" customFormat="false" ht="25.5" hidden="false" customHeight="true" outlineLevel="0" collapsed="false">
      <c r="A59" s="153" t="s">
        <v>170</v>
      </c>
      <c r="B59" s="154" t="s">
        <v>171</v>
      </c>
      <c r="C59" s="155" t="n">
        <v>607.61</v>
      </c>
      <c r="D59" s="156"/>
      <c r="E59" s="155"/>
      <c r="F59" s="155" t="n">
        <f aca="false">SUM(E59/C59*100)</f>
        <v>0</v>
      </c>
      <c r="G59" s="148" t="n">
        <f aca="false">SUM(D59+E59-F59)</f>
        <v>0</v>
      </c>
      <c r="H59" s="149"/>
      <c r="I59" s="150" t="n">
        <v>1500</v>
      </c>
    </row>
    <row r="60" customFormat="false" ht="25.5" hidden="false" customHeight="true" outlineLevel="0" collapsed="false">
      <c r="A60" s="153" t="s">
        <v>172</v>
      </c>
      <c r="B60" s="154" t="s">
        <v>173</v>
      </c>
      <c r="C60" s="155" t="n">
        <v>116.54</v>
      </c>
      <c r="D60" s="156"/>
      <c r="E60" s="155"/>
      <c r="F60" s="155" t="n">
        <f aca="false">SUM(E60/C60*100)</f>
        <v>0</v>
      </c>
      <c r="G60" s="148" t="n">
        <f aca="false">SUM(D60+E60-F60)</f>
        <v>0</v>
      </c>
      <c r="H60" s="149"/>
      <c r="I60" s="150" t="n">
        <v>1080</v>
      </c>
    </row>
    <row r="61" customFormat="false" ht="25.5" hidden="false" customHeight="true" outlineLevel="0" collapsed="false">
      <c r="A61" s="153" t="s">
        <v>174</v>
      </c>
      <c r="B61" s="154" t="s">
        <v>175</v>
      </c>
      <c r="C61" s="155" t="n">
        <v>491.07</v>
      </c>
      <c r="D61" s="156"/>
      <c r="E61" s="155"/>
      <c r="F61" s="155"/>
      <c r="G61" s="148" t="n">
        <f aca="false">SUM(D61+E61-F61)</f>
        <v>0</v>
      </c>
      <c r="H61" s="149" t="n">
        <f aca="false">SUM(E61+F61-G61)</f>
        <v>0</v>
      </c>
      <c r="I61" s="150" t="n">
        <v>420</v>
      </c>
    </row>
    <row r="62" customFormat="false" ht="25.5" hidden="false" customHeight="true" outlineLevel="0" collapsed="false">
      <c r="A62" s="153" t="s">
        <v>176</v>
      </c>
      <c r="B62" s="154" t="s">
        <v>177</v>
      </c>
      <c r="C62" s="155" t="n">
        <v>0.4</v>
      </c>
      <c r="D62" s="156"/>
      <c r="E62" s="155"/>
      <c r="F62" s="155" t="n">
        <f aca="false">SUM(E62/C62*100)</f>
        <v>0</v>
      </c>
      <c r="G62" s="148" t="n">
        <f aca="false">SUM(D62+E62-F62)</f>
        <v>0</v>
      </c>
      <c r="H62" s="149" t="n">
        <v>0</v>
      </c>
      <c r="I62" s="150" t="n">
        <v>33</v>
      </c>
    </row>
    <row r="63" customFormat="false" ht="25.5" hidden="false" customHeight="true" outlineLevel="0" collapsed="false">
      <c r="A63" s="153" t="s">
        <v>178</v>
      </c>
      <c r="B63" s="154" t="s">
        <v>179</v>
      </c>
      <c r="C63" s="155" t="n">
        <v>0.4</v>
      </c>
      <c r="D63" s="156"/>
      <c r="E63" s="155"/>
      <c r="F63" s="155" t="n">
        <f aca="false">SUM(E63/C63*100)</f>
        <v>0</v>
      </c>
      <c r="G63" s="148" t="n">
        <f aca="false">SUM(D63+E63-F63)</f>
        <v>0</v>
      </c>
      <c r="H63" s="149" t="n">
        <f aca="false">SUM(E63+F63-G63)</f>
        <v>0</v>
      </c>
      <c r="I63" s="150"/>
    </row>
    <row r="64" customFormat="false" ht="25.5" hidden="false" customHeight="true" outlineLevel="0" collapsed="false">
      <c r="A64" s="153" t="s">
        <v>180</v>
      </c>
      <c r="B64" s="154" t="s">
        <v>181</v>
      </c>
      <c r="C64" s="155"/>
      <c r="D64" s="156"/>
      <c r="E64" s="155"/>
      <c r="F64" s="155"/>
      <c r="G64" s="148" t="n">
        <f aca="false">SUM(D64+E64-F64)</f>
        <v>0</v>
      </c>
      <c r="H64" s="149" t="n">
        <f aca="false">SUM(E64+F64-G64)</f>
        <v>0</v>
      </c>
      <c r="I64" s="150" t="n">
        <v>33</v>
      </c>
    </row>
    <row r="65" customFormat="false" ht="25.5" hidden="false" customHeight="true" outlineLevel="0" collapsed="false">
      <c r="A65" s="153" t="s">
        <v>182</v>
      </c>
      <c r="B65" s="154" t="s">
        <v>183</v>
      </c>
      <c r="C65" s="155" t="n">
        <v>5911.9</v>
      </c>
      <c r="D65" s="156"/>
      <c r="E65" s="155"/>
      <c r="F65" s="155" t="n">
        <f aca="false">SUM(E65/C65*100)</f>
        <v>0</v>
      </c>
      <c r="G65" s="148" t="n">
        <f aca="false">SUM(D65+E65-F65)</f>
        <v>0</v>
      </c>
      <c r="H65" s="149"/>
      <c r="I65" s="150" t="n">
        <v>8548.68</v>
      </c>
    </row>
    <row r="66" customFormat="false" ht="25.5" hidden="false" customHeight="true" outlineLevel="0" collapsed="false">
      <c r="A66" s="153" t="s">
        <v>184</v>
      </c>
      <c r="B66" s="154" t="s">
        <v>185</v>
      </c>
      <c r="C66" s="155" t="n">
        <v>5911.9</v>
      </c>
      <c r="D66" s="156"/>
      <c r="E66" s="155"/>
      <c r="F66" s="155" t="n">
        <f aca="false">SUM(E66/C66*100)</f>
        <v>0</v>
      </c>
      <c r="G66" s="148" t="n">
        <f aca="false">SUM(D66+E66-F66)</f>
        <v>0</v>
      </c>
      <c r="H66" s="149"/>
      <c r="I66" s="150" t="n">
        <v>8548.68</v>
      </c>
    </row>
    <row r="67" customFormat="false" ht="25.5" hidden="false" customHeight="true" outlineLevel="0" collapsed="false">
      <c r="A67" s="152" t="s">
        <v>186</v>
      </c>
      <c r="B67" s="147" t="s">
        <v>187</v>
      </c>
      <c r="C67" s="148"/>
      <c r="D67" s="148" t="n">
        <v>200000</v>
      </c>
      <c r="E67" s="148" t="n">
        <v>300000</v>
      </c>
      <c r="F67" s="148" t="n">
        <v>0</v>
      </c>
      <c r="G67" s="148" t="n">
        <v>0</v>
      </c>
      <c r="H67" s="149" t="n">
        <f aca="false">SUM(E67+F67-G67)</f>
        <v>300000</v>
      </c>
      <c r="I67" s="150" t="n">
        <v>200000</v>
      </c>
    </row>
    <row r="68" customFormat="false" ht="25.5" hidden="true" customHeight="true" outlineLevel="0" collapsed="false">
      <c r="A68" s="153" t="s">
        <v>188</v>
      </c>
      <c r="B68" s="154" t="s">
        <v>189</v>
      </c>
      <c r="C68" s="155"/>
      <c r="D68" s="156"/>
      <c r="E68" s="155"/>
      <c r="F68" s="155" t="e">
        <f aca="false">SUM(E68/C68*100)</f>
        <v>#DIV/0!</v>
      </c>
      <c r="G68" s="155"/>
      <c r="H68" s="149" t="e">
        <f aca="false">SUM(E68+F68-G68)</f>
        <v>#DIV/0!</v>
      </c>
      <c r="I68" s="150"/>
    </row>
    <row r="69" customFormat="false" ht="25.5" hidden="true" customHeight="true" outlineLevel="0" collapsed="false">
      <c r="A69" s="153" t="s">
        <v>190</v>
      </c>
      <c r="B69" s="154" t="s">
        <v>191</v>
      </c>
      <c r="C69" s="155"/>
      <c r="D69" s="156"/>
      <c r="E69" s="155"/>
      <c r="F69" s="155" t="e">
        <f aca="false">SUM(E69/C69*100)</f>
        <v>#DIV/0!</v>
      </c>
      <c r="G69" s="155"/>
      <c r="H69" s="149" t="e">
        <f aca="false">SUM(E69+F69-G69)</f>
        <v>#DIV/0!</v>
      </c>
      <c r="I69" s="150"/>
    </row>
    <row r="70" customFormat="false" ht="25.5" hidden="true" customHeight="true" outlineLevel="0" collapsed="false">
      <c r="A70" s="153" t="s">
        <v>192</v>
      </c>
      <c r="B70" s="154" t="s">
        <v>193</v>
      </c>
      <c r="C70" s="155"/>
      <c r="D70" s="156"/>
      <c r="E70" s="155"/>
      <c r="F70" s="155"/>
      <c r="G70" s="155"/>
      <c r="H70" s="149" t="n">
        <f aca="false">SUM(E70+F70-G70)</f>
        <v>0</v>
      </c>
      <c r="I70" s="150"/>
    </row>
    <row r="71" customFormat="false" ht="25.5" hidden="true" customHeight="true" outlineLevel="0" collapsed="false">
      <c r="A71" s="153" t="s">
        <v>194</v>
      </c>
      <c r="B71" s="154" t="s">
        <v>195</v>
      </c>
      <c r="C71" s="155"/>
      <c r="D71" s="156"/>
      <c r="E71" s="155" t="n">
        <v>200000</v>
      </c>
      <c r="F71" s="155" t="n">
        <v>0</v>
      </c>
      <c r="G71" s="155"/>
      <c r="H71" s="149" t="n">
        <f aca="false">SUM(E71+F71-G71)</f>
        <v>200000</v>
      </c>
      <c r="I71" s="150"/>
    </row>
    <row r="72" customFormat="false" ht="25.5" hidden="true" customHeight="true" outlineLevel="0" collapsed="false">
      <c r="A72" s="153" t="s">
        <v>196</v>
      </c>
      <c r="B72" s="154" t="s">
        <v>197</v>
      </c>
      <c r="C72" s="155"/>
      <c r="D72" s="156"/>
      <c r="E72" s="155"/>
      <c r="F72" s="155"/>
      <c r="G72" s="155"/>
      <c r="H72" s="149" t="n">
        <f aca="false">SUM(E72+F72-G72)</f>
        <v>0</v>
      </c>
      <c r="I72" s="150"/>
    </row>
    <row r="73" customFormat="false" ht="25.5" hidden="true" customHeight="true" outlineLevel="0" collapsed="false">
      <c r="A73" s="153" t="s">
        <v>198</v>
      </c>
      <c r="B73" s="154" t="s">
        <v>199</v>
      </c>
      <c r="C73" s="155"/>
      <c r="D73" s="156"/>
      <c r="E73" s="155" t="n">
        <v>200000</v>
      </c>
      <c r="F73" s="155" t="n">
        <v>0</v>
      </c>
      <c r="G73" s="155"/>
      <c r="H73" s="149" t="n">
        <f aca="false">SUM(E73+F73-G73)</f>
        <v>200000</v>
      </c>
      <c r="I73" s="150"/>
    </row>
    <row r="74" customFormat="false" ht="25.5" hidden="true" customHeight="true" outlineLevel="0" collapsed="false">
      <c r="A74" s="152" t="s">
        <v>200</v>
      </c>
      <c r="B74" s="147" t="s">
        <v>201</v>
      </c>
      <c r="C74" s="148"/>
      <c r="D74" s="148"/>
      <c r="E74" s="148"/>
      <c r="F74" s="148" t="e">
        <f aca="false">SUM(E74/C74*100)</f>
        <v>#DIV/0!</v>
      </c>
      <c r="G74" s="148" t="e">
        <f aca="false">SUM(E74/D74*100)</f>
        <v>#DIV/0!</v>
      </c>
      <c r="H74" s="149" t="e">
        <f aca="false">SUM(E74+F74-G74)</f>
        <v>#DIV/0!</v>
      </c>
      <c r="I74" s="150"/>
    </row>
    <row r="75" customFormat="false" ht="25.5" hidden="true" customHeight="true" outlineLevel="0" collapsed="false">
      <c r="A75" s="153" t="s">
        <v>202</v>
      </c>
      <c r="B75" s="154" t="s">
        <v>203</v>
      </c>
      <c r="C75" s="155"/>
      <c r="D75" s="156"/>
      <c r="E75" s="155"/>
      <c r="F75" s="155"/>
      <c r="G75" s="155"/>
      <c r="H75" s="149" t="n">
        <f aca="false">SUM(E75+F75-G75)</f>
        <v>0</v>
      </c>
      <c r="I75" s="150"/>
    </row>
    <row r="76" customFormat="false" ht="25.5" hidden="true" customHeight="true" outlineLevel="0" collapsed="false">
      <c r="A76" s="153" t="s">
        <v>204</v>
      </c>
      <c r="B76" s="154" t="s">
        <v>203</v>
      </c>
      <c r="C76" s="155"/>
      <c r="D76" s="156"/>
      <c r="E76" s="155"/>
      <c r="F76" s="155"/>
      <c r="G76" s="155"/>
      <c r="H76" s="149" t="n">
        <f aca="false">SUM(E76+F76-G76)</f>
        <v>0</v>
      </c>
      <c r="I76" s="150"/>
    </row>
    <row r="77" customFormat="false" ht="25.5" hidden="true" customHeight="true" outlineLevel="0" collapsed="false">
      <c r="A77" s="152" t="s">
        <v>205</v>
      </c>
      <c r="B77" s="147" t="s">
        <v>206</v>
      </c>
      <c r="C77" s="148" t="n">
        <v>31.62</v>
      </c>
      <c r="D77" s="148"/>
      <c r="E77" s="148"/>
      <c r="F77" s="148" t="n">
        <f aca="false">SUM(E77/C77*100)</f>
        <v>0</v>
      </c>
      <c r="G77" s="148" t="e">
        <f aca="false">SUM(E77/D77*100)</f>
        <v>#DIV/0!</v>
      </c>
      <c r="H77" s="149" t="e">
        <f aca="false">SUM(E77+F77-G77)</f>
        <v>#DIV/0!</v>
      </c>
      <c r="I77" s="150"/>
    </row>
    <row r="78" customFormat="false" ht="25.5" hidden="true" customHeight="true" outlineLevel="0" collapsed="false">
      <c r="A78" s="153" t="s">
        <v>207</v>
      </c>
      <c r="B78" s="154" t="s">
        <v>208</v>
      </c>
      <c r="C78" s="155" t="n">
        <v>31.62</v>
      </c>
      <c r="D78" s="156"/>
      <c r="E78" s="155"/>
      <c r="F78" s="155" t="n">
        <f aca="false">SUM(E78/C78*100)</f>
        <v>0</v>
      </c>
      <c r="G78" s="155"/>
      <c r="H78" s="149" t="n">
        <f aca="false">SUM(E78+F78-G78)</f>
        <v>0</v>
      </c>
      <c r="I78" s="150"/>
    </row>
    <row r="79" customFormat="false" ht="25.5" hidden="true" customHeight="true" outlineLevel="0" collapsed="false">
      <c r="A79" s="153" t="s">
        <v>209</v>
      </c>
      <c r="B79" s="154" t="s">
        <v>208</v>
      </c>
      <c r="C79" s="155" t="n">
        <v>31.62</v>
      </c>
      <c r="D79" s="156"/>
      <c r="E79" s="155"/>
      <c r="F79" s="155" t="n">
        <f aca="false">SUM(E79/C79*100)</f>
        <v>0</v>
      </c>
      <c r="G79" s="155"/>
      <c r="H79" s="149" t="n">
        <f aca="false">SUM(E79+F79-G79)</f>
        <v>0</v>
      </c>
      <c r="I79" s="150"/>
    </row>
    <row r="80" customFormat="false" ht="25.5" hidden="true" customHeight="true" outlineLevel="0" collapsed="false">
      <c r="A80" s="152" t="s">
        <v>210</v>
      </c>
      <c r="B80" s="147" t="s">
        <v>211</v>
      </c>
      <c r="C80" s="148"/>
      <c r="D80" s="148"/>
      <c r="E80" s="148"/>
      <c r="F80" s="148" t="e">
        <f aca="false">SUM(E80/C80*100)</f>
        <v>#DIV/0!</v>
      </c>
      <c r="G80" s="148" t="e">
        <f aca="false">SUM(E80/D80*100)</f>
        <v>#DIV/0!</v>
      </c>
      <c r="H80" s="149" t="e">
        <f aca="false">SUM(E80+F80-G80)</f>
        <v>#DIV/0!</v>
      </c>
      <c r="I80" s="150"/>
    </row>
    <row r="81" customFormat="false" ht="25.5" hidden="true" customHeight="true" outlineLevel="0" collapsed="false">
      <c r="A81" s="152" t="s">
        <v>212</v>
      </c>
      <c r="B81" s="147" t="s">
        <v>213</v>
      </c>
      <c r="C81" s="148"/>
      <c r="D81" s="148"/>
      <c r="E81" s="148"/>
      <c r="F81" s="148" t="e">
        <f aca="false">SUM(E81/C81*100)</f>
        <v>#DIV/0!</v>
      </c>
      <c r="G81" s="148" t="e">
        <f aca="false">SUM(E81/D81*100)</f>
        <v>#DIV/0!</v>
      </c>
      <c r="H81" s="149" t="e">
        <f aca="false">SUM(E81+F81-G81)</f>
        <v>#DIV/0!</v>
      </c>
      <c r="I81" s="150"/>
    </row>
    <row r="82" customFormat="false" ht="25.5" hidden="true" customHeight="true" outlineLevel="0" collapsed="false">
      <c r="A82" s="153" t="s">
        <v>214</v>
      </c>
      <c r="B82" s="154" t="s">
        <v>215</v>
      </c>
      <c r="C82" s="155"/>
      <c r="D82" s="156"/>
      <c r="E82" s="155"/>
      <c r="F82" s="155" t="e">
        <f aca="false">SUM(E82/C82*100)</f>
        <v>#DIV/0!</v>
      </c>
      <c r="G82" s="155"/>
      <c r="H82" s="149" t="e">
        <f aca="false">SUM(E82+F82-G82)</f>
        <v>#DIV/0!</v>
      </c>
      <c r="I82" s="150"/>
    </row>
    <row r="83" customFormat="false" ht="25.5" hidden="true" customHeight="true" outlineLevel="0" collapsed="false">
      <c r="A83" s="153" t="s">
        <v>216</v>
      </c>
      <c r="B83" s="154" t="s">
        <v>217</v>
      </c>
      <c r="C83" s="155"/>
      <c r="D83" s="156"/>
      <c r="E83" s="155"/>
      <c r="F83" s="155" t="e">
        <f aca="false">SUM(E83/C83*100)</f>
        <v>#DIV/0!</v>
      </c>
      <c r="G83" s="155"/>
      <c r="H83" s="149" t="e">
        <f aca="false">SUM(E83+F83-G83)</f>
        <v>#DIV/0!</v>
      </c>
      <c r="I83" s="150"/>
    </row>
    <row r="84" customFormat="false" ht="25.5" hidden="true" customHeight="true" outlineLevel="0" collapsed="false">
      <c r="A84" s="152" t="s">
        <v>218</v>
      </c>
      <c r="B84" s="147" t="s">
        <v>219</v>
      </c>
      <c r="C84" s="148"/>
      <c r="D84" s="148"/>
      <c r="E84" s="148"/>
      <c r="F84" s="148" t="e">
        <f aca="false">SUM(E84/C84*100)</f>
        <v>#DIV/0!</v>
      </c>
      <c r="G84" s="148" t="e">
        <f aca="false">SUM(E84/D84*100)</f>
        <v>#DIV/0!</v>
      </c>
      <c r="H84" s="149" t="e">
        <f aca="false">SUM(E84+F84-G84)</f>
        <v>#DIV/0!</v>
      </c>
      <c r="I84" s="150"/>
    </row>
    <row r="85" customFormat="false" ht="25.5" hidden="true" customHeight="true" outlineLevel="0" collapsed="false">
      <c r="A85" s="153" t="s">
        <v>220</v>
      </c>
      <c r="B85" s="154" t="s">
        <v>221</v>
      </c>
      <c r="C85" s="155"/>
      <c r="D85" s="156"/>
      <c r="E85" s="155"/>
      <c r="F85" s="155" t="e">
        <f aca="false">SUM(E85/C85*100)</f>
        <v>#DIV/0!</v>
      </c>
      <c r="G85" s="155"/>
      <c r="H85" s="149" t="e">
        <f aca="false">SUM(E85+F85-G85)</f>
        <v>#DIV/0!</v>
      </c>
      <c r="I85" s="150"/>
    </row>
    <row r="86" customFormat="false" ht="25.5" hidden="true" customHeight="true" outlineLevel="0" collapsed="false">
      <c r="A86" s="153" t="s">
        <v>222</v>
      </c>
      <c r="B86" s="154" t="s">
        <v>223</v>
      </c>
      <c r="C86" s="155"/>
      <c r="D86" s="156"/>
      <c r="E86" s="155"/>
      <c r="F86" s="155" t="e">
        <f aca="false">SUM(E86/C86*100)</f>
        <v>#DIV/0!</v>
      </c>
      <c r="G86" s="155"/>
      <c r="H86" s="149" t="e">
        <f aca="false">SUM(E86+F86-G86)</f>
        <v>#DIV/0!</v>
      </c>
      <c r="I86" s="150"/>
    </row>
    <row r="87" customFormat="false" ht="25.5" hidden="true" customHeight="true" outlineLevel="0" collapsed="false">
      <c r="A87" s="153" t="s">
        <v>224</v>
      </c>
      <c r="B87" s="154" t="s">
        <v>225</v>
      </c>
      <c r="C87" s="155"/>
      <c r="D87" s="156"/>
      <c r="E87" s="155"/>
      <c r="F87" s="155"/>
      <c r="G87" s="155"/>
      <c r="H87" s="149" t="n">
        <f aca="false">SUM(E87+F87-G87)</f>
        <v>0</v>
      </c>
      <c r="I87" s="150"/>
    </row>
    <row r="88" customFormat="false" ht="25.5" hidden="true" customHeight="true" outlineLevel="0" collapsed="false">
      <c r="A88" s="153" t="s">
        <v>226</v>
      </c>
      <c r="B88" s="154" t="s">
        <v>227</v>
      </c>
      <c r="C88" s="155"/>
      <c r="D88" s="156"/>
      <c r="E88" s="155"/>
      <c r="F88" s="155" t="e">
        <f aca="false">SUM(E88/C88*100)</f>
        <v>#DIV/0!</v>
      </c>
      <c r="G88" s="155"/>
      <c r="H88" s="149" t="e">
        <f aca="false">SUM(E88+F88-G88)</f>
        <v>#DIV/0!</v>
      </c>
      <c r="I88" s="150"/>
    </row>
    <row r="89" customFormat="false" ht="25.5" hidden="true" customHeight="true" outlineLevel="0" collapsed="false">
      <c r="A89" s="153" t="s">
        <v>228</v>
      </c>
      <c r="B89" s="154" t="s">
        <v>229</v>
      </c>
      <c r="C89" s="155"/>
      <c r="D89" s="156"/>
      <c r="E89" s="155"/>
      <c r="F89" s="155" t="e">
        <f aca="false">SUM(E89/C89*100)</f>
        <v>#DIV/0!</v>
      </c>
      <c r="G89" s="155"/>
      <c r="H89" s="149" t="e">
        <f aca="false">SUM(E89+F89-G89)</f>
        <v>#DIV/0!</v>
      </c>
      <c r="I89" s="150"/>
    </row>
    <row r="90" customFormat="false" ht="32.25" hidden="false" customHeight="true" outlineLevel="0" collapsed="false">
      <c r="A90" s="157" t="s">
        <v>65</v>
      </c>
      <c r="B90" s="157"/>
      <c r="C90" s="158" t="s">
        <v>66</v>
      </c>
      <c r="D90" s="158" t="s">
        <v>67</v>
      </c>
      <c r="E90" s="158" t="s">
        <v>68</v>
      </c>
      <c r="F90" s="158" t="s">
        <v>230</v>
      </c>
      <c r="G90" s="158" t="s">
        <v>231</v>
      </c>
      <c r="H90" s="159" t="s">
        <v>69</v>
      </c>
      <c r="I90" s="150" t="s">
        <v>70</v>
      </c>
    </row>
    <row r="91" customFormat="false" ht="9.75" hidden="false" customHeight="true" outlineLevel="0" collapsed="false">
      <c r="A91" s="160" t="n">
        <v>1</v>
      </c>
      <c r="B91" s="160"/>
      <c r="C91" s="161" t="n">
        <v>2</v>
      </c>
      <c r="D91" s="161" t="n">
        <v>3</v>
      </c>
      <c r="E91" s="161"/>
      <c r="F91" s="161" t="n">
        <v>5</v>
      </c>
      <c r="G91" s="161" t="n">
        <v>6</v>
      </c>
      <c r="H91" s="149"/>
      <c r="I91" s="150"/>
    </row>
    <row r="92" customFormat="false" ht="25.5" hidden="false" customHeight="true" outlineLevel="0" collapsed="false">
      <c r="A92" s="146"/>
      <c r="B92" s="147" t="s">
        <v>232</v>
      </c>
      <c r="C92" s="148" t="n">
        <v>389690.35</v>
      </c>
      <c r="D92" s="148" t="n">
        <v>351281.33</v>
      </c>
      <c r="E92" s="148" t="n">
        <f aca="false">SUM(E93+E186)</f>
        <v>2246089</v>
      </c>
      <c r="F92" s="148" t="n">
        <f aca="false">SUM(F93+F186)</f>
        <v>401828.81</v>
      </c>
      <c r="G92" s="148" t="n">
        <f aca="false">SUM(G93+G186)</f>
        <v>0</v>
      </c>
      <c r="H92" s="149" t="n">
        <f aca="false">SUM(E92+F92-G92)</f>
        <v>2647917.81</v>
      </c>
      <c r="I92" s="150" t="n">
        <f aca="false">SUM(I93+I186)</f>
        <v>610497.34</v>
      </c>
    </row>
    <row r="93" customFormat="false" ht="25.5" hidden="false" customHeight="true" outlineLevel="0" collapsed="false">
      <c r="A93" s="152" t="s">
        <v>233</v>
      </c>
      <c r="B93" s="147" t="s">
        <v>234</v>
      </c>
      <c r="C93" s="148" t="n">
        <v>325175.53</v>
      </c>
      <c r="D93" s="148" t="n">
        <v>324034.33</v>
      </c>
      <c r="E93" s="148" t="n">
        <f aca="false">SUM(E94+E105+E138+E152+E167+E172)</f>
        <v>1028089</v>
      </c>
      <c r="F93" s="148" t="n">
        <f aca="false">SUM(F94+F105+F138+F152+F167+F172)</f>
        <v>0</v>
      </c>
      <c r="G93" s="148" t="n">
        <f aca="false">SUM(G94+G105+G138+G152+G167+G172)</f>
        <v>0</v>
      </c>
      <c r="H93" s="162" t="n">
        <f aca="false">SUM(H94+H105+H138+H152+H167+H172)</f>
        <v>1028089</v>
      </c>
      <c r="I93" s="150" t="n">
        <v>456297.99</v>
      </c>
    </row>
    <row r="94" customFormat="false" ht="25.5" hidden="false" customHeight="true" outlineLevel="0" collapsed="false">
      <c r="A94" s="152" t="s">
        <v>235</v>
      </c>
      <c r="B94" s="147" t="s">
        <v>236</v>
      </c>
      <c r="C94" s="148" t="n">
        <v>147915.23</v>
      </c>
      <c r="D94" s="148" t="n">
        <v>116783.38</v>
      </c>
      <c r="E94" s="148" t="n">
        <v>376800</v>
      </c>
      <c r="F94" s="148" t="n">
        <v>0</v>
      </c>
      <c r="G94" s="148" t="n">
        <v>0</v>
      </c>
      <c r="H94" s="149" t="n">
        <f aca="false">SUM(E94+F94-G94)</f>
        <v>376800</v>
      </c>
      <c r="I94" s="150" t="n">
        <v>218631.55</v>
      </c>
    </row>
    <row r="95" customFormat="false" ht="25.5" hidden="false" customHeight="true" outlineLevel="0" collapsed="false">
      <c r="A95" s="153" t="s">
        <v>237</v>
      </c>
      <c r="B95" s="154" t="s">
        <v>238</v>
      </c>
      <c r="C95" s="155" t="n">
        <v>124227.03</v>
      </c>
      <c r="D95" s="156"/>
      <c r="E95" s="155"/>
      <c r="F95" s="155"/>
      <c r="G95" s="148" t="n">
        <f aca="false">SUM(D95+E95-F95)</f>
        <v>0</v>
      </c>
      <c r="H95" s="149" t="n">
        <f aca="false">SUM(E95+F95-G95)</f>
        <v>0</v>
      </c>
      <c r="I95" s="150" t="n">
        <v>181750.24</v>
      </c>
    </row>
    <row r="96" customFormat="false" ht="26.25" hidden="true" customHeight="true" outlineLevel="0" collapsed="false">
      <c r="A96" s="153" t="s">
        <v>239</v>
      </c>
      <c r="B96" s="154" t="s">
        <v>240</v>
      </c>
      <c r="C96" s="155" t="n">
        <v>124227.03</v>
      </c>
      <c r="D96" s="156"/>
      <c r="E96" s="155"/>
      <c r="F96" s="155"/>
      <c r="G96" s="148" t="n">
        <f aca="false">SUM(D96+E96-F96)</f>
        <v>0</v>
      </c>
      <c r="H96" s="149" t="n">
        <f aca="false">SUM(E96+F96-G96)</f>
        <v>0</v>
      </c>
      <c r="I96" s="150"/>
    </row>
    <row r="97" customFormat="false" ht="25.5" hidden="true" customHeight="true" outlineLevel="0" collapsed="false">
      <c r="A97" s="153" t="s">
        <v>241</v>
      </c>
      <c r="B97" s="154" t="s">
        <v>242</v>
      </c>
      <c r="C97" s="155"/>
      <c r="D97" s="156"/>
      <c r="E97" s="155"/>
      <c r="F97" s="155"/>
      <c r="G97" s="148" t="n">
        <f aca="false">SUM(D97+E97-F97)</f>
        <v>0</v>
      </c>
      <c r="H97" s="149" t="n">
        <f aca="false">SUM(E97+F97-G97)</f>
        <v>0</v>
      </c>
      <c r="I97" s="150"/>
    </row>
    <row r="98" customFormat="false" ht="25.5" hidden="true" customHeight="true" outlineLevel="0" collapsed="false">
      <c r="A98" s="153" t="s">
        <v>243</v>
      </c>
      <c r="B98" s="154" t="s">
        <v>244</v>
      </c>
      <c r="C98" s="155"/>
      <c r="D98" s="156"/>
      <c r="E98" s="155"/>
      <c r="F98" s="155"/>
      <c r="G98" s="148" t="n">
        <f aca="false">SUM(D98+E98-F98)</f>
        <v>0</v>
      </c>
      <c r="H98" s="149" t="n">
        <f aca="false">SUM(E98+F98-G98)</f>
        <v>0</v>
      </c>
      <c r="I98" s="150"/>
    </row>
    <row r="99" customFormat="false" ht="25.5" hidden="false" customHeight="true" outlineLevel="0" collapsed="false">
      <c r="A99" s="153" t="s">
        <v>245</v>
      </c>
      <c r="B99" s="154" t="s">
        <v>246</v>
      </c>
      <c r="C99" s="155" t="n">
        <v>3190.8</v>
      </c>
      <c r="D99" s="156"/>
      <c r="E99" s="155"/>
      <c r="F99" s="155"/>
      <c r="G99" s="148" t="n">
        <f aca="false">SUM(D99+E99-F99)</f>
        <v>0</v>
      </c>
      <c r="H99" s="149" t="n">
        <f aca="false">SUM(E99+F99-G99)</f>
        <v>0</v>
      </c>
      <c r="I99" s="150" t="n">
        <v>6914.69</v>
      </c>
    </row>
    <row r="100" customFormat="false" ht="25.5" hidden="true" customHeight="true" outlineLevel="0" collapsed="false">
      <c r="A100" s="153" t="s">
        <v>247</v>
      </c>
      <c r="B100" s="154" t="s">
        <v>246</v>
      </c>
      <c r="C100" s="155" t="n">
        <v>3190.8</v>
      </c>
      <c r="D100" s="156"/>
      <c r="E100" s="155"/>
      <c r="F100" s="155"/>
      <c r="G100" s="148" t="n">
        <f aca="false">SUM(D100+E100-F100)</f>
        <v>0</v>
      </c>
      <c r="H100" s="149" t="n">
        <f aca="false">SUM(E100+F100-G100)</f>
        <v>0</v>
      </c>
      <c r="I100" s="150"/>
    </row>
    <row r="101" customFormat="false" ht="25.5" hidden="false" customHeight="true" outlineLevel="0" collapsed="false">
      <c r="A101" s="153" t="s">
        <v>248</v>
      </c>
      <c r="B101" s="154" t="s">
        <v>249</v>
      </c>
      <c r="C101" s="155" t="n">
        <v>20497.4</v>
      </c>
      <c r="D101" s="156"/>
      <c r="E101" s="155"/>
      <c r="F101" s="155"/>
      <c r="G101" s="148" t="n">
        <f aca="false">SUM(D101+E101-F101)</f>
        <v>0</v>
      </c>
      <c r="H101" s="149" t="n">
        <f aca="false">SUM(E101+F101-G101)</f>
        <v>0</v>
      </c>
      <c r="I101" s="150" t="n">
        <v>29966.62</v>
      </c>
    </row>
    <row r="102" customFormat="false" ht="25.5" hidden="true" customHeight="true" outlineLevel="0" collapsed="false">
      <c r="A102" s="153" t="s">
        <v>250</v>
      </c>
      <c r="B102" s="154" t="s">
        <v>251</v>
      </c>
      <c r="C102" s="155"/>
      <c r="D102" s="156"/>
      <c r="E102" s="155"/>
      <c r="F102" s="155"/>
      <c r="G102" s="148" t="n">
        <f aca="false">SUM(D102+E102-F102)</f>
        <v>0</v>
      </c>
      <c r="H102" s="149" t="n">
        <f aca="false">SUM(E102+F102-G102)</f>
        <v>0</v>
      </c>
      <c r="I102" s="150"/>
    </row>
    <row r="103" customFormat="false" ht="25.5" hidden="true" customHeight="true" outlineLevel="0" collapsed="false">
      <c r="A103" s="153" t="s">
        <v>252</v>
      </c>
      <c r="B103" s="154" t="s">
        <v>253</v>
      </c>
      <c r="C103" s="155" t="n">
        <v>20497.4</v>
      </c>
      <c r="D103" s="156"/>
      <c r="E103" s="155"/>
      <c r="F103" s="155"/>
      <c r="G103" s="148" t="n">
        <f aca="false">SUM(D103+E103-F103)</f>
        <v>0</v>
      </c>
      <c r="H103" s="149" t="n">
        <f aca="false">SUM(E103+F103-G103)</f>
        <v>0</v>
      </c>
      <c r="I103" s="150"/>
    </row>
    <row r="104" customFormat="false" ht="25.5" hidden="true" customHeight="true" outlineLevel="0" collapsed="false">
      <c r="A104" s="153" t="s">
        <v>254</v>
      </c>
      <c r="B104" s="154" t="s">
        <v>255</v>
      </c>
      <c r="C104" s="155"/>
      <c r="D104" s="156"/>
      <c r="E104" s="155"/>
      <c r="F104" s="155"/>
      <c r="G104" s="148" t="n">
        <f aca="false">SUM(D104+E104-F104)</f>
        <v>0</v>
      </c>
      <c r="H104" s="149" t="n">
        <f aca="false">SUM(E104+F104-G104)</f>
        <v>0</v>
      </c>
      <c r="I104" s="150"/>
    </row>
    <row r="105" customFormat="false" ht="25.5" hidden="false" customHeight="true" outlineLevel="0" collapsed="false">
      <c r="A105" s="152" t="s">
        <v>256</v>
      </c>
      <c r="B105" s="147" t="s">
        <v>257</v>
      </c>
      <c r="C105" s="148" t="n">
        <v>79762.12</v>
      </c>
      <c r="D105" s="148" t="n">
        <v>88071.67</v>
      </c>
      <c r="E105" s="148" t="n">
        <v>373314</v>
      </c>
      <c r="F105" s="148" t="n">
        <v>0</v>
      </c>
      <c r="G105" s="163" t="n">
        <v>0</v>
      </c>
      <c r="H105" s="149" t="n">
        <f aca="false">SUM(E105+F105-G105)</f>
        <v>373314</v>
      </c>
      <c r="I105" s="150" t="n">
        <v>125120.96</v>
      </c>
    </row>
    <row r="106" customFormat="false" ht="25.5" hidden="false" customHeight="true" outlineLevel="0" collapsed="false">
      <c r="A106" s="153" t="s">
        <v>258</v>
      </c>
      <c r="B106" s="154" t="s">
        <v>259</v>
      </c>
      <c r="C106" s="155" t="n">
        <v>1263.46</v>
      </c>
      <c r="D106" s="156"/>
      <c r="E106" s="155"/>
      <c r="F106" s="155"/>
      <c r="G106" s="148" t="n">
        <f aca="false">SUM(D106+E106-F106)</f>
        <v>0</v>
      </c>
      <c r="H106" s="149" t="n">
        <f aca="false">SUM(E106+F106-G106)</f>
        <v>0</v>
      </c>
      <c r="I106" s="150" t="n">
        <v>2359.3</v>
      </c>
    </row>
    <row r="107" customFormat="false" ht="25.5" hidden="true" customHeight="true" outlineLevel="0" collapsed="false">
      <c r="A107" s="153" t="s">
        <v>260</v>
      </c>
      <c r="B107" s="154" t="s">
        <v>261</v>
      </c>
      <c r="C107" s="155" t="n">
        <v>124.09</v>
      </c>
      <c r="D107" s="156"/>
      <c r="E107" s="155"/>
      <c r="F107" s="155"/>
      <c r="G107" s="148" t="n">
        <f aca="false">SUM(D107+E107-F107)</f>
        <v>0</v>
      </c>
      <c r="H107" s="149" t="n">
        <f aca="false">SUM(E107+F107-G107)</f>
        <v>0</v>
      </c>
      <c r="I107" s="150"/>
    </row>
    <row r="108" customFormat="false" ht="25.5" hidden="true" customHeight="true" outlineLevel="0" collapsed="false">
      <c r="A108" s="153" t="s">
        <v>262</v>
      </c>
      <c r="B108" s="154" t="s">
        <v>263</v>
      </c>
      <c r="C108" s="155" t="n">
        <v>1112.83</v>
      </c>
      <c r="D108" s="156"/>
      <c r="E108" s="155"/>
      <c r="F108" s="155"/>
      <c r="G108" s="148" t="n">
        <f aca="false">SUM(D108+E108-F108)</f>
        <v>0</v>
      </c>
      <c r="H108" s="149" t="n">
        <f aca="false">SUM(E108+F108-G108)</f>
        <v>0</v>
      </c>
      <c r="I108" s="150"/>
    </row>
    <row r="109" customFormat="false" ht="25.5" hidden="true" customHeight="true" outlineLevel="0" collapsed="false">
      <c r="A109" s="153" t="s">
        <v>264</v>
      </c>
      <c r="B109" s="154" t="s">
        <v>265</v>
      </c>
      <c r="C109" s="155" t="n">
        <v>26.54</v>
      </c>
      <c r="D109" s="156"/>
      <c r="E109" s="155"/>
      <c r="F109" s="155"/>
      <c r="G109" s="148" t="n">
        <f aca="false">SUM(D109+E109-F109)</f>
        <v>0</v>
      </c>
      <c r="H109" s="149" t="n">
        <f aca="false">SUM(E109+F109-G109)</f>
        <v>0</v>
      </c>
      <c r="I109" s="150"/>
    </row>
    <row r="110" customFormat="false" ht="25.5" hidden="true" customHeight="true" outlineLevel="0" collapsed="false">
      <c r="A110" s="153" t="s">
        <v>266</v>
      </c>
      <c r="B110" s="154" t="s">
        <v>267</v>
      </c>
      <c r="C110" s="155"/>
      <c r="D110" s="156"/>
      <c r="E110" s="155"/>
      <c r="F110" s="155"/>
      <c r="G110" s="148" t="n">
        <f aca="false">SUM(D110+E110-F110)</f>
        <v>0</v>
      </c>
      <c r="H110" s="149" t="n">
        <f aca="false">SUM(E110+F110-G110)</f>
        <v>0</v>
      </c>
      <c r="I110" s="150"/>
    </row>
    <row r="111" customFormat="false" ht="25.5" hidden="false" customHeight="true" outlineLevel="0" collapsed="false">
      <c r="A111" s="153" t="s">
        <v>268</v>
      </c>
      <c r="B111" s="154" t="s">
        <v>269</v>
      </c>
      <c r="C111" s="155" t="n">
        <v>15734.44</v>
      </c>
      <c r="D111" s="156"/>
      <c r="E111" s="155"/>
      <c r="F111" s="155"/>
      <c r="G111" s="148" t="n">
        <f aca="false">SUM(D111+E111-F111)</f>
        <v>0</v>
      </c>
      <c r="H111" s="149" t="n">
        <f aca="false">SUM(E111+F111-G111)</f>
        <v>0</v>
      </c>
      <c r="I111" s="150" t="n">
        <v>12544.81</v>
      </c>
    </row>
    <row r="112" customFormat="false" ht="25.5" hidden="true" customHeight="true" outlineLevel="0" collapsed="false">
      <c r="A112" s="153" t="s">
        <v>270</v>
      </c>
      <c r="B112" s="154" t="s">
        <v>271</v>
      </c>
      <c r="C112" s="155" t="n">
        <v>4801.02</v>
      </c>
      <c r="D112" s="156"/>
      <c r="E112" s="155"/>
      <c r="F112" s="155"/>
      <c r="G112" s="148" t="n">
        <f aca="false">SUM(D112+E112-F112)</f>
        <v>0</v>
      </c>
      <c r="H112" s="149" t="n">
        <f aca="false">SUM(E112+F112-G112)</f>
        <v>0</v>
      </c>
      <c r="I112" s="150"/>
    </row>
    <row r="113" customFormat="false" ht="25.5" hidden="true" customHeight="true" outlineLevel="0" collapsed="false">
      <c r="A113" s="153" t="s">
        <v>272</v>
      </c>
      <c r="B113" s="154" t="s">
        <v>273</v>
      </c>
      <c r="C113" s="155"/>
      <c r="D113" s="156"/>
      <c r="E113" s="155"/>
      <c r="F113" s="155"/>
      <c r="G113" s="148" t="n">
        <f aca="false">SUM(D113+E113-F113)</f>
        <v>0</v>
      </c>
      <c r="H113" s="149" t="n">
        <f aca="false">SUM(E113+F113-G113)</f>
        <v>0</v>
      </c>
      <c r="I113" s="150"/>
    </row>
    <row r="114" customFormat="false" ht="25.5" hidden="true" customHeight="true" outlineLevel="0" collapsed="false">
      <c r="A114" s="153" t="s">
        <v>274</v>
      </c>
      <c r="B114" s="154" t="s">
        <v>275</v>
      </c>
      <c r="C114" s="155" t="n">
        <v>10687.36</v>
      </c>
      <c r="D114" s="156"/>
      <c r="E114" s="155"/>
      <c r="F114" s="155"/>
      <c r="G114" s="148" t="n">
        <f aca="false">SUM(D114+E114-F114)</f>
        <v>0</v>
      </c>
      <c r="H114" s="149" t="n">
        <f aca="false">SUM(E114+F114-G114)</f>
        <v>0</v>
      </c>
      <c r="I114" s="150"/>
    </row>
    <row r="115" customFormat="false" ht="25.5" hidden="true" customHeight="true" outlineLevel="0" collapsed="false">
      <c r="A115" s="153" t="s">
        <v>276</v>
      </c>
      <c r="B115" s="154" t="s">
        <v>277</v>
      </c>
      <c r="C115" s="155"/>
      <c r="D115" s="156"/>
      <c r="E115" s="155"/>
      <c r="F115" s="155"/>
      <c r="G115" s="148" t="n">
        <f aca="false">SUM(D115+E115-F115)</f>
        <v>0</v>
      </c>
      <c r="H115" s="149" t="n">
        <f aca="false">SUM(E115+F115-G115)</f>
        <v>0</v>
      </c>
      <c r="I115" s="150"/>
    </row>
    <row r="116" customFormat="false" ht="25.5" hidden="true" customHeight="true" outlineLevel="0" collapsed="false">
      <c r="A116" s="153" t="s">
        <v>278</v>
      </c>
      <c r="B116" s="154" t="s">
        <v>279</v>
      </c>
      <c r="C116" s="155" t="n">
        <v>246.06</v>
      </c>
      <c r="D116" s="156"/>
      <c r="E116" s="155"/>
      <c r="F116" s="155"/>
      <c r="G116" s="148" t="n">
        <f aca="false">SUM(D116+E116-F116)</f>
        <v>0</v>
      </c>
      <c r="H116" s="149" t="n">
        <f aca="false">SUM(E116+F116-G116)</f>
        <v>0</v>
      </c>
      <c r="I116" s="150"/>
    </row>
    <row r="117" customFormat="false" ht="25.5" hidden="true" customHeight="true" outlineLevel="0" collapsed="false">
      <c r="A117" s="153" t="s">
        <v>280</v>
      </c>
      <c r="B117" s="154" t="s">
        <v>281</v>
      </c>
      <c r="C117" s="155"/>
      <c r="D117" s="156"/>
      <c r="E117" s="155"/>
      <c r="F117" s="155"/>
      <c r="G117" s="148" t="n">
        <f aca="false">SUM(D117+E117-F117)</f>
        <v>0</v>
      </c>
      <c r="H117" s="149" t="n">
        <f aca="false">SUM(E117+F117-G117)</f>
        <v>0</v>
      </c>
      <c r="I117" s="150"/>
    </row>
    <row r="118" customFormat="false" ht="25.5" hidden="false" customHeight="true" outlineLevel="0" collapsed="false">
      <c r="A118" s="153" t="s">
        <v>282</v>
      </c>
      <c r="B118" s="154" t="s">
        <v>283</v>
      </c>
      <c r="C118" s="155" t="n">
        <v>51533.99</v>
      </c>
      <c r="D118" s="156"/>
      <c r="E118" s="155"/>
      <c r="F118" s="155"/>
      <c r="G118" s="148" t="n">
        <f aca="false">SUM(D118+E118-F118)</f>
        <v>0</v>
      </c>
      <c r="H118" s="149" t="n">
        <f aca="false">SUM(E118+F118-G118)</f>
        <v>0</v>
      </c>
      <c r="I118" s="150" t="n">
        <v>84658.91</v>
      </c>
    </row>
    <row r="119" customFormat="false" ht="25.5" hidden="true" customHeight="true" outlineLevel="0" collapsed="false">
      <c r="A119" s="153" t="s">
        <v>284</v>
      </c>
      <c r="B119" s="154" t="s">
        <v>285</v>
      </c>
      <c r="C119" s="155" t="n">
        <v>1717.4</v>
      </c>
      <c r="D119" s="156"/>
      <c r="E119" s="155"/>
      <c r="F119" s="155"/>
      <c r="G119" s="148" t="n">
        <f aca="false">SUM(D119+E119-F119)</f>
        <v>0</v>
      </c>
      <c r="H119" s="149" t="n">
        <f aca="false">SUM(E119+F119-G119)</f>
        <v>0</v>
      </c>
      <c r="I119" s="150"/>
    </row>
    <row r="120" customFormat="false" ht="25.5" hidden="true" customHeight="true" outlineLevel="0" collapsed="false">
      <c r="A120" s="153" t="s">
        <v>286</v>
      </c>
      <c r="B120" s="154" t="s">
        <v>287</v>
      </c>
      <c r="C120" s="155" t="n">
        <v>14067.36</v>
      </c>
      <c r="D120" s="156"/>
      <c r="E120" s="155"/>
      <c r="F120" s="155"/>
      <c r="G120" s="148" t="n">
        <f aca="false">SUM(D120+E120-F120)</f>
        <v>0</v>
      </c>
      <c r="H120" s="149" t="n">
        <f aca="false">SUM(E120+F120-G120)</f>
        <v>0</v>
      </c>
      <c r="I120" s="150"/>
    </row>
    <row r="121" customFormat="false" ht="25.5" hidden="true" customHeight="true" outlineLevel="0" collapsed="false">
      <c r="A121" s="153" t="s">
        <v>288</v>
      </c>
      <c r="B121" s="154" t="s">
        <v>289</v>
      </c>
      <c r="C121" s="155" t="n">
        <v>4478.03</v>
      </c>
      <c r="D121" s="156"/>
      <c r="E121" s="155"/>
      <c r="F121" s="155"/>
      <c r="G121" s="148" t="n">
        <f aca="false">SUM(D121+E121-F121)</f>
        <v>0</v>
      </c>
      <c r="H121" s="149" t="n">
        <f aca="false">SUM(E121+F121-G121)</f>
        <v>0</v>
      </c>
      <c r="I121" s="150"/>
    </row>
    <row r="122" customFormat="false" ht="25.5" hidden="true" customHeight="true" outlineLevel="0" collapsed="false">
      <c r="A122" s="153" t="s">
        <v>290</v>
      </c>
      <c r="B122" s="154" t="s">
        <v>291</v>
      </c>
      <c r="C122" s="155" t="n">
        <v>7778.82</v>
      </c>
      <c r="D122" s="156"/>
      <c r="E122" s="155"/>
      <c r="F122" s="155"/>
      <c r="G122" s="148" t="n">
        <f aca="false">SUM(D122+E122-F122)</f>
        <v>0</v>
      </c>
      <c r="H122" s="149" t="n">
        <f aca="false">SUM(E122+F122-G122)</f>
        <v>0</v>
      </c>
      <c r="I122" s="150"/>
    </row>
    <row r="123" customFormat="false" ht="25.5" hidden="true" customHeight="true" outlineLevel="0" collapsed="false">
      <c r="A123" s="153" t="s">
        <v>292</v>
      </c>
      <c r="B123" s="154" t="s">
        <v>293</v>
      </c>
      <c r="C123" s="155" t="n">
        <v>452.38</v>
      </c>
      <c r="D123" s="156"/>
      <c r="E123" s="155"/>
      <c r="F123" s="155"/>
      <c r="G123" s="148" t="n">
        <f aca="false">SUM(D123+E123-F123)</f>
        <v>0</v>
      </c>
      <c r="H123" s="149" t="n">
        <f aca="false">SUM(E123+F123-G123)</f>
        <v>0</v>
      </c>
      <c r="I123" s="150"/>
    </row>
    <row r="124" customFormat="false" ht="25.5" hidden="true" customHeight="true" outlineLevel="0" collapsed="false">
      <c r="A124" s="153" t="s">
        <v>294</v>
      </c>
      <c r="B124" s="154" t="s">
        <v>295</v>
      </c>
      <c r="C124" s="155" t="n">
        <v>1702.79</v>
      </c>
      <c r="D124" s="156"/>
      <c r="E124" s="155"/>
      <c r="F124" s="155"/>
      <c r="G124" s="148" t="n">
        <f aca="false">SUM(D124+E124-F124)</f>
        <v>0</v>
      </c>
      <c r="H124" s="149" t="n">
        <f aca="false">SUM(E124+F124-G124)</f>
        <v>0</v>
      </c>
      <c r="I124" s="150"/>
    </row>
    <row r="125" customFormat="false" ht="25.5" hidden="true" customHeight="true" outlineLevel="0" collapsed="false">
      <c r="A125" s="153" t="s">
        <v>296</v>
      </c>
      <c r="B125" s="154" t="s">
        <v>297</v>
      </c>
      <c r="C125" s="155" t="n">
        <v>17119.67</v>
      </c>
      <c r="D125" s="156"/>
      <c r="E125" s="155"/>
      <c r="F125" s="155"/>
      <c r="G125" s="148" t="n">
        <f aca="false">SUM(D125+E125-F125)</f>
        <v>0</v>
      </c>
      <c r="H125" s="149" t="n">
        <f aca="false">SUM(E125+F125-G125)</f>
        <v>0</v>
      </c>
      <c r="I125" s="150"/>
    </row>
    <row r="126" customFormat="false" ht="25.5" hidden="true" customHeight="true" outlineLevel="0" collapsed="false">
      <c r="A126" s="153" t="s">
        <v>298</v>
      </c>
      <c r="B126" s="154" t="s">
        <v>299</v>
      </c>
      <c r="C126" s="155" t="n">
        <v>2793.59</v>
      </c>
      <c r="D126" s="156"/>
      <c r="E126" s="155"/>
      <c r="F126" s="155"/>
      <c r="G126" s="148" t="n">
        <f aca="false">SUM(D126+E126-F126)</f>
        <v>0</v>
      </c>
      <c r="H126" s="149" t="n">
        <f aca="false">SUM(E126+F126-G126)</f>
        <v>0</v>
      </c>
      <c r="I126" s="150"/>
    </row>
    <row r="127" customFormat="false" ht="25.5" hidden="true" customHeight="true" outlineLevel="0" collapsed="false">
      <c r="A127" s="153" t="s">
        <v>300</v>
      </c>
      <c r="B127" s="154" t="s">
        <v>301</v>
      </c>
      <c r="C127" s="155" t="n">
        <v>1423.95</v>
      </c>
      <c r="D127" s="156"/>
      <c r="E127" s="155"/>
      <c r="F127" s="155"/>
      <c r="G127" s="148" t="n">
        <f aca="false">SUM(D127+E127-F127)</f>
        <v>0</v>
      </c>
      <c r="H127" s="149" t="n">
        <f aca="false">SUM(E127+F127-G127)</f>
        <v>0</v>
      </c>
      <c r="I127" s="150"/>
    </row>
    <row r="128" customFormat="false" ht="25.5" hidden="false" customHeight="true" outlineLevel="0" collapsed="false">
      <c r="A128" s="153" t="s">
        <v>302</v>
      </c>
      <c r="B128" s="154" t="s">
        <v>303</v>
      </c>
      <c r="C128" s="155"/>
      <c r="D128" s="156"/>
      <c r="E128" s="155"/>
      <c r="F128" s="155"/>
      <c r="G128" s="148" t="n">
        <f aca="false">SUM(D128+E128-F128)</f>
        <v>0</v>
      </c>
      <c r="H128" s="149" t="n">
        <f aca="false">SUM(E128+F128-G128)</f>
        <v>0</v>
      </c>
      <c r="I128" s="150"/>
    </row>
    <row r="129" customFormat="false" ht="25.5" hidden="true" customHeight="true" outlineLevel="0" collapsed="false">
      <c r="A129" s="153" t="s">
        <v>304</v>
      </c>
      <c r="B129" s="154" t="s">
        <v>303</v>
      </c>
      <c r="C129" s="155"/>
      <c r="D129" s="156"/>
      <c r="E129" s="155"/>
      <c r="F129" s="155"/>
      <c r="G129" s="148" t="n">
        <f aca="false">SUM(D129+E129-F129)</f>
        <v>0</v>
      </c>
      <c r="H129" s="149" t="n">
        <f aca="false">SUM(E129+F129-G129)</f>
        <v>0</v>
      </c>
      <c r="I129" s="150"/>
    </row>
    <row r="130" customFormat="false" ht="25.5" hidden="false" customHeight="true" outlineLevel="0" collapsed="false">
      <c r="A130" s="153" t="s">
        <v>305</v>
      </c>
      <c r="B130" s="154" t="s">
        <v>306</v>
      </c>
      <c r="C130" s="155" t="n">
        <v>11230.23</v>
      </c>
      <c r="D130" s="156"/>
      <c r="E130" s="155"/>
      <c r="F130" s="155"/>
      <c r="G130" s="148" t="n">
        <f aca="false">SUM(D130+E130-F130)</f>
        <v>0</v>
      </c>
      <c r="H130" s="149" t="n">
        <f aca="false">SUM(E130+F130-G130)</f>
        <v>0</v>
      </c>
      <c r="I130" s="150" t="n">
        <v>25557.94</v>
      </c>
    </row>
    <row r="131" customFormat="false" ht="25.5" hidden="true" customHeight="true" outlineLevel="0" collapsed="false">
      <c r="A131" s="153" t="s">
        <v>307</v>
      </c>
      <c r="B131" s="154" t="s">
        <v>308</v>
      </c>
      <c r="C131" s="155" t="n">
        <v>2617.64</v>
      </c>
      <c r="D131" s="156"/>
      <c r="E131" s="155"/>
      <c r="F131" s="155"/>
      <c r="G131" s="148" t="n">
        <f aca="false">SUM(D131+E131-F131)</f>
        <v>0</v>
      </c>
      <c r="H131" s="149" t="n">
        <f aca="false">SUM(E131+F131-G131)</f>
        <v>0</v>
      </c>
      <c r="I131" s="150"/>
    </row>
    <row r="132" customFormat="false" ht="25.5" hidden="true" customHeight="true" outlineLevel="0" collapsed="false">
      <c r="A132" s="153" t="s">
        <v>309</v>
      </c>
      <c r="B132" s="154" t="s">
        <v>310</v>
      </c>
      <c r="C132" s="155" t="n">
        <v>389.62</v>
      </c>
      <c r="D132" s="156"/>
      <c r="E132" s="155"/>
      <c r="F132" s="155"/>
      <c r="G132" s="148" t="n">
        <f aca="false">SUM(D132+E132-F132)</f>
        <v>0</v>
      </c>
      <c r="H132" s="149" t="n">
        <f aca="false">SUM(E132+F132-G132)</f>
        <v>0</v>
      </c>
      <c r="I132" s="150"/>
    </row>
    <row r="133" customFormat="false" ht="25.5" hidden="true" customHeight="true" outlineLevel="0" collapsed="false">
      <c r="A133" s="153" t="s">
        <v>311</v>
      </c>
      <c r="B133" s="154" t="s">
        <v>312</v>
      </c>
      <c r="C133" s="155" t="n">
        <v>1772.97</v>
      </c>
      <c r="D133" s="156"/>
      <c r="E133" s="155"/>
      <c r="F133" s="155"/>
      <c r="G133" s="148" t="n">
        <f aca="false">SUM(D133+E133-F133)</f>
        <v>0</v>
      </c>
      <c r="H133" s="149" t="n">
        <f aca="false">SUM(E133+F133-G133)</f>
        <v>0</v>
      </c>
      <c r="I133" s="150"/>
    </row>
    <row r="134" customFormat="false" ht="25.5" hidden="true" customHeight="true" outlineLevel="0" collapsed="false">
      <c r="A134" s="153" t="s">
        <v>313</v>
      </c>
      <c r="B134" s="154" t="s">
        <v>314</v>
      </c>
      <c r="C134" s="155"/>
      <c r="D134" s="156"/>
      <c r="E134" s="155"/>
      <c r="F134" s="155"/>
      <c r="G134" s="148" t="n">
        <f aca="false">SUM(D134+E134-F134)</f>
        <v>0</v>
      </c>
      <c r="H134" s="149" t="n">
        <f aca="false">SUM(E134+F134-G134)</f>
        <v>0</v>
      </c>
      <c r="I134" s="150"/>
    </row>
    <row r="135" customFormat="false" ht="25.5" hidden="true" customHeight="true" outlineLevel="0" collapsed="false">
      <c r="A135" s="153" t="s">
        <v>315</v>
      </c>
      <c r="B135" s="154" t="s">
        <v>316</v>
      </c>
      <c r="C135" s="155" t="n">
        <v>451.24</v>
      </c>
      <c r="D135" s="156"/>
      <c r="E135" s="155"/>
      <c r="F135" s="155"/>
      <c r="G135" s="148" t="n">
        <f aca="false">SUM(D135+E135-F135)</f>
        <v>0</v>
      </c>
      <c r="H135" s="149" t="n">
        <f aca="false">SUM(E135+F135-G135)</f>
        <v>0</v>
      </c>
      <c r="I135" s="150"/>
    </row>
    <row r="136" customFormat="false" ht="25.5" hidden="true" customHeight="true" outlineLevel="0" collapsed="false">
      <c r="A136" s="153" t="s">
        <v>317</v>
      </c>
      <c r="B136" s="154" t="s">
        <v>318</v>
      </c>
      <c r="C136" s="155"/>
      <c r="D136" s="156"/>
      <c r="E136" s="155"/>
      <c r="F136" s="155"/>
      <c r="G136" s="148" t="n">
        <f aca="false">SUM(D136+E136-F136)</f>
        <v>0</v>
      </c>
      <c r="H136" s="149" t="n">
        <f aca="false">SUM(E136+F136-G136)</f>
        <v>0</v>
      </c>
      <c r="I136" s="150"/>
    </row>
    <row r="137" customFormat="false" ht="25.5" hidden="true" customHeight="true" outlineLevel="0" collapsed="false">
      <c r="A137" s="153" t="s">
        <v>319</v>
      </c>
      <c r="B137" s="154" t="s">
        <v>306</v>
      </c>
      <c r="C137" s="155" t="n">
        <v>5998.76</v>
      </c>
      <c r="D137" s="156"/>
      <c r="E137" s="155"/>
      <c r="F137" s="155"/>
      <c r="G137" s="148" t="n">
        <f aca="false">SUM(D137+E137-F137)</f>
        <v>0</v>
      </c>
      <c r="H137" s="149" t="n">
        <f aca="false">SUM(E137+F137-G137)</f>
        <v>0</v>
      </c>
      <c r="I137" s="150"/>
    </row>
    <row r="138" customFormat="false" ht="25.5" hidden="false" customHeight="true" outlineLevel="0" collapsed="false">
      <c r="A138" s="152" t="s">
        <v>320</v>
      </c>
      <c r="B138" s="147" t="s">
        <v>321</v>
      </c>
      <c r="C138" s="148" t="n">
        <v>1595.85</v>
      </c>
      <c r="D138" s="148" t="n">
        <v>2208.62</v>
      </c>
      <c r="E138" s="148" t="n">
        <v>4930</v>
      </c>
      <c r="F138" s="148" t="n">
        <v>0</v>
      </c>
      <c r="G138" s="148" t="n">
        <v>0</v>
      </c>
      <c r="H138" s="149" t="n">
        <f aca="false">SUM(E138+F138-G138)</f>
        <v>4930</v>
      </c>
      <c r="I138" s="150" t="n">
        <v>2852.8</v>
      </c>
    </row>
    <row r="139" customFormat="false" ht="25.5" hidden="false" customHeight="true" outlineLevel="0" collapsed="false">
      <c r="A139" s="153" t="s">
        <v>322</v>
      </c>
      <c r="B139" s="154" t="s">
        <v>323</v>
      </c>
      <c r="C139" s="155"/>
      <c r="D139" s="156"/>
      <c r="E139" s="155"/>
      <c r="F139" s="155"/>
      <c r="G139" s="148" t="n">
        <f aca="false">SUM(D139+E139-F139)</f>
        <v>0</v>
      </c>
      <c r="H139" s="149" t="n">
        <f aca="false">SUM(E139+F139-G139)</f>
        <v>0</v>
      </c>
      <c r="I139" s="150" t="n">
        <v>0</v>
      </c>
    </row>
    <row r="140" customFormat="false" ht="33" hidden="true" customHeight="true" outlineLevel="0" collapsed="false">
      <c r="A140" s="153" t="s">
        <v>324</v>
      </c>
      <c r="B140" s="154" t="s">
        <v>325</v>
      </c>
      <c r="C140" s="155"/>
      <c r="D140" s="156"/>
      <c r="E140" s="155"/>
      <c r="F140" s="155"/>
      <c r="G140" s="148" t="n">
        <f aca="false">SUM(D140+E140-F140)</f>
        <v>0</v>
      </c>
      <c r="H140" s="149" t="n">
        <f aca="false">SUM(E140+F140-G140)</f>
        <v>0</v>
      </c>
      <c r="I140" s="150"/>
    </row>
    <row r="141" customFormat="false" ht="25.5" hidden="true" customHeight="true" outlineLevel="0" collapsed="false">
      <c r="A141" s="153" t="s">
        <v>326</v>
      </c>
      <c r="B141" s="154" t="s">
        <v>327</v>
      </c>
      <c r="C141" s="155"/>
      <c r="D141" s="156"/>
      <c r="E141" s="155"/>
      <c r="F141" s="155"/>
      <c r="G141" s="148" t="n">
        <f aca="false">SUM(D141+E141-F141)</f>
        <v>0</v>
      </c>
      <c r="H141" s="149" t="n">
        <f aca="false">SUM(E141+F141-G141)</f>
        <v>0</v>
      </c>
      <c r="I141" s="150"/>
    </row>
    <row r="142" customFormat="false" ht="25.5" hidden="false" customHeight="true" outlineLevel="0" collapsed="false">
      <c r="A142" s="153" t="s">
        <v>328</v>
      </c>
      <c r="B142" s="154" t="s">
        <v>329</v>
      </c>
      <c r="C142" s="155" t="n">
        <v>1595.85</v>
      </c>
      <c r="D142" s="156"/>
      <c r="E142" s="155"/>
      <c r="F142" s="155"/>
      <c r="G142" s="148" t="n">
        <f aca="false">SUM(D142+E142-F142)</f>
        <v>0</v>
      </c>
      <c r="H142" s="149" t="n">
        <f aca="false">SUM(E142+F142-G142)</f>
        <v>0</v>
      </c>
      <c r="I142" s="150" t="n">
        <v>2852.8</v>
      </c>
    </row>
    <row r="143" customFormat="false" ht="25.5" hidden="true" customHeight="true" outlineLevel="0" collapsed="false">
      <c r="A143" s="153" t="s">
        <v>330</v>
      </c>
      <c r="B143" s="154" t="s">
        <v>331</v>
      </c>
      <c r="C143" s="155" t="n">
        <v>1595.85</v>
      </c>
      <c r="D143" s="156"/>
      <c r="E143" s="155"/>
      <c r="F143" s="155"/>
      <c r="G143" s="148" t="n">
        <f aca="false">SUM(D143+E143-F143)</f>
        <v>0</v>
      </c>
      <c r="H143" s="149" t="n">
        <f aca="false">SUM(E143+F143-G143)</f>
        <v>0</v>
      </c>
      <c r="I143" s="150"/>
    </row>
    <row r="144" customFormat="false" ht="25.5" hidden="true" customHeight="true" outlineLevel="0" collapsed="false">
      <c r="A144" s="153" t="s">
        <v>332</v>
      </c>
      <c r="B144" s="154" t="s">
        <v>333</v>
      </c>
      <c r="C144" s="155"/>
      <c r="D144" s="156"/>
      <c r="E144" s="155"/>
      <c r="F144" s="155"/>
      <c r="G144" s="148" t="n">
        <f aca="false">SUM(D144+E144-F144)</f>
        <v>0</v>
      </c>
      <c r="H144" s="149" t="n">
        <f aca="false">SUM(E144+F144-G144)</f>
        <v>0</v>
      </c>
      <c r="I144" s="150"/>
    </row>
    <row r="145" customFormat="false" ht="25.5" hidden="true" customHeight="true" outlineLevel="0" collapsed="false">
      <c r="A145" s="153" t="s">
        <v>334</v>
      </c>
      <c r="B145" s="154" t="s">
        <v>335</v>
      </c>
      <c r="C145" s="155"/>
      <c r="D145" s="156"/>
      <c r="E145" s="155"/>
      <c r="F145" s="155"/>
      <c r="G145" s="148" t="n">
        <f aca="false">SUM(D145+E145-F145)</f>
        <v>0</v>
      </c>
      <c r="H145" s="149" t="n">
        <f aca="false">SUM(E145+F145-G145)</f>
        <v>0</v>
      </c>
      <c r="I145" s="150"/>
    </row>
    <row r="146" customFormat="false" ht="25.5" hidden="false" customHeight="true" outlineLevel="0" collapsed="false">
      <c r="A146" s="152" t="s">
        <v>336</v>
      </c>
      <c r="B146" s="147" t="s">
        <v>337</v>
      </c>
      <c r="C146" s="148"/>
      <c r="D146" s="148"/>
      <c r="E146" s="148"/>
      <c r="F146" s="148"/>
      <c r="G146" s="148" t="n">
        <f aca="false">SUM(D146+E146-F146)</f>
        <v>0</v>
      </c>
      <c r="H146" s="149" t="n">
        <f aca="false">SUM(E146+F146-G146)</f>
        <v>0</v>
      </c>
      <c r="I146" s="150" t="n">
        <v>0</v>
      </c>
    </row>
    <row r="147" customFormat="false" ht="25.5" hidden="true" customHeight="true" outlineLevel="0" collapsed="false">
      <c r="A147" s="153" t="s">
        <v>338</v>
      </c>
      <c r="B147" s="154" t="s">
        <v>339</v>
      </c>
      <c r="C147" s="155"/>
      <c r="D147" s="156"/>
      <c r="E147" s="155"/>
      <c r="F147" s="155"/>
      <c r="G147" s="148" t="n">
        <f aca="false">SUM(D147+E147-F147)</f>
        <v>0</v>
      </c>
      <c r="H147" s="149" t="n">
        <f aca="false">SUM(E147+F147-G147)</f>
        <v>0</v>
      </c>
      <c r="I147" s="150"/>
    </row>
    <row r="148" customFormat="false" ht="25.5" hidden="true" customHeight="true" outlineLevel="0" collapsed="false">
      <c r="A148" s="153" t="s">
        <v>340</v>
      </c>
      <c r="B148" s="154" t="s">
        <v>339</v>
      </c>
      <c r="C148" s="155"/>
      <c r="D148" s="156"/>
      <c r="E148" s="155"/>
      <c r="F148" s="155"/>
      <c r="G148" s="148" t="n">
        <f aca="false">SUM(D148+E148-F148)</f>
        <v>0</v>
      </c>
      <c r="H148" s="149" t="n">
        <f aca="false">SUM(E148+F148-G148)</f>
        <v>0</v>
      </c>
      <c r="I148" s="150"/>
    </row>
    <row r="149" customFormat="false" ht="32.25" hidden="true" customHeight="true" outlineLevel="0" collapsed="false">
      <c r="A149" s="153" t="s">
        <v>341</v>
      </c>
      <c r="B149" s="154" t="s">
        <v>342</v>
      </c>
      <c r="C149" s="155"/>
      <c r="D149" s="156"/>
      <c r="E149" s="155"/>
      <c r="F149" s="155"/>
      <c r="G149" s="148" t="n">
        <f aca="false">SUM(D149+E149-F149)</f>
        <v>0</v>
      </c>
      <c r="H149" s="149" t="n">
        <f aca="false">SUM(E149+F149-G149)</f>
        <v>0</v>
      </c>
      <c r="I149" s="150"/>
    </row>
    <row r="150" customFormat="false" ht="25.5" hidden="true" customHeight="true" outlineLevel="0" collapsed="false">
      <c r="A150" s="153" t="s">
        <v>343</v>
      </c>
      <c r="B150" s="154" t="s">
        <v>344</v>
      </c>
      <c r="C150" s="155"/>
      <c r="D150" s="156"/>
      <c r="E150" s="155"/>
      <c r="F150" s="155"/>
      <c r="G150" s="148" t="n">
        <f aca="false">SUM(D150+E150-F150)</f>
        <v>0</v>
      </c>
      <c r="H150" s="149" t="n">
        <f aca="false">SUM(E150+F150-G150)</f>
        <v>0</v>
      </c>
      <c r="I150" s="150"/>
    </row>
    <row r="151" customFormat="false" ht="25.5" hidden="true" customHeight="true" outlineLevel="0" collapsed="false">
      <c r="A151" s="153" t="s">
        <v>345</v>
      </c>
      <c r="B151" s="154" t="s">
        <v>346</v>
      </c>
      <c r="C151" s="155"/>
      <c r="D151" s="156"/>
      <c r="E151" s="155"/>
      <c r="F151" s="155"/>
      <c r="G151" s="148" t="n">
        <f aca="false">SUM(D151+E151-F151)</f>
        <v>0</v>
      </c>
      <c r="H151" s="149" t="n">
        <f aca="false">SUM(E151+F151-G151)</f>
        <v>0</v>
      </c>
      <c r="I151" s="150"/>
    </row>
    <row r="152" customFormat="false" ht="26.25" hidden="false" customHeight="true" outlineLevel="0" collapsed="false">
      <c r="A152" s="152" t="s">
        <v>347</v>
      </c>
      <c r="B152" s="147" t="s">
        <v>348</v>
      </c>
      <c r="C152" s="148" t="n">
        <v>10107.69</v>
      </c>
      <c r="D152" s="148" t="n">
        <v>15904.61</v>
      </c>
      <c r="E152" s="148" t="n">
        <v>10000</v>
      </c>
      <c r="F152" s="148" t="n">
        <v>0</v>
      </c>
      <c r="G152" s="148" t="n">
        <v>0</v>
      </c>
      <c r="H152" s="149" t="n">
        <f aca="false">SUM(E152+F152-G152)</f>
        <v>10000</v>
      </c>
      <c r="I152" s="150" t="n">
        <v>15695.97</v>
      </c>
    </row>
    <row r="153" customFormat="false" ht="25.5" hidden="true" customHeight="true" outlineLevel="0" collapsed="false">
      <c r="A153" s="153" t="s">
        <v>349</v>
      </c>
      <c r="B153" s="154" t="s">
        <v>350</v>
      </c>
      <c r="C153" s="155"/>
      <c r="D153" s="156"/>
      <c r="E153" s="155"/>
      <c r="F153" s="155"/>
      <c r="G153" s="148" t="n">
        <f aca="false">SUM(D153+E153-F153)</f>
        <v>0</v>
      </c>
      <c r="H153" s="149" t="n">
        <f aca="false">SUM(E153+F153-G153)</f>
        <v>0</v>
      </c>
      <c r="I153" s="150"/>
    </row>
    <row r="154" customFormat="false" ht="25.5" hidden="true" customHeight="true" outlineLevel="0" collapsed="false">
      <c r="A154" s="153" t="s">
        <v>351</v>
      </c>
      <c r="B154" s="154" t="s">
        <v>352</v>
      </c>
      <c r="C154" s="155"/>
      <c r="D154" s="156"/>
      <c r="E154" s="155"/>
      <c r="F154" s="155"/>
      <c r="G154" s="148" t="n">
        <f aca="false">SUM(D154+E154-F154)</f>
        <v>0</v>
      </c>
      <c r="H154" s="149" t="n">
        <f aca="false">SUM(E154+F154-G154)</f>
        <v>0</v>
      </c>
      <c r="I154" s="150"/>
    </row>
    <row r="155" customFormat="false" ht="25.5" hidden="true" customHeight="true" outlineLevel="0" collapsed="false">
      <c r="A155" s="153" t="s">
        <v>353</v>
      </c>
      <c r="B155" s="154" t="s">
        <v>354</v>
      </c>
      <c r="C155" s="155"/>
      <c r="D155" s="156"/>
      <c r="E155" s="155"/>
      <c r="F155" s="155"/>
      <c r="G155" s="148" t="n">
        <f aca="false">SUM(D155+E155-F155)</f>
        <v>0</v>
      </c>
      <c r="H155" s="149" t="n">
        <f aca="false">SUM(E155+F155-G155)</f>
        <v>0</v>
      </c>
      <c r="I155" s="150"/>
    </row>
    <row r="156" customFormat="false" ht="25.5" hidden="true" customHeight="true" outlineLevel="0" collapsed="false">
      <c r="A156" s="153" t="s">
        <v>355</v>
      </c>
      <c r="B156" s="154" t="s">
        <v>356</v>
      </c>
      <c r="C156" s="155"/>
      <c r="D156" s="156"/>
      <c r="E156" s="155"/>
      <c r="F156" s="155"/>
      <c r="G156" s="148" t="n">
        <f aca="false">SUM(D156+E156-F156)</f>
        <v>0</v>
      </c>
      <c r="H156" s="149" t="n">
        <f aca="false">SUM(E156+F156-G156)</f>
        <v>0</v>
      </c>
      <c r="I156" s="150"/>
    </row>
    <row r="157" customFormat="false" ht="25.5" hidden="true" customHeight="true" outlineLevel="0" collapsed="false">
      <c r="A157" s="153" t="s">
        <v>357</v>
      </c>
      <c r="B157" s="154" t="s">
        <v>358</v>
      </c>
      <c r="C157" s="155"/>
      <c r="D157" s="156"/>
      <c r="E157" s="155"/>
      <c r="F157" s="155"/>
      <c r="G157" s="148" t="n">
        <f aca="false">SUM(D157+E157-F157)</f>
        <v>0</v>
      </c>
      <c r="H157" s="149" t="n">
        <f aca="false">SUM(E157+F157-G157)</f>
        <v>0</v>
      </c>
      <c r="I157" s="150"/>
    </row>
    <row r="158" customFormat="false" ht="25.5" hidden="false" customHeight="true" outlineLevel="0" collapsed="false">
      <c r="A158" s="153" t="s">
        <v>359</v>
      </c>
      <c r="B158" s="154" t="s">
        <v>360</v>
      </c>
      <c r="C158" s="155" t="n">
        <v>10107.69</v>
      </c>
      <c r="D158" s="156"/>
      <c r="E158" s="155"/>
      <c r="F158" s="155"/>
      <c r="G158" s="148" t="n">
        <f aca="false">SUM(D158+E158-F158)</f>
        <v>0</v>
      </c>
      <c r="H158" s="149" t="n">
        <f aca="false">SUM(E158+F158-G158)</f>
        <v>0</v>
      </c>
      <c r="I158" s="150" t="n">
        <v>15695.97</v>
      </c>
    </row>
    <row r="159" customFormat="false" ht="25.5" hidden="true" customHeight="true" outlineLevel="0" collapsed="false">
      <c r="A159" s="153" t="s">
        <v>361</v>
      </c>
      <c r="B159" s="154" t="s">
        <v>362</v>
      </c>
      <c r="C159" s="155" t="n">
        <v>10107.69</v>
      </c>
      <c r="D159" s="156"/>
      <c r="E159" s="155"/>
      <c r="F159" s="155"/>
      <c r="G159" s="148" t="n">
        <f aca="false">SUM(D159+E159-F159)</f>
        <v>0</v>
      </c>
      <c r="H159" s="149" t="n">
        <f aca="false">SUM(E159+F159-G159)</f>
        <v>0</v>
      </c>
      <c r="I159" s="150"/>
    </row>
    <row r="160" customFormat="false" ht="25.5" hidden="true" customHeight="true" outlineLevel="0" collapsed="false">
      <c r="A160" s="153" t="s">
        <v>363</v>
      </c>
      <c r="B160" s="154" t="s">
        <v>127</v>
      </c>
      <c r="C160" s="155"/>
      <c r="D160" s="156"/>
      <c r="E160" s="155"/>
      <c r="F160" s="155"/>
      <c r="G160" s="148" t="n">
        <f aca="false">SUM(D160+E160-F160)</f>
        <v>0</v>
      </c>
      <c r="H160" s="149" t="n">
        <f aca="false">SUM(E160+F160-G160)</f>
        <v>0</v>
      </c>
      <c r="I160" s="150"/>
    </row>
    <row r="161" customFormat="false" ht="25.5" hidden="true" customHeight="true" outlineLevel="0" collapsed="false">
      <c r="A161" s="153" t="s">
        <v>364</v>
      </c>
      <c r="B161" s="154" t="s">
        <v>129</v>
      </c>
      <c r="C161" s="155"/>
      <c r="D161" s="156"/>
      <c r="E161" s="155"/>
      <c r="F161" s="155"/>
      <c r="G161" s="148" t="n">
        <f aca="false">SUM(D161+E161-F161)</f>
        <v>0</v>
      </c>
      <c r="H161" s="149" t="n">
        <f aca="false">SUM(E161+F161-G161)</f>
        <v>0</v>
      </c>
      <c r="I161" s="150"/>
    </row>
    <row r="162" customFormat="false" ht="25.5" hidden="true" customHeight="true" outlineLevel="0" collapsed="false">
      <c r="A162" s="153" t="s">
        <v>365</v>
      </c>
      <c r="B162" s="154" t="s">
        <v>366</v>
      </c>
      <c r="C162" s="155"/>
      <c r="D162" s="156"/>
      <c r="E162" s="155"/>
      <c r="F162" s="155"/>
      <c r="G162" s="148" t="n">
        <f aca="false">SUM(D162+E162-F162)</f>
        <v>0</v>
      </c>
      <c r="H162" s="149" t="n">
        <f aca="false">SUM(E162+F162-G162)</f>
        <v>0</v>
      </c>
      <c r="I162" s="150"/>
    </row>
    <row r="163" customFormat="false" ht="25.5" hidden="true" customHeight="true" outlineLevel="0" collapsed="false">
      <c r="A163" s="153" t="s">
        <v>367</v>
      </c>
      <c r="B163" s="154" t="s">
        <v>368</v>
      </c>
      <c r="C163" s="155"/>
      <c r="D163" s="156"/>
      <c r="E163" s="155"/>
      <c r="F163" s="155"/>
      <c r="G163" s="148" t="n">
        <f aca="false">SUM(D163+E163-F163)</f>
        <v>0</v>
      </c>
      <c r="H163" s="149" t="n">
        <f aca="false">SUM(E163+F163-G163)</f>
        <v>0</v>
      </c>
      <c r="I163" s="150"/>
    </row>
    <row r="164" customFormat="false" ht="25.5" hidden="true" customHeight="true" outlineLevel="0" collapsed="false">
      <c r="A164" s="153" t="s">
        <v>369</v>
      </c>
      <c r="B164" s="154" t="s">
        <v>137</v>
      </c>
      <c r="C164" s="155"/>
      <c r="D164" s="156"/>
      <c r="E164" s="155"/>
      <c r="F164" s="155"/>
      <c r="G164" s="148" t="n">
        <f aca="false">SUM(D164+E164-F164)</f>
        <v>0</v>
      </c>
      <c r="H164" s="149" t="n">
        <f aca="false">SUM(E164+F164-G164)</f>
        <v>0</v>
      </c>
      <c r="I164" s="150"/>
    </row>
    <row r="165" customFormat="false" ht="32.25" hidden="true" customHeight="true" outlineLevel="0" collapsed="false">
      <c r="A165" s="153" t="s">
        <v>370</v>
      </c>
      <c r="B165" s="154" t="s">
        <v>139</v>
      </c>
      <c r="C165" s="155"/>
      <c r="D165" s="156"/>
      <c r="E165" s="155"/>
      <c r="F165" s="155"/>
      <c r="G165" s="148" t="n">
        <f aca="false">SUM(D165+E165-F165)</f>
        <v>0</v>
      </c>
      <c r="H165" s="149" t="n">
        <f aca="false">SUM(E165+F165-G165)</f>
        <v>0</v>
      </c>
      <c r="I165" s="150"/>
    </row>
    <row r="166" customFormat="false" ht="33" hidden="true" customHeight="true" outlineLevel="0" collapsed="false">
      <c r="A166" s="153" t="s">
        <v>371</v>
      </c>
      <c r="B166" s="154" t="s">
        <v>141</v>
      </c>
      <c r="C166" s="155"/>
      <c r="D166" s="156"/>
      <c r="E166" s="155"/>
      <c r="F166" s="155"/>
      <c r="G166" s="148" t="n">
        <f aca="false">SUM(D166+E166-F166)</f>
        <v>0</v>
      </c>
      <c r="H166" s="149" t="n">
        <f aca="false">SUM(E166+F166-G166)</f>
        <v>0</v>
      </c>
      <c r="I166" s="150"/>
    </row>
    <row r="167" customFormat="false" ht="25.5" hidden="false" customHeight="true" outlineLevel="0" collapsed="false">
      <c r="A167" s="152" t="s">
        <v>372</v>
      </c>
      <c r="B167" s="147" t="s">
        <v>373</v>
      </c>
      <c r="C167" s="148" t="n">
        <v>27537.63</v>
      </c>
      <c r="D167" s="148" t="n">
        <v>30190.01</v>
      </c>
      <c r="E167" s="148" t="n">
        <v>78150</v>
      </c>
      <c r="F167" s="148" t="n">
        <v>0</v>
      </c>
      <c r="G167" s="148" t="n">
        <v>0</v>
      </c>
      <c r="H167" s="149" t="n">
        <f aca="false">SUM(E167+F167-G167)</f>
        <v>78150</v>
      </c>
      <c r="I167" s="150" t="n">
        <v>30283.1</v>
      </c>
    </row>
    <row r="168" customFormat="false" ht="25.5" hidden="false" customHeight="true" outlineLevel="0" collapsed="false">
      <c r="A168" s="153" t="s">
        <v>374</v>
      </c>
      <c r="B168" s="154" t="s">
        <v>375</v>
      </c>
      <c r="C168" s="155" t="n">
        <v>27537.63</v>
      </c>
      <c r="D168" s="156"/>
      <c r="E168" s="155"/>
      <c r="F168" s="155"/>
      <c r="G168" s="148" t="n">
        <f aca="false">SUM(D168+E168-F168)</f>
        <v>0</v>
      </c>
      <c r="H168" s="149" t="n">
        <f aca="false">SUM(E168+F168-G168)</f>
        <v>0</v>
      </c>
      <c r="I168" s="150" t="n">
        <v>30283.1</v>
      </c>
    </row>
    <row r="169" customFormat="false" ht="25.5" hidden="true" customHeight="true" outlineLevel="0" collapsed="false">
      <c r="A169" s="153" t="s">
        <v>376</v>
      </c>
      <c r="B169" s="154" t="s">
        <v>377</v>
      </c>
      <c r="C169" s="155" t="n">
        <v>5997.85</v>
      </c>
      <c r="D169" s="156"/>
      <c r="E169" s="155"/>
      <c r="F169" s="155"/>
      <c r="G169" s="148" t="n">
        <f aca="false">SUM(D169+E169-F169)</f>
        <v>0</v>
      </c>
      <c r="H169" s="149" t="n">
        <f aca="false">SUM(E169+F169-G169)</f>
        <v>0</v>
      </c>
      <c r="I169" s="150"/>
    </row>
    <row r="170" customFormat="false" ht="25.5" hidden="true" customHeight="true" outlineLevel="0" collapsed="false">
      <c r="A170" s="153" t="s">
        <v>378</v>
      </c>
      <c r="B170" s="154" t="s">
        <v>379</v>
      </c>
      <c r="C170" s="155" t="n">
        <v>21539.78</v>
      </c>
      <c r="D170" s="156"/>
      <c r="E170" s="155"/>
      <c r="F170" s="155"/>
      <c r="G170" s="148" t="n">
        <f aca="false">SUM(D170+E170-F170)</f>
        <v>0</v>
      </c>
      <c r="H170" s="149" t="n">
        <f aca="false">SUM(E170+F170-G170)</f>
        <v>0</v>
      </c>
      <c r="I170" s="150"/>
    </row>
    <row r="171" customFormat="false" ht="25.5" hidden="true" customHeight="true" outlineLevel="0" collapsed="false">
      <c r="A171" s="153" t="s">
        <v>380</v>
      </c>
      <c r="B171" s="154" t="s">
        <v>381</v>
      </c>
      <c r="C171" s="155"/>
      <c r="D171" s="156"/>
      <c r="E171" s="155"/>
      <c r="F171" s="155"/>
      <c r="G171" s="148" t="n">
        <f aca="false">SUM(D171+E171-F171)</f>
        <v>0</v>
      </c>
      <c r="H171" s="149" t="n">
        <f aca="false">SUM(E171+F171-G171)</f>
        <v>0</v>
      </c>
      <c r="I171" s="150"/>
    </row>
    <row r="172" customFormat="false" ht="25.5" hidden="false" customHeight="true" outlineLevel="0" collapsed="false">
      <c r="A172" s="152" t="s">
        <v>382</v>
      </c>
      <c r="B172" s="147" t="s">
        <v>383</v>
      </c>
      <c r="C172" s="148" t="n">
        <v>325175.53</v>
      </c>
      <c r="D172" s="148" t="n">
        <v>70876.04</v>
      </c>
      <c r="E172" s="148" t="n">
        <v>184895</v>
      </c>
      <c r="F172" s="148" t="n">
        <v>0</v>
      </c>
      <c r="G172" s="148" t="n">
        <v>0</v>
      </c>
      <c r="H172" s="149" t="n">
        <f aca="false">SUM(E172+F172-G172)</f>
        <v>184895</v>
      </c>
      <c r="I172" s="150" t="n">
        <v>63713.61</v>
      </c>
    </row>
    <row r="173" customFormat="false" ht="25.5" hidden="false" customHeight="true" outlineLevel="0" collapsed="false">
      <c r="A173" s="153" t="s">
        <v>384</v>
      </c>
      <c r="B173" s="154" t="s">
        <v>197</v>
      </c>
      <c r="C173" s="155" t="n">
        <v>48602.56</v>
      </c>
      <c r="D173" s="156"/>
      <c r="E173" s="155"/>
      <c r="F173" s="155"/>
      <c r="G173" s="148" t="n">
        <f aca="false">SUM(D173+E173-F173)</f>
        <v>0</v>
      </c>
      <c r="H173" s="149" t="n">
        <f aca="false">SUM(E173+F173-G173)</f>
        <v>0</v>
      </c>
      <c r="I173" s="150" t="n">
        <v>63713.61</v>
      </c>
    </row>
    <row r="174" customFormat="false" ht="25.5" hidden="true" customHeight="true" outlineLevel="0" collapsed="false">
      <c r="A174" s="153" t="s">
        <v>385</v>
      </c>
      <c r="B174" s="154" t="s">
        <v>386</v>
      </c>
      <c r="C174" s="155" t="n">
        <v>48602.56</v>
      </c>
      <c r="D174" s="156"/>
      <c r="E174" s="155"/>
      <c r="F174" s="155"/>
      <c r="G174" s="148" t="n">
        <f aca="false">SUM(D174+E174-F174)</f>
        <v>0</v>
      </c>
      <c r="H174" s="149" t="n">
        <f aca="false">SUM(E174+F174-G174)</f>
        <v>0</v>
      </c>
      <c r="I174" s="150"/>
    </row>
    <row r="175" customFormat="false" ht="25.5" hidden="true" customHeight="true" outlineLevel="0" collapsed="false">
      <c r="A175" s="153" t="s">
        <v>387</v>
      </c>
      <c r="B175" s="154" t="s">
        <v>388</v>
      </c>
      <c r="C175" s="155"/>
      <c r="D175" s="156"/>
      <c r="E175" s="155"/>
      <c r="F175" s="155"/>
      <c r="G175" s="148" t="n">
        <f aca="false">SUM(D175+E175-F175)</f>
        <v>0</v>
      </c>
      <c r="H175" s="149" t="n">
        <f aca="false">SUM(E175+F175-G175)</f>
        <v>0</v>
      </c>
      <c r="I175" s="150"/>
    </row>
    <row r="176" customFormat="false" ht="25.5" hidden="true" customHeight="true" outlineLevel="0" collapsed="false">
      <c r="A176" s="153" t="s">
        <v>389</v>
      </c>
      <c r="B176" s="154" t="s">
        <v>390</v>
      </c>
      <c r="C176" s="155"/>
      <c r="D176" s="156"/>
      <c r="E176" s="155"/>
      <c r="F176" s="155"/>
      <c r="G176" s="148" t="n">
        <f aca="false">SUM(D176+E176-F176)</f>
        <v>0</v>
      </c>
      <c r="H176" s="149" t="n">
        <f aca="false">SUM(E176+F176-G176)</f>
        <v>0</v>
      </c>
      <c r="I176" s="150"/>
    </row>
    <row r="177" customFormat="false" ht="25.5" hidden="true" customHeight="true" outlineLevel="0" collapsed="false">
      <c r="A177" s="153" t="s">
        <v>391</v>
      </c>
      <c r="B177" s="154" t="s">
        <v>199</v>
      </c>
      <c r="C177" s="155" t="n">
        <v>0</v>
      </c>
      <c r="D177" s="156"/>
      <c r="E177" s="155"/>
      <c r="F177" s="155"/>
      <c r="G177" s="148" t="n">
        <f aca="false">SUM(D177+E177-F177)</f>
        <v>0</v>
      </c>
      <c r="H177" s="149" t="n">
        <f aca="false">SUM(E177+F177-G177)</f>
        <v>0</v>
      </c>
      <c r="I177" s="150"/>
    </row>
    <row r="178" customFormat="false" ht="25.5" hidden="true" customHeight="true" outlineLevel="0" collapsed="false">
      <c r="A178" s="153" t="s">
        <v>392</v>
      </c>
      <c r="B178" s="154" t="s">
        <v>393</v>
      </c>
      <c r="C178" s="155" t="n">
        <v>0</v>
      </c>
      <c r="D178" s="156"/>
      <c r="E178" s="155"/>
      <c r="F178" s="155"/>
      <c r="G178" s="148" t="n">
        <f aca="false">SUM(D178+E178-F178)</f>
        <v>0</v>
      </c>
      <c r="H178" s="149" t="n">
        <f aca="false">SUM(E178+F178-G178)</f>
        <v>0</v>
      </c>
      <c r="I178" s="150"/>
    </row>
    <row r="179" customFormat="false" ht="25.5" hidden="true" customHeight="true" outlineLevel="0" collapsed="false">
      <c r="A179" s="153" t="s">
        <v>394</v>
      </c>
      <c r="B179" s="154" t="s">
        <v>395</v>
      </c>
      <c r="C179" s="155"/>
      <c r="D179" s="156"/>
      <c r="E179" s="155"/>
      <c r="F179" s="155"/>
      <c r="G179" s="148" t="n">
        <f aca="false">SUM(D179+E179-F179)</f>
        <v>0</v>
      </c>
      <c r="H179" s="149" t="n">
        <f aca="false">SUM(E179+F179-G179)</f>
        <v>0</v>
      </c>
      <c r="I179" s="150"/>
    </row>
    <row r="180" customFormat="false" ht="25.5" hidden="true" customHeight="true" outlineLevel="0" collapsed="false">
      <c r="A180" s="153" t="s">
        <v>396</v>
      </c>
      <c r="B180" s="154" t="s">
        <v>397</v>
      </c>
      <c r="C180" s="155"/>
      <c r="D180" s="156"/>
      <c r="E180" s="155"/>
      <c r="F180" s="155"/>
      <c r="G180" s="148" t="n">
        <f aca="false">SUM(D180+E180-F180)</f>
        <v>0</v>
      </c>
      <c r="H180" s="149" t="n">
        <f aca="false">SUM(E180+F180-G180)</f>
        <v>0</v>
      </c>
      <c r="I180" s="150"/>
    </row>
    <row r="181" customFormat="false" ht="25.5" hidden="true" customHeight="true" outlineLevel="0" collapsed="false">
      <c r="A181" s="153" t="s">
        <v>398</v>
      </c>
      <c r="B181" s="154" t="s">
        <v>399</v>
      </c>
      <c r="C181" s="155"/>
      <c r="D181" s="156"/>
      <c r="E181" s="155"/>
      <c r="F181" s="155"/>
      <c r="G181" s="148" t="n">
        <f aca="false">SUM(D181+E181-F181)</f>
        <v>0</v>
      </c>
      <c r="H181" s="149" t="n">
        <f aca="false">SUM(E181+F181-G181)</f>
        <v>0</v>
      </c>
      <c r="I181" s="150"/>
    </row>
    <row r="182" customFormat="false" ht="25.5" hidden="true" customHeight="true" outlineLevel="0" collapsed="false">
      <c r="A182" s="153" t="s">
        <v>400</v>
      </c>
      <c r="B182" s="154" t="s">
        <v>401</v>
      </c>
      <c r="C182" s="155"/>
      <c r="D182" s="156"/>
      <c r="E182" s="155"/>
      <c r="F182" s="155"/>
      <c r="G182" s="148" t="n">
        <f aca="false">SUM(D182+E182-F182)</f>
        <v>0</v>
      </c>
      <c r="H182" s="149" t="n">
        <f aca="false">SUM(E182+F182-G182)</f>
        <v>0</v>
      </c>
      <c r="I182" s="150"/>
    </row>
    <row r="183" customFormat="false" ht="25.5" hidden="true" customHeight="true" outlineLevel="0" collapsed="false">
      <c r="A183" s="153" t="s">
        <v>402</v>
      </c>
      <c r="B183" s="154" t="s">
        <v>403</v>
      </c>
      <c r="C183" s="155" t="n">
        <v>9654.45</v>
      </c>
      <c r="D183" s="156"/>
      <c r="E183" s="155"/>
      <c r="F183" s="155"/>
      <c r="G183" s="148" t="n">
        <f aca="false">SUM(D183+E183-F183)</f>
        <v>0</v>
      </c>
      <c r="H183" s="149" t="n">
        <f aca="false">SUM(E183+F183-G183)</f>
        <v>0</v>
      </c>
      <c r="I183" s="150"/>
    </row>
    <row r="184" customFormat="false" ht="33" hidden="true" customHeight="true" outlineLevel="0" collapsed="false">
      <c r="A184" s="153" t="s">
        <v>404</v>
      </c>
      <c r="B184" s="154" t="s">
        <v>405</v>
      </c>
      <c r="C184" s="155"/>
      <c r="D184" s="156"/>
      <c r="E184" s="155"/>
      <c r="F184" s="155"/>
      <c r="G184" s="148" t="n">
        <f aca="false">SUM(D184+E184-F184)</f>
        <v>0</v>
      </c>
      <c r="H184" s="149" t="n">
        <f aca="false">SUM(E184+F184-G184)</f>
        <v>0</v>
      </c>
      <c r="I184" s="150"/>
    </row>
    <row r="185" customFormat="false" ht="25.5" hidden="true" customHeight="true" outlineLevel="0" collapsed="false">
      <c r="A185" s="153" t="s">
        <v>406</v>
      </c>
      <c r="B185" s="154" t="s">
        <v>407</v>
      </c>
      <c r="C185" s="155" t="n">
        <v>9654.45</v>
      </c>
      <c r="D185" s="156"/>
      <c r="E185" s="155"/>
      <c r="F185" s="155"/>
      <c r="G185" s="148" t="n">
        <f aca="false">SUM(D185+E185-F185)</f>
        <v>0</v>
      </c>
      <c r="H185" s="149" t="n">
        <f aca="false">SUM(E185+F185-G185)</f>
        <v>0</v>
      </c>
      <c r="I185" s="150"/>
    </row>
    <row r="186" customFormat="false" ht="25.5" hidden="false" customHeight="true" outlineLevel="0" collapsed="false">
      <c r="A186" s="152" t="s">
        <v>408</v>
      </c>
      <c r="B186" s="147" t="s">
        <v>409</v>
      </c>
      <c r="C186" s="148" t="n">
        <v>64514.82</v>
      </c>
      <c r="D186" s="148" t="n">
        <v>27247</v>
      </c>
      <c r="E186" s="148" t="n">
        <f aca="false">SUM(E191+E212)</f>
        <v>1218000</v>
      </c>
      <c r="F186" s="148" t="n">
        <f aca="false">SUM(F191+F212)</f>
        <v>401828.81</v>
      </c>
      <c r="G186" s="148" t="n">
        <f aca="false">SUM(G191+G212)</f>
        <v>0</v>
      </c>
      <c r="H186" s="149" t="n">
        <f aca="false">SUM(E186+F186-G186)</f>
        <v>1619828.81</v>
      </c>
      <c r="I186" s="150" t="n">
        <v>154199.35</v>
      </c>
    </row>
    <row r="187" customFormat="false" ht="25.5" hidden="false" customHeight="true" outlineLevel="0" collapsed="false">
      <c r="A187" s="152" t="s">
        <v>410</v>
      </c>
      <c r="B187" s="147" t="s">
        <v>411</v>
      </c>
      <c r="C187" s="148" t="n">
        <v>0</v>
      </c>
      <c r="D187" s="148"/>
      <c r="E187" s="148"/>
      <c r="F187" s="148"/>
      <c r="G187" s="148" t="n">
        <f aca="false">SUM(D187+E187-F187)</f>
        <v>0</v>
      </c>
      <c r="H187" s="149" t="n">
        <f aca="false">SUM(E187+F187-G187)</f>
        <v>0</v>
      </c>
      <c r="I187" s="150"/>
    </row>
    <row r="188" customFormat="false" ht="25.5" hidden="true" customHeight="true" outlineLevel="0" collapsed="false">
      <c r="A188" s="152" t="s">
        <v>412</v>
      </c>
      <c r="B188" s="147" t="s">
        <v>413</v>
      </c>
      <c r="C188" s="148"/>
      <c r="D188" s="148"/>
      <c r="E188" s="148"/>
      <c r="F188" s="148"/>
      <c r="G188" s="148" t="n">
        <f aca="false">SUM(D188+E188-F188)</f>
        <v>0</v>
      </c>
      <c r="H188" s="149" t="n">
        <f aca="false">SUM(E188+F188-G188)</f>
        <v>0</v>
      </c>
      <c r="I188" s="150"/>
    </row>
    <row r="189" customFormat="false" ht="25.5" hidden="true" customHeight="true" outlineLevel="0" collapsed="false">
      <c r="A189" s="153" t="s">
        <v>414</v>
      </c>
      <c r="B189" s="154" t="s">
        <v>415</v>
      </c>
      <c r="C189" s="155"/>
      <c r="D189" s="155"/>
      <c r="E189" s="155"/>
      <c r="F189" s="155"/>
      <c r="G189" s="148" t="n">
        <f aca="false">SUM(D189+E189-F189)</f>
        <v>0</v>
      </c>
      <c r="H189" s="149" t="n">
        <f aca="false">SUM(E189+F189-G189)</f>
        <v>0</v>
      </c>
      <c r="I189" s="150"/>
    </row>
    <row r="190" customFormat="false" ht="25.5" hidden="true" customHeight="true" outlineLevel="0" collapsed="false">
      <c r="A190" s="153" t="s">
        <v>416</v>
      </c>
      <c r="B190" s="154" t="s">
        <v>417</v>
      </c>
      <c r="C190" s="155"/>
      <c r="D190" s="155"/>
      <c r="E190" s="155"/>
      <c r="F190" s="155"/>
      <c r="G190" s="148" t="n">
        <f aca="false">SUM(D190+E190-F190)</f>
        <v>0</v>
      </c>
      <c r="H190" s="149" t="n">
        <f aca="false">SUM(E190+F190-G190)</f>
        <v>0</v>
      </c>
      <c r="I190" s="150"/>
    </row>
    <row r="191" customFormat="false" ht="25.5" hidden="false" customHeight="true" outlineLevel="0" collapsed="false">
      <c r="A191" s="152" t="s">
        <v>418</v>
      </c>
      <c r="B191" s="147" t="s">
        <v>419</v>
      </c>
      <c r="C191" s="148" t="n">
        <v>57149.93</v>
      </c>
      <c r="D191" s="148" t="n">
        <v>1800</v>
      </c>
      <c r="E191" s="148" t="n">
        <v>859000</v>
      </c>
      <c r="F191" s="148" t="n">
        <v>122000</v>
      </c>
      <c r="G191" s="148" t="n">
        <v>0</v>
      </c>
      <c r="H191" s="149" t="n">
        <f aca="false">SUM(E191+F191-G191)</f>
        <v>981000</v>
      </c>
      <c r="I191" s="150" t="n">
        <v>39411.98</v>
      </c>
    </row>
    <row r="192" customFormat="false" ht="25.5" hidden="true" customHeight="true" outlineLevel="0" collapsed="false">
      <c r="A192" s="153" t="s">
        <v>420</v>
      </c>
      <c r="B192" s="154" t="s">
        <v>421</v>
      </c>
      <c r="C192" s="155"/>
      <c r="D192" s="156"/>
      <c r="E192" s="155"/>
      <c r="F192" s="155"/>
      <c r="G192" s="148" t="n">
        <f aca="false">SUM(D192+E192-F192)</f>
        <v>0</v>
      </c>
      <c r="H192" s="149" t="n">
        <f aca="false">SUM(E192+F192-G192)</f>
        <v>0</v>
      </c>
      <c r="I192" s="150"/>
    </row>
    <row r="193" customFormat="false" ht="25.5" hidden="true" customHeight="true" outlineLevel="0" collapsed="false">
      <c r="A193" s="153" t="s">
        <v>422</v>
      </c>
      <c r="B193" s="154" t="s">
        <v>225</v>
      </c>
      <c r="C193" s="155"/>
      <c r="D193" s="156"/>
      <c r="E193" s="155"/>
      <c r="F193" s="155"/>
      <c r="G193" s="148" t="n">
        <f aca="false">SUM(D193+E193-F193)</f>
        <v>0</v>
      </c>
      <c r="H193" s="149" t="n">
        <f aca="false">SUM(E193+F193-G193)</f>
        <v>0</v>
      </c>
      <c r="I193" s="150"/>
    </row>
    <row r="194" customFormat="false" ht="25.5" hidden="true" customHeight="true" outlineLevel="0" collapsed="false">
      <c r="A194" s="153" t="s">
        <v>423</v>
      </c>
      <c r="B194" s="154" t="s">
        <v>424</v>
      </c>
      <c r="C194" s="155"/>
      <c r="D194" s="156"/>
      <c r="E194" s="155"/>
      <c r="F194" s="155"/>
      <c r="G194" s="148" t="n">
        <f aca="false">SUM(D194+E194-F194)</f>
        <v>0</v>
      </c>
      <c r="H194" s="149" t="n">
        <f aca="false">SUM(E194+F194-G194)</f>
        <v>0</v>
      </c>
      <c r="I194" s="150"/>
    </row>
    <row r="195" customFormat="false" ht="25.5" hidden="true" customHeight="true" outlineLevel="0" collapsed="false">
      <c r="A195" s="153" t="s">
        <v>425</v>
      </c>
      <c r="B195" s="154" t="s">
        <v>426</v>
      </c>
      <c r="C195" s="155"/>
      <c r="D195" s="156"/>
      <c r="E195" s="155"/>
      <c r="F195" s="155"/>
      <c r="G195" s="148" t="n">
        <f aca="false">SUM(D195+E195-F195)</f>
        <v>0</v>
      </c>
      <c r="H195" s="149" t="n">
        <f aca="false">SUM(E195+F195-G195)</f>
        <v>0</v>
      </c>
      <c r="I195" s="150"/>
    </row>
    <row r="196" customFormat="false" ht="25.5" hidden="false" customHeight="true" outlineLevel="0" collapsed="false">
      <c r="A196" s="153" t="s">
        <v>427</v>
      </c>
      <c r="B196" s="154" t="s">
        <v>428</v>
      </c>
      <c r="C196" s="155" t="n">
        <v>57149.93</v>
      </c>
      <c r="D196" s="156"/>
      <c r="E196" s="155"/>
      <c r="F196" s="155"/>
      <c r="G196" s="148" t="n">
        <f aca="false">SUM(D196+E196-F196)</f>
        <v>0</v>
      </c>
      <c r="H196" s="149" t="n">
        <f aca="false">SUM(E196+F196-G196)</f>
        <v>0</v>
      </c>
      <c r="I196" s="150" t="n">
        <v>375.87</v>
      </c>
    </row>
    <row r="197" customFormat="false" ht="25.5" hidden="true" customHeight="true" outlineLevel="0" collapsed="false">
      <c r="A197" s="153" t="s">
        <v>429</v>
      </c>
      <c r="B197" s="154" t="s">
        <v>229</v>
      </c>
      <c r="C197" s="155" t="n">
        <v>130</v>
      </c>
      <c r="D197" s="156"/>
      <c r="E197" s="155"/>
      <c r="F197" s="155"/>
      <c r="G197" s="148" t="n">
        <f aca="false">SUM(D197+E197-F197)</f>
        <v>0</v>
      </c>
      <c r="H197" s="149" t="n">
        <f aca="false">SUM(E197+F197-G197)</f>
        <v>0</v>
      </c>
      <c r="I197" s="150"/>
    </row>
    <row r="198" customFormat="false" ht="25.5" hidden="true" customHeight="true" outlineLevel="0" collapsed="false">
      <c r="A198" s="153" t="s">
        <v>430</v>
      </c>
      <c r="B198" s="154" t="s">
        <v>431</v>
      </c>
      <c r="C198" s="155"/>
      <c r="D198" s="156"/>
      <c r="E198" s="155"/>
      <c r="F198" s="155"/>
      <c r="G198" s="148" t="n">
        <f aca="false">SUM(D198+E198-F198)</f>
        <v>0</v>
      </c>
      <c r="H198" s="149" t="n">
        <f aca="false">SUM(E198+F198-G198)</f>
        <v>0</v>
      </c>
      <c r="I198" s="150"/>
    </row>
    <row r="199" customFormat="false" ht="25.5" hidden="true" customHeight="true" outlineLevel="0" collapsed="false">
      <c r="A199" s="153" t="s">
        <v>432</v>
      </c>
      <c r="B199" s="154" t="s">
        <v>433</v>
      </c>
      <c r="C199" s="155"/>
      <c r="D199" s="156"/>
      <c r="E199" s="155"/>
      <c r="F199" s="155"/>
      <c r="G199" s="148" t="n">
        <f aca="false">SUM(D199+E199-F199)</f>
        <v>0</v>
      </c>
      <c r="H199" s="149" t="n">
        <f aca="false">SUM(E199+F199-G199)</f>
        <v>0</v>
      </c>
      <c r="I199" s="150"/>
    </row>
    <row r="200" customFormat="false" ht="25.5" hidden="true" customHeight="true" outlineLevel="0" collapsed="false">
      <c r="A200" s="153" t="s">
        <v>434</v>
      </c>
      <c r="B200" s="154" t="s">
        <v>435</v>
      </c>
      <c r="C200" s="155"/>
      <c r="D200" s="156"/>
      <c r="E200" s="155"/>
      <c r="F200" s="155"/>
      <c r="G200" s="148" t="n">
        <f aca="false">SUM(D200+E200-F200)</f>
        <v>0</v>
      </c>
      <c r="H200" s="149" t="n">
        <f aca="false">SUM(E200+F200-G200)</f>
        <v>0</v>
      </c>
      <c r="I200" s="150"/>
    </row>
    <row r="201" customFormat="false" ht="25.5" hidden="true" customHeight="true" outlineLevel="0" collapsed="false">
      <c r="A201" s="153" t="s">
        <v>436</v>
      </c>
      <c r="B201" s="154" t="s">
        <v>437</v>
      </c>
      <c r="C201" s="155"/>
      <c r="D201" s="156"/>
      <c r="E201" s="155"/>
      <c r="F201" s="155"/>
      <c r="G201" s="148" t="n">
        <f aca="false">SUM(D201+E201-F201)</f>
        <v>0</v>
      </c>
      <c r="H201" s="149" t="n">
        <f aca="false">SUM(E201+F201-G201)</f>
        <v>0</v>
      </c>
      <c r="I201" s="150"/>
    </row>
    <row r="202" customFormat="false" ht="25.5" hidden="true" customHeight="true" outlineLevel="0" collapsed="false">
      <c r="A202" s="153" t="s">
        <v>438</v>
      </c>
      <c r="B202" s="154" t="s">
        <v>439</v>
      </c>
      <c r="C202" s="155" t="n">
        <v>32963.48</v>
      </c>
      <c r="D202" s="156"/>
      <c r="E202" s="155"/>
      <c r="F202" s="155"/>
      <c r="G202" s="148" t="n">
        <f aca="false">SUM(D202+E202-F202)</f>
        <v>0</v>
      </c>
      <c r="H202" s="149" t="n">
        <f aca="false">SUM(E202+F202-G202)</f>
        <v>0</v>
      </c>
      <c r="I202" s="150"/>
    </row>
    <row r="203" customFormat="false" ht="25.5" hidden="true" customHeight="true" outlineLevel="0" collapsed="false">
      <c r="A203" s="153" t="s">
        <v>440</v>
      </c>
      <c r="B203" s="154" t="s">
        <v>441</v>
      </c>
      <c r="C203" s="155" t="n">
        <v>24056.45</v>
      </c>
      <c r="D203" s="156"/>
      <c r="E203" s="155"/>
      <c r="F203" s="155"/>
      <c r="G203" s="148" t="n">
        <f aca="false">SUM(D203+E203-F203)</f>
        <v>0</v>
      </c>
      <c r="H203" s="149" t="n">
        <f aca="false">SUM(E203+F203-G203)</f>
        <v>0</v>
      </c>
      <c r="I203" s="150"/>
    </row>
    <row r="204" customFormat="false" ht="25.5" hidden="true" customHeight="true" outlineLevel="0" collapsed="false">
      <c r="A204" s="153" t="s">
        <v>442</v>
      </c>
      <c r="B204" s="154" t="s">
        <v>443</v>
      </c>
      <c r="C204" s="155"/>
      <c r="D204" s="156"/>
      <c r="E204" s="155"/>
      <c r="F204" s="155"/>
      <c r="G204" s="148" t="n">
        <f aca="false">SUM(D204+E204-F204)</f>
        <v>0</v>
      </c>
      <c r="H204" s="149" t="n">
        <f aca="false">SUM(E204+F204-G204)</f>
        <v>0</v>
      </c>
      <c r="I204" s="150"/>
    </row>
    <row r="205" customFormat="false" ht="25.5" hidden="true" customHeight="true" outlineLevel="0" collapsed="false">
      <c r="A205" s="153" t="s">
        <v>444</v>
      </c>
      <c r="B205" s="154" t="s">
        <v>445</v>
      </c>
      <c r="C205" s="155"/>
      <c r="D205" s="156"/>
      <c r="E205" s="155"/>
      <c r="F205" s="155"/>
      <c r="G205" s="148" t="n">
        <f aca="false">SUM(D205+E205-F205)</f>
        <v>0</v>
      </c>
      <c r="H205" s="149" t="n">
        <f aca="false">SUM(E205+F205-G205)</f>
        <v>0</v>
      </c>
      <c r="I205" s="150"/>
    </row>
    <row r="206" customFormat="false" ht="25.5" hidden="true" customHeight="true" outlineLevel="0" collapsed="false">
      <c r="A206" s="153" t="s">
        <v>446</v>
      </c>
      <c r="B206" s="154" t="s">
        <v>447</v>
      </c>
      <c r="C206" s="155"/>
      <c r="D206" s="156"/>
      <c r="E206" s="155"/>
      <c r="F206" s="155"/>
      <c r="G206" s="148" t="n">
        <f aca="false">SUM(D206+E206-F206)</f>
        <v>0</v>
      </c>
      <c r="H206" s="149" t="n">
        <f aca="false">SUM(E206+F206-G206)</f>
        <v>0</v>
      </c>
      <c r="I206" s="150"/>
    </row>
    <row r="207" customFormat="false" ht="25.5" hidden="true" customHeight="true" outlineLevel="0" collapsed="false">
      <c r="A207" s="153" t="s">
        <v>448</v>
      </c>
      <c r="B207" s="154" t="s">
        <v>449</v>
      </c>
      <c r="C207" s="155"/>
      <c r="D207" s="156"/>
      <c r="E207" s="155"/>
      <c r="F207" s="155"/>
      <c r="G207" s="148" t="n">
        <f aca="false">SUM(D207+E207-F207)</f>
        <v>0</v>
      </c>
      <c r="H207" s="149" t="n">
        <f aca="false">SUM(E207+F207-G207)</f>
        <v>0</v>
      </c>
      <c r="I207" s="150"/>
    </row>
    <row r="208" customFormat="false" ht="25.5" hidden="false" customHeight="true" outlineLevel="0" collapsed="false">
      <c r="A208" s="153" t="s">
        <v>450</v>
      </c>
      <c r="B208" s="154" t="s">
        <v>451</v>
      </c>
      <c r="C208" s="155"/>
      <c r="D208" s="156"/>
      <c r="E208" s="155"/>
      <c r="F208" s="155"/>
      <c r="G208" s="148" t="n">
        <f aca="false">SUM(D208+E208-F208)</f>
        <v>0</v>
      </c>
      <c r="H208" s="149" t="n">
        <f aca="false">SUM(E208+F208-G208)</f>
        <v>0</v>
      </c>
      <c r="I208" s="150" t="n">
        <v>39036.11</v>
      </c>
    </row>
    <row r="209" customFormat="false" ht="25.5" hidden="true" customHeight="true" outlineLevel="0" collapsed="false">
      <c r="A209" s="153" t="s">
        <v>452</v>
      </c>
      <c r="B209" s="154" t="s">
        <v>451</v>
      </c>
      <c r="C209" s="155"/>
      <c r="D209" s="156"/>
      <c r="E209" s="155"/>
      <c r="F209" s="155"/>
      <c r="G209" s="148" t="n">
        <f aca="false">SUM(D209+E209-F209)</f>
        <v>0</v>
      </c>
      <c r="H209" s="149" t="n">
        <f aca="false">SUM(E209+F209-G209)</f>
        <v>0</v>
      </c>
      <c r="I209" s="150"/>
    </row>
    <row r="210" customFormat="false" ht="25.5" hidden="true" customHeight="true" outlineLevel="0" collapsed="false">
      <c r="A210" s="153" t="s">
        <v>453</v>
      </c>
      <c r="B210" s="154" t="s">
        <v>454</v>
      </c>
      <c r="C210" s="155"/>
      <c r="D210" s="156"/>
      <c r="E210" s="155"/>
      <c r="F210" s="155"/>
      <c r="G210" s="148" t="n">
        <f aca="false">SUM(D210+E210-F210)</f>
        <v>0</v>
      </c>
      <c r="H210" s="149" t="n">
        <f aca="false">SUM(E210+F210-G210)</f>
        <v>0</v>
      </c>
      <c r="I210" s="150"/>
    </row>
    <row r="211" customFormat="false" ht="25.5" hidden="true" customHeight="true" outlineLevel="0" collapsed="false">
      <c r="A211" s="153" t="s">
        <v>455</v>
      </c>
      <c r="B211" s="154" t="s">
        <v>456</v>
      </c>
      <c r="C211" s="155"/>
      <c r="D211" s="156"/>
      <c r="E211" s="155"/>
      <c r="F211" s="155"/>
      <c r="G211" s="148" t="n">
        <f aca="false">SUM(D211+E211-F211)</f>
        <v>0</v>
      </c>
      <c r="H211" s="149" t="n">
        <f aca="false">SUM(E211+F211-G211)</f>
        <v>0</v>
      </c>
      <c r="I211" s="150"/>
    </row>
    <row r="212" customFormat="false" ht="25.5" hidden="false" customHeight="true" outlineLevel="0" collapsed="false">
      <c r="A212" s="152" t="s">
        <v>457</v>
      </c>
      <c r="B212" s="147" t="s">
        <v>458</v>
      </c>
      <c r="C212" s="148" t="n">
        <v>7364.89</v>
      </c>
      <c r="D212" s="148" t="n">
        <v>25447</v>
      </c>
      <c r="E212" s="148" t="n">
        <v>359000</v>
      </c>
      <c r="F212" s="148" t="n">
        <v>279828.81</v>
      </c>
      <c r="G212" s="148" t="n">
        <v>0</v>
      </c>
      <c r="H212" s="149" t="n">
        <f aca="false">SUM(E212+F212-G212)</f>
        <v>638828.81</v>
      </c>
      <c r="I212" s="150" t="n">
        <v>114787.37</v>
      </c>
    </row>
    <row r="213" customFormat="false" ht="25.5" hidden="false" customHeight="true" outlineLevel="0" collapsed="false">
      <c r="A213" s="153" t="s">
        <v>459</v>
      </c>
      <c r="B213" s="154" t="s">
        <v>460</v>
      </c>
      <c r="C213" s="155" t="n">
        <v>7364.89</v>
      </c>
      <c r="D213" s="156"/>
      <c r="E213" s="155"/>
      <c r="F213" s="155"/>
      <c r="G213" s="155"/>
      <c r="H213" s="164"/>
      <c r="I213" s="150" t="n">
        <v>114787.37</v>
      </c>
    </row>
    <row r="214" customFormat="false" ht="25.5" hidden="true" customHeight="true" outlineLevel="0" collapsed="false">
      <c r="A214" s="153" t="s">
        <v>461</v>
      </c>
      <c r="B214" s="154" t="s">
        <v>460</v>
      </c>
      <c r="C214" s="155" t="n">
        <v>7364.89</v>
      </c>
      <c r="D214" s="156"/>
      <c r="E214" s="155"/>
      <c r="F214" s="155"/>
      <c r="G214" s="155"/>
      <c r="H214" s="164"/>
      <c r="I214" s="150"/>
    </row>
    <row r="215" customFormat="false" ht="25.5" hidden="true" customHeight="true" outlineLevel="0" collapsed="false">
      <c r="A215" s="153" t="s">
        <v>462</v>
      </c>
      <c r="B215" s="154" t="s">
        <v>463</v>
      </c>
      <c r="C215" s="155"/>
      <c r="D215" s="156"/>
      <c r="E215" s="155"/>
      <c r="F215" s="155"/>
      <c r="G215" s="155"/>
      <c r="H215" s="164"/>
      <c r="I215" s="150"/>
    </row>
    <row r="216" customFormat="false" ht="25.5" hidden="true" customHeight="true" outlineLevel="0" collapsed="false">
      <c r="A216" s="153" t="s">
        <v>464</v>
      </c>
      <c r="B216" s="154" t="s">
        <v>463</v>
      </c>
      <c r="C216" s="155"/>
      <c r="D216" s="156"/>
      <c r="E216" s="155"/>
      <c r="F216" s="155"/>
      <c r="G216" s="155"/>
      <c r="H216" s="164"/>
      <c r="I216" s="150"/>
    </row>
    <row r="217" customFormat="false" ht="15" hidden="true" customHeight="false" outlineLevel="0" collapsed="false">
      <c r="A217" s="165"/>
      <c r="B217" s="164"/>
      <c r="C217" s="164"/>
      <c r="D217" s="164"/>
      <c r="E217" s="164"/>
      <c r="F217" s="164"/>
      <c r="G217" s="164"/>
      <c r="H217" s="164"/>
      <c r="I217" s="150"/>
    </row>
    <row r="218" customFormat="false" ht="15.75" hidden="false" customHeight="false" outlineLevel="0" collapsed="false">
      <c r="A218" s="166"/>
      <c r="B218" s="167"/>
      <c r="C218" s="167"/>
      <c r="D218" s="167"/>
      <c r="E218" s="167"/>
      <c r="F218" s="167"/>
      <c r="G218" s="167"/>
      <c r="H218" s="167"/>
      <c r="I218" s="168"/>
    </row>
  </sheetData>
  <mergeCells count="6">
    <mergeCell ref="A3:G3"/>
    <mergeCell ref="A5:G5"/>
    <mergeCell ref="A7:B7"/>
    <mergeCell ref="A8:B8"/>
    <mergeCell ref="A90:B90"/>
    <mergeCell ref="A91:B91"/>
  </mergeCells>
  <printOptions headings="false" gridLines="false" gridLinesSet="true" horizontalCentered="false" verticalCentered="false"/>
  <pageMargins left="0.575" right="0.334722222222222" top="0.75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3:S48"/>
  <sheetViews>
    <sheetView showFormulas="false" showGridLines="true" showRowColHeaders="true" showZeros="true" rightToLeft="false" tabSelected="false" showOutlineSymbols="true" defaultGridColor="true" view="normal" topLeftCell="A1" colorId="64" zoomScale="117" zoomScaleNormal="117" zoomScalePageLayoutView="100" workbookViewId="0">
      <selection pane="topLeft" activeCell="F7" activeCellId="0" sqref="F7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55.86"/>
    <col collapsed="false" customWidth="true" hidden="true" outlineLevel="0" max="2" min="2" style="2" width="15.14"/>
    <col collapsed="false" customWidth="true" hidden="true" outlineLevel="0" max="3" min="3" style="2" width="13"/>
    <col collapsed="false" customWidth="true" hidden="true" outlineLevel="0" max="4" min="4" style="2" width="14.29"/>
    <col collapsed="false" customWidth="true" hidden="true" outlineLevel="0" max="5" min="5" style="2" width="3.29"/>
    <col collapsed="false" customWidth="true" hidden="false" outlineLevel="0" max="6" min="6" style="4" width="12.57"/>
    <col collapsed="false" customWidth="true" hidden="true" outlineLevel="0" max="7" min="7" style="4" width="11.85"/>
    <col collapsed="false" customWidth="true" hidden="true" outlineLevel="0" max="8" min="8" style="4" width="12.29"/>
    <col collapsed="false" customWidth="true" hidden="true" outlineLevel="0" max="9" min="9" style="4" width="14.14"/>
    <col collapsed="false" customWidth="true" hidden="true" outlineLevel="0" max="10" min="10" style="4" width="13.57"/>
    <col collapsed="false" customWidth="true" hidden="true" outlineLevel="0" max="11" min="11" style="2" width="16.29"/>
    <col collapsed="false" customWidth="true" hidden="false" outlineLevel="0" max="12" min="12" style="2" width="14"/>
    <col collapsed="false" customWidth="true" hidden="false" outlineLevel="0" max="13" min="13" style="4" width="13.57"/>
    <col collapsed="false" customWidth="false" hidden="false" outlineLevel="0" max="14" min="14" style="169" width="9.14"/>
    <col collapsed="false" customWidth="false" hidden="false" outlineLevel="0" max="16384" min="15" style="2" width="9.14"/>
  </cols>
  <sheetData>
    <row r="3" customFormat="false" ht="13.5" hidden="false" customHeight="false" outlineLevel="0" collapsed="false">
      <c r="A3" s="170" t="s">
        <v>465</v>
      </c>
      <c r="B3" s="171"/>
      <c r="C3" s="171"/>
      <c r="D3" s="171"/>
    </row>
    <row r="4" customFormat="false" ht="13.5" hidden="false" customHeight="false" outlineLevel="0" collapsed="false">
      <c r="A4" s="170"/>
      <c r="B4" s="171"/>
      <c r="C4" s="171"/>
      <c r="D4" s="171"/>
    </row>
    <row r="5" customFormat="false" ht="13.5" hidden="false" customHeight="false" outlineLevel="0" collapsed="false">
      <c r="A5" s="170" t="s">
        <v>466</v>
      </c>
      <c r="B5" s="171"/>
      <c r="C5" s="171"/>
      <c r="D5" s="171"/>
    </row>
    <row r="6" customFormat="false" ht="15.75" hidden="false" customHeight="false" outlineLevel="0" collapsed="false">
      <c r="A6" s="172"/>
      <c r="B6" s="173"/>
      <c r="C6" s="173"/>
      <c r="D6" s="173"/>
    </row>
    <row r="7" customFormat="false" ht="36.75" hidden="false" customHeight="true" outlineLevel="0" collapsed="false">
      <c r="A7" s="174" t="s">
        <v>467</v>
      </c>
      <c r="B7" s="175" t="s">
        <v>17</v>
      </c>
      <c r="C7" s="175" t="s">
        <v>468</v>
      </c>
      <c r="D7" s="175" t="s">
        <v>469</v>
      </c>
      <c r="E7" s="175" t="s">
        <v>470</v>
      </c>
      <c r="F7" s="23" t="s">
        <v>26</v>
      </c>
      <c r="G7" s="22" t="s">
        <v>27</v>
      </c>
      <c r="H7" s="23" t="s">
        <v>28</v>
      </c>
      <c r="I7" s="22" t="s">
        <v>29</v>
      </c>
      <c r="J7" s="23" t="s">
        <v>30</v>
      </c>
      <c r="K7" s="22" t="s">
        <v>31</v>
      </c>
      <c r="L7" s="23" t="s">
        <v>28</v>
      </c>
      <c r="M7" s="23" t="s">
        <v>30</v>
      </c>
      <c r="N7" s="176" t="s">
        <v>31</v>
      </c>
    </row>
    <row r="8" customFormat="false" ht="15" hidden="false" customHeight="false" outlineLevel="0" collapsed="false">
      <c r="A8" s="177" t="s">
        <v>471</v>
      </c>
      <c r="B8" s="178" t="s">
        <v>472</v>
      </c>
      <c r="C8" s="178" t="s">
        <v>473</v>
      </c>
      <c r="D8" s="178" t="s">
        <v>233</v>
      </c>
      <c r="E8" s="179" t="n">
        <v>2</v>
      </c>
      <c r="F8" s="180"/>
      <c r="G8" s="180"/>
      <c r="H8" s="180"/>
      <c r="I8" s="180"/>
      <c r="J8" s="180"/>
      <c r="K8" s="181"/>
      <c r="L8" s="181"/>
      <c r="M8" s="33"/>
      <c r="N8" s="182"/>
    </row>
    <row r="9" customFormat="false" ht="15" hidden="false" customHeight="false" outlineLevel="0" collapsed="false">
      <c r="A9" s="183" t="s">
        <v>474</v>
      </c>
      <c r="B9" s="184" t="n">
        <f aca="false">SUM(B10+B12+B14+B16+B19+B21+B24+B27)</f>
        <v>1595747.78</v>
      </c>
      <c r="C9" s="184" t="n">
        <f aca="false">SUM(C10+C12+C14+C16+C19+C21+C24+C27)</f>
        <v>1754927.34</v>
      </c>
      <c r="D9" s="184" t="n">
        <f aca="false">SUM(D10+D12+D14+D16+D19+D21+D24+D27)</f>
        <v>1782997.6</v>
      </c>
      <c r="E9" s="184" t="n">
        <f aca="false">SUM(E10+E12+E14+E16+E19+E21+E24+E27)</f>
        <v>493883.1</v>
      </c>
      <c r="F9" s="184" t="n">
        <v>598521.55</v>
      </c>
      <c r="G9" s="184" t="n">
        <f aca="false">SUM(G10+G12+G14+G16+G19+G21+G24+G27)</f>
        <v>2101930</v>
      </c>
      <c r="H9" s="184" t="n">
        <f aca="false">SUM(H10+H12+H14+H16+H19+H21+H24+H27)</f>
        <v>2077930</v>
      </c>
      <c r="I9" s="185" t="n">
        <f aca="false">SUM(I10+I12+I14+I16+I19+I21+I24+I27)</f>
        <v>2246089</v>
      </c>
      <c r="J9" s="185" t="n">
        <f aca="false">SUM(J10+J12+J14+J16+J19+J21+J24+J27)</f>
        <v>401828.81</v>
      </c>
      <c r="K9" s="184" t="n">
        <f aca="false">SUM(K10+K12+K14+K16+K19+K21+K24+K27)</f>
        <v>0</v>
      </c>
      <c r="L9" s="184" t="n">
        <f aca="false">SUM(L10+L12+L14+L16+L19+L21+L24+L27)</f>
        <v>2647917.81</v>
      </c>
      <c r="M9" s="185" t="n">
        <f aca="false">SUM(M10+M12+M14+M16+M19+M21+M24+M27)</f>
        <v>1001881.64</v>
      </c>
      <c r="N9" s="186" t="n">
        <f aca="false">SUM(M9/L9*100)</f>
        <v>37.8365837571069</v>
      </c>
    </row>
    <row r="10" customFormat="false" ht="15" hidden="false" customHeight="false" outlineLevel="0" collapsed="false">
      <c r="A10" s="183" t="s">
        <v>475</v>
      </c>
      <c r="B10" s="184" t="n">
        <f aca="false">SUM(B11)</f>
        <v>126674.95</v>
      </c>
      <c r="C10" s="184" t="n">
        <f aca="false">SUM(C11)</f>
        <v>141217.07</v>
      </c>
      <c r="D10" s="184" t="n">
        <f aca="false">SUM(D11)</f>
        <v>145995.09</v>
      </c>
      <c r="E10" s="184" t="n">
        <f aca="false">SUM(E11)</f>
        <v>104308.15</v>
      </c>
      <c r="F10" s="184" t="n">
        <v>72677.28</v>
      </c>
      <c r="G10" s="184" t="n">
        <f aca="false">SUM(G11)</f>
        <v>257000</v>
      </c>
      <c r="H10" s="184" t="n">
        <f aca="false">SUM(H11)</f>
        <v>260000</v>
      </c>
      <c r="I10" s="185" t="n">
        <f aca="false">SUM(I11)</f>
        <v>229190</v>
      </c>
      <c r="J10" s="185" t="n">
        <f aca="false">SUM(J11)</f>
        <v>0</v>
      </c>
      <c r="K10" s="185" t="n">
        <f aca="false">SUM(K11)</f>
        <v>0</v>
      </c>
      <c r="L10" s="185" t="n">
        <f aca="false">SUM(L11)</f>
        <v>229190</v>
      </c>
      <c r="M10" s="185" t="n">
        <f aca="false">SUM(M11)</f>
        <v>66975.76</v>
      </c>
      <c r="N10" s="186" t="n">
        <f aca="false">SUM(M10/L10*100)</f>
        <v>29.2228107683581</v>
      </c>
    </row>
    <row r="11" customFormat="false" ht="15" hidden="false" customHeight="false" outlineLevel="0" collapsed="false">
      <c r="A11" s="183" t="s">
        <v>476</v>
      </c>
      <c r="B11" s="184" t="n">
        <v>126674.95</v>
      </c>
      <c r="C11" s="184" t="n">
        <v>141217.07</v>
      </c>
      <c r="D11" s="184" t="n">
        <v>145995.09</v>
      </c>
      <c r="E11" s="184" t="n">
        <v>104308.15</v>
      </c>
      <c r="F11" s="187" t="n">
        <v>72677.28</v>
      </c>
      <c r="G11" s="187" t="n">
        <v>257000</v>
      </c>
      <c r="H11" s="187" t="n">
        <v>260000</v>
      </c>
      <c r="I11" s="188" t="n">
        <v>229190</v>
      </c>
      <c r="J11" s="187"/>
      <c r="K11" s="187"/>
      <c r="L11" s="187" t="n">
        <f aca="false">SUM(I11+J11-K11)</f>
        <v>229190</v>
      </c>
      <c r="M11" s="45" t="n">
        <v>66975.76</v>
      </c>
      <c r="N11" s="186" t="n">
        <f aca="false">SUM(M11/L11*100)</f>
        <v>29.2228107683581</v>
      </c>
    </row>
    <row r="12" customFormat="false" ht="15" hidden="false" customHeight="false" outlineLevel="0" collapsed="false">
      <c r="A12" s="183" t="s">
        <v>477</v>
      </c>
      <c r="B12" s="184" t="n">
        <f aca="false">SUM(B13)</f>
        <v>0</v>
      </c>
      <c r="C12" s="184" t="n">
        <f aca="false">SUM(C13)</f>
        <v>0</v>
      </c>
      <c r="D12" s="184" t="n">
        <f aca="false">SUM(D13)</f>
        <v>0</v>
      </c>
      <c r="E12" s="184" t="n">
        <f aca="false">SUM(E13)</f>
        <v>0</v>
      </c>
      <c r="F12" s="184" t="n">
        <v>0</v>
      </c>
      <c r="G12" s="184" t="n">
        <f aca="false">SUM(G13)</f>
        <v>0</v>
      </c>
      <c r="H12" s="184" t="n">
        <f aca="false">SUM(H13)</f>
        <v>0</v>
      </c>
      <c r="I12" s="185" t="n">
        <f aca="false">SUM(I13)</f>
        <v>0</v>
      </c>
      <c r="J12" s="185" t="n">
        <f aca="false">SUM(J13)</f>
        <v>0</v>
      </c>
      <c r="K12" s="185" t="n">
        <f aca="false">SUM(K13)</f>
        <v>0</v>
      </c>
      <c r="L12" s="185" t="n">
        <f aca="false">SUM(L13)</f>
        <v>0</v>
      </c>
      <c r="M12" s="185" t="n">
        <f aca="false">SUM(M13)</f>
        <v>0</v>
      </c>
      <c r="N12" s="186"/>
    </row>
    <row r="13" customFormat="false" ht="15" hidden="false" customHeight="false" outlineLevel="0" collapsed="false">
      <c r="A13" s="183" t="s">
        <v>478</v>
      </c>
      <c r="B13" s="184" t="n">
        <v>0</v>
      </c>
      <c r="C13" s="184" t="n">
        <v>0</v>
      </c>
      <c r="D13" s="184" t="n">
        <v>0</v>
      </c>
      <c r="E13" s="184" t="n">
        <v>0</v>
      </c>
      <c r="F13" s="187" t="n">
        <v>0</v>
      </c>
      <c r="G13" s="187" t="n">
        <v>0</v>
      </c>
      <c r="H13" s="187" t="n">
        <v>0</v>
      </c>
      <c r="I13" s="187" t="n">
        <v>0</v>
      </c>
      <c r="J13" s="187" t="n">
        <v>0</v>
      </c>
      <c r="K13" s="187" t="n">
        <v>0</v>
      </c>
      <c r="L13" s="187" t="n">
        <f aca="false">SUM(I13+J13-K13)</f>
        <v>0</v>
      </c>
      <c r="M13" s="45"/>
      <c r="N13" s="186"/>
    </row>
    <row r="14" customFormat="false" ht="15" hidden="false" customHeight="false" outlineLevel="0" collapsed="false">
      <c r="A14" s="183" t="s">
        <v>479</v>
      </c>
      <c r="B14" s="184" t="n">
        <f aca="false">SUM(B15)</f>
        <v>17983.94</v>
      </c>
      <c r="C14" s="184" t="n">
        <f aca="false">SUM(C15)</f>
        <v>20372.95</v>
      </c>
      <c r="D14" s="184" t="n">
        <f aca="false">SUM(D15)</f>
        <v>22534.66</v>
      </c>
      <c r="E14" s="184" t="n">
        <f aca="false">SUM(E15)</f>
        <v>5994.52</v>
      </c>
      <c r="F14" s="184" t="n">
        <v>5320.03</v>
      </c>
      <c r="G14" s="184" t="n">
        <f aca="false">SUM(G15)</f>
        <v>17500</v>
      </c>
      <c r="H14" s="184" t="n">
        <f aca="false">SUM(H15)</f>
        <v>18000</v>
      </c>
      <c r="I14" s="185" t="n">
        <f aca="false">SUM(I15)</f>
        <v>16899</v>
      </c>
      <c r="J14" s="185" t="n">
        <f aca="false">SUM(J15)</f>
        <v>0</v>
      </c>
      <c r="K14" s="185" t="n">
        <f aca="false">SUM(K15)</f>
        <v>0</v>
      </c>
      <c r="L14" s="185" t="n">
        <f aca="false">SUM(L15)</f>
        <v>16899</v>
      </c>
      <c r="M14" s="185" t="n">
        <f aca="false">SUM(M15)</f>
        <v>8581.68</v>
      </c>
      <c r="N14" s="186" t="n">
        <f aca="false">SUM(M14/L14*100)</f>
        <v>50.7821764601456</v>
      </c>
    </row>
    <row r="15" customFormat="false" ht="15" hidden="false" customHeight="false" outlineLevel="0" collapsed="false">
      <c r="A15" s="183" t="s">
        <v>480</v>
      </c>
      <c r="B15" s="184" t="n">
        <v>17983.94</v>
      </c>
      <c r="C15" s="184" t="n">
        <v>20372.95</v>
      </c>
      <c r="D15" s="184" t="n">
        <v>22534.66</v>
      </c>
      <c r="E15" s="184" t="n">
        <v>5994.52</v>
      </c>
      <c r="F15" s="187" t="n">
        <v>5320.03</v>
      </c>
      <c r="G15" s="187" t="n">
        <v>17500</v>
      </c>
      <c r="H15" s="187" t="n">
        <v>18000</v>
      </c>
      <c r="I15" s="187" t="n">
        <v>16899</v>
      </c>
      <c r="J15" s="187" t="n">
        <v>0</v>
      </c>
      <c r="K15" s="187" t="n">
        <v>0</v>
      </c>
      <c r="L15" s="187" t="n">
        <f aca="false">SUM(I15+J15-K15)</f>
        <v>16899</v>
      </c>
      <c r="M15" s="45" t="n">
        <v>8581.68</v>
      </c>
      <c r="N15" s="186" t="n">
        <f aca="false">SUM(M15/L15*100)</f>
        <v>50.7821764601456</v>
      </c>
    </row>
    <row r="16" customFormat="false" ht="15" hidden="false" customHeight="false" outlineLevel="0" collapsed="false">
      <c r="A16" s="183" t="s">
        <v>481</v>
      </c>
      <c r="B16" s="184" t="n">
        <f aca="false">SUM(B18+B17)</f>
        <v>1161726.06</v>
      </c>
      <c r="C16" s="184" t="n">
        <f aca="false">SUM(C18+C17)</f>
        <v>1407525.39</v>
      </c>
      <c r="D16" s="184" t="n">
        <f aca="false">SUM(D18+D17)</f>
        <v>1413392.79</v>
      </c>
      <c r="E16" s="184" t="n">
        <f aca="false">SUM(E18+E17)</f>
        <v>177592.04</v>
      </c>
      <c r="F16" s="184" t="n">
        <v>320524.24</v>
      </c>
      <c r="G16" s="184" t="n">
        <f aca="false">SUM(G18+G17)</f>
        <v>1727430</v>
      </c>
      <c r="H16" s="184" t="n">
        <f aca="false">SUM(H18+H17)</f>
        <v>1699930</v>
      </c>
      <c r="I16" s="185" t="n">
        <f aca="false">SUM(I18+I17)</f>
        <v>1700000</v>
      </c>
      <c r="J16" s="185" t="n">
        <f aca="false">SUM(J18+J17)</f>
        <v>30000</v>
      </c>
      <c r="K16" s="185" t="n">
        <f aca="false">SUM(K18+K17)</f>
        <v>0</v>
      </c>
      <c r="L16" s="185" t="n">
        <f aca="false">SUM(L18+L17)</f>
        <v>1730000</v>
      </c>
      <c r="M16" s="185" t="n">
        <f aca="false">SUM(M18+M17)</f>
        <v>354495.39</v>
      </c>
      <c r="N16" s="186" t="n">
        <f aca="false">SUM(M16/L16*100)</f>
        <v>20.4910630057803</v>
      </c>
    </row>
    <row r="17" customFormat="false" ht="15" hidden="false" customHeight="false" outlineLevel="0" collapsed="false">
      <c r="A17" s="183" t="s">
        <v>482</v>
      </c>
      <c r="B17" s="184" t="n">
        <v>540583.32</v>
      </c>
      <c r="C17" s="184" t="n">
        <v>478465.73</v>
      </c>
      <c r="D17" s="184" t="n">
        <v>177926.79</v>
      </c>
      <c r="E17" s="184" t="n">
        <v>18082.62</v>
      </c>
      <c r="F17" s="187" t="n">
        <v>149524.24</v>
      </c>
      <c r="G17" s="187" t="n">
        <v>421430</v>
      </c>
      <c r="H17" s="187" t="n">
        <v>393930</v>
      </c>
      <c r="I17" s="187" t="n">
        <v>430000</v>
      </c>
      <c r="J17" s="187" t="n">
        <v>30000</v>
      </c>
      <c r="K17" s="187" t="n">
        <v>0</v>
      </c>
      <c r="L17" s="187" t="n">
        <f aca="false">SUM(I17+J17-K17)</f>
        <v>460000</v>
      </c>
      <c r="M17" s="45" t="n">
        <v>167246.57</v>
      </c>
      <c r="N17" s="186" t="n">
        <f aca="false">SUM(M17/L17*100)</f>
        <v>36.35795</v>
      </c>
      <c r="Q17" s="189"/>
      <c r="R17" s="189"/>
      <c r="S17" s="1"/>
    </row>
    <row r="18" customFormat="false" ht="15" hidden="false" customHeight="false" outlineLevel="0" collapsed="false">
      <c r="A18" s="183" t="s">
        <v>483</v>
      </c>
      <c r="B18" s="184" t="n">
        <v>621142.74</v>
      </c>
      <c r="C18" s="184" t="n">
        <v>929059.66</v>
      </c>
      <c r="D18" s="184" t="n">
        <v>1235466</v>
      </c>
      <c r="E18" s="184" t="n">
        <v>159509.42</v>
      </c>
      <c r="F18" s="187" t="n">
        <v>171000</v>
      </c>
      <c r="G18" s="187" t="n">
        <v>1306000</v>
      </c>
      <c r="H18" s="187" t="n">
        <v>1306000</v>
      </c>
      <c r="I18" s="187" t="n">
        <v>1270000</v>
      </c>
      <c r="J18" s="187" t="n">
        <v>0</v>
      </c>
      <c r="K18" s="187" t="n">
        <v>0</v>
      </c>
      <c r="L18" s="187" t="n">
        <f aca="false">SUM(I18+J18-K18)</f>
        <v>1270000</v>
      </c>
      <c r="M18" s="45" t="n">
        <v>187248.82</v>
      </c>
      <c r="N18" s="186" t="n">
        <f aca="false">SUM(M18/L18*100)</f>
        <v>14.7440015748032</v>
      </c>
    </row>
    <row r="19" customFormat="false" ht="15" hidden="false" customHeight="false" outlineLevel="0" collapsed="false">
      <c r="A19" s="183" t="s">
        <v>484</v>
      </c>
      <c r="B19" s="184" t="n">
        <f aca="false">SUM(B20)</f>
        <v>126086.67</v>
      </c>
      <c r="C19" s="184" t="n">
        <f aca="false">SUM(C20)</f>
        <v>126086.67</v>
      </c>
      <c r="D19" s="184" t="n">
        <f aca="false">SUM(D20)</f>
        <v>126086.67</v>
      </c>
      <c r="E19" s="184" t="n">
        <f aca="false">SUM(E20)</f>
        <v>131000</v>
      </c>
      <c r="F19" s="184" t="n">
        <v>200000</v>
      </c>
      <c r="G19" s="184" t="n">
        <f aca="false">SUM(G20)</f>
        <v>100000</v>
      </c>
      <c r="H19" s="184" t="n">
        <f aca="false">SUM(H20)</f>
        <v>100000</v>
      </c>
      <c r="I19" s="185" t="n">
        <f aca="false">SUM(I20)</f>
        <v>300000</v>
      </c>
      <c r="J19" s="185" t="n">
        <f aca="false">SUM(J20)</f>
        <v>0</v>
      </c>
      <c r="K19" s="185" t="n">
        <f aca="false">SUM(K20)</f>
        <v>0</v>
      </c>
      <c r="L19" s="185" t="n">
        <f aca="false">SUM(L20)</f>
        <v>300000</v>
      </c>
      <c r="M19" s="185" t="n">
        <f aca="false">SUM(M20)</f>
        <v>200000</v>
      </c>
      <c r="N19" s="186" t="n">
        <f aca="false">SUM(M19/L19*100)</f>
        <v>66.6666666666667</v>
      </c>
    </row>
    <row r="20" customFormat="false" ht="15" hidden="false" customHeight="false" outlineLevel="0" collapsed="false">
      <c r="A20" s="183" t="s">
        <v>485</v>
      </c>
      <c r="B20" s="184" t="n">
        <v>126086.67</v>
      </c>
      <c r="C20" s="184" t="n">
        <v>126086.67</v>
      </c>
      <c r="D20" s="184" t="n">
        <v>126086.67</v>
      </c>
      <c r="E20" s="184" t="n">
        <v>131000</v>
      </c>
      <c r="F20" s="187" t="n">
        <v>200000</v>
      </c>
      <c r="G20" s="187" t="n">
        <v>100000</v>
      </c>
      <c r="H20" s="187" t="n">
        <v>100000</v>
      </c>
      <c r="I20" s="187" t="n">
        <v>300000</v>
      </c>
      <c r="J20" s="187" t="n">
        <v>0</v>
      </c>
      <c r="K20" s="187" t="n">
        <v>0</v>
      </c>
      <c r="L20" s="187" t="n">
        <f aca="false">SUM(I20+J20-K20)</f>
        <v>300000</v>
      </c>
      <c r="M20" s="45" t="n">
        <v>200000</v>
      </c>
      <c r="N20" s="186" t="n">
        <f aca="false">SUM(M20/L20*100)</f>
        <v>66.6666666666667</v>
      </c>
    </row>
    <row r="21" customFormat="false" ht="15" hidden="false" customHeight="false" outlineLevel="0" collapsed="false">
      <c r="A21" s="183" t="s">
        <v>486</v>
      </c>
      <c r="B21" s="184" t="n">
        <f aca="false">SUM(B23+B22)</f>
        <v>0</v>
      </c>
      <c r="C21" s="184" t="n">
        <f aca="false">SUM(C23+C22)</f>
        <v>0</v>
      </c>
      <c r="D21" s="184" t="n">
        <f aca="false">SUM(D23+D22)</f>
        <v>0</v>
      </c>
      <c r="E21" s="184" t="n">
        <f aca="false">SUM(E23+E22)</f>
        <v>0</v>
      </c>
      <c r="F21" s="184" t="n">
        <f aca="false">SUM(F23+F22)</f>
        <v>0</v>
      </c>
      <c r="G21" s="184" t="n">
        <f aca="false">SUM(G23+G22)</f>
        <v>0</v>
      </c>
      <c r="H21" s="184" t="n">
        <f aca="false">SUM(H23+H22)</f>
        <v>0</v>
      </c>
      <c r="I21" s="184" t="n">
        <f aca="false">SUM(I23+I22)</f>
        <v>0</v>
      </c>
      <c r="J21" s="184" t="n">
        <f aca="false">SUM(J23+J22)</f>
        <v>0</v>
      </c>
      <c r="K21" s="184" t="n">
        <f aca="false">SUM(K23+K22)</f>
        <v>0</v>
      </c>
      <c r="L21" s="184" t="n">
        <f aca="false">SUM(L23+L22)</f>
        <v>0</v>
      </c>
      <c r="M21" s="184" t="n">
        <f aca="false">SUM(M23+M22)</f>
        <v>0</v>
      </c>
      <c r="N21" s="186"/>
    </row>
    <row r="22" customFormat="false" ht="15" hidden="false" customHeight="false" outlineLevel="0" collapsed="false">
      <c r="A22" s="183" t="s">
        <v>487</v>
      </c>
      <c r="B22" s="184" t="n">
        <v>0</v>
      </c>
      <c r="C22" s="184" t="n">
        <v>0</v>
      </c>
      <c r="D22" s="184" t="n">
        <v>0</v>
      </c>
      <c r="E22" s="184" t="n">
        <v>0</v>
      </c>
      <c r="F22" s="187" t="n">
        <v>0</v>
      </c>
      <c r="G22" s="187" t="n">
        <v>0</v>
      </c>
      <c r="H22" s="187" t="n">
        <v>0</v>
      </c>
      <c r="I22" s="187" t="n">
        <v>0</v>
      </c>
      <c r="J22" s="187"/>
      <c r="K22" s="187" t="n">
        <f aca="false">SUM(F22+I22-J22)</f>
        <v>0</v>
      </c>
      <c r="L22" s="187" t="n">
        <f aca="false">SUM(I22+J22-K22)</f>
        <v>0</v>
      </c>
      <c r="M22" s="45"/>
      <c r="N22" s="186"/>
    </row>
    <row r="23" customFormat="false" ht="15" hidden="false" customHeight="false" outlineLevel="0" collapsed="false">
      <c r="A23" s="183" t="s">
        <v>488</v>
      </c>
      <c r="B23" s="184" t="n">
        <v>0</v>
      </c>
      <c r="C23" s="184" t="n">
        <v>0</v>
      </c>
      <c r="D23" s="184" t="n">
        <v>0</v>
      </c>
      <c r="E23" s="184" t="n">
        <v>0</v>
      </c>
      <c r="F23" s="187" t="n">
        <v>0</v>
      </c>
      <c r="G23" s="187" t="n">
        <v>0</v>
      </c>
      <c r="H23" s="187" t="n">
        <v>0</v>
      </c>
      <c r="I23" s="187" t="n">
        <v>0</v>
      </c>
      <c r="J23" s="187"/>
      <c r="K23" s="187" t="n">
        <f aca="false">SUM(F23+I23-J23)</f>
        <v>0</v>
      </c>
      <c r="L23" s="187" t="n">
        <f aca="false">SUM(I23+J23-K23)</f>
        <v>0</v>
      </c>
      <c r="M23" s="45"/>
      <c r="N23" s="186"/>
    </row>
    <row r="24" customFormat="false" ht="15" hidden="false" customHeight="false" outlineLevel="0" collapsed="false">
      <c r="A24" s="183" t="s">
        <v>489</v>
      </c>
      <c r="B24" s="184" t="n">
        <v>0</v>
      </c>
      <c r="C24" s="184" t="n">
        <f aca="false">SUM(C25)</f>
        <v>0</v>
      </c>
      <c r="D24" s="184" t="n">
        <f aca="false">SUM(D25)</f>
        <v>0</v>
      </c>
      <c r="E24" s="190" t="n">
        <f aca="false">SUM(E25)</f>
        <v>0</v>
      </c>
      <c r="F24" s="190" t="n">
        <f aca="false">SUM(F25)</f>
        <v>0</v>
      </c>
      <c r="G24" s="190" t="n">
        <f aca="false">SUM(G25)</f>
        <v>0</v>
      </c>
      <c r="H24" s="190" t="n">
        <f aca="false">SUM(H25)</f>
        <v>0</v>
      </c>
      <c r="I24" s="187" t="n">
        <f aca="false">SUM(I25)</f>
        <v>0</v>
      </c>
      <c r="J24" s="187" t="n">
        <f aca="false">SUM(J25)</f>
        <v>0</v>
      </c>
      <c r="K24" s="187" t="n">
        <f aca="false">SUM(K25)</f>
        <v>0</v>
      </c>
      <c r="L24" s="187" t="n">
        <f aca="false">SUM(L25)</f>
        <v>0</v>
      </c>
      <c r="M24" s="187" t="n">
        <f aca="false">SUM(M25)</f>
        <v>0</v>
      </c>
      <c r="N24" s="186"/>
    </row>
    <row r="25" customFormat="false" ht="15" hidden="false" customHeight="false" outlineLevel="0" collapsed="false">
      <c r="A25" s="183" t="s">
        <v>490</v>
      </c>
      <c r="B25" s="184" t="n">
        <v>0</v>
      </c>
      <c r="C25" s="184" t="n">
        <v>0</v>
      </c>
      <c r="D25" s="184" t="n">
        <v>0</v>
      </c>
      <c r="E25" s="184" t="n">
        <v>0</v>
      </c>
      <c r="F25" s="187" t="n">
        <v>0</v>
      </c>
      <c r="G25" s="187"/>
      <c r="H25" s="187" t="n">
        <v>0</v>
      </c>
      <c r="I25" s="187" t="n">
        <v>0</v>
      </c>
      <c r="J25" s="187"/>
      <c r="K25" s="187" t="n">
        <f aca="false">SUM(F25+I25-J25)</f>
        <v>0</v>
      </c>
      <c r="L25" s="187" t="n">
        <f aca="false">SUM(I25+J25-K25)</f>
        <v>0</v>
      </c>
      <c r="M25" s="45"/>
      <c r="N25" s="186"/>
    </row>
    <row r="26" customFormat="false" ht="15" hidden="false" customHeight="false" outlineLevel="0" collapsed="false">
      <c r="A26" s="183" t="s">
        <v>491</v>
      </c>
      <c r="B26" s="184" t="n">
        <f aca="false">SUM(B27)</f>
        <v>163276.16</v>
      </c>
      <c r="C26" s="184" t="n">
        <f aca="false">SUM(C27)</f>
        <v>59725.26</v>
      </c>
      <c r="D26" s="184" t="n">
        <f aca="false">SUM(D27)</f>
        <v>74988.39</v>
      </c>
      <c r="E26" s="184" t="n">
        <f aca="false">SUM(E27)</f>
        <v>74988.39</v>
      </c>
      <c r="F26" s="184" t="n">
        <v>0</v>
      </c>
      <c r="G26" s="184" t="n">
        <f aca="false">SUM(G27)</f>
        <v>0</v>
      </c>
      <c r="H26" s="184" t="n">
        <f aca="false">SUM(H27)</f>
        <v>0</v>
      </c>
      <c r="I26" s="184" t="n">
        <f aca="false">SUM(I27)</f>
        <v>0</v>
      </c>
      <c r="J26" s="184" t="n">
        <f aca="false">SUM(J27)</f>
        <v>371828.81</v>
      </c>
      <c r="K26" s="184" t="n">
        <f aca="false">SUM(K27)</f>
        <v>0</v>
      </c>
      <c r="L26" s="184" t="n">
        <f aca="false">SUM(L27)</f>
        <v>371828.81</v>
      </c>
      <c r="M26" s="184" t="n">
        <f aca="false">SUM(M27)</f>
        <v>371828.81</v>
      </c>
      <c r="N26" s="186" t="n">
        <f aca="false">SUM(M26/L26*100)</f>
        <v>100</v>
      </c>
    </row>
    <row r="27" customFormat="false" ht="15.75" hidden="false" customHeight="false" outlineLevel="0" collapsed="false">
      <c r="A27" s="191" t="s">
        <v>492</v>
      </c>
      <c r="B27" s="192" t="n">
        <v>163276.16</v>
      </c>
      <c r="C27" s="192" t="n">
        <v>59725.26</v>
      </c>
      <c r="D27" s="192" t="n">
        <v>74988.39</v>
      </c>
      <c r="E27" s="193" t="n">
        <v>74988.39</v>
      </c>
      <c r="F27" s="194" t="n">
        <v>0</v>
      </c>
      <c r="G27" s="194"/>
      <c r="H27" s="194"/>
      <c r="I27" s="194" t="n">
        <v>0</v>
      </c>
      <c r="J27" s="194" t="n">
        <v>371828.81</v>
      </c>
      <c r="K27" s="194" t="n">
        <v>0</v>
      </c>
      <c r="L27" s="194" t="n">
        <f aca="false">SUM(I27+J27-K27)</f>
        <v>371828.81</v>
      </c>
      <c r="M27" s="82" t="n">
        <v>371828.81</v>
      </c>
      <c r="N27" s="195" t="n">
        <f aca="false">SUM(M27/L27*100)</f>
        <v>100</v>
      </c>
    </row>
    <row r="28" customFormat="false" ht="15" hidden="false" customHeight="false" outlineLevel="0" collapsed="false">
      <c r="A28" s="196"/>
      <c r="B28" s="197"/>
      <c r="C28" s="197"/>
      <c r="D28" s="197"/>
      <c r="N28" s="198"/>
    </row>
    <row r="29" customFormat="false" ht="15.75" hidden="false" customHeight="false" outlineLevel="0" collapsed="false">
      <c r="A29" s="199"/>
      <c r="B29" s="200"/>
      <c r="C29" s="200"/>
      <c r="D29" s="200"/>
      <c r="N29" s="198"/>
    </row>
    <row r="30" customFormat="false" ht="15.75" hidden="false" customHeight="false" outlineLevel="0" collapsed="false">
      <c r="A30" s="201" t="s">
        <v>493</v>
      </c>
      <c r="B30" s="202" t="n">
        <f aca="false">SUM(B31+B33+B35+B37+B40+B42+B45+B48)</f>
        <v>1595747.78</v>
      </c>
      <c r="C30" s="202" t="n">
        <f aca="false">SUM(C31+C33+C35+C37+C40+C42+C45+C48)</f>
        <v>1754927.34</v>
      </c>
      <c r="D30" s="202" t="n">
        <f aca="false">SUM(D31+D33+D35+D37+D40+D42+D45+D48)</f>
        <v>1782997.6</v>
      </c>
      <c r="E30" s="202" t="n">
        <f aca="false">SUM(E31+E33+E35+E37+E40+E42+E45+E48)</f>
        <v>341521.77</v>
      </c>
      <c r="F30" s="202" t="n">
        <f aca="false">SUM(F31+F33+F35+F37+F40+F42+F45+F48)</f>
        <v>2471820.77</v>
      </c>
      <c r="G30" s="202" t="n">
        <f aca="false">SUM(G31+G33+G35+G37+G40+G42+G45+G48)</f>
        <v>2101930</v>
      </c>
      <c r="H30" s="202" t="n">
        <f aca="false">SUM(H31+H33+H35+H37+H40+H42+H45+H48)</f>
        <v>2077930</v>
      </c>
      <c r="I30" s="203" t="n">
        <f aca="false">SUM(I31+I33+I35+I37+I40+I42+I45+I48)</f>
        <v>2246089</v>
      </c>
      <c r="J30" s="203" t="n">
        <f aca="false">SUM(J31+J33+J35+J37+J40+J42+J45+J48)</f>
        <v>401828.81</v>
      </c>
      <c r="K30" s="203" t="n">
        <f aca="false">SUM(K31+K33+K35+K37+K40+K42+K45+K48)</f>
        <v>0</v>
      </c>
      <c r="L30" s="203" t="n">
        <f aca="false">SUM(L31+L33+L35+L37+L40+L42+L45+L48)</f>
        <v>2647917.81</v>
      </c>
      <c r="M30" s="203" t="n">
        <f aca="false">SUM(M31+M33+M35+M37+M40+M42+M45+M48)</f>
        <v>610497.34</v>
      </c>
      <c r="N30" s="204" t="n">
        <f aca="false">SUM(M30/L30*100)</f>
        <v>23.0557511148732</v>
      </c>
    </row>
    <row r="31" customFormat="false" ht="15" hidden="false" customHeight="false" outlineLevel="0" collapsed="false">
      <c r="A31" s="205" t="s">
        <v>475</v>
      </c>
      <c r="B31" s="206" t="n">
        <f aca="false">SUM(B32)</f>
        <v>126674.95</v>
      </c>
      <c r="C31" s="206" t="n">
        <f aca="false">SUM(C32)</f>
        <v>141217.07</v>
      </c>
      <c r="D31" s="206" t="n">
        <f aca="false">SUM(D32)</f>
        <v>145995.09</v>
      </c>
      <c r="E31" s="206" t="n">
        <f aca="false">SUM(E32)</f>
        <v>102162.37</v>
      </c>
      <c r="F31" s="206" t="n">
        <f aca="false">SUM(F32)</f>
        <v>223790</v>
      </c>
      <c r="G31" s="206" t="n">
        <f aca="false">SUM(G32)</f>
        <v>257000</v>
      </c>
      <c r="H31" s="206" t="n">
        <f aca="false">SUM(H32)</f>
        <v>260000</v>
      </c>
      <c r="I31" s="207" t="n">
        <f aca="false">SUM(I32)</f>
        <v>229190</v>
      </c>
      <c r="J31" s="207" t="n">
        <f aca="false">SUM(J32)</f>
        <v>0</v>
      </c>
      <c r="K31" s="207" t="n">
        <f aca="false">SUM(K32)</f>
        <v>0</v>
      </c>
      <c r="L31" s="207" t="n">
        <f aca="false">SUM(L32)</f>
        <v>229190</v>
      </c>
      <c r="M31" s="207" t="n">
        <f aca="false">SUM(M32)</f>
        <v>41591.08</v>
      </c>
      <c r="N31" s="208" t="n">
        <f aca="false">SUM(M31/L31*100)</f>
        <v>18.1469872158471</v>
      </c>
    </row>
    <row r="32" customFormat="false" ht="15" hidden="false" customHeight="false" outlineLevel="0" collapsed="false">
      <c r="A32" s="183" t="s">
        <v>476</v>
      </c>
      <c r="B32" s="184" t="n">
        <v>126674.95</v>
      </c>
      <c r="C32" s="184" t="n">
        <v>141217.07</v>
      </c>
      <c r="D32" s="184" t="n">
        <v>145995.09</v>
      </c>
      <c r="E32" s="184" t="n">
        <v>102162.37</v>
      </c>
      <c r="F32" s="187" t="n">
        <v>223790</v>
      </c>
      <c r="G32" s="187" t="n">
        <v>257000</v>
      </c>
      <c r="H32" s="187" t="n">
        <v>260000</v>
      </c>
      <c r="I32" s="188" t="n">
        <v>229190</v>
      </c>
      <c r="J32" s="187" t="n">
        <v>0</v>
      </c>
      <c r="K32" s="187" t="n">
        <v>0</v>
      </c>
      <c r="L32" s="187" t="n">
        <f aca="false">SUM(I32+J32-K32)</f>
        <v>229190</v>
      </c>
      <c r="M32" s="45" t="n">
        <v>41591.08</v>
      </c>
      <c r="N32" s="186" t="n">
        <f aca="false">SUM(M32/L32*100)</f>
        <v>18.1469872158471</v>
      </c>
    </row>
    <row r="33" customFormat="false" ht="15" hidden="false" customHeight="false" outlineLevel="0" collapsed="false">
      <c r="A33" s="183" t="s">
        <v>477</v>
      </c>
      <c r="B33" s="184" t="n">
        <f aca="false">SUM(B34)</f>
        <v>0</v>
      </c>
      <c r="C33" s="184" t="n">
        <f aca="false">SUM(C34)</f>
        <v>0</v>
      </c>
      <c r="D33" s="184" t="n">
        <f aca="false">SUM(D34)</f>
        <v>0</v>
      </c>
      <c r="E33" s="184" t="n">
        <f aca="false">SUM(E34)</f>
        <v>0</v>
      </c>
      <c r="F33" s="184" t="n">
        <f aca="false">SUM(F34)</f>
        <v>0</v>
      </c>
      <c r="G33" s="184" t="n">
        <f aca="false">SUM(G34)</f>
        <v>0</v>
      </c>
      <c r="H33" s="184" t="n">
        <f aca="false">SUM(H34)</f>
        <v>0</v>
      </c>
      <c r="I33" s="185" t="n">
        <f aca="false">SUM(I34)</f>
        <v>0</v>
      </c>
      <c r="J33" s="185" t="n">
        <f aca="false">SUM(J34)</f>
        <v>0</v>
      </c>
      <c r="K33" s="185" t="n">
        <f aca="false">SUM(K34)</f>
        <v>0</v>
      </c>
      <c r="L33" s="185" t="n">
        <f aca="false">SUM(L34)</f>
        <v>0</v>
      </c>
      <c r="M33" s="185" t="n">
        <f aca="false">SUM(M34)</f>
        <v>0</v>
      </c>
      <c r="N33" s="186"/>
    </row>
    <row r="34" customFormat="false" ht="15" hidden="false" customHeight="false" outlineLevel="0" collapsed="false">
      <c r="A34" s="183" t="s">
        <v>478</v>
      </c>
      <c r="B34" s="184" t="n">
        <v>0</v>
      </c>
      <c r="C34" s="184" t="n">
        <v>0</v>
      </c>
      <c r="D34" s="184" t="n">
        <v>0</v>
      </c>
      <c r="E34" s="184" t="n">
        <v>0</v>
      </c>
      <c r="F34" s="187"/>
      <c r="G34" s="187" t="n">
        <v>0</v>
      </c>
      <c r="H34" s="187" t="n">
        <v>0</v>
      </c>
      <c r="I34" s="187" t="n">
        <v>0</v>
      </c>
      <c r="J34" s="187" t="n">
        <v>0</v>
      </c>
      <c r="K34" s="187" t="n">
        <v>0</v>
      </c>
      <c r="L34" s="187" t="n">
        <f aca="false">SUM(I34+J34-K34)</f>
        <v>0</v>
      </c>
      <c r="M34" s="45"/>
      <c r="N34" s="186"/>
    </row>
    <row r="35" customFormat="false" ht="15" hidden="false" customHeight="false" outlineLevel="0" collapsed="false">
      <c r="A35" s="183" t="s">
        <v>479</v>
      </c>
      <c r="B35" s="184" t="n">
        <f aca="false">SUM(B36)</f>
        <v>17983.94</v>
      </c>
      <c r="C35" s="184" t="n">
        <f aca="false">SUM(C36)</f>
        <v>20372.95</v>
      </c>
      <c r="D35" s="184" t="n">
        <f aca="false">SUM(D36)</f>
        <v>22534.66</v>
      </c>
      <c r="E35" s="184" t="n">
        <f aca="false">SUM(E36)</f>
        <v>5994.52</v>
      </c>
      <c r="F35" s="184" t="n">
        <f aca="false">SUM(F36)</f>
        <v>20917</v>
      </c>
      <c r="G35" s="184" t="n">
        <f aca="false">SUM(G36)</f>
        <v>17500</v>
      </c>
      <c r="H35" s="184" t="n">
        <f aca="false">SUM(H36)</f>
        <v>18000</v>
      </c>
      <c r="I35" s="185" t="n">
        <f aca="false">SUM(I36)</f>
        <v>16899</v>
      </c>
      <c r="J35" s="185" t="n">
        <f aca="false">SUM(J36)</f>
        <v>0</v>
      </c>
      <c r="K35" s="185" t="n">
        <f aca="false">SUM(K36)</f>
        <v>0</v>
      </c>
      <c r="L35" s="185" t="n">
        <f aca="false">SUM(L36)</f>
        <v>16899</v>
      </c>
      <c r="M35" s="185" t="n">
        <f aca="false">SUM(M36)</f>
        <v>400</v>
      </c>
      <c r="N35" s="186" t="n">
        <f aca="false">SUM(M35/L35*100)</f>
        <v>2.36700396473164</v>
      </c>
    </row>
    <row r="36" customFormat="false" ht="15" hidden="false" customHeight="false" outlineLevel="0" collapsed="false">
      <c r="A36" s="183" t="s">
        <v>480</v>
      </c>
      <c r="B36" s="184" t="n">
        <v>17983.94</v>
      </c>
      <c r="C36" s="184" t="n">
        <v>20372.95</v>
      </c>
      <c r="D36" s="184" t="n">
        <v>22534.66</v>
      </c>
      <c r="E36" s="184" t="n">
        <v>5994.52</v>
      </c>
      <c r="F36" s="187" t="n">
        <v>20917</v>
      </c>
      <c r="G36" s="187" t="n">
        <v>17500</v>
      </c>
      <c r="H36" s="187" t="n">
        <v>18000</v>
      </c>
      <c r="I36" s="187" t="n">
        <v>16899</v>
      </c>
      <c r="J36" s="187" t="n">
        <v>0</v>
      </c>
      <c r="K36" s="187" t="n">
        <v>0</v>
      </c>
      <c r="L36" s="187" t="n">
        <f aca="false">SUM(I36+J36-K36)</f>
        <v>16899</v>
      </c>
      <c r="M36" s="45" t="n">
        <v>400</v>
      </c>
      <c r="N36" s="186" t="n">
        <f aca="false">SUM(M36/L36*100)</f>
        <v>2.36700396473164</v>
      </c>
    </row>
    <row r="37" customFormat="false" ht="15" hidden="false" customHeight="false" outlineLevel="0" collapsed="false">
      <c r="A37" s="183" t="s">
        <v>481</v>
      </c>
      <c r="B37" s="184" t="n">
        <f aca="false">SUM(B39+B38)</f>
        <v>1161726.06</v>
      </c>
      <c r="C37" s="184" t="n">
        <f aca="false">SUM(C39+C38)</f>
        <v>1407525.39</v>
      </c>
      <c r="D37" s="184" t="n">
        <f aca="false">SUM(D39+D38)</f>
        <v>1413392.79</v>
      </c>
      <c r="E37" s="184" t="n">
        <f aca="false">SUM(E39+E38)</f>
        <v>161500.09</v>
      </c>
      <c r="F37" s="184" t="n">
        <f aca="false">SUM(F39+F38)</f>
        <v>1728280</v>
      </c>
      <c r="G37" s="184" t="n">
        <f aca="false">SUM(G39+G38)</f>
        <v>1727430</v>
      </c>
      <c r="H37" s="184" t="n">
        <f aca="false">SUM(H39+H38)</f>
        <v>1699930</v>
      </c>
      <c r="I37" s="185" t="n">
        <f aca="false">SUM(I39+I38)</f>
        <v>1700000</v>
      </c>
      <c r="J37" s="185" t="n">
        <f aca="false">SUM(J39+J38)</f>
        <v>30000</v>
      </c>
      <c r="K37" s="185" t="n">
        <f aca="false">SUM(K39+K38)</f>
        <v>0</v>
      </c>
      <c r="L37" s="185" t="n">
        <f aca="false">SUM(L39+L38)</f>
        <v>1730000</v>
      </c>
      <c r="M37" s="185" t="n">
        <f aca="false">SUM(M39+M38)</f>
        <v>388732.07</v>
      </c>
      <c r="N37" s="186" t="n">
        <f aca="false">SUM(M37/L37*100)</f>
        <v>22.470061849711</v>
      </c>
    </row>
    <row r="38" customFormat="false" ht="15" hidden="false" customHeight="false" outlineLevel="0" collapsed="false">
      <c r="A38" s="183" t="s">
        <v>482</v>
      </c>
      <c r="B38" s="184" t="n">
        <v>540583.32</v>
      </c>
      <c r="C38" s="184" t="n">
        <v>478465.73</v>
      </c>
      <c r="D38" s="184" t="n">
        <v>177926.79</v>
      </c>
      <c r="E38" s="184" t="n">
        <v>18082.62</v>
      </c>
      <c r="F38" s="187" t="n">
        <v>458280</v>
      </c>
      <c r="G38" s="187" t="n">
        <v>421430</v>
      </c>
      <c r="H38" s="187" t="n">
        <v>393930</v>
      </c>
      <c r="I38" s="187" t="n">
        <v>430000</v>
      </c>
      <c r="J38" s="187" t="n">
        <v>30000</v>
      </c>
      <c r="K38" s="187" t="n">
        <v>0</v>
      </c>
      <c r="L38" s="187" t="n">
        <f aca="false">SUM(I38+J38-K38)</f>
        <v>460000</v>
      </c>
      <c r="M38" s="45" t="n">
        <v>154199.35</v>
      </c>
      <c r="N38" s="186" t="n">
        <f aca="false">SUM(M38/L38*100)</f>
        <v>33.521597826087</v>
      </c>
    </row>
    <row r="39" customFormat="false" ht="15" hidden="false" customHeight="false" outlineLevel="0" collapsed="false">
      <c r="A39" s="183" t="s">
        <v>483</v>
      </c>
      <c r="B39" s="184" t="n">
        <v>621142.74</v>
      </c>
      <c r="C39" s="184" t="n">
        <v>929059.66</v>
      </c>
      <c r="D39" s="184" t="n">
        <v>1235466</v>
      </c>
      <c r="E39" s="184" t="n">
        <v>143417.47</v>
      </c>
      <c r="F39" s="187" t="n">
        <v>1270000</v>
      </c>
      <c r="G39" s="187" t="n">
        <v>1306000</v>
      </c>
      <c r="H39" s="187" t="n">
        <v>1306000</v>
      </c>
      <c r="I39" s="187" t="n">
        <v>1270000</v>
      </c>
      <c r="J39" s="187" t="n">
        <v>0</v>
      </c>
      <c r="K39" s="187" t="n">
        <v>0</v>
      </c>
      <c r="L39" s="187" t="n">
        <f aca="false">SUM(I39+J39-K39)</f>
        <v>1270000</v>
      </c>
      <c r="M39" s="45" t="n">
        <v>234532.72</v>
      </c>
      <c r="N39" s="186" t="n">
        <f aca="false">SUM(M39/L39*100)</f>
        <v>18.4671433070866</v>
      </c>
    </row>
    <row r="40" customFormat="false" ht="15" hidden="false" customHeight="false" outlineLevel="0" collapsed="false">
      <c r="A40" s="183" t="s">
        <v>484</v>
      </c>
      <c r="B40" s="184" t="n">
        <f aca="false">SUM(B41)</f>
        <v>126086.67</v>
      </c>
      <c r="C40" s="184" t="n">
        <f aca="false">SUM(C41)</f>
        <v>126086.67</v>
      </c>
      <c r="D40" s="184" t="n">
        <f aca="false">SUM(D41)</f>
        <v>126086.67</v>
      </c>
      <c r="E40" s="184" t="n">
        <f aca="false">SUM(E41)</f>
        <v>0</v>
      </c>
      <c r="F40" s="184" t="n">
        <f aca="false">SUM(F41)</f>
        <v>300000</v>
      </c>
      <c r="G40" s="184" t="n">
        <f aca="false">SUM(G41)</f>
        <v>100000</v>
      </c>
      <c r="H40" s="184" t="n">
        <f aca="false">SUM(H41)</f>
        <v>100000</v>
      </c>
      <c r="I40" s="185" t="n">
        <f aca="false">SUM(I41)</f>
        <v>300000</v>
      </c>
      <c r="J40" s="185" t="n">
        <f aca="false">SUM(J41)</f>
        <v>0</v>
      </c>
      <c r="K40" s="185" t="n">
        <f aca="false">SUM(K41)</f>
        <v>0</v>
      </c>
      <c r="L40" s="185" t="n">
        <f aca="false">SUM(L41)</f>
        <v>300000</v>
      </c>
      <c r="M40" s="185" t="n">
        <f aca="false">SUM(M41)</f>
        <v>0</v>
      </c>
      <c r="N40" s="186" t="n">
        <f aca="false">SUM(M40/L40*100)</f>
        <v>0</v>
      </c>
    </row>
    <row r="41" customFormat="false" ht="15" hidden="false" customHeight="false" outlineLevel="0" collapsed="false">
      <c r="A41" s="183" t="s">
        <v>485</v>
      </c>
      <c r="B41" s="184" t="n">
        <v>126086.67</v>
      </c>
      <c r="C41" s="184" t="n">
        <v>126086.67</v>
      </c>
      <c r="D41" s="184" t="n">
        <v>126086.67</v>
      </c>
      <c r="E41" s="184" t="n">
        <v>0</v>
      </c>
      <c r="F41" s="187" t="n">
        <v>300000</v>
      </c>
      <c r="G41" s="187" t="n">
        <v>100000</v>
      </c>
      <c r="H41" s="187" t="n">
        <v>100000</v>
      </c>
      <c r="I41" s="187" t="n">
        <v>300000</v>
      </c>
      <c r="J41" s="187" t="n">
        <v>0</v>
      </c>
      <c r="K41" s="187" t="n">
        <v>0</v>
      </c>
      <c r="L41" s="187" t="n">
        <f aca="false">SUM(I41+J41-K41)</f>
        <v>300000</v>
      </c>
      <c r="M41" s="45" t="n">
        <v>0</v>
      </c>
      <c r="N41" s="186" t="n">
        <f aca="false">SUM(M41/L41*100)</f>
        <v>0</v>
      </c>
    </row>
    <row r="42" customFormat="false" ht="15" hidden="false" customHeight="false" outlineLevel="0" collapsed="false">
      <c r="A42" s="183" t="s">
        <v>486</v>
      </c>
      <c r="B42" s="184" t="n">
        <f aca="false">SUM(B44+B43)</f>
        <v>0</v>
      </c>
      <c r="C42" s="184" t="n">
        <f aca="false">SUM(C44+C43)</f>
        <v>0</v>
      </c>
      <c r="D42" s="184" t="n">
        <f aca="false">SUM(D44+D43)</f>
        <v>0</v>
      </c>
      <c r="E42" s="184" t="n">
        <f aca="false">SUM(E44+E43)</f>
        <v>0</v>
      </c>
      <c r="F42" s="184" t="n">
        <f aca="false">SUM(F44+F43)</f>
        <v>0</v>
      </c>
      <c r="G42" s="184" t="n">
        <f aca="false">SUM(G44+G43)</f>
        <v>0</v>
      </c>
      <c r="H42" s="184" t="n">
        <f aca="false">SUM(H44+H43)</f>
        <v>0</v>
      </c>
      <c r="I42" s="184" t="n">
        <f aca="false">SUM(I44+I43)</f>
        <v>0</v>
      </c>
      <c r="J42" s="184" t="n">
        <f aca="false">SUM(J44+J43)</f>
        <v>0</v>
      </c>
      <c r="K42" s="184" t="n">
        <f aca="false">SUM(K44+K43)</f>
        <v>0</v>
      </c>
      <c r="L42" s="184" t="n">
        <f aca="false">SUM(L44+L43)</f>
        <v>0</v>
      </c>
      <c r="M42" s="184" t="n">
        <f aca="false">SUM(M44+M43)</f>
        <v>0</v>
      </c>
      <c r="N42" s="186"/>
    </row>
    <row r="43" customFormat="false" ht="15" hidden="false" customHeight="false" outlineLevel="0" collapsed="false">
      <c r="A43" s="183" t="s">
        <v>487</v>
      </c>
      <c r="B43" s="184" t="n">
        <v>0</v>
      </c>
      <c r="C43" s="184" t="n">
        <v>0</v>
      </c>
      <c r="D43" s="184" t="n">
        <v>0</v>
      </c>
      <c r="E43" s="184" t="n">
        <v>0</v>
      </c>
      <c r="F43" s="187" t="n">
        <v>0</v>
      </c>
      <c r="G43" s="187" t="n">
        <v>0</v>
      </c>
      <c r="H43" s="187" t="n">
        <v>0</v>
      </c>
      <c r="I43" s="187" t="n">
        <v>0</v>
      </c>
      <c r="J43" s="187"/>
      <c r="K43" s="187" t="n">
        <f aca="false">SUM(F43+I43-J43)</f>
        <v>0</v>
      </c>
      <c r="L43" s="187" t="n">
        <f aca="false">SUM(I43+J43-K43)</f>
        <v>0</v>
      </c>
      <c r="M43" s="45"/>
      <c r="N43" s="186"/>
    </row>
    <row r="44" customFormat="false" ht="15" hidden="false" customHeight="false" outlineLevel="0" collapsed="false">
      <c r="A44" s="183" t="s">
        <v>488</v>
      </c>
      <c r="B44" s="184" t="n">
        <v>0</v>
      </c>
      <c r="C44" s="184" t="n">
        <v>0</v>
      </c>
      <c r="D44" s="184" t="n">
        <v>0</v>
      </c>
      <c r="E44" s="184" t="n">
        <v>0</v>
      </c>
      <c r="F44" s="187" t="n">
        <v>0</v>
      </c>
      <c r="G44" s="187" t="n">
        <v>0</v>
      </c>
      <c r="H44" s="187" t="n">
        <v>0</v>
      </c>
      <c r="I44" s="187" t="n">
        <v>0</v>
      </c>
      <c r="J44" s="187"/>
      <c r="K44" s="187" t="n">
        <f aca="false">SUM(F44+I44-J44)</f>
        <v>0</v>
      </c>
      <c r="L44" s="187" t="n">
        <f aca="false">SUM(I44+J44-K44)</f>
        <v>0</v>
      </c>
      <c r="M44" s="45"/>
      <c r="N44" s="186"/>
    </row>
    <row r="45" customFormat="false" ht="15" hidden="false" customHeight="false" outlineLevel="0" collapsed="false">
      <c r="A45" s="183" t="s">
        <v>489</v>
      </c>
      <c r="B45" s="184" t="n">
        <v>0</v>
      </c>
      <c r="C45" s="184" t="n">
        <f aca="false">SUM(C46)</f>
        <v>0</v>
      </c>
      <c r="D45" s="184" t="n">
        <f aca="false">SUM(D46)</f>
        <v>0</v>
      </c>
      <c r="E45" s="190" t="n">
        <f aca="false">SUM(E46)</f>
        <v>0</v>
      </c>
      <c r="F45" s="190" t="n">
        <f aca="false">SUM(F46)</f>
        <v>0</v>
      </c>
      <c r="G45" s="190" t="n">
        <f aca="false">SUM(G46)</f>
        <v>0</v>
      </c>
      <c r="H45" s="190" t="n">
        <f aca="false">SUM(H46)</f>
        <v>0</v>
      </c>
      <c r="I45" s="187" t="n">
        <f aca="false">SUM(I46)</f>
        <v>0</v>
      </c>
      <c r="J45" s="187" t="n">
        <f aca="false">SUM(J46)</f>
        <v>0</v>
      </c>
      <c r="K45" s="187" t="n">
        <f aca="false">SUM(K46)</f>
        <v>0</v>
      </c>
      <c r="L45" s="187" t="n">
        <f aca="false">SUM(L46)</f>
        <v>0</v>
      </c>
      <c r="M45" s="187" t="n">
        <f aca="false">SUM(M46)</f>
        <v>0</v>
      </c>
      <c r="N45" s="186"/>
    </row>
    <row r="46" customFormat="false" ht="15" hidden="false" customHeight="false" outlineLevel="0" collapsed="false">
      <c r="A46" s="183" t="s">
        <v>490</v>
      </c>
      <c r="B46" s="184" t="n">
        <v>0</v>
      </c>
      <c r="C46" s="184" t="n">
        <v>0</v>
      </c>
      <c r="D46" s="184" t="n">
        <v>0</v>
      </c>
      <c r="E46" s="184" t="n">
        <v>0</v>
      </c>
      <c r="F46" s="187" t="n">
        <v>0</v>
      </c>
      <c r="G46" s="187"/>
      <c r="H46" s="187" t="n">
        <v>0</v>
      </c>
      <c r="I46" s="187" t="n">
        <v>0</v>
      </c>
      <c r="J46" s="187"/>
      <c r="K46" s="187" t="n">
        <f aca="false">SUM(F46+I46-J46)</f>
        <v>0</v>
      </c>
      <c r="L46" s="187" t="n">
        <f aca="false">SUM(I46+J46-K46)</f>
        <v>0</v>
      </c>
      <c r="M46" s="45"/>
      <c r="N46" s="186"/>
    </row>
    <row r="47" customFormat="false" ht="15" hidden="false" customHeight="false" outlineLevel="0" collapsed="false">
      <c r="A47" s="183" t="s">
        <v>491</v>
      </c>
      <c r="B47" s="184" t="n">
        <f aca="false">SUM(B48)</f>
        <v>163276.16</v>
      </c>
      <c r="C47" s="184" t="n">
        <f aca="false">SUM(C48)</f>
        <v>59725.26</v>
      </c>
      <c r="D47" s="184" t="n">
        <f aca="false">SUM(D48)</f>
        <v>74988.39</v>
      </c>
      <c r="E47" s="184" t="n">
        <f aca="false">SUM(E48)</f>
        <v>71864.79</v>
      </c>
      <c r="F47" s="184" t="n">
        <f aca="false">SUM(F48)</f>
        <v>198833.77</v>
      </c>
      <c r="G47" s="184" t="n">
        <f aca="false">SUM(G48)</f>
        <v>0</v>
      </c>
      <c r="H47" s="184" t="n">
        <f aca="false">SUM(H48)</f>
        <v>0</v>
      </c>
      <c r="I47" s="184" t="n">
        <f aca="false">SUM(I48)</f>
        <v>0</v>
      </c>
      <c r="J47" s="184" t="n">
        <f aca="false">SUM(J48)</f>
        <v>371828.81</v>
      </c>
      <c r="K47" s="184" t="n">
        <f aca="false">SUM(K48)</f>
        <v>0</v>
      </c>
      <c r="L47" s="184" t="n">
        <f aca="false">SUM(L48)</f>
        <v>371828.81</v>
      </c>
      <c r="M47" s="184" t="n">
        <f aca="false">SUM(M48)</f>
        <v>179774.19</v>
      </c>
      <c r="N47" s="186" t="n">
        <f aca="false">SUM(M47/L47*100)</f>
        <v>48.348644635686</v>
      </c>
    </row>
    <row r="48" customFormat="false" ht="15.75" hidden="false" customHeight="false" outlineLevel="0" collapsed="false">
      <c r="A48" s="191" t="s">
        <v>492</v>
      </c>
      <c r="B48" s="192" t="n">
        <v>163276.16</v>
      </c>
      <c r="C48" s="192" t="n">
        <v>59725.26</v>
      </c>
      <c r="D48" s="192" t="n">
        <v>74988.39</v>
      </c>
      <c r="E48" s="193" t="n">
        <v>71864.79</v>
      </c>
      <c r="F48" s="194" t="n">
        <v>198833.77</v>
      </c>
      <c r="G48" s="194"/>
      <c r="H48" s="194"/>
      <c r="I48" s="194" t="n">
        <v>0</v>
      </c>
      <c r="J48" s="194" t="n">
        <v>371828.81</v>
      </c>
      <c r="K48" s="209" t="n">
        <v>0</v>
      </c>
      <c r="L48" s="194" t="n">
        <f aca="false">SUM(I48+J48-K48)</f>
        <v>371828.81</v>
      </c>
      <c r="M48" s="82" t="n">
        <v>179774.19</v>
      </c>
      <c r="N48" s="195" t="n">
        <f aca="false">SUM(M48/L48*100)</f>
        <v>48.348644635686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F81BD"/>
    <pageSetUpPr fitToPage="true"/>
  </sheetPr>
  <dimension ref="A1:BT443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30" workbookViewId="0">
      <selection pane="topLeft" activeCell="BI424" activeCellId="0" sqref="BI424"/>
    </sheetView>
  </sheetViews>
  <sheetFormatPr defaultColWidth="9.1484375" defaultRowHeight="12.75" zeroHeight="false" outlineLevelRow="0" outlineLevelCol="0"/>
  <cols>
    <col collapsed="false" customWidth="true" hidden="true" outlineLevel="0" max="1" min="1" style="2" width="7.57"/>
    <col collapsed="false" customWidth="true" hidden="true" outlineLevel="0" max="2" min="2" style="2" width="6"/>
    <col collapsed="false" customWidth="true" hidden="true" outlineLevel="0" max="8" min="3" style="2" width="11.53"/>
    <col collapsed="false" customWidth="true" hidden="false" outlineLevel="0" max="9" min="9" style="2" width="15"/>
    <col collapsed="false" customWidth="true" hidden="false" outlineLevel="0" max="10" min="10" style="2" width="43.71"/>
    <col collapsed="false" customWidth="true" hidden="true" outlineLevel="0" max="24" min="11" style="2" width="8.86"/>
    <col collapsed="false" customWidth="true" hidden="true" outlineLevel="0" max="25" min="25" style="2" width="13.42"/>
    <col collapsed="false" customWidth="true" hidden="true" outlineLevel="0" max="26" min="26" style="2" width="11.85"/>
    <col collapsed="false" customWidth="true" hidden="true" outlineLevel="0" max="27" min="27" style="2" width="11.71"/>
    <col collapsed="false" customWidth="true" hidden="true" outlineLevel="0" max="28" min="28" style="2" width="11.57"/>
    <col collapsed="false" customWidth="true" hidden="true" outlineLevel="0" max="30" min="29" style="2" width="10.71"/>
    <col collapsed="false" customWidth="true" hidden="true" outlineLevel="0" max="32" min="31" style="2" width="12.29"/>
    <col collapsed="false" customWidth="true" hidden="true" outlineLevel="0" max="33" min="33" style="2" width="13.15"/>
    <col collapsed="false" customWidth="true" hidden="true" outlineLevel="0" max="34" min="34" style="210" width="13.86"/>
    <col collapsed="false" customWidth="true" hidden="true" outlineLevel="0" max="35" min="35" style="210" width="15.42"/>
    <col collapsed="false" customWidth="true" hidden="true" outlineLevel="0" max="36" min="36" style="4" width="14.29"/>
    <col collapsed="false" customWidth="true" hidden="true" outlineLevel="0" max="37" min="37" style="210" width="13.57"/>
    <col collapsed="false" customWidth="true" hidden="true" outlineLevel="0" max="39" min="38" style="210" width="12.71"/>
    <col collapsed="false" customWidth="true" hidden="true" outlineLevel="0" max="41" min="40" style="2" width="18.14"/>
    <col collapsed="false" customWidth="true" hidden="true" outlineLevel="0" max="49" min="42" style="4" width="14.42"/>
    <col collapsed="false" customWidth="true" hidden="true" outlineLevel="0" max="50" min="50" style="4" width="16.43"/>
    <col collapsed="false" customWidth="true" hidden="true" outlineLevel="0" max="51" min="51" style="4" width="14.14"/>
    <col collapsed="false" customWidth="true" hidden="true" outlineLevel="0" max="52" min="52" style="4" width="15.14"/>
    <col collapsed="false" customWidth="true" hidden="true" outlineLevel="0" max="55" min="53" style="4" width="17.71"/>
    <col collapsed="false" customWidth="true" hidden="true" outlineLevel="0" max="56" min="56" style="4" width="13.29"/>
    <col collapsed="false" customWidth="true" hidden="true" outlineLevel="0" max="57" min="57" style="4" width="15.14"/>
    <col collapsed="false" customWidth="true" hidden="true" outlineLevel="0" max="58" min="58" style="2" width="14.29"/>
    <col collapsed="false" customWidth="true" hidden="true" outlineLevel="0" max="59" min="59" style="4" width="15.85"/>
    <col collapsed="false" customWidth="true" hidden="true" outlineLevel="0" max="60" min="60" style="4" width="15.71"/>
    <col collapsed="false" customWidth="true" hidden="false" outlineLevel="0" max="61" min="61" style="4" width="14.86"/>
    <col collapsed="false" customWidth="true" hidden="true" outlineLevel="0" max="62" min="62" style="4" width="15.71"/>
    <col collapsed="false" customWidth="true" hidden="true" outlineLevel="0" max="63" min="63" style="4" width="13.57"/>
    <col collapsed="false" customWidth="true" hidden="true" outlineLevel="0" max="64" min="64" style="4" width="14.14"/>
    <col collapsed="false" customWidth="true" hidden="true" outlineLevel="0" max="65" min="65" style="4" width="15.29"/>
    <col collapsed="false" customWidth="true" hidden="true" outlineLevel="0" max="66" min="66" style="4" width="14.29"/>
    <col collapsed="false" customWidth="true" hidden="false" outlineLevel="0" max="67" min="67" style="4" width="14.71"/>
    <col collapsed="false" customWidth="true" hidden="true" outlineLevel="0" max="68" min="68" style="4" width="14.71"/>
    <col collapsed="false" customWidth="true" hidden="false" outlineLevel="0" max="69" min="69" style="4" width="14.29"/>
    <col collapsed="false" customWidth="true" hidden="false" outlineLevel="0" max="70" min="70" style="4" width="9.29"/>
    <col collapsed="false" customWidth="false" hidden="false" outlineLevel="0" max="71" min="71" style="4" width="9.14"/>
    <col collapsed="false" customWidth="true" hidden="false" outlineLevel="0" max="72" min="72" style="2" width="20.42"/>
    <col collapsed="false" customWidth="false" hidden="false" outlineLevel="0" max="16384" min="73" style="2" width="9.14"/>
  </cols>
  <sheetData>
    <row r="1" customFormat="false" ht="12.75" hidden="false" customHeight="false" outlineLevel="0" collapsed="false">
      <c r="A1" s="211" t="s">
        <v>494</v>
      </c>
      <c r="B1" s="212"/>
      <c r="C1" s="212"/>
      <c r="D1" s="212"/>
      <c r="E1" s="212"/>
      <c r="F1" s="212"/>
      <c r="G1" s="212"/>
      <c r="H1" s="212"/>
      <c r="I1" s="211"/>
      <c r="J1" s="213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3"/>
      <c r="W1" s="213"/>
      <c r="X1" s="210"/>
      <c r="Y1" s="210"/>
      <c r="Z1" s="210"/>
      <c r="AA1" s="210"/>
      <c r="AB1" s="210"/>
      <c r="AC1" s="210"/>
      <c r="AD1" s="210"/>
      <c r="AE1" s="210"/>
      <c r="AF1" s="210"/>
      <c r="AG1" s="214"/>
    </row>
    <row r="2" customFormat="false" ht="40.5" hidden="false" customHeight="true" outlineLevel="0" collapsed="false">
      <c r="A2" s="211" t="s">
        <v>495</v>
      </c>
      <c r="B2" s="212"/>
      <c r="C2" s="212"/>
      <c r="D2" s="212"/>
      <c r="E2" s="212"/>
      <c r="F2" s="212"/>
      <c r="G2" s="212"/>
      <c r="H2" s="212"/>
      <c r="I2" s="215" t="s">
        <v>496</v>
      </c>
      <c r="J2" s="215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3"/>
      <c r="W2" s="213"/>
      <c r="X2" s="210"/>
      <c r="Y2" s="210"/>
      <c r="Z2" s="210"/>
      <c r="AA2" s="210"/>
      <c r="AB2" s="210"/>
      <c r="AC2" s="210"/>
      <c r="AD2" s="210"/>
      <c r="AE2" s="210"/>
      <c r="AF2" s="210"/>
      <c r="AG2" s="214"/>
      <c r="AN2" s="216" t="n">
        <v>7.5345</v>
      </c>
      <c r="AO2" s="4"/>
    </row>
    <row r="3" customFormat="false" ht="12.75" hidden="false" customHeight="false" outlineLevel="0" collapsed="false">
      <c r="A3" s="213"/>
      <c r="B3" s="212"/>
      <c r="C3" s="212"/>
      <c r="D3" s="212"/>
      <c r="E3" s="212"/>
      <c r="F3" s="212"/>
      <c r="G3" s="212"/>
      <c r="H3" s="212"/>
      <c r="I3" s="217"/>
      <c r="J3" s="213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3"/>
      <c r="W3" s="213"/>
      <c r="X3" s="210"/>
      <c r="Y3" s="210"/>
      <c r="Z3" s="210"/>
      <c r="AA3" s="210"/>
      <c r="AB3" s="210"/>
      <c r="AC3" s="210"/>
      <c r="AD3" s="210"/>
      <c r="AE3" s="210"/>
      <c r="AF3" s="210"/>
      <c r="AG3" s="214"/>
    </row>
    <row r="4" customFormat="false" ht="26.25" hidden="true" customHeight="false" outlineLevel="0" collapsed="false">
      <c r="A4" s="218" t="s">
        <v>497</v>
      </c>
      <c r="B4" s="219" t="s">
        <v>498</v>
      </c>
      <c r="C4" s="219" t="n">
        <v>2</v>
      </c>
      <c r="D4" s="219" t="n">
        <v>3</v>
      </c>
      <c r="E4" s="219" t="n">
        <v>4</v>
      </c>
      <c r="F4" s="219" t="n">
        <v>5</v>
      </c>
      <c r="G4" s="219" t="n">
        <v>6</v>
      </c>
      <c r="H4" s="219" t="n">
        <v>7</v>
      </c>
      <c r="I4" s="220" t="s">
        <v>499</v>
      </c>
      <c r="J4" s="220" t="s">
        <v>500</v>
      </c>
      <c r="K4" s="221" t="s">
        <v>501</v>
      </c>
      <c r="L4" s="221" t="s">
        <v>502</v>
      </c>
      <c r="M4" s="222" t="s">
        <v>503</v>
      </c>
      <c r="N4" s="221" t="s">
        <v>504</v>
      </c>
      <c r="O4" s="221" t="s">
        <v>505</v>
      </c>
      <c r="P4" s="221" t="s">
        <v>506</v>
      </c>
      <c r="Q4" s="221" t="s">
        <v>507</v>
      </c>
      <c r="R4" s="221" t="s">
        <v>508</v>
      </c>
      <c r="S4" s="221" t="s">
        <v>509</v>
      </c>
      <c r="T4" s="221" t="s">
        <v>508</v>
      </c>
      <c r="U4" s="221" t="s">
        <v>510</v>
      </c>
      <c r="V4" s="223" t="s">
        <v>511</v>
      </c>
      <c r="W4" s="223" t="s">
        <v>512</v>
      </c>
      <c r="X4" s="224" t="s">
        <v>510</v>
      </c>
      <c r="Y4" s="224" t="s">
        <v>16</v>
      </c>
      <c r="Z4" s="224" t="s">
        <v>16</v>
      </c>
      <c r="AA4" s="224" t="s">
        <v>513</v>
      </c>
      <c r="AB4" s="224" t="s">
        <v>514</v>
      </c>
      <c r="AC4" s="224" t="s">
        <v>515</v>
      </c>
      <c r="AD4" s="224"/>
      <c r="AE4" s="22" t="s">
        <v>24</v>
      </c>
      <c r="AF4" s="22" t="s">
        <v>25</v>
      </c>
      <c r="AG4" s="23" t="s">
        <v>516</v>
      </c>
      <c r="AH4" s="224" t="s">
        <v>70</v>
      </c>
      <c r="AI4" s="224" t="s">
        <v>517</v>
      </c>
      <c r="AJ4" s="224" t="s">
        <v>508</v>
      </c>
      <c r="AK4" s="224" t="s">
        <v>17</v>
      </c>
      <c r="AL4" s="224" t="s">
        <v>24</v>
      </c>
      <c r="AM4" s="224" t="s">
        <v>25</v>
      </c>
      <c r="AN4" s="224" t="s">
        <v>518</v>
      </c>
      <c r="AO4" s="224" t="s">
        <v>519</v>
      </c>
      <c r="AP4" s="224" t="s">
        <v>468</v>
      </c>
      <c r="AQ4" s="224"/>
      <c r="AR4" s="224" t="s">
        <v>520</v>
      </c>
      <c r="AS4" s="224" t="s">
        <v>70</v>
      </c>
      <c r="AT4" s="224" t="s">
        <v>70</v>
      </c>
      <c r="AU4" s="224" t="s">
        <v>521</v>
      </c>
      <c r="AV4" s="224" t="s">
        <v>25</v>
      </c>
      <c r="AW4" s="224" t="s">
        <v>69</v>
      </c>
      <c r="AX4" s="224"/>
      <c r="AY4" s="224"/>
      <c r="AZ4" s="224"/>
      <c r="BA4" s="224"/>
      <c r="BB4" s="224"/>
      <c r="BC4" s="224"/>
      <c r="BD4" s="225"/>
      <c r="BE4" s="225"/>
      <c r="BF4" s="226"/>
      <c r="BG4" s="227" t="s">
        <v>522</v>
      </c>
      <c r="BH4" s="22" t="s">
        <v>523</v>
      </c>
      <c r="BI4" s="22" t="s">
        <v>523</v>
      </c>
      <c r="BJ4" s="22" t="s">
        <v>524</v>
      </c>
      <c r="BK4" s="22" t="s">
        <v>22</v>
      </c>
      <c r="BL4" s="22" t="s">
        <v>23</v>
      </c>
      <c r="BM4" s="24" t="s">
        <v>31</v>
      </c>
    </row>
    <row r="5" customFormat="false" ht="12.75" hidden="true" customHeight="false" outlineLevel="0" collapsed="false">
      <c r="A5" s="228"/>
      <c r="B5" s="229"/>
      <c r="C5" s="229"/>
      <c r="D5" s="229"/>
      <c r="E5" s="229"/>
      <c r="F5" s="229"/>
      <c r="G5" s="229"/>
      <c r="H5" s="229"/>
      <c r="I5" s="230" t="s">
        <v>525</v>
      </c>
      <c r="J5" s="231"/>
      <c r="K5" s="232" t="e">
        <f aca="false">SUM(K6)</f>
        <v>#REF!</v>
      </c>
      <c r="L5" s="232" t="e">
        <f aca="false">SUM(L6)</f>
        <v>#REF!</v>
      </c>
      <c r="M5" s="232" t="e">
        <f aca="false">SUM(M6)</f>
        <v>#REF!</v>
      </c>
      <c r="N5" s="232" t="e">
        <f aca="false">SUM(N6)</f>
        <v>#REF!</v>
      </c>
      <c r="O5" s="232" t="e">
        <f aca="false">SUM(O6)</f>
        <v>#REF!</v>
      </c>
      <c r="P5" s="232" t="e">
        <f aca="false">SUM(P6)</f>
        <v>#REF!</v>
      </c>
      <c r="Q5" s="232" t="e">
        <f aca="false">SUM(Q6)</f>
        <v>#REF!</v>
      </c>
      <c r="R5" s="232" t="e">
        <f aca="false">SUM(R6)</f>
        <v>#REF!</v>
      </c>
      <c r="S5" s="232" t="e">
        <f aca="false">SUM(S6)</f>
        <v>#REF!</v>
      </c>
      <c r="T5" s="232" t="e">
        <f aca="false">SUM(T6)</f>
        <v>#REF!</v>
      </c>
      <c r="U5" s="232" t="e">
        <f aca="false">SUM(U6)</f>
        <v>#REF!</v>
      </c>
      <c r="V5" s="232" t="e">
        <f aca="false">SUM(V6)</f>
        <v>#DIV/0!</v>
      </c>
      <c r="W5" s="232" t="e">
        <f aca="false">SUM(W6)</f>
        <v>#REF!</v>
      </c>
      <c r="X5" s="232" t="e">
        <f aca="false">SUM(X6)</f>
        <v>#REF!</v>
      </c>
      <c r="Y5" s="232" t="e">
        <f aca="false">SUM(Y6)</f>
        <v>#REF!</v>
      </c>
      <c r="Z5" s="232" t="e">
        <f aca="false">SUM(Z6)</f>
        <v>#REF!</v>
      </c>
      <c r="AA5" s="232" t="e">
        <f aca="false">SUM(AA6)</f>
        <v>#REF!</v>
      </c>
      <c r="AB5" s="232" t="e">
        <f aca="false">SUM(AB6)</f>
        <v>#REF!</v>
      </c>
      <c r="AC5" s="232" t="e">
        <f aca="false">SUM(AC6)</f>
        <v>#REF!</v>
      </c>
      <c r="AD5" s="232" t="e">
        <f aca="false">SUM(AD6)</f>
        <v>#REF!</v>
      </c>
      <c r="AE5" s="232" t="e">
        <f aca="false">SUM(AE6)</f>
        <v>#REF!</v>
      </c>
      <c r="AF5" s="232" t="e">
        <f aca="false">SUM(AF6)</f>
        <v>#REF!</v>
      </c>
      <c r="AG5" s="232" t="e">
        <f aca="false">SUM(AG6)</f>
        <v>#REF!</v>
      </c>
      <c r="AH5" s="232" t="e">
        <f aca="false">SUM(AH6)</f>
        <v>#REF!</v>
      </c>
      <c r="AI5" s="232" t="e">
        <f aca="false">SUM(AI6)</f>
        <v>#REF!</v>
      </c>
      <c r="AJ5" s="232" t="e">
        <f aca="false">SUM(AJ6)</f>
        <v>#REF!</v>
      </c>
      <c r="AK5" s="232" t="e">
        <f aca="false">SUM(AK6)</f>
        <v>#REF!</v>
      </c>
      <c r="AL5" s="232" t="e">
        <f aca="false">SUM(AL6)</f>
        <v>#REF!</v>
      </c>
      <c r="AM5" s="232" t="e">
        <f aca="false">SUM(AM6)</f>
        <v>#REF!</v>
      </c>
      <c r="AN5" s="232" t="e">
        <f aca="false">SUM(AN6)</f>
        <v>#REF!</v>
      </c>
      <c r="AO5" s="232" t="n">
        <v>1595747.78</v>
      </c>
      <c r="AP5" s="232" t="e">
        <f aca="false">SUM(AP6)</f>
        <v>#REF!</v>
      </c>
      <c r="AQ5" s="232" t="e">
        <f aca="false">SUM(AQ6)</f>
        <v>#REF!</v>
      </c>
      <c r="AR5" s="232" t="n">
        <f aca="false">SUM(AR6)</f>
        <v>1754927.33426239</v>
      </c>
      <c r="AS5" s="232" t="n">
        <f aca="false">SUM(AS6)</f>
        <v>0</v>
      </c>
      <c r="AT5" s="232" t="n">
        <f aca="false">SUM(AT6)</f>
        <v>464153.35</v>
      </c>
      <c r="AU5" s="232" t="n">
        <f aca="false">SUM(AU6)</f>
        <v>384219.67</v>
      </c>
      <c r="AV5" s="232" t="n">
        <f aca="false">SUM(AV6)</f>
        <v>72345.1</v>
      </c>
      <c r="AW5" s="232" t="n">
        <f aca="false">SUM(AW6)</f>
        <v>2066801.90426239</v>
      </c>
      <c r="AX5" s="232" t="n">
        <f aca="false">SUM(AX6)</f>
        <v>0</v>
      </c>
      <c r="AY5" s="232" t="n">
        <f aca="false">SUM(AY6)</f>
        <v>0</v>
      </c>
      <c r="AZ5" s="232" t="n">
        <f aca="false">SUM(AZ6)</f>
        <v>0</v>
      </c>
      <c r="BA5" s="232" t="n">
        <f aca="false">SUM(BA6)</f>
        <v>0</v>
      </c>
      <c r="BB5" s="232" t="n">
        <f aca="false">SUM(BB6)</f>
        <v>0</v>
      </c>
      <c r="BC5" s="232" t="n">
        <f aca="false">SUM(BC6)</f>
        <v>0</v>
      </c>
      <c r="BD5" s="232" t="n">
        <f aca="false">SUM(BD6)</f>
        <v>0</v>
      </c>
      <c r="BE5" s="232" t="n">
        <f aca="false">SUM(BE6)</f>
        <v>2042942.64087398</v>
      </c>
      <c r="BF5" s="232" t="n">
        <f aca="false">SUM(BF6)</f>
        <v>0</v>
      </c>
      <c r="BG5" s="232" t="n">
        <f aca="false">SUM(BG6)</f>
        <v>741227.27</v>
      </c>
      <c r="BH5" s="232" t="n">
        <f aca="false">SUM(BH6)</f>
        <v>2059987</v>
      </c>
      <c r="BI5" s="232" t="n">
        <f aca="false">SUM(BI6)</f>
        <v>2059987</v>
      </c>
      <c r="BJ5" s="232" t="n">
        <f aca="false">SUM(BJ6)</f>
        <v>351281.33</v>
      </c>
      <c r="BK5" s="232" t="n">
        <f aca="false">SUM(BK6)</f>
        <v>2075930</v>
      </c>
      <c r="BL5" s="232" t="n">
        <f aca="false">SUM(BL6)</f>
        <v>2050430</v>
      </c>
      <c r="BM5" s="34" t="n">
        <f aca="false">SUM(BJ5/BI5*100)</f>
        <v>17.0525993610639</v>
      </c>
    </row>
    <row r="6" customFormat="false" ht="12.75" hidden="true" customHeight="false" outlineLevel="0" collapsed="false">
      <c r="A6" s="233"/>
      <c r="B6" s="234"/>
      <c r="C6" s="234"/>
      <c r="D6" s="234"/>
      <c r="E6" s="234"/>
      <c r="F6" s="234"/>
      <c r="G6" s="234"/>
      <c r="H6" s="234"/>
      <c r="I6" s="235" t="s">
        <v>526</v>
      </c>
      <c r="J6" s="236" t="s">
        <v>527</v>
      </c>
      <c r="K6" s="237" t="e">
        <f aca="false">SUM(K7+#REF!+K26)</f>
        <v>#REF!</v>
      </c>
      <c r="L6" s="237" t="e">
        <f aca="false">SUM(L7+#REF!+L26)</f>
        <v>#REF!</v>
      </c>
      <c r="M6" s="237" t="e">
        <f aca="false">SUM(M7+#REF!+M26)</f>
        <v>#REF!</v>
      </c>
      <c r="N6" s="237" t="e">
        <f aca="false">SUM(N7+N26)</f>
        <v>#REF!</v>
      </c>
      <c r="O6" s="237" t="e">
        <f aca="false">SUM(O7+O26)</f>
        <v>#REF!</v>
      </c>
      <c r="P6" s="237" t="e">
        <f aca="false">SUM(P7+P26)</f>
        <v>#REF!</v>
      </c>
      <c r="Q6" s="237" t="e">
        <f aca="false">SUM(Q7+Q26)</f>
        <v>#REF!</v>
      </c>
      <c r="R6" s="237" t="e">
        <f aca="false">SUM(R7+R26)</f>
        <v>#REF!</v>
      </c>
      <c r="S6" s="237" t="e">
        <f aca="false">SUM(S7+S26)</f>
        <v>#REF!</v>
      </c>
      <c r="T6" s="237" t="e">
        <f aca="false">SUM(T7+T26)</f>
        <v>#REF!</v>
      </c>
      <c r="U6" s="237" t="e">
        <f aca="false">SUM(U7+U26)</f>
        <v>#REF!</v>
      </c>
      <c r="V6" s="237" t="e">
        <f aca="false">SUM(V7+V26)</f>
        <v>#DIV/0!</v>
      </c>
      <c r="W6" s="237" t="e">
        <f aca="false">SUM(W7+W26)</f>
        <v>#REF!</v>
      </c>
      <c r="X6" s="237" t="e">
        <f aca="false">SUM(X7+X26)</f>
        <v>#REF!</v>
      </c>
      <c r="Y6" s="237" t="e">
        <f aca="false">SUM(Y7+Y26)</f>
        <v>#REF!</v>
      </c>
      <c r="Z6" s="237" t="e">
        <f aca="false">SUM(Z7+Z26)</f>
        <v>#REF!</v>
      </c>
      <c r="AA6" s="237" t="e">
        <f aca="false">SUM(AA7+AA26)</f>
        <v>#REF!</v>
      </c>
      <c r="AB6" s="237" t="e">
        <f aca="false">SUM(AB7+AB26)</f>
        <v>#REF!</v>
      </c>
      <c r="AC6" s="237" t="e">
        <f aca="false">SUM(AC7+AC26)</f>
        <v>#REF!</v>
      </c>
      <c r="AD6" s="237" t="e">
        <f aca="false">SUM(AD7+AD26)</f>
        <v>#REF!</v>
      </c>
      <c r="AE6" s="237" t="e">
        <f aca="false">SUM(AE7+AE26)</f>
        <v>#REF!</v>
      </c>
      <c r="AF6" s="237" t="e">
        <f aca="false">SUM(AF7+AF26)</f>
        <v>#REF!</v>
      </c>
      <c r="AG6" s="237" t="e">
        <f aca="false">SUM(AG7+AG26)</f>
        <v>#REF!</v>
      </c>
      <c r="AH6" s="237" t="e">
        <f aca="false">SUM(AH7+AH26)</f>
        <v>#REF!</v>
      </c>
      <c r="AI6" s="237" t="e">
        <f aca="false">SUM(AI7+AI26)</f>
        <v>#REF!</v>
      </c>
      <c r="AJ6" s="237" t="e">
        <f aca="false">SUM(AJ7+AJ26)</f>
        <v>#REF!</v>
      </c>
      <c r="AK6" s="237" t="e">
        <f aca="false">SUM(AK7+AK26)</f>
        <v>#REF!</v>
      </c>
      <c r="AL6" s="237" t="e">
        <f aca="false">SUM(AL7+AL26)</f>
        <v>#REF!</v>
      </c>
      <c r="AM6" s="237" t="e">
        <f aca="false">SUM(AM7+AM26)</f>
        <v>#REF!</v>
      </c>
      <c r="AN6" s="237" t="e">
        <f aca="false">SUM(AN7+AN26)</f>
        <v>#REF!</v>
      </c>
      <c r="AO6" s="237" t="n">
        <f aca="false">SUM(AO7+AO26)</f>
        <v>1589775.24719623</v>
      </c>
      <c r="AP6" s="237" t="e">
        <f aca="false">SUM(AP7+AP26)</f>
        <v>#REF!</v>
      </c>
      <c r="AQ6" s="237" t="e">
        <f aca="false">SUM(AQ7+AQ26)</f>
        <v>#REF!</v>
      </c>
      <c r="AR6" s="237" t="n">
        <f aca="false">SUM(AR7+AR26)</f>
        <v>1754927.33426239</v>
      </c>
      <c r="AS6" s="237" t="n">
        <f aca="false">SUM(AS7+AS26)</f>
        <v>0</v>
      </c>
      <c r="AT6" s="237" t="n">
        <f aca="false">SUM(AT7+AT26)</f>
        <v>464153.35</v>
      </c>
      <c r="AU6" s="237" t="n">
        <f aca="false">SUM(AU7+AU26)</f>
        <v>384219.67</v>
      </c>
      <c r="AV6" s="237" t="n">
        <f aca="false">SUM(AV7+AV26)</f>
        <v>72345.1</v>
      </c>
      <c r="AW6" s="237" t="n">
        <f aca="false">SUM(AW7+AW26)</f>
        <v>2066801.90426239</v>
      </c>
      <c r="AX6" s="237" t="n">
        <f aca="false">SUM(AX7+AX26)</f>
        <v>0</v>
      </c>
      <c r="AY6" s="237" t="n">
        <f aca="false">SUM(AY7+AY26)</f>
        <v>0</v>
      </c>
      <c r="AZ6" s="237" t="n">
        <f aca="false">SUM(AZ7+AZ26)</f>
        <v>0</v>
      </c>
      <c r="BA6" s="237" t="n">
        <f aca="false">SUM(BA7+BA26)</f>
        <v>0</v>
      </c>
      <c r="BB6" s="237" t="n">
        <f aca="false">SUM(BB7+BB26)</f>
        <v>0</v>
      </c>
      <c r="BC6" s="237" t="n">
        <f aca="false">SUM(BC7+BC26)</f>
        <v>0</v>
      </c>
      <c r="BD6" s="237" t="n">
        <f aca="false">SUM(BD7+BD26)</f>
        <v>0</v>
      </c>
      <c r="BE6" s="237" t="n">
        <f aca="false">SUM(BE7+BE26)</f>
        <v>2042942.64087398</v>
      </c>
      <c r="BF6" s="237" t="n">
        <f aca="false">SUM(BF7+BF26)</f>
        <v>0</v>
      </c>
      <c r="BG6" s="237" t="n">
        <f aca="false">SUM(BG7+BG26)</f>
        <v>741227.27</v>
      </c>
      <c r="BH6" s="237" t="n">
        <f aca="false">SUM(BH7+BH26)</f>
        <v>2059987</v>
      </c>
      <c r="BI6" s="237" t="n">
        <f aca="false">SUM(BI7+BI26)</f>
        <v>2059987</v>
      </c>
      <c r="BJ6" s="237" t="n">
        <f aca="false">SUM(BJ7+BJ26)</f>
        <v>351281.33</v>
      </c>
      <c r="BK6" s="237" t="n">
        <f aca="false">SUM(BK7+BK26)</f>
        <v>2075930</v>
      </c>
      <c r="BL6" s="237" t="n">
        <f aca="false">SUM(BL7+BL26)</f>
        <v>2050430</v>
      </c>
      <c r="BM6" s="46" t="n">
        <f aca="false">SUM(BJ6/BI6*100)</f>
        <v>17.0525993610639</v>
      </c>
    </row>
    <row r="7" customFormat="false" ht="12.75" hidden="true" customHeight="false" outlineLevel="0" collapsed="false">
      <c r="A7" s="238"/>
      <c r="B7" s="239"/>
      <c r="C7" s="239"/>
      <c r="D7" s="239"/>
      <c r="E7" s="239"/>
      <c r="F7" s="239"/>
      <c r="G7" s="239"/>
      <c r="H7" s="239"/>
      <c r="I7" s="240" t="s">
        <v>528</v>
      </c>
      <c r="J7" s="241" t="s">
        <v>529</v>
      </c>
      <c r="K7" s="242" t="e">
        <f aca="false">SUM(K8)</f>
        <v>#REF!</v>
      </c>
      <c r="L7" s="242" t="e">
        <f aca="false">SUM(L8)</f>
        <v>#REF!</v>
      </c>
      <c r="M7" s="242" t="e">
        <f aca="false">SUM(M8)</f>
        <v>#REF!</v>
      </c>
      <c r="N7" s="242" t="n">
        <f aca="false">SUM(N8)</f>
        <v>128000</v>
      </c>
      <c r="O7" s="242" t="n">
        <f aca="false">SUM(O8)</f>
        <v>128000</v>
      </c>
      <c r="P7" s="242" t="n">
        <f aca="false">SUM(P8)</f>
        <v>128000</v>
      </c>
      <c r="Q7" s="242" t="n">
        <f aca="false">SUM(Q8)</f>
        <v>128000</v>
      </c>
      <c r="R7" s="242" t="n">
        <f aca="false">SUM(R8)</f>
        <v>67838.38</v>
      </c>
      <c r="S7" s="242" t="n">
        <f aca="false">SUM(S8)</f>
        <v>135000</v>
      </c>
      <c r="T7" s="242" t="n">
        <f aca="false">SUM(T8)</f>
        <v>46004.14</v>
      </c>
      <c r="U7" s="242" t="n">
        <f aca="false">SUM(U8)</f>
        <v>0</v>
      </c>
      <c r="V7" s="242" t="n">
        <f aca="false">SUM(V8)</f>
        <v>946.666666666667</v>
      </c>
      <c r="W7" s="242" t="n">
        <f aca="false">SUM(W8)</f>
        <v>220000</v>
      </c>
      <c r="X7" s="242" t="n">
        <f aca="false">SUM(X8)</f>
        <v>160000</v>
      </c>
      <c r="Y7" s="242" t="n">
        <f aca="false">SUM(Y8)</f>
        <v>210000</v>
      </c>
      <c r="Z7" s="242" t="n">
        <f aca="false">SUM(Z8)</f>
        <v>193000</v>
      </c>
      <c r="AA7" s="242" t="n">
        <f aca="false">SUM(AA8)</f>
        <v>160000</v>
      </c>
      <c r="AB7" s="242" t="n">
        <f aca="false">SUM(AB8)</f>
        <v>78432.05</v>
      </c>
      <c r="AC7" s="242" t="n">
        <f aca="false">SUM(AC8)</f>
        <v>160000</v>
      </c>
      <c r="AD7" s="242" t="n">
        <f aca="false">SUM(AD8)</f>
        <v>150000</v>
      </c>
      <c r="AE7" s="242" t="n">
        <f aca="false">SUM(AE8)</f>
        <v>0</v>
      </c>
      <c r="AF7" s="242" t="n">
        <f aca="false">SUM(AF8)</f>
        <v>0</v>
      </c>
      <c r="AG7" s="242" t="n">
        <f aca="false">SUM(AG8)</f>
        <v>150000</v>
      </c>
      <c r="AH7" s="242" t="n">
        <f aca="false">SUM(AH8)</f>
        <v>99202.66</v>
      </c>
      <c r="AI7" s="242" t="n">
        <f aca="false">SUM(AI8)</f>
        <v>260000</v>
      </c>
      <c r="AJ7" s="242" t="n">
        <f aca="false">SUM(AJ8)</f>
        <v>83193.96</v>
      </c>
      <c r="AK7" s="242" t="n">
        <f aca="false">SUM(AK8)</f>
        <v>130000</v>
      </c>
      <c r="AL7" s="242" t="n">
        <f aca="false">SUM(AL8)</f>
        <v>0</v>
      </c>
      <c r="AM7" s="242" t="n">
        <f aca="false">SUM(AM8)</f>
        <v>0</v>
      </c>
      <c r="AN7" s="242" t="n">
        <f aca="false">SUM(AN8)</f>
        <v>130000</v>
      </c>
      <c r="AO7" s="237" t="n">
        <f aca="false">SUM(AN7/$AN$2)</f>
        <v>17253.9650939014</v>
      </c>
      <c r="AP7" s="242" t="n">
        <f aca="false">SUM(AP8)</f>
        <v>165000</v>
      </c>
      <c r="AQ7" s="242" t="n">
        <f aca="false">SUM(AQ8)</f>
        <v>0</v>
      </c>
      <c r="AR7" s="237" t="n">
        <f aca="false">SUM(AP7/$AN$2)</f>
        <v>21899.2633884133</v>
      </c>
      <c r="AS7" s="237" t="n">
        <f aca="false">SUM(AS8)</f>
        <v>0</v>
      </c>
      <c r="AT7" s="237" t="n">
        <f aca="false">SUM(AT8)</f>
        <v>13423.24</v>
      </c>
      <c r="AU7" s="237" t="n">
        <f aca="false">SUM(AU8)</f>
        <v>1960</v>
      </c>
      <c r="AV7" s="237" t="n">
        <f aca="false">SUM(AV8)</f>
        <v>0</v>
      </c>
      <c r="AW7" s="237" t="n">
        <f aca="false">SUM(AW8)</f>
        <v>23859.2633884133</v>
      </c>
      <c r="AX7" s="237" t="n">
        <f aca="false">SUM(AX8)</f>
        <v>0</v>
      </c>
      <c r="AY7" s="237" t="n">
        <f aca="false">SUM(AY8)</f>
        <v>0</v>
      </c>
      <c r="AZ7" s="237" t="n">
        <f aca="false">SUM(AZ8)</f>
        <v>0</v>
      </c>
      <c r="BA7" s="237" t="n">
        <f aca="false">SUM(BA8)</f>
        <v>0</v>
      </c>
      <c r="BB7" s="237" t="n">
        <f aca="false">SUM(BB8)</f>
        <v>0</v>
      </c>
      <c r="BC7" s="237" t="n">
        <f aca="false">SUM(BC8)</f>
        <v>0</v>
      </c>
      <c r="BD7" s="237" t="n">
        <f aca="false">SUM(BD8)</f>
        <v>0</v>
      </c>
      <c r="BE7" s="237" t="n">
        <f aca="false">SUM(BE8)</f>
        <v>0</v>
      </c>
      <c r="BF7" s="237" t="n">
        <f aca="false">SUM(BF8)</f>
        <v>0</v>
      </c>
      <c r="BG7" s="237" t="n">
        <f aca="false">SUM(BG8)</f>
        <v>16794.45</v>
      </c>
      <c r="BH7" s="237" t="n">
        <f aca="false">SUM(BH8)</f>
        <v>17500</v>
      </c>
      <c r="BI7" s="237" t="n">
        <f aca="false">SUM(BI8)</f>
        <v>17500</v>
      </c>
      <c r="BJ7" s="237" t="n">
        <f aca="false">SUM(BJ8)</f>
        <v>10311</v>
      </c>
      <c r="BK7" s="237" t="n">
        <f aca="false">SUM(BK8)</f>
        <v>58000</v>
      </c>
      <c r="BL7" s="237" t="n">
        <f aca="false">SUM(BL8)</f>
        <v>19500</v>
      </c>
      <c r="BM7" s="46" t="n">
        <f aca="false">SUM(BJ7/BI7*100)</f>
        <v>58.92</v>
      </c>
    </row>
    <row r="8" customFormat="false" ht="12.75" hidden="true" customHeight="false" outlineLevel="0" collapsed="false">
      <c r="A8" s="243" t="s">
        <v>530</v>
      </c>
      <c r="B8" s="239"/>
      <c r="C8" s="239"/>
      <c r="D8" s="239"/>
      <c r="E8" s="239"/>
      <c r="F8" s="239"/>
      <c r="G8" s="239"/>
      <c r="H8" s="239"/>
      <c r="I8" s="240" t="s">
        <v>531</v>
      </c>
      <c r="J8" s="241"/>
      <c r="K8" s="242" t="e">
        <f aca="false">SUM(K9+K19)</f>
        <v>#REF!</v>
      </c>
      <c r="L8" s="242" t="e">
        <f aca="false">SUM(L9+L19)</f>
        <v>#REF!</v>
      </c>
      <c r="M8" s="242" t="e">
        <f aca="false">SUM(M9+M19)</f>
        <v>#REF!</v>
      </c>
      <c r="N8" s="242" t="n">
        <f aca="false">SUM(N9+N19)</f>
        <v>128000</v>
      </c>
      <c r="O8" s="242" t="n">
        <f aca="false">SUM(O9+O19)</f>
        <v>128000</v>
      </c>
      <c r="P8" s="242" t="n">
        <f aca="false">SUM(P9+P19)</f>
        <v>128000</v>
      </c>
      <c r="Q8" s="242" t="n">
        <f aca="false">SUM(Q9+Q19)</f>
        <v>128000</v>
      </c>
      <c r="R8" s="242" t="n">
        <f aca="false">SUM(R9+R19)</f>
        <v>67838.38</v>
      </c>
      <c r="S8" s="242" t="n">
        <f aca="false">SUM(S9+S19)</f>
        <v>135000</v>
      </c>
      <c r="T8" s="242" t="n">
        <f aca="false">SUM(T9+T19)</f>
        <v>46004.14</v>
      </c>
      <c r="U8" s="242" t="n">
        <f aca="false">SUM(U9+U19)</f>
        <v>0</v>
      </c>
      <c r="V8" s="242" t="n">
        <f aca="false">SUM(V9+V19)</f>
        <v>946.666666666667</v>
      </c>
      <c r="W8" s="242" t="n">
        <f aca="false">SUM(W9+W19)</f>
        <v>220000</v>
      </c>
      <c r="X8" s="242" t="n">
        <f aca="false">SUM(X9+X19)</f>
        <v>160000</v>
      </c>
      <c r="Y8" s="242" t="n">
        <f aca="false">SUM(Y9+Y19)</f>
        <v>210000</v>
      </c>
      <c r="Z8" s="242" t="n">
        <f aca="false">SUM(Z9+Z19)</f>
        <v>193000</v>
      </c>
      <c r="AA8" s="242" t="n">
        <f aca="false">SUM(AA9+AA19)</f>
        <v>160000</v>
      </c>
      <c r="AB8" s="242" t="n">
        <f aca="false">SUM(AB9+AB19)</f>
        <v>78432.05</v>
      </c>
      <c r="AC8" s="242" t="n">
        <f aca="false">SUM(AC9+AC19)</f>
        <v>160000</v>
      </c>
      <c r="AD8" s="242" t="n">
        <f aca="false">SUM(AD9+AD19)</f>
        <v>150000</v>
      </c>
      <c r="AE8" s="242" t="n">
        <f aca="false">SUM(AE9+AE19)</f>
        <v>0</v>
      </c>
      <c r="AF8" s="242" t="n">
        <f aca="false">SUM(AF9+AF19)</f>
        <v>0</v>
      </c>
      <c r="AG8" s="242" t="n">
        <f aca="false">SUM(AG9+AG19)</f>
        <v>150000</v>
      </c>
      <c r="AH8" s="242" t="n">
        <f aca="false">SUM(AH9+AH19)</f>
        <v>99202.66</v>
      </c>
      <c r="AI8" s="242" t="n">
        <f aca="false">SUM(AI9+AI19)</f>
        <v>260000</v>
      </c>
      <c r="AJ8" s="242" t="n">
        <f aca="false">SUM(AJ9+AJ19)</f>
        <v>83193.96</v>
      </c>
      <c r="AK8" s="242" t="n">
        <f aca="false">SUM(AK9+AK19)</f>
        <v>130000</v>
      </c>
      <c r="AL8" s="242" t="n">
        <f aca="false">SUM(AL9+AL19)</f>
        <v>0</v>
      </c>
      <c r="AM8" s="242" t="n">
        <f aca="false">SUM(AM9+AM19)</f>
        <v>0</v>
      </c>
      <c r="AN8" s="242" t="n">
        <f aca="false">SUM(AN9+AN19)</f>
        <v>130000</v>
      </c>
      <c r="AO8" s="237" t="n">
        <f aca="false">SUM(AN8/$AN$2)</f>
        <v>17253.9650939014</v>
      </c>
      <c r="AP8" s="242" t="n">
        <f aca="false">SUM(AP9+AP19)</f>
        <v>165000</v>
      </c>
      <c r="AQ8" s="242" t="n">
        <f aca="false">SUM(AQ9+AQ19)</f>
        <v>0</v>
      </c>
      <c r="AR8" s="237" t="n">
        <f aca="false">SUM(AP8/$AN$2)</f>
        <v>21899.2633884133</v>
      </c>
      <c r="AS8" s="237"/>
      <c r="AT8" s="237" t="n">
        <f aca="false">SUM(AT9+AT19)</f>
        <v>13423.24</v>
      </c>
      <c r="AU8" s="237" t="n">
        <f aca="false">SUM(AU9+AU19)</f>
        <v>1960</v>
      </c>
      <c r="AV8" s="237" t="n">
        <f aca="false">SUM(AV9+AV19)</f>
        <v>0</v>
      </c>
      <c r="AW8" s="237" t="n">
        <f aca="false">SUM(AR8+AU8-AV8)</f>
        <v>23859.2633884133</v>
      </c>
      <c r="AX8" s="45"/>
      <c r="AY8" s="45"/>
      <c r="AZ8" s="45"/>
      <c r="BA8" s="45"/>
      <c r="BB8" s="45"/>
      <c r="BC8" s="45"/>
      <c r="BD8" s="45"/>
      <c r="BE8" s="45"/>
      <c r="BF8" s="47"/>
      <c r="BG8" s="45" t="n">
        <f aca="false">SUM(BG12+BG22)</f>
        <v>16794.45</v>
      </c>
      <c r="BH8" s="45" t="n">
        <f aca="false">SUM(BH12+BH22)</f>
        <v>17500</v>
      </c>
      <c r="BI8" s="45" t="n">
        <f aca="false">SUM(BI12+BI22)</f>
        <v>17500</v>
      </c>
      <c r="BJ8" s="45" t="n">
        <f aca="false">SUM(BJ12+BJ22)</f>
        <v>10311</v>
      </c>
      <c r="BK8" s="45" t="n">
        <f aca="false">SUM(BK12+BK22)</f>
        <v>58000</v>
      </c>
      <c r="BL8" s="45" t="n">
        <f aca="false">SUM(BL12+BL22)</f>
        <v>19500</v>
      </c>
      <c r="BM8" s="46" t="n">
        <f aca="false">SUM(BJ8/BI8*100)</f>
        <v>58.92</v>
      </c>
    </row>
    <row r="9" customFormat="false" ht="12.75" hidden="true" customHeight="false" outlineLevel="0" collapsed="false">
      <c r="A9" s="238" t="s">
        <v>532</v>
      </c>
      <c r="B9" s="234"/>
      <c r="C9" s="234"/>
      <c r="D9" s="234"/>
      <c r="E9" s="234"/>
      <c r="F9" s="234"/>
      <c r="G9" s="234"/>
      <c r="H9" s="234"/>
      <c r="I9" s="244" t="s">
        <v>533</v>
      </c>
      <c r="J9" s="245" t="s">
        <v>534</v>
      </c>
      <c r="K9" s="246" t="e">
        <f aca="false">SUM(K10)</f>
        <v>#REF!</v>
      </c>
      <c r="L9" s="246" t="e">
        <f aca="false">SUM(L10)</f>
        <v>#REF!</v>
      </c>
      <c r="M9" s="246" t="e">
        <f aca="false">SUM(M10)</f>
        <v>#REF!</v>
      </c>
      <c r="N9" s="246" t="n">
        <f aca="false">SUM(N10)</f>
        <v>108000</v>
      </c>
      <c r="O9" s="246" t="n">
        <f aca="false">SUM(O10)</f>
        <v>108000</v>
      </c>
      <c r="P9" s="246" t="n">
        <f aca="false">SUM(P10)</f>
        <v>108000</v>
      </c>
      <c r="Q9" s="246" t="n">
        <f aca="false">SUM(Q10)</f>
        <v>108000</v>
      </c>
      <c r="R9" s="246" t="n">
        <f aca="false">SUM(R10)</f>
        <v>57838.38</v>
      </c>
      <c r="S9" s="246" t="n">
        <f aca="false">SUM(S10)</f>
        <v>115000</v>
      </c>
      <c r="T9" s="246" t="n">
        <f aca="false">SUM(T10)</f>
        <v>41004.14</v>
      </c>
      <c r="U9" s="246" t="n">
        <f aca="false">SUM(U10)</f>
        <v>0</v>
      </c>
      <c r="V9" s="246" t="n">
        <f aca="false">SUM(V10)</f>
        <v>846.666666666667</v>
      </c>
      <c r="W9" s="246" t="n">
        <f aca="false">SUM(W10)</f>
        <v>200000</v>
      </c>
      <c r="X9" s="246" t="n">
        <f aca="false">SUM(X10)</f>
        <v>130000</v>
      </c>
      <c r="Y9" s="246" t="n">
        <f aca="false">SUM(Y10)</f>
        <v>180000</v>
      </c>
      <c r="Z9" s="246" t="n">
        <f aca="false">SUM(Z10)</f>
        <v>163000</v>
      </c>
      <c r="AA9" s="246" t="n">
        <f aca="false">SUM(AA10)</f>
        <v>130000</v>
      </c>
      <c r="AB9" s="246" t="n">
        <f aca="false">SUM(AB10)</f>
        <v>65932.05</v>
      </c>
      <c r="AC9" s="246" t="n">
        <f aca="false">SUM(AC10)</f>
        <v>130000</v>
      </c>
      <c r="AD9" s="246" t="n">
        <f aca="false">SUM(AD10)</f>
        <v>120000</v>
      </c>
      <c r="AE9" s="246" t="n">
        <f aca="false">SUM(AE10)</f>
        <v>0</v>
      </c>
      <c r="AF9" s="246" t="n">
        <f aca="false">SUM(AF10)</f>
        <v>0</v>
      </c>
      <c r="AG9" s="246" t="n">
        <f aca="false">SUM(AG10)</f>
        <v>120000</v>
      </c>
      <c r="AH9" s="246" t="n">
        <f aca="false">SUM(AH10)</f>
        <v>84202.66</v>
      </c>
      <c r="AI9" s="246" t="n">
        <f aca="false">SUM(AI10)</f>
        <v>220000</v>
      </c>
      <c r="AJ9" s="246" t="n">
        <f aca="false">SUM(AJ10)</f>
        <v>73193.96</v>
      </c>
      <c r="AK9" s="246" t="n">
        <f aca="false">SUM(AK10)</f>
        <v>90000</v>
      </c>
      <c r="AL9" s="246" t="n">
        <f aca="false">SUM(AL10)</f>
        <v>0</v>
      </c>
      <c r="AM9" s="246" t="n">
        <f aca="false">SUM(AM10)</f>
        <v>0</v>
      </c>
      <c r="AN9" s="246" t="n">
        <f aca="false">SUM(AN10)</f>
        <v>90000</v>
      </c>
      <c r="AO9" s="237" t="n">
        <f aca="false">SUM(AN9/$AN$2)</f>
        <v>11945.0527573163</v>
      </c>
      <c r="AP9" s="246" t="n">
        <f aca="false">SUM(AP10)</f>
        <v>125000</v>
      </c>
      <c r="AQ9" s="246" t="n">
        <f aca="false">SUM(AQ10)</f>
        <v>0</v>
      </c>
      <c r="AR9" s="237" t="n">
        <f aca="false">SUM(AP9/$AN$2)</f>
        <v>16590.3510518283</v>
      </c>
      <c r="AS9" s="237"/>
      <c r="AT9" s="237" t="n">
        <f aca="false">SUM(AT10)</f>
        <v>10768.74</v>
      </c>
      <c r="AU9" s="237" t="n">
        <f aca="false">SUM(AU10)</f>
        <v>1960</v>
      </c>
      <c r="AV9" s="237" t="n">
        <f aca="false">SUM(AV10)</f>
        <v>0</v>
      </c>
      <c r="AW9" s="237" t="n">
        <f aca="false">SUM(AR9+AU9-AV9)</f>
        <v>18550.3510518283</v>
      </c>
      <c r="AX9" s="45"/>
      <c r="AY9" s="45"/>
      <c r="AZ9" s="45"/>
      <c r="BA9" s="45"/>
      <c r="BB9" s="45"/>
      <c r="BC9" s="45"/>
      <c r="BD9" s="45"/>
      <c r="BE9" s="45"/>
      <c r="BF9" s="47"/>
      <c r="BG9" s="45"/>
      <c r="BH9" s="45" t="n">
        <f aca="false">SUM(BH12)</f>
        <v>12000</v>
      </c>
      <c r="BI9" s="45" t="n">
        <f aca="false">SUM(BI12)</f>
        <v>12000</v>
      </c>
      <c r="BJ9" s="45" t="n">
        <f aca="false">SUM(BJ12)</f>
        <v>6186</v>
      </c>
      <c r="BK9" s="45" t="n">
        <f aca="false">SUM(BK12)</f>
        <v>52000</v>
      </c>
      <c r="BL9" s="45" t="n">
        <f aca="false">SUM(BL12)</f>
        <v>13000</v>
      </c>
      <c r="BM9" s="46" t="n">
        <f aca="false">SUM(BJ9/BI9*100)</f>
        <v>51.55</v>
      </c>
    </row>
    <row r="10" customFormat="false" ht="12.75" hidden="true" customHeight="false" outlineLevel="0" collapsed="false">
      <c r="A10" s="238"/>
      <c r="B10" s="234"/>
      <c r="C10" s="234"/>
      <c r="D10" s="234"/>
      <c r="E10" s="234"/>
      <c r="F10" s="234"/>
      <c r="G10" s="234"/>
      <c r="H10" s="234"/>
      <c r="I10" s="244" t="s">
        <v>535</v>
      </c>
      <c r="J10" s="245"/>
      <c r="K10" s="246" t="e">
        <f aca="false">SUM(K12)</f>
        <v>#REF!</v>
      </c>
      <c r="L10" s="246" t="e">
        <f aca="false">SUM(L12)</f>
        <v>#REF!</v>
      </c>
      <c r="M10" s="246" t="e">
        <f aca="false">SUM(M12)</f>
        <v>#REF!</v>
      </c>
      <c r="N10" s="246" t="n">
        <f aca="false">SUM(N12)</f>
        <v>108000</v>
      </c>
      <c r="O10" s="246" t="n">
        <f aca="false">SUM(O12)</f>
        <v>108000</v>
      </c>
      <c r="P10" s="246" t="n">
        <f aca="false">SUM(P12)</f>
        <v>108000</v>
      </c>
      <c r="Q10" s="246" t="n">
        <f aca="false">SUM(Q12)</f>
        <v>108000</v>
      </c>
      <c r="R10" s="246" t="n">
        <f aca="false">SUM(R12)</f>
        <v>57838.38</v>
      </c>
      <c r="S10" s="246" t="n">
        <f aca="false">SUM(S12)</f>
        <v>115000</v>
      </c>
      <c r="T10" s="246" t="n">
        <f aca="false">SUM(T12)</f>
        <v>41004.14</v>
      </c>
      <c r="U10" s="246" t="n">
        <f aca="false">SUM(U12)</f>
        <v>0</v>
      </c>
      <c r="V10" s="246" t="n">
        <f aca="false">SUM(V12)</f>
        <v>846.666666666667</v>
      </c>
      <c r="W10" s="246" t="n">
        <f aca="false">SUM(W12)</f>
        <v>200000</v>
      </c>
      <c r="X10" s="246" t="n">
        <f aca="false">SUM(X12)</f>
        <v>130000</v>
      </c>
      <c r="Y10" s="246" t="n">
        <f aca="false">SUM(Y12)</f>
        <v>180000</v>
      </c>
      <c r="Z10" s="246" t="n">
        <f aca="false">SUM(Z12)</f>
        <v>163000</v>
      </c>
      <c r="AA10" s="246" t="n">
        <f aca="false">SUM(AA12)</f>
        <v>130000</v>
      </c>
      <c r="AB10" s="246" t="n">
        <f aca="false">SUM(AB12)</f>
        <v>65932.05</v>
      </c>
      <c r="AC10" s="246" t="n">
        <f aca="false">SUM(AC12)</f>
        <v>130000</v>
      </c>
      <c r="AD10" s="246" t="n">
        <f aca="false">SUM(AD12)</f>
        <v>120000</v>
      </c>
      <c r="AE10" s="246" t="n">
        <f aca="false">SUM(AE12)</f>
        <v>0</v>
      </c>
      <c r="AF10" s="246" t="n">
        <f aca="false">SUM(AF12)</f>
        <v>0</v>
      </c>
      <c r="AG10" s="246" t="n">
        <f aca="false">SUM(AG12)</f>
        <v>120000</v>
      </c>
      <c r="AH10" s="246" t="n">
        <f aca="false">SUM(AH12)</f>
        <v>84202.66</v>
      </c>
      <c r="AI10" s="246" t="n">
        <f aca="false">SUM(AI12)</f>
        <v>220000</v>
      </c>
      <c r="AJ10" s="246" t="n">
        <f aca="false">SUM(AJ12)</f>
        <v>73193.96</v>
      </c>
      <c r="AK10" s="246" t="n">
        <f aca="false">SUM(AK12)</f>
        <v>90000</v>
      </c>
      <c r="AL10" s="246" t="n">
        <f aca="false">SUM(AL12)</f>
        <v>0</v>
      </c>
      <c r="AM10" s="246" t="n">
        <f aca="false">SUM(AM12)</f>
        <v>0</v>
      </c>
      <c r="AN10" s="246" t="n">
        <f aca="false">SUM(AN12)</f>
        <v>90000</v>
      </c>
      <c r="AO10" s="237" t="n">
        <f aca="false">SUM(AN10/$AN$2)</f>
        <v>11945.0527573163</v>
      </c>
      <c r="AP10" s="246" t="n">
        <f aca="false">SUM(AP12)</f>
        <v>125000</v>
      </c>
      <c r="AQ10" s="246" t="n">
        <f aca="false">SUM(AQ12)</f>
        <v>0</v>
      </c>
      <c r="AR10" s="237" t="n">
        <f aca="false">SUM(AP10/$AN$2)</f>
        <v>16590.3510518283</v>
      </c>
      <c r="AS10" s="237"/>
      <c r="AT10" s="237" t="n">
        <f aca="false">SUM(AT12)</f>
        <v>10768.74</v>
      </c>
      <c r="AU10" s="237" t="n">
        <f aca="false">SUM(AU12)</f>
        <v>1960</v>
      </c>
      <c r="AV10" s="237" t="n">
        <f aca="false">SUM(AV12)</f>
        <v>0</v>
      </c>
      <c r="AW10" s="237" t="n">
        <f aca="false">SUM(AR10+AU10-AV10)</f>
        <v>18550.3510518283</v>
      </c>
      <c r="AX10" s="45"/>
      <c r="AY10" s="45"/>
      <c r="AZ10" s="45"/>
      <c r="BA10" s="45"/>
      <c r="BB10" s="45"/>
      <c r="BC10" s="45"/>
      <c r="BD10" s="45" t="s">
        <v>536</v>
      </c>
      <c r="BE10" s="45"/>
      <c r="BF10" s="47"/>
      <c r="BG10" s="45"/>
      <c r="BH10" s="45" t="n">
        <f aca="false">SUM(BH11)</f>
        <v>12000</v>
      </c>
      <c r="BI10" s="45" t="n">
        <f aca="false">SUM(BI11)</f>
        <v>12000</v>
      </c>
      <c r="BJ10" s="45" t="n">
        <f aca="false">SUM(BJ11)</f>
        <v>6186</v>
      </c>
      <c r="BK10" s="45" t="n">
        <f aca="false">SUM(BK11)</f>
        <v>52000</v>
      </c>
      <c r="BL10" s="45" t="n">
        <f aca="false">SUM(BL11)</f>
        <v>13000</v>
      </c>
      <c r="BM10" s="46" t="n">
        <f aca="false">SUM(BJ10/BI10*100)</f>
        <v>51.55</v>
      </c>
    </row>
    <row r="11" customFormat="false" ht="12.75" hidden="true" customHeight="false" outlineLevel="0" collapsed="false">
      <c r="A11" s="238"/>
      <c r="B11" s="234" t="s">
        <v>537</v>
      </c>
      <c r="C11" s="234"/>
      <c r="D11" s="234"/>
      <c r="E11" s="234"/>
      <c r="F11" s="234"/>
      <c r="G11" s="234"/>
      <c r="H11" s="234"/>
      <c r="I11" s="244" t="s">
        <v>538</v>
      </c>
      <c r="J11" s="245" t="s">
        <v>75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 t="n">
        <v>90000</v>
      </c>
      <c r="AO11" s="237" t="n">
        <f aca="false">SUM(AN11/$AN$2)</f>
        <v>11945.0527573163</v>
      </c>
      <c r="AP11" s="246" t="n">
        <f aca="false">SUM(AP12)</f>
        <v>125000</v>
      </c>
      <c r="AQ11" s="246" t="n">
        <f aca="false">SUM(AQ12)</f>
        <v>0</v>
      </c>
      <c r="AR11" s="237" t="n">
        <f aca="false">SUM(AP11/$AN$2)</f>
        <v>16590.3510518283</v>
      </c>
      <c r="AS11" s="237"/>
      <c r="AT11" s="237" t="n">
        <f aca="false">SUM(AT12)</f>
        <v>10768.74</v>
      </c>
      <c r="AU11" s="237" t="n">
        <f aca="false">SUM(AU12)</f>
        <v>1960</v>
      </c>
      <c r="AV11" s="237" t="n">
        <f aca="false">SUM(AV12)</f>
        <v>0</v>
      </c>
      <c r="AW11" s="237" t="n">
        <f aca="false">SUM(AR11+AU11-AV11)</f>
        <v>18550.3510518283</v>
      </c>
      <c r="AX11" s="45"/>
      <c r="AY11" s="45"/>
      <c r="AZ11" s="45"/>
      <c r="BA11" s="45"/>
      <c r="BB11" s="45"/>
      <c r="BC11" s="45"/>
      <c r="BD11" s="45"/>
      <c r="BE11" s="45"/>
      <c r="BF11" s="47"/>
      <c r="BG11" s="45"/>
      <c r="BH11" s="45" t="n">
        <f aca="false">SUM(BH12)</f>
        <v>12000</v>
      </c>
      <c r="BI11" s="45" t="n">
        <f aca="false">SUM(BI12)</f>
        <v>12000</v>
      </c>
      <c r="BJ11" s="45" t="n">
        <f aca="false">SUM(BJ12)</f>
        <v>6186</v>
      </c>
      <c r="BK11" s="45" t="n">
        <f aca="false">SUM(BK12)</f>
        <v>52000</v>
      </c>
      <c r="BL11" s="45" t="n">
        <f aca="false">SUM(BL12)</f>
        <v>13000</v>
      </c>
      <c r="BM11" s="46" t="n">
        <f aca="false">SUM(BJ11/BI11*100)</f>
        <v>51.55</v>
      </c>
    </row>
    <row r="12" customFormat="false" ht="12.75" hidden="true" customHeight="false" outlineLevel="0" collapsed="false">
      <c r="A12" s="243"/>
      <c r="B12" s="247"/>
      <c r="C12" s="247"/>
      <c r="D12" s="247"/>
      <c r="E12" s="247"/>
      <c r="F12" s="247"/>
      <c r="G12" s="247"/>
      <c r="H12" s="247"/>
      <c r="I12" s="235" t="n">
        <v>3</v>
      </c>
      <c r="J12" s="236" t="s">
        <v>234</v>
      </c>
      <c r="K12" s="237" t="e">
        <f aca="false">SUM(K13)</f>
        <v>#REF!</v>
      </c>
      <c r="L12" s="237" t="e">
        <f aca="false">SUM(L13)</f>
        <v>#REF!</v>
      </c>
      <c r="M12" s="237" t="e">
        <f aca="false">SUM(M13)</f>
        <v>#REF!</v>
      </c>
      <c r="N12" s="237" t="n">
        <f aca="false">SUM(N13)</f>
        <v>108000</v>
      </c>
      <c r="O12" s="237" t="n">
        <f aca="false">SUM(O13)</f>
        <v>108000</v>
      </c>
      <c r="P12" s="237" t="n">
        <f aca="false">SUM(P13)</f>
        <v>108000</v>
      </c>
      <c r="Q12" s="237" t="n">
        <f aca="false">SUM(Q13)</f>
        <v>108000</v>
      </c>
      <c r="R12" s="237" t="n">
        <f aca="false">SUM(R13)</f>
        <v>57838.38</v>
      </c>
      <c r="S12" s="237" t="n">
        <f aca="false">SUM(S13)</f>
        <v>115000</v>
      </c>
      <c r="T12" s="237" t="n">
        <f aca="false">SUM(T13)</f>
        <v>41004.14</v>
      </c>
      <c r="U12" s="237" t="n">
        <f aca="false">SUM(U13)</f>
        <v>0</v>
      </c>
      <c r="V12" s="237" t="n">
        <f aca="false">SUM(V13)</f>
        <v>846.666666666667</v>
      </c>
      <c r="W12" s="237" t="n">
        <f aca="false">SUM(W13)</f>
        <v>200000</v>
      </c>
      <c r="X12" s="237" t="n">
        <f aca="false">SUM(X13)</f>
        <v>130000</v>
      </c>
      <c r="Y12" s="237" t="n">
        <f aca="false">SUM(Y13)</f>
        <v>180000</v>
      </c>
      <c r="Z12" s="237" t="n">
        <f aca="false">SUM(Z13)</f>
        <v>163000</v>
      </c>
      <c r="AA12" s="237" t="n">
        <f aca="false">SUM(AA13)</f>
        <v>130000</v>
      </c>
      <c r="AB12" s="237" t="n">
        <f aca="false">SUM(AB13)</f>
        <v>65932.05</v>
      </c>
      <c r="AC12" s="237" t="n">
        <f aca="false">SUM(AC13)</f>
        <v>130000</v>
      </c>
      <c r="AD12" s="237" t="n">
        <f aca="false">SUM(AD13)</f>
        <v>120000</v>
      </c>
      <c r="AE12" s="237" t="n">
        <f aca="false">SUM(AE13)</f>
        <v>0</v>
      </c>
      <c r="AF12" s="237" t="n">
        <f aca="false">SUM(AF13)</f>
        <v>0</v>
      </c>
      <c r="AG12" s="237" t="n">
        <f aca="false">SUM(AG13)</f>
        <v>120000</v>
      </c>
      <c r="AH12" s="237" t="n">
        <f aca="false">SUM(AH13)</f>
        <v>84202.66</v>
      </c>
      <c r="AI12" s="237" t="n">
        <f aca="false">SUM(AI13)</f>
        <v>220000</v>
      </c>
      <c r="AJ12" s="237" t="n">
        <f aca="false">SUM(AJ13)</f>
        <v>73193.96</v>
      </c>
      <c r="AK12" s="237" t="n">
        <f aca="false">SUM(AK13)</f>
        <v>90000</v>
      </c>
      <c r="AL12" s="237" t="n">
        <f aca="false">SUM(AL13)</f>
        <v>0</v>
      </c>
      <c r="AM12" s="237" t="n">
        <f aca="false">SUM(AM13)</f>
        <v>0</v>
      </c>
      <c r="AN12" s="237" t="n">
        <f aca="false">SUM(AN13)</f>
        <v>90000</v>
      </c>
      <c r="AO12" s="237" t="n">
        <f aca="false">SUM(AN12/$AN$2)</f>
        <v>11945.0527573163</v>
      </c>
      <c r="AP12" s="237" t="n">
        <f aca="false">SUM(AP13)</f>
        <v>125000</v>
      </c>
      <c r="AQ12" s="237" t="n">
        <f aca="false">SUM(AQ13)</f>
        <v>0</v>
      </c>
      <c r="AR12" s="237" t="n">
        <f aca="false">SUM(AP12/$AN$2)</f>
        <v>16590.3510518283</v>
      </c>
      <c r="AS12" s="237"/>
      <c r="AT12" s="237" t="n">
        <f aca="false">SUM(AT13)</f>
        <v>10768.74</v>
      </c>
      <c r="AU12" s="237" t="n">
        <f aca="false">SUM(AU13)</f>
        <v>1960</v>
      </c>
      <c r="AV12" s="237" t="n">
        <f aca="false">SUM(AV13)</f>
        <v>0</v>
      </c>
      <c r="AW12" s="237" t="n">
        <f aca="false">SUM(AR12+AU12-AV12)</f>
        <v>18550.3510518283</v>
      </c>
      <c r="AX12" s="45"/>
      <c r="AY12" s="45"/>
      <c r="AZ12" s="45"/>
      <c r="BA12" s="45"/>
      <c r="BB12" s="45"/>
      <c r="BC12" s="45"/>
      <c r="BD12" s="45"/>
      <c r="BE12" s="45"/>
      <c r="BF12" s="47"/>
      <c r="BG12" s="45" t="n">
        <f aca="false">SUM(BG13)</f>
        <v>12812.7</v>
      </c>
      <c r="BH12" s="45" t="n">
        <f aca="false">SUM(BH13)</f>
        <v>12000</v>
      </c>
      <c r="BI12" s="45" t="n">
        <f aca="false">SUM(BI13)</f>
        <v>12000</v>
      </c>
      <c r="BJ12" s="45" t="n">
        <f aca="false">SUM(BJ13)</f>
        <v>6186</v>
      </c>
      <c r="BK12" s="45" t="n">
        <f aca="false">SUM(BK13)</f>
        <v>52000</v>
      </c>
      <c r="BL12" s="45" t="n">
        <f aca="false">SUM(BL13)</f>
        <v>13000</v>
      </c>
      <c r="BM12" s="46" t="n">
        <f aca="false">SUM(BJ12/BI12*100)</f>
        <v>51.55</v>
      </c>
    </row>
    <row r="13" customFormat="false" ht="13.5" hidden="true" customHeight="true" outlineLevel="0" collapsed="false">
      <c r="A13" s="243"/>
      <c r="B13" s="247" t="s">
        <v>538</v>
      </c>
      <c r="C13" s="247"/>
      <c r="D13" s="247"/>
      <c r="E13" s="247"/>
      <c r="F13" s="247"/>
      <c r="G13" s="247"/>
      <c r="H13" s="247"/>
      <c r="I13" s="235" t="n">
        <v>32</v>
      </c>
      <c r="J13" s="236" t="s">
        <v>257</v>
      </c>
      <c r="K13" s="237" t="e">
        <f aca="false">SUM(#REF!+K14)</f>
        <v>#REF!</v>
      </c>
      <c r="L13" s="237" t="e">
        <f aca="false">SUM(#REF!+L14)</f>
        <v>#REF!</v>
      </c>
      <c r="M13" s="237" t="e">
        <f aca="false">SUM(#REF!+M14)</f>
        <v>#REF!</v>
      </c>
      <c r="N13" s="237" t="n">
        <f aca="false">SUM(N14)</f>
        <v>108000</v>
      </c>
      <c r="O13" s="237" t="n">
        <f aca="false">SUM(O14)</f>
        <v>108000</v>
      </c>
      <c r="P13" s="237" t="n">
        <f aca="false">SUM(P14)</f>
        <v>108000</v>
      </c>
      <c r="Q13" s="237" t="n">
        <f aca="false">SUM(Q14)</f>
        <v>108000</v>
      </c>
      <c r="R13" s="237" t="n">
        <f aca="false">SUM(R14)</f>
        <v>57838.38</v>
      </c>
      <c r="S13" s="237" t="n">
        <f aca="false">SUM(S14)</f>
        <v>115000</v>
      </c>
      <c r="T13" s="237" t="n">
        <f aca="false">SUM(T14)</f>
        <v>41004.14</v>
      </c>
      <c r="U13" s="237" t="n">
        <f aca="false">SUM(U14)</f>
        <v>0</v>
      </c>
      <c r="V13" s="237" t="n">
        <f aca="false">SUM(V14)</f>
        <v>846.666666666667</v>
      </c>
      <c r="W13" s="237" t="n">
        <f aca="false">SUM(W14)</f>
        <v>200000</v>
      </c>
      <c r="X13" s="237" t="n">
        <f aca="false">SUM(X14)</f>
        <v>130000</v>
      </c>
      <c r="Y13" s="237" t="n">
        <f aca="false">SUM(Y14)</f>
        <v>180000</v>
      </c>
      <c r="Z13" s="237" t="n">
        <f aca="false">SUM(Z14)</f>
        <v>163000</v>
      </c>
      <c r="AA13" s="237" t="n">
        <f aca="false">SUM(AA14)</f>
        <v>130000</v>
      </c>
      <c r="AB13" s="237" t="n">
        <f aca="false">SUM(AB14)</f>
        <v>65932.05</v>
      </c>
      <c r="AC13" s="237" t="n">
        <f aca="false">SUM(AC14)</f>
        <v>130000</v>
      </c>
      <c r="AD13" s="237" t="n">
        <f aca="false">SUM(AD14)</f>
        <v>120000</v>
      </c>
      <c r="AE13" s="237" t="n">
        <f aca="false">SUM(AE14)</f>
        <v>0</v>
      </c>
      <c r="AF13" s="237" t="n">
        <f aca="false">SUM(AF14)</f>
        <v>0</v>
      </c>
      <c r="AG13" s="237" t="n">
        <f aca="false">SUM(AG14)</f>
        <v>120000</v>
      </c>
      <c r="AH13" s="237" t="n">
        <f aca="false">SUM(AH14)</f>
        <v>84202.66</v>
      </c>
      <c r="AI13" s="237" t="n">
        <f aca="false">SUM(AI14)</f>
        <v>220000</v>
      </c>
      <c r="AJ13" s="237" t="n">
        <f aca="false">SUM(AJ14)</f>
        <v>73193.96</v>
      </c>
      <c r="AK13" s="237" t="n">
        <f aca="false">SUM(AK14)</f>
        <v>90000</v>
      </c>
      <c r="AL13" s="237" t="n">
        <f aca="false">SUM(AL14)</f>
        <v>0</v>
      </c>
      <c r="AM13" s="237" t="n">
        <f aca="false">SUM(AM14)</f>
        <v>0</v>
      </c>
      <c r="AN13" s="237" t="n">
        <f aca="false">SUM(AN14)</f>
        <v>90000</v>
      </c>
      <c r="AO13" s="237" t="n">
        <f aca="false">SUM(AN13/$AN$2)</f>
        <v>11945.0527573163</v>
      </c>
      <c r="AP13" s="237" t="n">
        <f aca="false">SUM(AP14)</f>
        <v>125000</v>
      </c>
      <c r="AQ13" s="237"/>
      <c r="AR13" s="237" t="n">
        <f aca="false">SUM(AP13/$AN$2)</f>
        <v>16590.3510518283</v>
      </c>
      <c r="AS13" s="237"/>
      <c r="AT13" s="237" t="n">
        <f aca="false">SUM(AT14)</f>
        <v>10768.74</v>
      </c>
      <c r="AU13" s="237" t="n">
        <f aca="false">SUM(AU14)</f>
        <v>1960</v>
      </c>
      <c r="AV13" s="237" t="n">
        <f aca="false">SUM(AV14)</f>
        <v>0</v>
      </c>
      <c r="AW13" s="237" t="n">
        <f aca="false">SUM(AR13+AU13-AV13)</f>
        <v>18550.3510518283</v>
      </c>
      <c r="AX13" s="45"/>
      <c r="AY13" s="45"/>
      <c r="AZ13" s="45"/>
      <c r="BA13" s="45"/>
      <c r="BB13" s="45"/>
      <c r="BC13" s="45"/>
      <c r="BD13" s="45"/>
      <c r="BE13" s="45"/>
      <c r="BF13" s="47"/>
      <c r="BG13" s="45" t="n">
        <f aca="false">SUM(BG14)</f>
        <v>12812.7</v>
      </c>
      <c r="BH13" s="45" t="n">
        <f aca="false">SUM(BH14)</f>
        <v>12000</v>
      </c>
      <c r="BI13" s="45" t="n">
        <f aca="false">SUM(BI14)</f>
        <v>12000</v>
      </c>
      <c r="BJ13" s="45" t="n">
        <f aca="false">SUM(BJ14)</f>
        <v>6186</v>
      </c>
      <c r="BK13" s="45" t="n">
        <v>52000</v>
      </c>
      <c r="BL13" s="45" t="n">
        <v>13000</v>
      </c>
      <c r="BM13" s="46" t="n">
        <f aca="false">SUM(BJ13/BI13*100)</f>
        <v>51.55</v>
      </c>
    </row>
    <row r="14" customFormat="false" ht="12.75" hidden="true" customHeight="false" outlineLevel="0" collapsed="false">
      <c r="A14" s="238"/>
      <c r="B14" s="234"/>
      <c r="C14" s="234"/>
      <c r="D14" s="234"/>
      <c r="E14" s="234"/>
      <c r="F14" s="234"/>
      <c r="G14" s="234"/>
      <c r="H14" s="234"/>
      <c r="I14" s="244" t="n">
        <v>329</v>
      </c>
      <c r="J14" s="245" t="s">
        <v>306</v>
      </c>
      <c r="K14" s="246" t="n">
        <f aca="false">SUM(K15:K18)</f>
        <v>0</v>
      </c>
      <c r="L14" s="246" t="n">
        <f aca="false">SUM(L15:L18)</f>
        <v>0</v>
      </c>
      <c r="M14" s="246" t="n">
        <f aca="false">SUM(M15:M18)</f>
        <v>0</v>
      </c>
      <c r="N14" s="246" t="n">
        <f aca="false">SUM(N15:N18)</f>
        <v>108000</v>
      </c>
      <c r="O14" s="246" t="n">
        <f aca="false">SUM(O15:O18)</f>
        <v>108000</v>
      </c>
      <c r="P14" s="246" t="n">
        <f aca="false">SUM(P15:P18)</f>
        <v>108000</v>
      </c>
      <c r="Q14" s="246" t="n">
        <f aca="false">SUM(Q15:Q18)</f>
        <v>108000</v>
      </c>
      <c r="R14" s="246" t="n">
        <f aca="false">SUM(R15:R18)</f>
        <v>57838.38</v>
      </c>
      <c r="S14" s="246" t="n">
        <f aca="false">SUM(S15:S18)</f>
        <v>115000</v>
      </c>
      <c r="T14" s="246" t="n">
        <f aca="false">SUM(T15:T18)</f>
        <v>41004.14</v>
      </c>
      <c r="U14" s="246" t="n">
        <f aca="false">SUM(U15:U18)</f>
        <v>0</v>
      </c>
      <c r="V14" s="246" t="n">
        <f aca="false">SUM(V15:V18)</f>
        <v>846.666666666667</v>
      </c>
      <c r="W14" s="246" t="n">
        <f aca="false">SUM(W15:W18)</f>
        <v>200000</v>
      </c>
      <c r="X14" s="246" t="n">
        <f aca="false">SUM(X15:X18)</f>
        <v>130000</v>
      </c>
      <c r="Y14" s="246" t="n">
        <f aca="false">SUM(Y15:Y18)</f>
        <v>180000</v>
      </c>
      <c r="Z14" s="246" t="n">
        <f aca="false">SUM(Z15:Z18)</f>
        <v>163000</v>
      </c>
      <c r="AA14" s="246" t="n">
        <f aca="false">SUM(AA15:AA18)</f>
        <v>130000</v>
      </c>
      <c r="AB14" s="246" t="n">
        <f aca="false">SUM(AB15:AB18)</f>
        <v>65932.05</v>
      </c>
      <c r="AC14" s="246" t="n">
        <f aca="false">SUM(AC15:AC18)</f>
        <v>130000</v>
      </c>
      <c r="AD14" s="246" t="n">
        <f aca="false">SUM(AD15:AD18)</f>
        <v>120000</v>
      </c>
      <c r="AE14" s="246" t="n">
        <f aca="false">SUM(AE15:AE18)</f>
        <v>0</v>
      </c>
      <c r="AF14" s="246" t="n">
        <f aca="false">SUM(AF15:AF18)</f>
        <v>0</v>
      </c>
      <c r="AG14" s="246" t="n">
        <f aca="false">SUM(AG15:AG18)</f>
        <v>120000</v>
      </c>
      <c r="AH14" s="246" t="n">
        <f aca="false">SUM(AH15:AH18)</f>
        <v>84202.66</v>
      </c>
      <c r="AI14" s="246" t="n">
        <f aca="false">SUM(AI15:AI18)</f>
        <v>220000</v>
      </c>
      <c r="AJ14" s="246" t="n">
        <f aca="false">SUM(AJ15:AJ18)</f>
        <v>73193.96</v>
      </c>
      <c r="AK14" s="246" t="n">
        <f aca="false">SUM(AK15:AK18)</f>
        <v>90000</v>
      </c>
      <c r="AL14" s="246" t="n">
        <f aca="false">SUM(AL15:AL18)</f>
        <v>0</v>
      </c>
      <c r="AM14" s="246" t="n">
        <f aca="false">SUM(AM15:AM18)</f>
        <v>0</v>
      </c>
      <c r="AN14" s="246" t="n">
        <f aca="false">SUM(AN15:AN18)</f>
        <v>90000</v>
      </c>
      <c r="AO14" s="237" t="n">
        <f aca="false">SUM(AN14/$AN$2)</f>
        <v>11945.0527573163</v>
      </c>
      <c r="AP14" s="246" t="n">
        <f aca="false">SUM(AP15:AP18)</f>
        <v>125000</v>
      </c>
      <c r="AQ14" s="246"/>
      <c r="AR14" s="237" t="n">
        <f aca="false">SUM(AP14/$AN$2)</f>
        <v>16590.3510518283</v>
      </c>
      <c r="AS14" s="237"/>
      <c r="AT14" s="237" t="n">
        <f aca="false">SUM(AT15:AT18)</f>
        <v>10768.74</v>
      </c>
      <c r="AU14" s="237" t="n">
        <f aca="false">SUM(AU15:AU18)</f>
        <v>1960</v>
      </c>
      <c r="AV14" s="237" t="n">
        <f aca="false">SUM(AV15:AV18)</f>
        <v>0</v>
      </c>
      <c r="AW14" s="237" t="n">
        <f aca="false">SUM(AR14+AU14-AV14)</f>
        <v>18550.3510518283</v>
      </c>
      <c r="AX14" s="45"/>
      <c r="AY14" s="45"/>
      <c r="AZ14" s="45"/>
      <c r="BA14" s="45"/>
      <c r="BB14" s="45"/>
      <c r="BC14" s="45"/>
      <c r="BD14" s="45"/>
      <c r="BE14" s="45"/>
      <c r="BF14" s="47"/>
      <c r="BG14" s="45" t="n">
        <f aca="false">SUM(BG15:BG18)</f>
        <v>12812.7</v>
      </c>
      <c r="BH14" s="45" t="n">
        <f aca="false">SUM(BH15:BH18)</f>
        <v>12000</v>
      </c>
      <c r="BI14" s="45" t="n">
        <f aca="false">SUM(BI15:BI18)</f>
        <v>12000</v>
      </c>
      <c r="BJ14" s="45" t="n">
        <f aca="false">SUM(BJ15:BJ18)</f>
        <v>6186</v>
      </c>
      <c r="BK14" s="45"/>
      <c r="BL14" s="45"/>
      <c r="BM14" s="46" t="n">
        <f aca="false">SUM(BJ14/BI14*100)</f>
        <v>51.55</v>
      </c>
    </row>
    <row r="15" customFormat="false" ht="12.75" hidden="true" customHeight="false" outlineLevel="0" collapsed="false">
      <c r="A15" s="238"/>
      <c r="B15" s="234"/>
      <c r="C15" s="234"/>
      <c r="D15" s="234"/>
      <c r="E15" s="234"/>
      <c r="F15" s="234"/>
      <c r="G15" s="234"/>
      <c r="H15" s="234"/>
      <c r="I15" s="244" t="n">
        <v>32911</v>
      </c>
      <c r="J15" s="245" t="s">
        <v>539</v>
      </c>
      <c r="K15" s="246"/>
      <c r="L15" s="246"/>
      <c r="M15" s="246"/>
      <c r="N15" s="246" t="n">
        <v>100000</v>
      </c>
      <c r="O15" s="246" t="n">
        <v>100000</v>
      </c>
      <c r="P15" s="246" t="n">
        <v>100000</v>
      </c>
      <c r="Q15" s="246" t="n">
        <v>100000</v>
      </c>
      <c r="R15" s="246" t="n">
        <v>28652.38</v>
      </c>
      <c r="S15" s="246" t="n">
        <v>80000</v>
      </c>
      <c r="T15" s="246" t="n">
        <v>36253.9</v>
      </c>
      <c r="U15" s="246"/>
      <c r="V15" s="237" t="n">
        <f aca="false">S15/P15*100</f>
        <v>80</v>
      </c>
      <c r="W15" s="246" t="n">
        <v>80000</v>
      </c>
      <c r="X15" s="246" t="n">
        <v>100000</v>
      </c>
      <c r="Y15" s="246" t="n">
        <v>100000</v>
      </c>
      <c r="Z15" s="246" t="n">
        <v>100000</v>
      </c>
      <c r="AA15" s="246" t="n">
        <v>100000</v>
      </c>
      <c r="AB15" s="246" t="n">
        <v>19829.59</v>
      </c>
      <c r="AC15" s="246" t="n">
        <v>100000</v>
      </c>
      <c r="AD15" s="246" t="n">
        <v>80000</v>
      </c>
      <c r="AE15" s="246"/>
      <c r="AF15" s="246"/>
      <c r="AG15" s="248" t="n">
        <v>80000</v>
      </c>
      <c r="AH15" s="246" t="n">
        <v>60839.65</v>
      </c>
      <c r="AI15" s="246" t="n">
        <v>80000</v>
      </c>
      <c r="AJ15" s="45" t="n">
        <v>27663.23</v>
      </c>
      <c r="AK15" s="246" t="n">
        <v>50000</v>
      </c>
      <c r="AL15" s="246"/>
      <c r="AM15" s="246"/>
      <c r="AN15" s="45" t="n">
        <f aca="false">SUM(AK15+AL15-AM15)</f>
        <v>50000</v>
      </c>
      <c r="AO15" s="237" t="n">
        <f aca="false">SUM(AN15/$AN$2)</f>
        <v>6636.1404207313</v>
      </c>
      <c r="AP15" s="45" t="n">
        <v>50000</v>
      </c>
      <c r="AQ15" s="45"/>
      <c r="AR15" s="237" t="n">
        <f aca="false">SUM(AP15/$AN$2)</f>
        <v>6636.1404207313</v>
      </c>
      <c r="AS15" s="237" t="n">
        <v>4252.8</v>
      </c>
      <c r="AT15" s="237" t="n">
        <v>4252.8</v>
      </c>
      <c r="AU15" s="237" t="n">
        <v>1000</v>
      </c>
      <c r="AV15" s="237"/>
      <c r="AW15" s="237" t="n">
        <f aca="false">SUM(AR15+AU15-AV15)</f>
        <v>7636.1404207313</v>
      </c>
      <c r="AX15" s="45" t="n">
        <v>7636.14</v>
      </c>
      <c r="AY15" s="45"/>
      <c r="AZ15" s="45"/>
      <c r="BA15" s="45"/>
      <c r="BB15" s="45"/>
      <c r="BC15" s="45"/>
      <c r="BD15" s="45" t="n">
        <f aca="false">SUM(AX15+AY15+AZ15+BA15+BB15+BC15)</f>
        <v>7636.14</v>
      </c>
      <c r="BE15" s="45" t="n">
        <f aca="false">SUM(AW15-BD15)</f>
        <v>0.000420731302256172</v>
      </c>
      <c r="BF15" s="45" t="n">
        <f aca="false">SUM(BE15-AW15)</f>
        <v>-7636.14</v>
      </c>
      <c r="BG15" s="45" t="n">
        <v>5817.96</v>
      </c>
      <c r="BH15" s="45" t="n">
        <v>7000</v>
      </c>
      <c r="BI15" s="45" t="n">
        <v>7000</v>
      </c>
      <c r="BJ15" s="45" t="n">
        <v>4636.74</v>
      </c>
      <c r="BK15" s="45"/>
      <c r="BL15" s="45"/>
      <c r="BM15" s="46" t="n">
        <f aca="false">SUM(BJ15/BI15*100)</f>
        <v>66.2391428571429</v>
      </c>
    </row>
    <row r="16" customFormat="false" ht="12.75" hidden="true" customHeight="false" outlineLevel="0" collapsed="false">
      <c r="A16" s="238"/>
      <c r="B16" s="234"/>
      <c r="C16" s="234"/>
      <c r="D16" s="234"/>
      <c r="E16" s="234"/>
      <c r="F16" s="234"/>
      <c r="G16" s="234"/>
      <c r="H16" s="234"/>
      <c r="I16" s="244" t="n">
        <v>32921</v>
      </c>
      <c r="J16" s="245" t="s">
        <v>540</v>
      </c>
      <c r="K16" s="246"/>
      <c r="L16" s="246"/>
      <c r="M16" s="246"/>
      <c r="N16" s="246" t="n">
        <v>5000</v>
      </c>
      <c r="O16" s="246" t="n">
        <v>5000</v>
      </c>
      <c r="P16" s="246" t="n">
        <v>5000</v>
      </c>
      <c r="Q16" s="246" t="n">
        <v>5000</v>
      </c>
      <c r="R16" s="246" t="n">
        <v>25856.88</v>
      </c>
      <c r="S16" s="246" t="n">
        <v>30000</v>
      </c>
      <c r="T16" s="246" t="n">
        <v>1754.19</v>
      </c>
      <c r="U16" s="246"/>
      <c r="V16" s="237" t="n">
        <f aca="false">S16/P16*100</f>
        <v>600</v>
      </c>
      <c r="W16" s="246" t="n">
        <v>15000</v>
      </c>
      <c r="X16" s="246" t="n">
        <v>15000</v>
      </c>
      <c r="Y16" s="246" t="n">
        <v>15000</v>
      </c>
      <c r="Z16" s="246" t="n">
        <v>15000</v>
      </c>
      <c r="AA16" s="246" t="n">
        <v>15000</v>
      </c>
      <c r="AB16" s="246" t="n">
        <v>1916.2</v>
      </c>
      <c r="AC16" s="246" t="n">
        <v>15000</v>
      </c>
      <c r="AD16" s="246" t="n">
        <v>15000</v>
      </c>
      <c r="AE16" s="246"/>
      <c r="AF16" s="246"/>
      <c r="AG16" s="248" t="n">
        <f aca="false">SUM(AC16+AE16-AF16)</f>
        <v>15000</v>
      </c>
      <c r="AH16" s="246" t="n">
        <v>1596.84</v>
      </c>
      <c r="AI16" s="246" t="n">
        <v>15000</v>
      </c>
      <c r="AJ16" s="45" t="n">
        <v>0</v>
      </c>
      <c r="AK16" s="246" t="n">
        <v>15000</v>
      </c>
      <c r="AL16" s="246"/>
      <c r="AM16" s="246"/>
      <c r="AN16" s="45" t="n">
        <f aca="false">SUM(AK16+AL16-AM16)</f>
        <v>15000</v>
      </c>
      <c r="AO16" s="237" t="n">
        <f aca="false">SUM(AN16/$AN$2)</f>
        <v>1990.84212621939</v>
      </c>
      <c r="AP16" s="45" t="n">
        <v>15000</v>
      </c>
      <c r="AQ16" s="45"/>
      <c r="AR16" s="237" t="n">
        <f aca="false">SUM(AP16/$AN$2)</f>
        <v>1990.84212621939</v>
      </c>
      <c r="AS16" s="237"/>
      <c r="AT16" s="237"/>
      <c r="AU16" s="237"/>
      <c r="AV16" s="237"/>
      <c r="AW16" s="237" t="n">
        <f aca="false">SUM(AR16+AU16-AV16)</f>
        <v>1990.84212621939</v>
      </c>
      <c r="AX16" s="45" t="n">
        <v>1990.84</v>
      </c>
      <c r="AY16" s="45"/>
      <c r="AZ16" s="45"/>
      <c r="BA16" s="45"/>
      <c r="BB16" s="45"/>
      <c r="BC16" s="45"/>
      <c r="BD16" s="45" t="n">
        <f aca="false">SUM(AX16+AY16+AZ16+BA16+BB16+BC16)</f>
        <v>1990.84</v>
      </c>
      <c r="BE16" s="45" t="n">
        <f aca="false">SUM(AW16-BD16)</f>
        <v>0.00212621939067503</v>
      </c>
      <c r="BF16" s="45" t="n">
        <f aca="false">SUM(BE16-AW16)</f>
        <v>-1990.84</v>
      </c>
      <c r="BG16" s="45"/>
      <c r="BH16" s="45" t="n">
        <v>2000</v>
      </c>
      <c r="BI16" s="45" t="n">
        <v>2000</v>
      </c>
      <c r="BJ16" s="45" t="n">
        <v>0</v>
      </c>
      <c r="BK16" s="45"/>
      <c r="BL16" s="45"/>
      <c r="BM16" s="46" t="n">
        <f aca="false">SUM(BJ16/BI16*100)</f>
        <v>0</v>
      </c>
    </row>
    <row r="17" customFormat="false" ht="12.75" hidden="true" customHeight="false" outlineLevel="0" collapsed="false">
      <c r="A17" s="238"/>
      <c r="B17" s="234"/>
      <c r="C17" s="234"/>
      <c r="D17" s="234"/>
      <c r="E17" s="234"/>
      <c r="F17" s="234"/>
      <c r="G17" s="234"/>
      <c r="H17" s="234"/>
      <c r="I17" s="244" t="n">
        <v>32931</v>
      </c>
      <c r="J17" s="245" t="s">
        <v>541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37"/>
      <c r="W17" s="246" t="n">
        <v>100000</v>
      </c>
      <c r="X17" s="246"/>
      <c r="Y17" s="246" t="n">
        <v>50000</v>
      </c>
      <c r="Z17" s="246" t="n">
        <v>35000</v>
      </c>
      <c r="AA17" s="246" t="n">
        <v>0</v>
      </c>
      <c r="AB17" s="246" t="n">
        <v>33526.45</v>
      </c>
      <c r="AC17" s="246" t="n">
        <v>0</v>
      </c>
      <c r="AD17" s="246"/>
      <c r="AE17" s="246"/>
      <c r="AF17" s="246"/>
      <c r="AG17" s="248" t="n">
        <f aca="false">SUM(AC17+AE17-AF17)</f>
        <v>0</v>
      </c>
      <c r="AH17" s="246"/>
      <c r="AI17" s="246" t="n">
        <v>100000</v>
      </c>
      <c r="AJ17" s="45" t="n">
        <v>32350.4</v>
      </c>
      <c r="AK17" s="246" t="n">
        <v>0</v>
      </c>
      <c r="AL17" s="246"/>
      <c r="AM17" s="246"/>
      <c r="AN17" s="45" t="n">
        <f aca="false">SUM(AK17+AL17-AM17)</f>
        <v>0</v>
      </c>
      <c r="AO17" s="237" t="n">
        <f aca="false">SUM(AN17/$AN$2)</f>
        <v>0</v>
      </c>
      <c r="AP17" s="45" t="n">
        <v>30000</v>
      </c>
      <c r="AQ17" s="45"/>
      <c r="AR17" s="237" t="n">
        <f aca="false">SUM(AP17/$AN$2)</f>
        <v>3981.68425243878</v>
      </c>
      <c r="AS17" s="237" t="n">
        <v>4935.94</v>
      </c>
      <c r="AT17" s="237" t="n">
        <v>4935.94</v>
      </c>
      <c r="AU17" s="237" t="n">
        <v>960</v>
      </c>
      <c r="AV17" s="237"/>
      <c r="AW17" s="237" t="n">
        <f aca="false">SUM(AR17+AU17-AV17)</f>
        <v>4941.68425243878</v>
      </c>
      <c r="AX17" s="45" t="n">
        <v>4941.68</v>
      </c>
      <c r="AY17" s="45"/>
      <c r="AZ17" s="45"/>
      <c r="BA17" s="45"/>
      <c r="BB17" s="45"/>
      <c r="BC17" s="45"/>
      <c r="BD17" s="45" t="n">
        <f aca="false">SUM(AX17+AY17+AZ17+BA17+BB17+BC17)</f>
        <v>4941.68</v>
      </c>
      <c r="BE17" s="45" t="n">
        <f aca="false">SUM(AW17-BD17)</f>
        <v>0.00425243878089532</v>
      </c>
      <c r="BF17" s="45" t="n">
        <f aca="false">SUM(BE17-AW17)</f>
        <v>-4941.68</v>
      </c>
      <c r="BG17" s="45" t="n">
        <v>4935.94</v>
      </c>
      <c r="BH17" s="45" t="n">
        <v>0</v>
      </c>
      <c r="BI17" s="45" t="n">
        <v>0</v>
      </c>
      <c r="BJ17" s="45"/>
      <c r="BK17" s="45"/>
      <c r="BL17" s="45"/>
      <c r="BM17" s="46" t="e">
        <f aca="false">SUM(BJ17/BI17*100)</f>
        <v>#DIV/0!</v>
      </c>
    </row>
    <row r="18" customFormat="false" ht="12.75" hidden="true" customHeight="false" outlineLevel="0" collapsed="false">
      <c r="A18" s="238"/>
      <c r="B18" s="234"/>
      <c r="C18" s="234"/>
      <c r="D18" s="234"/>
      <c r="E18" s="234"/>
      <c r="F18" s="234"/>
      <c r="G18" s="234"/>
      <c r="H18" s="234"/>
      <c r="I18" s="244" t="n">
        <v>32921</v>
      </c>
      <c r="J18" s="245" t="s">
        <v>542</v>
      </c>
      <c r="K18" s="246"/>
      <c r="L18" s="246"/>
      <c r="M18" s="246"/>
      <c r="N18" s="246" t="n">
        <v>3000</v>
      </c>
      <c r="O18" s="246" t="n">
        <v>3000</v>
      </c>
      <c r="P18" s="246" t="n">
        <v>3000</v>
      </c>
      <c r="Q18" s="246" t="n">
        <v>3000</v>
      </c>
      <c r="R18" s="246" t="n">
        <v>3329.12</v>
      </c>
      <c r="S18" s="246" t="n">
        <v>5000</v>
      </c>
      <c r="T18" s="246" t="n">
        <v>2996.05</v>
      </c>
      <c r="U18" s="246"/>
      <c r="V18" s="237" t="n">
        <f aca="false">S18/P18*100</f>
        <v>166.666666666667</v>
      </c>
      <c r="W18" s="246" t="n">
        <v>5000</v>
      </c>
      <c r="X18" s="246" t="n">
        <v>15000</v>
      </c>
      <c r="Y18" s="246" t="n">
        <v>15000</v>
      </c>
      <c r="Z18" s="246" t="n">
        <v>13000</v>
      </c>
      <c r="AA18" s="246" t="n">
        <v>15000</v>
      </c>
      <c r="AB18" s="246" t="n">
        <v>10659.81</v>
      </c>
      <c r="AC18" s="246" t="n">
        <v>15000</v>
      </c>
      <c r="AD18" s="246" t="n">
        <v>25000</v>
      </c>
      <c r="AE18" s="246"/>
      <c r="AF18" s="246"/>
      <c r="AG18" s="248" t="n">
        <v>25000</v>
      </c>
      <c r="AH18" s="246" t="n">
        <v>21766.17</v>
      </c>
      <c r="AI18" s="246" t="n">
        <v>25000</v>
      </c>
      <c r="AJ18" s="45" t="n">
        <v>13180.33</v>
      </c>
      <c r="AK18" s="246" t="n">
        <v>25000</v>
      </c>
      <c r="AL18" s="246"/>
      <c r="AM18" s="246"/>
      <c r="AN18" s="45" t="n">
        <f aca="false">SUM(AK18+AL18-AM18)</f>
        <v>25000</v>
      </c>
      <c r="AO18" s="237" t="n">
        <f aca="false">SUM(AN18/$AN$2)</f>
        <v>3318.07021036565</v>
      </c>
      <c r="AP18" s="45" t="n">
        <v>30000</v>
      </c>
      <c r="AQ18" s="45"/>
      <c r="AR18" s="237" t="n">
        <f aca="false">SUM(AP18/$AN$2)</f>
        <v>3981.68425243878</v>
      </c>
      <c r="AS18" s="237" t="n">
        <v>1580</v>
      </c>
      <c r="AT18" s="237" t="n">
        <v>1580</v>
      </c>
      <c r="AU18" s="237"/>
      <c r="AV18" s="237"/>
      <c r="AW18" s="237" t="n">
        <f aca="false">SUM(AR18+AU18-AV18)</f>
        <v>3981.68425243878</v>
      </c>
      <c r="AX18" s="45" t="n">
        <v>3981.68</v>
      </c>
      <c r="AY18" s="45"/>
      <c r="AZ18" s="45"/>
      <c r="BA18" s="45"/>
      <c r="BB18" s="45"/>
      <c r="BC18" s="45"/>
      <c r="BD18" s="45" t="n">
        <f aca="false">SUM(AX18+AY18+AZ18+BA18+BB18+BC18)</f>
        <v>3981.68</v>
      </c>
      <c r="BE18" s="45" t="n">
        <f aca="false">SUM(AW18-BD18)</f>
        <v>0.00425243878135007</v>
      </c>
      <c r="BF18" s="45" t="n">
        <f aca="false">SUM(BE18-AW18)</f>
        <v>-3981.68</v>
      </c>
      <c r="BG18" s="45" t="n">
        <v>2058.8</v>
      </c>
      <c r="BH18" s="45" t="n">
        <v>3000</v>
      </c>
      <c r="BI18" s="45" t="n">
        <v>3000</v>
      </c>
      <c r="BJ18" s="45" t="n">
        <v>1549.26</v>
      </c>
      <c r="BK18" s="45"/>
      <c r="BL18" s="45"/>
      <c r="BM18" s="46" t="n">
        <f aca="false">SUM(BJ18/BI18*100)</f>
        <v>51.642</v>
      </c>
    </row>
    <row r="19" customFormat="false" ht="12.75" hidden="true" customHeight="false" outlineLevel="0" collapsed="false">
      <c r="A19" s="238" t="s">
        <v>543</v>
      </c>
      <c r="B19" s="234"/>
      <c r="C19" s="234"/>
      <c r="D19" s="234"/>
      <c r="E19" s="234"/>
      <c r="F19" s="234"/>
      <c r="G19" s="234"/>
      <c r="H19" s="234"/>
      <c r="I19" s="244" t="s">
        <v>533</v>
      </c>
      <c r="J19" s="245" t="s">
        <v>544</v>
      </c>
      <c r="K19" s="246" t="n">
        <f aca="false">SUM(K20)</f>
        <v>0</v>
      </c>
      <c r="L19" s="246" t="n">
        <f aca="false">SUM(L20)</f>
        <v>22000</v>
      </c>
      <c r="M19" s="246" t="n">
        <f aca="false">SUM(M20)</f>
        <v>22000</v>
      </c>
      <c r="N19" s="246" t="n">
        <f aca="false">SUM(N20)</f>
        <v>20000</v>
      </c>
      <c r="O19" s="246" t="n">
        <f aca="false">SUM(O20)</f>
        <v>20000</v>
      </c>
      <c r="P19" s="246" t="n">
        <f aca="false">SUM(P20)</f>
        <v>20000</v>
      </c>
      <c r="Q19" s="246" t="n">
        <f aca="false">SUM(Q20)</f>
        <v>20000</v>
      </c>
      <c r="R19" s="246" t="n">
        <f aca="false">SUM(R20)</f>
        <v>10000</v>
      </c>
      <c r="S19" s="246" t="n">
        <f aca="false">SUM(S20)</f>
        <v>20000</v>
      </c>
      <c r="T19" s="246" t="n">
        <f aca="false">SUM(T20)</f>
        <v>5000</v>
      </c>
      <c r="U19" s="246" t="n">
        <f aca="false">SUM(U20)</f>
        <v>0</v>
      </c>
      <c r="V19" s="246" t="n">
        <f aca="false">SUM(V20)</f>
        <v>100</v>
      </c>
      <c r="W19" s="246" t="n">
        <f aca="false">SUM(W20)</f>
        <v>20000</v>
      </c>
      <c r="X19" s="246" t="n">
        <f aca="false">SUM(X20)</f>
        <v>30000</v>
      </c>
      <c r="Y19" s="246" t="n">
        <f aca="false">SUM(Y20)</f>
        <v>30000</v>
      </c>
      <c r="Z19" s="246" t="n">
        <f aca="false">SUM(Z20)</f>
        <v>30000</v>
      </c>
      <c r="AA19" s="246" t="n">
        <f aca="false">SUM(AA20)</f>
        <v>30000</v>
      </c>
      <c r="AB19" s="246" t="n">
        <f aca="false">SUM(AB20)</f>
        <v>12500</v>
      </c>
      <c r="AC19" s="246" t="n">
        <f aca="false">SUM(AC20)</f>
        <v>30000</v>
      </c>
      <c r="AD19" s="246" t="n">
        <f aca="false">SUM(AD20)</f>
        <v>30000</v>
      </c>
      <c r="AE19" s="246" t="n">
        <f aca="false">SUM(AE20)</f>
        <v>0</v>
      </c>
      <c r="AF19" s="246" t="n">
        <f aca="false">SUM(AF20)</f>
        <v>0</v>
      </c>
      <c r="AG19" s="246" t="n">
        <f aca="false">SUM(AG20)</f>
        <v>30000</v>
      </c>
      <c r="AH19" s="246" t="n">
        <f aca="false">SUM(AH20)</f>
        <v>15000</v>
      </c>
      <c r="AI19" s="246" t="n">
        <f aca="false">SUM(AI20)</f>
        <v>40000</v>
      </c>
      <c r="AJ19" s="246" t="n">
        <f aca="false">SUM(AJ20)</f>
        <v>10000</v>
      </c>
      <c r="AK19" s="246" t="n">
        <f aca="false">SUM(AK20)</f>
        <v>40000</v>
      </c>
      <c r="AL19" s="246" t="n">
        <f aca="false">SUM(AL20)</f>
        <v>0</v>
      </c>
      <c r="AM19" s="246" t="n">
        <f aca="false">SUM(AM20)</f>
        <v>0</v>
      </c>
      <c r="AN19" s="246" t="n">
        <f aca="false">SUM(AN20)</f>
        <v>40000</v>
      </c>
      <c r="AO19" s="237" t="n">
        <f aca="false">SUM(AN19/$AN$2)</f>
        <v>5308.91233658504</v>
      </c>
      <c r="AP19" s="246" t="n">
        <f aca="false">SUM(AP20)</f>
        <v>40000</v>
      </c>
      <c r="AQ19" s="246" t="n">
        <f aca="false">SUM(AQ20)</f>
        <v>0</v>
      </c>
      <c r="AR19" s="237" t="n">
        <f aca="false">SUM(AP19/$AN$2)</f>
        <v>5308.91233658504</v>
      </c>
      <c r="AS19" s="237"/>
      <c r="AT19" s="237" t="n">
        <f aca="false">SUM(AT20)</f>
        <v>2654.5</v>
      </c>
      <c r="AU19" s="237" t="n">
        <f aca="false">SUM(AU20)</f>
        <v>0</v>
      </c>
      <c r="AV19" s="237" t="n">
        <f aca="false">SUM(AV20)</f>
        <v>0</v>
      </c>
      <c r="AW19" s="237" t="n">
        <f aca="false">SUM(AR19+AU19-AV19)</f>
        <v>5308.91233658504</v>
      </c>
      <c r="AX19" s="45"/>
      <c r="AY19" s="45"/>
      <c r="AZ19" s="45"/>
      <c r="BA19" s="45"/>
      <c r="BB19" s="45"/>
      <c r="BC19" s="45"/>
      <c r="BD19" s="45" t="n">
        <f aca="false">SUM(AX19+AY19+AZ19+BA19+BB19+BC19)</f>
        <v>0</v>
      </c>
      <c r="BE19" s="45" t="n">
        <f aca="false">SUM(AW19-BD19)</f>
        <v>5308.91233658504</v>
      </c>
      <c r="BF19" s="45" t="n">
        <f aca="false">SUM(BE19-AW19)</f>
        <v>0</v>
      </c>
      <c r="BG19" s="45"/>
      <c r="BH19" s="45" t="n">
        <f aca="false">SUM(BH20)</f>
        <v>5500</v>
      </c>
      <c r="BI19" s="45" t="n">
        <f aca="false">SUM(BI20)</f>
        <v>5500</v>
      </c>
      <c r="BJ19" s="45" t="n">
        <f aca="false">SUM(BJ20)</f>
        <v>4125</v>
      </c>
      <c r="BK19" s="45" t="n">
        <f aca="false">SUM(BK20)</f>
        <v>6000</v>
      </c>
      <c r="BL19" s="45" t="n">
        <f aca="false">SUM(BL20)</f>
        <v>6500</v>
      </c>
      <c r="BM19" s="46" t="n">
        <f aca="false">SUM(BJ19/BI19*100)</f>
        <v>75</v>
      </c>
    </row>
    <row r="20" customFormat="false" ht="12.75" hidden="true" customHeight="false" outlineLevel="0" collapsed="false">
      <c r="A20" s="238"/>
      <c r="B20" s="234"/>
      <c r="C20" s="234"/>
      <c r="D20" s="234"/>
      <c r="E20" s="234"/>
      <c r="F20" s="234"/>
      <c r="G20" s="234"/>
      <c r="H20" s="234"/>
      <c r="I20" s="244" t="s">
        <v>535</v>
      </c>
      <c r="J20" s="245"/>
      <c r="K20" s="246" t="n">
        <f aca="false">SUM(K22)</f>
        <v>0</v>
      </c>
      <c r="L20" s="246" t="n">
        <f aca="false">SUM(L22)</f>
        <v>22000</v>
      </c>
      <c r="M20" s="246" t="n">
        <f aca="false">SUM(M22)</f>
        <v>22000</v>
      </c>
      <c r="N20" s="246" t="n">
        <f aca="false">SUM(N22)</f>
        <v>20000</v>
      </c>
      <c r="O20" s="246" t="n">
        <f aca="false">SUM(O22)</f>
        <v>20000</v>
      </c>
      <c r="P20" s="246" t="n">
        <f aca="false">SUM(P22)</f>
        <v>20000</v>
      </c>
      <c r="Q20" s="246" t="n">
        <f aca="false">SUM(Q22)</f>
        <v>20000</v>
      </c>
      <c r="R20" s="246" t="n">
        <f aca="false">SUM(R22)</f>
        <v>10000</v>
      </c>
      <c r="S20" s="246" t="n">
        <f aca="false">SUM(S22)</f>
        <v>20000</v>
      </c>
      <c r="T20" s="246" t="n">
        <f aca="false">SUM(T22)</f>
        <v>5000</v>
      </c>
      <c r="U20" s="246" t="n">
        <f aca="false">SUM(U22)</f>
        <v>0</v>
      </c>
      <c r="V20" s="246" t="n">
        <f aca="false">SUM(V22)</f>
        <v>100</v>
      </c>
      <c r="W20" s="246" t="n">
        <f aca="false">SUM(W22)</f>
        <v>20000</v>
      </c>
      <c r="X20" s="246" t="n">
        <f aca="false">SUM(X22)</f>
        <v>30000</v>
      </c>
      <c r="Y20" s="246" t="n">
        <f aca="false">SUM(Y22)</f>
        <v>30000</v>
      </c>
      <c r="Z20" s="246" t="n">
        <f aca="false">SUM(Z22)</f>
        <v>30000</v>
      </c>
      <c r="AA20" s="246" t="n">
        <f aca="false">SUM(AA22)</f>
        <v>30000</v>
      </c>
      <c r="AB20" s="246" t="n">
        <f aca="false">SUM(AB22)</f>
        <v>12500</v>
      </c>
      <c r="AC20" s="246" t="n">
        <f aca="false">SUM(AC22)</f>
        <v>30000</v>
      </c>
      <c r="AD20" s="246" t="n">
        <f aca="false">SUM(AD22)</f>
        <v>30000</v>
      </c>
      <c r="AE20" s="246" t="n">
        <f aca="false">SUM(AE22)</f>
        <v>0</v>
      </c>
      <c r="AF20" s="246" t="n">
        <f aca="false">SUM(AF22)</f>
        <v>0</v>
      </c>
      <c r="AG20" s="246" t="n">
        <f aca="false">SUM(AG22)</f>
        <v>30000</v>
      </c>
      <c r="AH20" s="246" t="n">
        <f aca="false">SUM(AH22)</f>
        <v>15000</v>
      </c>
      <c r="AI20" s="246" t="n">
        <f aca="false">SUM(AI22)</f>
        <v>40000</v>
      </c>
      <c r="AJ20" s="246" t="n">
        <f aca="false">SUM(AJ22)</f>
        <v>10000</v>
      </c>
      <c r="AK20" s="246" t="n">
        <f aca="false">SUM(AK22)</f>
        <v>40000</v>
      </c>
      <c r="AL20" s="246" t="n">
        <f aca="false">SUM(AL22)</f>
        <v>0</v>
      </c>
      <c r="AM20" s="246" t="n">
        <f aca="false">SUM(AM22)</f>
        <v>0</v>
      </c>
      <c r="AN20" s="246" t="n">
        <f aca="false">SUM(AN22)</f>
        <v>40000</v>
      </c>
      <c r="AO20" s="237" t="n">
        <f aca="false">SUM(AN20/$AN$2)</f>
        <v>5308.91233658504</v>
      </c>
      <c r="AP20" s="246" t="n">
        <f aca="false">SUM(AP22)</f>
        <v>40000</v>
      </c>
      <c r="AQ20" s="246" t="n">
        <f aca="false">SUM(AQ22)</f>
        <v>0</v>
      </c>
      <c r="AR20" s="237" t="n">
        <f aca="false">SUM(AP20/$AN$2)</f>
        <v>5308.91233658504</v>
      </c>
      <c r="AS20" s="237"/>
      <c r="AT20" s="237" t="n">
        <f aca="false">SUM(AT22)</f>
        <v>2654.5</v>
      </c>
      <c r="AU20" s="237" t="n">
        <f aca="false">SUM(AU22)</f>
        <v>0</v>
      </c>
      <c r="AV20" s="237" t="n">
        <f aca="false">SUM(AV22)</f>
        <v>0</v>
      </c>
      <c r="AW20" s="237" t="n">
        <f aca="false">SUM(AR20+AU20-AV20)</f>
        <v>5308.91233658504</v>
      </c>
      <c r="AX20" s="45"/>
      <c r="AY20" s="45"/>
      <c r="AZ20" s="45"/>
      <c r="BA20" s="45"/>
      <c r="BB20" s="45"/>
      <c r="BC20" s="45"/>
      <c r="BD20" s="45" t="n">
        <f aca="false">SUM(AX20+AY20+AZ20+BA20+BB20+BC20)</f>
        <v>0</v>
      </c>
      <c r="BE20" s="45" t="n">
        <f aca="false">SUM(AW20-BD20)</f>
        <v>5308.91233658504</v>
      </c>
      <c r="BF20" s="45" t="n">
        <f aca="false">SUM(BE20-AW20)</f>
        <v>0</v>
      </c>
      <c r="BG20" s="45"/>
      <c r="BH20" s="45" t="n">
        <f aca="false">SUM(BH21)</f>
        <v>5500</v>
      </c>
      <c r="BI20" s="45" t="n">
        <f aca="false">SUM(BI21)</f>
        <v>5500</v>
      </c>
      <c r="BJ20" s="45" t="n">
        <f aca="false">SUM(BJ21)</f>
        <v>4125</v>
      </c>
      <c r="BK20" s="45" t="n">
        <f aca="false">SUM(BK21)</f>
        <v>6000</v>
      </c>
      <c r="BL20" s="45" t="n">
        <f aca="false">SUM(BL21)</f>
        <v>6500</v>
      </c>
      <c r="BM20" s="46" t="n">
        <f aca="false">SUM(BJ20/BI20*100)</f>
        <v>75</v>
      </c>
    </row>
    <row r="21" customFormat="false" ht="12.75" hidden="true" customHeight="false" outlineLevel="0" collapsed="false">
      <c r="A21" s="238"/>
      <c r="B21" s="234" t="s">
        <v>537</v>
      </c>
      <c r="C21" s="234"/>
      <c r="D21" s="234"/>
      <c r="E21" s="234"/>
      <c r="F21" s="234"/>
      <c r="G21" s="234"/>
      <c r="H21" s="234"/>
      <c r="I21" s="244" t="s">
        <v>538</v>
      </c>
      <c r="J21" s="245" t="s">
        <v>75</v>
      </c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 t="n">
        <v>40000</v>
      </c>
      <c r="AO21" s="237" t="n">
        <f aca="false">SUM(AN21/$AN$2)</f>
        <v>5308.91233658504</v>
      </c>
      <c r="AP21" s="246" t="n">
        <v>40000</v>
      </c>
      <c r="AQ21" s="246" t="n">
        <v>40000</v>
      </c>
      <c r="AR21" s="237" t="n">
        <f aca="false">SUM(AP21/$AN$2)</f>
        <v>5308.91233658504</v>
      </c>
      <c r="AS21" s="237"/>
      <c r="AT21" s="237" t="n">
        <v>40000</v>
      </c>
      <c r="AU21" s="237" t="n">
        <v>40000</v>
      </c>
      <c r="AV21" s="237" t="n">
        <v>40000</v>
      </c>
      <c r="AW21" s="237" t="n">
        <f aca="false">SUM(AR21+AU21-AV21)</f>
        <v>5308.91233658504</v>
      </c>
      <c r="AX21" s="45"/>
      <c r="AY21" s="45"/>
      <c r="AZ21" s="45"/>
      <c r="BA21" s="45"/>
      <c r="BB21" s="45"/>
      <c r="BC21" s="45"/>
      <c r="BD21" s="45" t="n">
        <f aca="false">SUM(AX21+AY21+AZ21+BA21+BB21+BC21)</f>
        <v>0</v>
      </c>
      <c r="BE21" s="45" t="n">
        <f aca="false">SUM(AW21-BD21)</f>
        <v>5308.91233658504</v>
      </c>
      <c r="BF21" s="45" t="n">
        <f aca="false">SUM(BE21-AW21)</f>
        <v>0</v>
      </c>
      <c r="BG21" s="45"/>
      <c r="BH21" s="45" t="n">
        <f aca="false">SUM(BH22)</f>
        <v>5500</v>
      </c>
      <c r="BI21" s="45" t="n">
        <f aca="false">SUM(BI22)</f>
        <v>5500</v>
      </c>
      <c r="BJ21" s="45" t="n">
        <f aca="false">SUM(BJ22)</f>
        <v>4125</v>
      </c>
      <c r="BK21" s="45" t="n">
        <f aca="false">SUM(BK22)</f>
        <v>6000</v>
      </c>
      <c r="BL21" s="45" t="n">
        <f aca="false">SUM(BL22)</f>
        <v>6500</v>
      </c>
      <c r="BM21" s="46" t="n">
        <f aca="false">SUM(BJ21/BI21*100)</f>
        <v>75</v>
      </c>
    </row>
    <row r="22" customFormat="false" ht="12.75" hidden="true" customHeight="false" outlineLevel="0" collapsed="false">
      <c r="A22" s="243"/>
      <c r="B22" s="247"/>
      <c r="C22" s="247"/>
      <c r="D22" s="247"/>
      <c r="E22" s="247"/>
      <c r="F22" s="247"/>
      <c r="G22" s="247"/>
      <c r="H22" s="247"/>
      <c r="I22" s="235" t="n">
        <v>3</v>
      </c>
      <c r="J22" s="236" t="s">
        <v>234</v>
      </c>
      <c r="K22" s="237" t="n">
        <f aca="false">SUM(K23)</f>
        <v>0</v>
      </c>
      <c r="L22" s="237" t="n">
        <f aca="false">SUM(L23)</f>
        <v>22000</v>
      </c>
      <c r="M22" s="237" t="n">
        <f aca="false">SUM(M23)</f>
        <v>22000</v>
      </c>
      <c r="N22" s="237" t="n">
        <f aca="false">SUM(N23)</f>
        <v>20000</v>
      </c>
      <c r="O22" s="237" t="n">
        <f aca="false">SUM(O23)</f>
        <v>20000</v>
      </c>
      <c r="P22" s="237" t="n">
        <f aca="false">SUM(P23)</f>
        <v>20000</v>
      </c>
      <c r="Q22" s="237" t="n">
        <f aca="false">SUM(Q23)</f>
        <v>20000</v>
      </c>
      <c r="R22" s="237" t="n">
        <f aca="false">SUM(R23)</f>
        <v>10000</v>
      </c>
      <c r="S22" s="237" t="n">
        <f aca="false">SUM(S23)</f>
        <v>20000</v>
      </c>
      <c r="T22" s="237" t="n">
        <f aca="false">SUM(T23)</f>
        <v>5000</v>
      </c>
      <c r="U22" s="237" t="n">
        <f aca="false">SUM(U23)</f>
        <v>0</v>
      </c>
      <c r="V22" s="237" t="n">
        <f aca="false">SUM(V23)</f>
        <v>100</v>
      </c>
      <c r="W22" s="237" t="n">
        <f aca="false">SUM(W23)</f>
        <v>20000</v>
      </c>
      <c r="X22" s="237" t="n">
        <f aca="false">SUM(X23)</f>
        <v>30000</v>
      </c>
      <c r="Y22" s="237" t="n">
        <f aca="false">SUM(Y23)</f>
        <v>30000</v>
      </c>
      <c r="Z22" s="237" t="n">
        <f aca="false">SUM(Z23)</f>
        <v>30000</v>
      </c>
      <c r="AA22" s="237" t="n">
        <f aca="false">SUM(AA23)</f>
        <v>30000</v>
      </c>
      <c r="AB22" s="237" t="n">
        <f aca="false">SUM(AB23)</f>
        <v>12500</v>
      </c>
      <c r="AC22" s="237" t="n">
        <f aca="false">SUM(AC23)</f>
        <v>30000</v>
      </c>
      <c r="AD22" s="237" t="n">
        <f aca="false">SUM(AD23)</f>
        <v>30000</v>
      </c>
      <c r="AE22" s="237" t="n">
        <f aca="false">SUM(AE23)</f>
        <v>0</v>
      </c>
      <c r="AF22" s="237" t="n">
        <f aca="false">SUM(AF23)</f>
        <v>0</v>
      </c>
      <c r="AG22" s="237" t="n">
        <f aca="false">SUM(AG23)</f>
        <v>30000</v>
      </c>
      <c r="AH22" s="237" t="n">
        <f aca="false">SUM(AH23)</f>
        <v>15000</v>
      </c>
      <c r="AI22" s="237" t="n">
        <f aca="false">SUM(AI23)</f>
        <v>40000</v>
      </c>
      <c r="AJ22" s="237" t="n">
        <f aca="false">SUM(AJ23)</f>
        <v>10000</v>
      </c>
      <c r="AK22" s="237" t="n">
        <f aca="false">SUM(AK23)</f>
        <v>40000</v>
      </c>
      <c r="AL22" s="237" t="n">
        <f aca="false">SUM(AL23)</f>
        <v>0</v>
      </c>
      <c r="AM22" s="237" t="n">
        <f aca="false">SUM(AM23)</f>
        <v>0</v>
      </c>
      <c r="AN22" s="237" t="n">
        <f aca="false">SUM(AN23)</f>
        <v>40000</v>
      </c>
      <c r="AO22" s="237" t="n">
        <f aca="false">SUM(AN22/$AN$2)</f>
        <v>5308.91233658504</v>
      </c>
      <c r="AP22" s="237" t="n">
        <f aca="false">SUM(AP23)</f>
        <v>40000</v>
      </c>
      <c r="AQ22" s="237" t="n">
        <f aca="false">SUM(AQ23)</f>
        <v>0</v>
      </c>
      <c r="AR22" s="237" t="n">
        <f aca="false">SUM(AP22/$AN$2)</f>
        <v>5308.91233658504</v>
      </c>
      <c r="AS22" s="237"/>
      <c r="AT22" s="237" t="n">
        <f aca="false">SUM(AT23)</f>
        <v>2654.5</v>
      </c>
      <c r="AU22" s="237" t="n">
        <f aca="false">SUM(AU23)</f>
        <v>0</v>
      </c>
      <c r="AV22" s="237" t="n">
        <f aca="false">SUM(AV23)</f>
        <v>0</v>
      </c>
      <c r="AW22" s="237" t="n">
        <f aca="false">SUM(AR22+AU22-AV22)</f>
        <v>5308.91233658504</v>
      </c>
      <c r="AX22" s="45"/>
      <c r="AY22" s="45"/>
      <c r="AZ22" s="45"/>
      <c r="BA22" s="45"/>
      <c r="BB22" s="45"/>
      <c r="BC22" s="45"/>
      <c r="BD22" s="45" t="n">
        <f aca="false">SUM(AX22+AY22+AZ22+BA22+BB22+BC22)</f>
        <v>0</v>
      </c>
      <c r="BE22" s="45" t="n">
        <f aca="false">SUM(AW22-BD22)</f>
        <v>5308.91233658504</v>
      </c>
      <c r="BF22" s="45" t="n">
        <f aca="false">SUM(BE22-AW22)</f>
        <v>0</v>
      </c>
      <c r="BG22" s="45" t="n">
        <f aca="false">SUM(BG23)</f>
        <v>3981.75</v>
      </c>
      <c r="BH22" s="45" t="n">
        <f aca="false">SUM(BH23)</f>
        <v>5500</v>
      </c>
      <c r="BI22" s="45" t="n">
        <f aca="false">SUM(BI23)</f>
        <v>5500</v>
      </c>
      <c r="BJ22" s="45" t="n">
        <f aca="false">SUM(BJ23)</f>
        <v>4125</v>
      </c>
      <c r="BK22" s="45" t="n">
        <f aca="false">SUM(BK23)</f>
        <v>6000</v>
      </c>
      <c r="BL22" s="45" t="n">
        <f aca="false">SUM(BL23)</f>
        <v>6500</v>
      </c>
      <c r="BM22" s="46" t="n">
        <f aca="false">SUM(BJ22/BI22*100)</f>
        <v>75</v>
      </c>
    </row>
    <row r="23" customFormat="false" ht="12.75" hidden="true" customHeight="false" outlineLevel="0" collapsed="false">
      <c r="A23" s="243"/>
      <c r="B23" s="247" t="s">
        <v>538</v>
      </c>
      <c r="C23" s="247"/>
      <c r="D23" s="247"/>
      <c r="E23" s="247"/>
      <c r="F23" s="247"/>
      <c r="G23" s="247"/>
      <c r="H23" s="247"/>
      <c r="I23" s="235" t="n">
        <v>38</v>
      </c>
      <c r="J23" s="236" t="s">
        <v>545</v>
      </c>
      <c r="K23" s="237" t="n">
        <f aca="false">SUM(K25)</f>
        <v>0</v>
      </c>
      <c r="L23" s="237" t="n">
        <f aca="false">SUM(L25)</f>
        <v>22000</v>
      </c>
      <c r="M23" s="237" t="n">
        <f aca="false">SUM(M25)</f>
        <v>22000</v>
      </c>
      <c r="N23" s="237" t="n">
        <f aca="false">SUM(N25)</f>
        <v>20000</v>
      </c>
      <c r="O23" s="237" t="n">
        <f aca="false">SUM(O25)</f>
        <v>20000</v>
      </c>
      <c r="P23" s="237" t="n">
        <f aca="false">SUM(P25)</f>
        <v>20000</v>
      </c>
      <c r="Q23" s="237" t="n">
        <f aca="false">SUM(Q25)</f>
        <v>20000</v>
      </c>
      <c r="R23" s="237" t="n">
        <f aca="false">SUM(R25)</f>
        <v>10000</v>
      </c>
      <c r="S23" s="237" t="n">
        <f aca="false">SUM(S25)</f>
        <v>20000</v>
      </c>
      <c r="T23" s="237" t="n">
        <f aca="false">SUM(T25)</f>
        <v>5000</v>
      </c>
      <c r="U23" s="237" t="n">
        <f aca="false">SUM(U25)</f>
        <v>0</v>
      </c>
      <c r="V23" s="237" t="n">
        <f aca="false">SUM(V25)</f>
        <v>100</v>
      </c>
      <c r="W23" s="237" t="n">
        <f aca="false">SUM(W25)</f>
        <v>20000</v>
      </c>
      <c r="X23" s="237" t="n">
        <f aca="false">SUM(X25)</f>
        <v>30000</v>
      </c>
      <c r="Y23" s="237" t="n">
        <f aca="false">SUM(Y25)</f>
        <v>30000</v>
      </c>
      <c r="Z23" s="237" t="n">
        <f aca="false">SUM(Z25)</f>
        <v>30000</v>
      </c>
      <c r="AA23" s="237" t="n">
        <f aca="false">SUM(AA25)</f>
        <v>30000</v>
      </c>
      <c r="AB23" s="237" t="n">
        <f aca="false">SUM(AB25)</f>
        <v>12500</v>
      </c>
      <c r="AC23" s="237" t="n">
        <f aca="false">SUM(AC25)</f>
        <v>30000</v>
      </c>
      <c r="AD23" s="237" t="n">
        <f aca="false">SUM(AD25)</f>
        <v>30000</v>
      </c>
      <c r="AE23" s="237" t="n">
        <f aca="false">SUM(AE25)</f>
        <v>0</v>
      </c>
      <c r="AF23" s="237" t="n">
        <f aca="false">SUM(AF25)</f>
        <v>0</v>
      </c>
      <c r="AG23" s="237" t="n">
        <f aca="false">SUM(AG25)</f>
        <v>30000</v>
      </c>
      <c r="AH23" s="237" t="n">
        <f aca="false">SUM(AH25)</f>
        <v>15000</v>
      </c>
      <c r="AI23" s="237" t="n">
        <f aca="false">SUM(AI25)</f>
        <v>40000</v>
      </c>
      <c r="AJ23" s="237" t="n">
        <f aca="false">SUM(AJ25)</f>
        <v>10000</v>
      </c>
      <c r="AK23" s="237" t="n">
        <f aca="false">SUM(AK25)</f>
        <v>40000</v>
      </c>
      <c r="AL23" s="237" t="n">
        <f aca="false">SUM(AL25)</f>
        <v>0</v>
      </c>
      <c r="AM23" s="237" t="n">
        <f aca="false">SUM(AM25)</f>
        <v>0</v>
      </c>
      <c r="AN23" s="237" t="n">
        <f aca="false">SUM(AN25)</f>
        <v>40000</v>
      </c>
      <c r="AO23" s="237" t="n">
        <f aca="false">SUM(AN23/$AN$2)</f>
        <v>5308.91233658504</v>
      </c>
      <c r="AP23" s="237" t="n">
        <f aca="false">SUM(AP25)</f>
        <v>40000</v>
      </c>
      <c r="AQ23" s="237" t="n">
        <f aca="false">SUM(AQ25)</f>
        <v>0</v>
      </c>
      <c r="AR23" s="237" t="n">
        <f aca="false">SUM(AP23/$AN$2)</f>
        <v>5308.91233658504</v>
      </c>
      <c r="AS23" s="237"/>
      <c r="AT23" s="237" t="n">
        <f aca="false">SUM(AT25)</f>
        <v>2654.5</v>
      </c>
      <c r="AU23" s="237" t="n">
        <f aca="false">SUM(AU25)</f>
        <v>0</v>
      </c>
      <c r="AV23" s="237" t="n">
        <f aca="false">SUM(AV25)</f>
        <v>0</v>
      </c>
      <c r="AW23" s="237" t="n">
        <f aca="false">SUM(AR23+AU23-AV23)</f>
        <v>5308.91233658504</v>
      </c>
      <c r="AX23" s="45"/>
      <c r="AY23" s="45"/>
      <c r="AZ23" s="45"/>
      <c r="BA23" s="45"/>
      <c r="BB23" s="45"/>
      <c r="BC23" s="45"/>
      <c r="BD23" s="45" t="n">
        <f aca="false">SUM(AX23+AY23+AZ23+BA23+BB23+BC23)</f>
        <v>0</v>
      </c>
      <c r="BE23" s="45" t="n">
        <f aca="false">SUM(AW23-BD23)</f>
        <v>5308.91233658504</v>
      </c>
      <c r="BF23" s="45" t="n">
        <f aca="false">SUM(BE23-AW23)</f>
        <v>0</v>
      </c>
      <c r="BG23" s="45" t="n">
        <f aca="false">SUM(BG24)</f>
        <v>3981.75</v>
      </c>
      <c r="BH23" s="45" t="n">
        <f aca="false">SUM(BH24)</f>
        <v>5500</v>
      </c>
      <c r="BI23" s="45" t="n">
        <f aca="false">SUM(BI24)</f>
        <v>5500</v>
      </c>
      <c r="BJ23" s="45" t="n">
        <f aca="false">SUM(BJ24)</f>
        <v>4125</v>
      </c>
      <c r="BK23" s="45" t="n">
        <v>6000</v>
      </c>
      <c r="BL23" s="45" t="n">
        <v>6500</v>
      </c>
      <c r="BM23" s="46" t="n">
        <f aca="false">SUM(BJ23/BI23*100)</f>
        <v>75</v>
      </c>
    </row>
    <row r="24" customFormat="false" ht="13.5" hidden="true" customHeight="true" outlineLevel="0" collapsed="false">
      <c r="A24" s="238"/>
      <c r="B24" s="234"/>
      <c r="C24" s="234"/>
      <c r="D24" s="234"/>
      <c r="E24" s="234"/>
      <c r="F24" s="234"/>
      <c r="G24" s="234"/>
      <c r="H24" s="234"/>
      <c r="I24" s="244" t="n">
        <v>381</v>
      </c>
      <c r="J24" s="245" t="s">
        <v>197</v>
      </c>
      <c r="K24" s="246" t="n">
        <f aca="false">SUM(K25)</f>
        <v>0</v>
      </c>
      <c r="L24" s="246" t="n">
        <f aca="false">SUM(L25)</f>
        <v>22000</v>
      </c>
      <c r="M24" s="246" t="n">
        <f aca="false">SUM(M25)</f>
        <v>22000</v>
      </c>
      <c r="N24" s="246" t="n">
        <f aca="false">SUM(N25)</f>
        <v>20000</v>
      </c>
      <c r="O24" s="246" t="n">
        <f aca="false">SUM(O25)</f>
        <v>20000</v>
      </c>
      <c r="P24" s="246" t="n">
        <f aca="false">SUM(P25)</f>
        <v>20000</v>
      </c>
      <c r="Q24" s="246" t="n">
        <f aca="false">SUM(Q25)</f>
        <v>20000</v>
      </c>
      <c r="R24" s="246" t="n">
        <f aca="false">SUM(R25)</f>
        <v>10000</v>
      </c>
      <c r="S24" s="246" t="n">
        <f aca="false">SUM(S25)</f>
        <v>20000</v>
      </c>
      <c r="T24" s="246" t="n">
        <f aca="false">SUM(T25)</f>
        <v>5000</v>
      </c>
      <c r="U24" s="246" t="n">
        <f aca="false">SUM(U25)</f>
        <v>0</v>
      </c>
      <c r="V24" s="246" t="n">
        <f aca="false">SUM(V25)</f>
        <v>100</v>
      </c>
      <c r="W24" s="246" t="n">
        <f aca="false">SUM(W25)</f>
        <v>20000</v>
      </c>
      <c r="X24" s="246" t="n">
        <f aca="false">SUM(X25)</f>
        <v>30000</v>
      </c>
      <c r="Y24" s="246" t="n">
        <f aca="false">SUM(Y25)</f>
        <v>30000</v>
      </c>
      <c r="Z24" s="246" t="n">
        <f aca="false">SUM(Z25)</f>
        <v>30000</v>
      </c>
      <c r="AA24" s="246" t="n">
        <f aca="false">SUM(AA25)</f>
        <v>30000</v>
      </c>
      <c r="AB24" s="246" t="n">
        <f aca="false">SUM(AB25)</f>
        <v>12500</v>
      </c>
      <c r="AC24" s="246" t="n">
        <f aca="false">SUM(AC25)</f>
        <v>30000</v>
      </c>
      <c r="AD24" s="246" t="n">
        <f aca="false">SUM(AD25)</f>
        <v>30000</v>
      </c>
      <c r="AE24" s="246" t="n">
        <f aca="false">SUM(AE25)</f>
        <v>0</v>
      </c>
      <c r="AF24" s="246" t="n">
        <f aca="false">SUM(AF25)</f>
        <v>0</v>
      </c>
      <c r="AG24" s="246" t="n">
        <f aca="false">SUM(AG25)</f>
        <v>30000</v>
      </c>
      <c r="AH24" s="246" t="n">
        <f aca="false">SUM(AH25)</f>
        <v>15000</v>
      </c>
      <c r="AI24" s="246" t="n">
        <f aca="false">SUM(AI25)</f>
        <v>40000</v>
      </c>
      <c r="AJ24" s="246" t="n">
        <f aca="false">SUM(AJ25)</f>
        <v>10000</v>
      </c>
      <c r="AK24" s="246" t="n">
        <f aca="false">SUM(AK25)</f>
        <v>40000</v>
      </c>
      <c r="AL24" s="246" t="n">
        <f aca="false">SUM(AL25)</f>
        <v>0</v>
      </c>
      <c r="AM24" s="246" t="n">
        <f aca="false">SUM(AM25)</f>
        <v>0</v>
      </c>
      <c r="AN24" s="246" t="n">
        <f aca="false">SUM(AN25)</f>
        <v>40000</v>
      </c>
      <c r="AO24" s="237" t="n">
        <f aca="false">SUM(AN24/$AN$2)</f>
        <v>5308.91233658504</v>
      </c>
      <c r="AP24" s="246" t="n">
        <f aca="false">SUM(AP25)</f>
        <v>40000</v>
      </c>
      <c r="AQ24" s="246"/>
      <c r="AR24" s="237" t="n">
        <f aca="false">SUM(AP24/$AN$2)</f>
        <v>5308.91233658504</v>
      </c>
      <c r="AS24" s="237"/>
      <c r="AT24" s="237" t="n">
        <f aca="false">SUM(AT25)</f>
        <v>2654.5</v>
      </c>
      <c r="AU24" s="237" t="n">
        <f aca="false">SUM(AU25)</f>
        <v>0</v>
      </c>
      <c r="AV24" s="237" t="n">
        <f aca="false">SUM(AV25)</f>
        <v>0</v>
      </c>
      <c r="AW24" s="237" t="n">
        <f aca="false">SUM(AR24+AU24-AV24)</f>
        <v>5308.91233658504</v>
      </c>
      <c r="AX24" s="45"/>
      <c r="AY24" s="45"/>
      <c r="AZ24" s="45"/>
      <c r="BA24" s="45"/>
      <c r="BB24" s="45"/>
      <c r="BC24" s="45"/>
      <c r="BD24" s="45" t="n">
        <f aca="false">SUM(AX24+AY24+AZ24+BA24+BB24+BC24)</f>
        <v>0</v>
      </c>
      <c r="BE24" s="45" t="n">
        <f aca="false">SUM(AW24-BD24)</f>
        <v>5308.91233658504</v>
      </c>
      <c r="BF24" s="45" t="n">
        <f aca="false">SUM(BE24-AW24)</f>
        <v>0</v>
      </c>
      <c r="BG24" s="45" t="n">
        <f aca="false">SUM(BG25)</f>
        <v>3981.75</v>
      </c>
      <c r="BH24" s="45" t="n">
        <f aca="false">SUM(BH25)</f>
        <v>5500</v>
      </c>
      <c r="BI24" s="45" t="n">
        <f aca="false">SUM(BI25)</f>
        <v>5500</v>
      </c>
      <c r="BJ24" s="45" t="n">
        <f aca="false">SUM(BJ25)</f>
        <v>4125</v>
      </c>
      <c r="BK24" s="45"/>
      <c r="BL24" s="45"/>
      <c r="BM24" s="46" t="n">
        <f aca="false">SUM(BJ24/BI24*100)</f>
        <v>75</v>
      </c>
    </row>
    <row r="25" customFormat="false" ht="12.75" hidden="true" customHeight="false" outlineLevel="0" collapsed="false">
      <c r="A25" s="238"/>
      <c r="B25" s="239"/>
      <c r="C25" s="234"/>
      <c r="D25" s="234"/>
      <c r="E25" s="234"/>
      <c r="F25" s="234"/>
      <c r="G25" s="234"/>
      <c r="H25" s="234"/>
      <c r="I25" s="244" t="n">
        <v>38111</v>
      </c>
      <c r="J25" s="245" t="s">
        <v>546</v>
      </c>
      <c r="K25" s="246" t="n">
        <v>0</v>
      </c>
      <c r="L25" s="246" t="n">
        <v>22000</v>
      </c>
      <c r="M25" s="246" t="n">
        <v>22000</v>
      </c>
      <c r="N25" s="246" t="n">
        <v>20000</v>
      </c>
      <c r="O25" s="246" t="n">
        <v>20000</v>
      </c>
      <c r="P25" s="246" t="n">
        <v>20000</v>
      </c>
      <c r="Q25" s="246" t="n">
        <v>20000</v>
      </c>
      <c r="R25" s="246" t="n">
        <v>10000</v>
      </c>
      <c r="S25" s="246" t="n">
        <v>20000</v>
      </c>
      <c r="T25" s="246" t="n">
        <v>5000</v>
      </c>
      <c r="U25" s="246"/>
      <c r="V25" s="237" t="n">
        <f aca="false">S25/P25*100</f>
        <v>100</v>
      </c>
      <c r="W25" s="246" t="n">
        <v>20000</v>
      </c>
      <c r="X25" s="246" t="n">
        <v>30000</v>
      </c>
      <c r="Y25" s="246" t="n">
        <v>30000</v>
      </c>
      <c r="Z25" s="246" t="n">
        <v>30000</v>
      </c>
      <c r="AA25" s="246" t="n">
        <v>30000</v>
      </c>
      <c r="AB25" s="246" t="n">
        <v>12500</v>
      </c>
      <c r="AC25" s="246" t="n">
        <v>30000</v>
      </c>
      <c r="AD25" s="246" t="n">
        <v>30000</v>
      </c>
      <c r="AE25" s="246"/>
      <c r="AF25" s="246"/>
      <c r="AG25" s="248" t="n">
        <f aca="false">SUM(AC25+AE25-AF25)</f>
        <v>30000</v>
      </c>
      <c r="AH25" s="246" t="n">
        <v>15000</v>
      </c>
      <c r="AI25" s="246" t="n">
        <v>40000</v>
      </c>
      <c r="AJ25" s="45" t="n">
        <v>10000</v>
      </c>
      <c r="AK25" s="246" t="n">
        <v>40000</v>
      </c>
      <c r="AL25" s="246"/>
      <c r="AM25" s="246"/>
      <c r="AN25" s="45" t="n">
        <f aca="false">SUM(AK25+AL25-AM25)</f>
        <v>40000</v>
      </c>
      <c r="AO25" s="237" t="n">
        <f aca="false">SUM(AN25/$AN$2)</f>
        <v>5308.91233658504</v>
      </c>
      <c r="AP25" s="45" t="n">
        <v>40000</v>
      </c>
      <c r="AQ25" s="45"/>
      <c r="AR25" s="237" t="n">
        <f aca="false">SUM(AP25/$AN$2)</f>
        <v>5308.91233658504</v>
      </c>
      <c r="AS25" s="237" t="n">
        <v>2654.5</v>
      </c>
      <c r="AT25" s="237" t="n">
        <v>2654.5</v>
      </c>
      <c r="AU25" s="237"/>
      <c r="AV25" s="237"/>
      <c r="AW25" s="237" t="n">
        <f aca="false">SUM(AR25+AU25-AV25)</f>
        <v>5308.91233658504</v>
      </c>
      <c r="AX25" s="45" t="n">
        <v>5308.91</v>
      </c>
      <c r="AY25" s="45"/>
      <c r="AZ25" s="45"/>
      <c r="BA25" s="45"/>
      <c r="BB25" s="45"/>
      <c r="BC25" s="45"/>
      <c r="BD25" s="45" t="n">
        <f aca="false">SUM(AX25+AY25+AZ25+BA25+BB25+BC25)</f>
        <v>5308.91</v>
      </c>
      <c r="BE25" s="45" t="n">
        <f aca="false">SUM(AW25-BD25)</f>
        <v>0.00233658504203049</v>
      </c>
      <c r="BF25" s="45" t="n">
        <f aca="false">SUM(BE25-AW25)</f>
        <v>-5308.91</v>
      </c>
      <c r="BG25" s="45" t="n">
        <v>3981.75</v>
      </c>
      <c r="BH25" s="45" t="n">
        <v>5500</v>
      </c>
      <c r="BI25" s="45" t="n">
        <v>5500</v>
      </c>
      <c r="BJ25" s="45" t="n">
        <v>4125</v>
      </c>
      <c r="BK25" s="45"/>
      <c r="BL25" s="45"/>
      <c r="BM25" s="46" t="n">
        <f aca="false">SUM(BJ25/BI25*100)</f>
        <v>75</v>
      </c>
    </row>
    <row r="26" customFormat="false" ht="12.75" hidden="true" customHeight="false" outlineLevel="0" collapsed="false">
      <c r="A26" s="238"/>
      <c r="B26" s="239"/>
      <c r="C26" s="239"/>
      <c r="D26" s="239"/>
      <c r="E26" s="239"/>
      <c r="F26" s="239"/>
      <c r="G26" s="239"/>
      <c r="H26" s="239"/>
      <c r="I26" s="240" t="s">
        <v>547</v>
      </c>
      <c r="J26" s="241" t="s">
        <v>548</v>
      </c>
      <c r="K26" s="242" t="e">
        <f aca="false">SUM(K27+K153+K169+K213+K250+K279+K313+K368)</f>
        <v>#REF!</v>
      </c>
      <c r="L26" s="242" t="e">
        <f aca="false">SUM(L27+L153+L169+L213+L250+L279+L313+L368)</f>
        <v>#REF!</v>
      </c>
      <c r="M26" s="242" t="e">
        <f aca="false">SUM(M27+M153+M169+M213+M250+M279+M313+M368)</f>
        <v>#REF!</v>
      </c>
      <c r="N26" s="242" t="e">
        <f aca="false">SUM(N27+N153+N169+N213+N250+N279+N313+N368)</f>
        <v>#REF!</v>
      </c>
      <c r="O26" s="242" t="e">
        <f aca="false">SUM(O27+O153+O169+O213+O250+O279+O313+O368)</f>
        <v>#REF!</v>
      </c>
      <c r="P26" s="242" t="e">
        <f aca="false">SUM(P27+P153+P169+P213+P250+P279+P313+P368)</f>
        <v>#REF!</v>
      </c>
      <c r="Q26" s="242" t="e">
        <f aca="false">SUM(Q27+Q153+Q169+Q213+Q250+Q279+Q313+Q368)</f>
        <v>#REF!</v>
      </c>
      <c r="R26" s="242" t="e">
        <f aca="false">SUM(R27+R153+R169+R213+R250+R279+R313+R368)</f>
        <v>#REF!</v>
      </c>
      <c r="S26" s="242" t="e">
        <f aca="false">SUM(S27+S153+S169+S213+S250+S279+S313+S368)</f>
        <v>#REF!</v>
      </c>
      <c r="T26" s="242" t="e">
        <f aca="false">SUM(T27+T153+T169+T213+T250+T279+T313+T368)</f>
        <v>#REF!</v>
      </c>
      <c r="U26" s="242" t="e">
        <f aca="false">SUM(U27+U153+U169+U213+U250+U279+U313+U368)</f>
        <v>#REF!</v>
      </c>
      <c r="V26" s="242" t="e">
        <f aca="false">SUM(V27+V153+V169+V213+V250+V279+V313+V368)</f>
        <v>#DIV/0!</v>
      </c>
      <c r="W26" s="242" t="e">
        <f aca="false">SUM(W27+W153+W169+W213+W250+W279+W313+W368)</f>
        <v>#REF!</v>
      </c>
      <c r="X26" s="242" t="e">
        <f aca="false">SUM(X27+X153+X169+X213+X250+X279+X313+X368+X391)</f>
        <v>#REF!</v>
      </c>
      <c r="Y26" s="242" t="e">
        <f aca="false">SUM(Y27+Y153+Y169+Y213+Y250+Y279+Y313+Y368+Y391)</f>
        <v>#REF!</v>
      </c>
      <c r="Z26" s="242" t="e">
        <f aca="false">SUM(Z27+Z153+Z169+Z213+Z250+Z279+Z313+Z368+Z391)</f>
        <v>#REF!</v>
      </c>
      <c r="AA26" s="242" t="e">
        <f aca="false">SUM(AA27+AA153+AA169+AA213+AA250+AA279+AA313+AA368+AA391)</f>
        <v>#REF!</v>
      </c>
      <c r="AB26" s="242" t="e">
        <f aca="false">SUM(AB27+AB153+AB169+AB213+AB250+AB279+AB313+AB368+AB391)</f>
        <v>#REF!</v>
      </c>
      <c r="AC26" s="242" t="e">
        <f aca="false">SUM(AC27+AC153+AC169+AC213+AC250+AC279+AC313+AC368+AC391)</f>
        <v>#REF!</v>
      </c>
      <c r="AD26" s="242" t="e">
        <f aca="false">SUM(AD27+AD153+AD169+AD213+AD250+AD279+AD313+AD368+AD391)</f>
        <v>#REF!</v>
      </c>
      <c r="AE26" s="242" t="e">
        <f aca="false">SUM(AE27+AE153+AE169+AE213+AE250+AE279+AE313+AE368+AE391)</f>
        <v>#REF!</v>
      </c>
      <c r="AF26" s="242" t="e">
        <f aca="false">SUM(AF27+AF153+AF169+AF213+AF250+AF279+AF313+AF368+AF391)</f>
        <v>#REF!</v>
      </c>
      <c r="AG26" s="242" t="e">
        <f aca="false">SUM(AG27+AG153+AG169+AG213+AG250+AG279+AG313+AG368+AG391)</f>
        <v>#REF!</v>
      </c>
      <c r="AH26" s="242" t="e">
        <f aca="false">SUM(AH27+AH153+AH169+AH213+AH250+AH279+AH313+AH368+AH391)</f>
        <v>#REF!</v>
      </c>
      <c r="AI26" s="242" t="e">
        <f aca="false">SUM(AI27+AI153+AI169+AI213+AI250+AI279+AI313+AI368+AI391)</f>
        <v>#REF!</v>
      </c>
      <c r="AJ26" s="242" t="e">
        <f aca="false">SUM(AJ27+AJ153+AJ169+AJ213+AJ250+AJ279+AJ313+AJ368+AJ391)</f>
        <v>#REF!</v>
      </c>
      <c r="AK26" s="242" t="e">
        <f aca="false">SUM(AK27+AK153+AK169+AK213+AK250+AK279+AK313+AK368+AK391)</f>
        <v>#REF!</v>
      </c>
      <c r="AL26" s="242" t="e">
        <f aca="false">SUM(AL27+AL153+AL169+AL213+AL250+AL279+AL313+AL368+AL391)</f>
        <v>#REF!</v>
      </c>
      <c r="AM26" s="242" t="e">
        <f aca="false">SUM(AM27+AM153+AM169+AM213+AM250+AM279+AM313+AM368+AM391)</f>
        <v>#REF!</v>
      </c>
      <c r="AN26" s="242" t="e">
        <f aca="false">SUM(AN27+AN153+AN169+AN213+AN250+AN279+AN313+AN368+AN391)</f>
        <v>#REF!</v>
      </c>
      <c r="AO26" s="237" t="n">
        <f aca="false">SUM(AO27+AO153+AO169+AO213+AO250+AO279+AO313+AO368+AO391)</f>
        <v>1572521.28210233</v>
      </c>
      <c r="AP26" s="242" t="e">
        <f aca="false">SUM(AP27+AP153+AP169+AP213+AP250+AP279+AP313+AP368+AP391)</f>
        <v>#REF!</v>
      </c>
      <c r="AQ26" s="242" t="e">
        <f aca="false">SUM(AQ27+AQ153+AQ169+AQ213+AQ250+AQ279+AQ313+AQ368+AQ391)</f>
        <v>#REF!</v>
      </c>
      <c r="AR26" s="237" t="n">
        <f aca="false">SUM(AR27+AR153+AR169+AR213+AR250+AR279+AR313+AR368+AR391)</f>
        <v>1733028.07087398</v>
      </c>
      <c r="AS26" s="237"/>
      <c r="AT26" s="237" t="n">
        <f aca="false">SUM(AT27+AT153+AT169+AT213+AT250+AT279+AT313+AT368+AT391)</f>
        <v>450730.11</v>
      </c>
      <c r="AU26" s="237" t="n">
        <f aca="false">SUM(AU27+AU153+AU169+AU213+AU250+AU279+AU313+AU368+AU391)</f>
        <v>382259.67</v>
      </c>
      <c r="AV26" s="237" t="n">
        <f aca="false">SUM(AV27+AV153+AV169+AV213+AV250+AV279+AV313+AV368+AV391)</f>
        <v>72345.1</v>
      </c>
      <c r="AW26" s="237" t="n">
        <f aca="false">SUM(AR26+AU26-AV26)</f>
        <v>2042942.64087398</v>
      </c>
      <c r="AX26" s="45"/>
      <c r="AY26" s="45"/>
      <c r="AZ26" s="45"/>
      <c r="BA26" s="45"/>
      <c r="BB26" s="45"/>
      <c r="BC26" s="45"/>
      <c r="BD26" s="45" t="n">
        <f aca="false">SUM(AX26+AY26+AZ26+BA26+BB26+BC26)</f>
        <v>0</v>
      </c>
      <c r="BE26" s="45" t="n">
        <f aca="false">SUM(AW26-BD26)</f>
        <v>2042942.64087398</v>
      </c>
      <c r="BF26" s="45" t="n">
        <f aca="false">SUM(BE26-AW26)</f>
        <v>0</v>
      </c>
      <c r="BG26" s="45" t="n">
        <f aca="false">SUM(BG27+BG153+BG169+BG213+BG250+BG279+BG313+BG368+BG378+BG391)</f>
        <v>724432.82</v>
      </c>
      <c r="BH26" s="45" t="n">
        <f aca="false">SUM(BH27+BH153+BH169+BH213+BH250+BH279+BH313+BH368+BH378+BH391)</f>
        <v>2042487</v>
      </c>
      <c r="BI26" s="45" t="n">
        <f aca="false">SUM(BI27+BI153+BI169+BI213+BI250+BI279+BI313+BI368+BI378+BI391)</f>
        <v>2042487</v>
      </c>
      <c r="BJ26" s="45" t="n">
        <f aca="false">SUM(BJ27+BJ153+BJ169+BJ213+BJ250+BJ279+BJ313+BJ368+BJ378+BJ391)</f>
        <v>340970.33</v>
      </c>
      <c r="BK26" s="45" t="n">
        <f aca="false">SUM(BK27+BK153+BK169+BK213+BK250+BK279+BK313+BK368+BK378+BK391)</f>
        <v>2017930</v>
      </c>
      <c r="BL26" s="45" t="n">
        <f aca="false">SUM(BL27+BL153+BL169+BL213+BL250+BL279+BL313+BL368+BL378+BL391)</f>
        <v>2030930</v>
      </c>
      <c r="BM26" s="46" t="n">
        <f aca="false">SUM(BJ26/BI26*100)</f>
        <v>16.6938800589673</v>
      </c>
    </row>
    <row r="27" customFormat="false" ht="12.75" hidden="true" customHeight="false" outlineLevel="0" collapsed="false">
      <c r="A27" s="243" t="s">
        <v>549</v>
      </c>
      <c r="B27" s="249"/>
      <c r="C27" s="249"/>
      <c r="D27" s="249"/>
      <c r="E27" s="249"/>
      <c r="F27" s="249"/>
      <c r="G27" s="249"/>
      <c r="H27" s="249"/>
      <c r="I27" s="240" t="s">
        <v>550</v>
      </c>
      <c r="J27" s="241" t="s">
        <v>551</v>
      </c>
      <c r="K27" s="242" t="e">
        <f aca="false">SUM(K28+K116+#REF!+K126)</f>
        <v>#REF!</v>
      </c>
      <c r="L27" s="242" t="e">
        <f aca="false">SUM(L28+L116+#REF!+L126)</f>
        <v>#REF!</v>
      </c>
      <c r="M27" s="242" t="e">
        <f aca="false">SUM(M28+M116+#REF!+M126)</f>
        <v>#REF!</v>
      </c>
      <c r="N27" s="242" t="e">
        <f aca="false">SUM(N28+N116+#REF!+N126)</f>
        <v>#REF!</v>
      </c>
      <c r="O27" s="242" t="e">
        <f aca="false">SUM(O28+O116+#REF!+O126)</f>
        <v>#REF!</v>
      </c>
      <c r="P27" s="242" t="e">
        <f aca="false">SUM(P28+P116+#REF!+P126)</f>
        <v>#REF!</v>
      </c>
      <c r="Q27" s="242" t="e">
        <f aca="false">SUM(Q28+Q116+#REF!+Q126)</f>
        <v>#REF!</v>
      </c>
      <c r="R27" s="242" t="e">
        <f aca="false">SUM(R28+R116+#REF!+R126)</f>
        <v>#REF!</v>
      </c>
      <c r="S27" s="242" t="e">
        <f aca="false">SUM(S28+S116+#REF!+S126)</f>
        <v>#REF!</v>
      </c>
      <c r="T27" s="242" t="e">
        <f aca="false">SUM(T28+T116+#REF!+T126)</f>
        <v>#REF!</v>
      </c>
      <c r="U27" s="242" t="e">
        <f aca="false">SUM(U28+U116+#REF!+U126)</f>
        <v>#REF!</v>
      </c>
      <c r="V27" s="242" t="e">
        <f aca="false">SUM(V28+V116+#REF!+V126)</f>
        <v>#DIV/0!</v>
      </c>
      <c r="W27" s="242" t="e">
        <f aca="false">SUM(W28+W116+#REF!+W126)</f>
        <v>#REF!</v>
      </c>
      <c r="X27" s="242" t="e">
        <f aca="false">SUM(X28+X116+#REF!+X126)</f>
        <v>#REF!</v>
      </c>
      <c r="Y27" s="242" t="e">
        <f aca="false">SUM(Y28+Y116+#REF!+Y126)</f>
        <v>#REF!</v>
      </c>
      <c r="Z27" s="242" t="n">
        <f aca="false">SUM(Z28+Z116+Z126)</f>
        <v>3245504</v>
      </c>
      <c r="AA27" s="242" t="n">
        <f aca="false">SUM(AA28+AA116+AA126)</f>
        <v>2129500</v>
      </c>
      <c r="AB27" s="242" t="n">
        <f aca="false">SUM(AB28+AB116+AB126)</f>
        <v>679684.32</v>
      </c>
      <c r="AC27" s="242" t="n">
        <f aca="false">SUM(AC28+AC116+AC126)</f>
        <v>2465500</v>
      </c>
      <c r="AD27" s="242" t="n">
        <f aca="false">SUM(AD28+AD116+AD126)</f>
        <v>2048000</v>
      </c>
      <c r="AE27" s="242" t="n">
        <f aca="false">SUM(AE28+AE116+AE126)</f>
        <v>0</v>
      </c>
      <c r="AF27" s="242" t="n">
        <f aca="false">SUM(AF28+AF116+AF126)</f>
        <v>0</v>
      </c>
      <c r="AG27" s="242" t="n">
        <f aca="false">SUM(AG28+AG116+AG126)</f>
        <v>2053000</v>
      </c>
      <c r="AH27" s="242" t="n">
        <f aca="false">SUM(AH28+AH116+AH126)</f>
        <v>1342334.02</v>
      </c>
      <c r="AI27" s="242" t="n">
        <f aca="false">SUM(AI28+AI116+AI126)</f>
        <v>2212200</v>
      </c>
      <c r="AJ27" s="242" t="n">
        <f aca="false">SUM(AJ28+AJ116+AJ126)</f>
        <v>640038.73</v>
      </c>
      <c r="AK27" s="242" t="n">
        <f aca="false">SUM(AK28+AK116+AK126)</f>
        <v>2431161.6</v>
      </c>
      <c r="AL27" s="242" t="n">
        <f aca="false">SUM(AL28+AL116+AL126)</f>
        <v>253000</v>
      </c>
      <c r="AM27" s="242" t="n">
        <f aca="false">SUM(AM28+AM116+AM126)</f>
        <v>325500</v>
      </c>
      <c r="AN27" s="242" t="n">
        <f aca="false">SUM(AN28+AN116+AN126)</f>
        <v>2363661.6</v>
      </c>
      <c r="AO27" s="237" t="n">
        <f aca="false">SUM(AN27/$AN$2)</f>
        <v>313711.805693809</v>
      </c>
      <c r="AP27" s="242" t="n">
        <f aca="false">SUM(AP28+AP116+AP126)</f>
        <v>2314000</v>
      </c>
      <c r="AQ27" s="242" t="n">
        <f aca="false">SUM(AQ28+AQ116+AQ126)</f>
        <v>0</v>
      </c>
      <c r="AR27" s="237" t="n">
        <f aca="false">SUM(AP27/$AN$2)</f>
        <v>307120.578671445</v>
      </c>
      <c r="AS27" s="237"/>
      <c r="AT27" s="237" t="n">
        <f aca="false">SUM(AT28+AT116+AT126)</f>
        <v>156323.96</v>
      </c>
      <c r="AU27" s="237" t="n">
        <f aca="false">SUM(AU28+AU116+AU126)</f>
        <v>121646.21</v>
      </c>
      <c r="AV27" s="237" t="n">
        <f aca="false">SUM(AV28+AV116+AV126)</f>
        <v>15334.06</v>
      </c>
      <c r="AW27" s="237" t="n">
        <f aca="false">SUM(AR27+AU27-AV27)</f>
        <v>413432.728671445</v>
      </c>
      <c r="AX27" s="45"/>
      <c r="AY27" s="45"/>
      <c r="AZ27" s="45"/>
      <c r="BA27" s="45"/>
      <c r="BB27" s="45"/>
      <c r="BC27" s="45"/>
      <c r="BD27" s="45" t="n">
        <f aca="false">SUM(AX27+AY27+AZ27+BA27+BB27+BC27)</f>
        <v>0</v>
      </c>
      <c r="BE27" s="45" t="n">
        <f aca="false">SUM(AW27-BD27)</f>
        <v>413432.728671445</v>
      </c>
      <c r="BF27" s="45" t="n">
        <f aca="false">SUM(BE27-AW27)</f>
        <v>0</v>
      </c>
      <c r="BG27" s="45" t="n">
        <f aca="false">SUM(BG28+BG116+BG126)</f>
        <v>362732.54</v>
      </c>
      <c r="BH27" s="45" t="n">
        <f aca="false">SUM(BH28+BH116+BH126)</f>
        <v>339642</v>
      </c>
      <c r="BI27" s="45" t="n">
        <f aca="false">SUM(BI28+BI116+BI126)</f>
        <v>339642</v>
      </c>
      <c r="BJ27" s="45" t="n">
        <f aca="false">SUM(BJ28+BJ116+BJ126)</f>
        <v>133220.92</v>
      </c>
      <c r="BK27" s="45" t="n">
        <f aca="false">SUM(BK28+BK116+BK126)</f>
        <v>328800</v>
      </c>
      <c r="BL27" s="45" t="n">
        <f aca="false">SUM(BL28+BL116+BL126)</f>
        <v>332800</v>
      </c>
      <c r="BM27" s="46" t="n">
        <f aca="false">SUM(BJ27/BI27*100)</f>
        <v>39.223924014109</v>
      </c>
    </row>
    <row r="28" customFormat="false" ht="12.75" hidden="true" customHeight="false" outlineLevel="0" collapsed="false">
      <c r="A28" s="238" t="s">
        <v>552</v>
      </c>
      <c r="B28" s="234"/>
      <c r="C28" s="234"/>
      <c r="D28" s="234"/>
      <c r="E28" s="234"/>
      <c r="F28" s="234"/>
      <c r="G28" s="234"/>
      <c r="H28" s="234"/>
      <c r="I28" s="244" t="s">
        <v>533</v>
      </c>
      <c r="J28" s="245" t="s">
        <v>553</v>
      </c>
      <c r="K28" s="246" t="n">
        <f aca="false">SUM(K29)</f>
        <v>1815716.15</v>
      </c>
      <c r="L28" s="246" t="n">
        <f aca="false">SUM(L29)</f>
        <v>1540000</v>
      </c>
      <c r="M28" s="246" t="n">
        <f aca="false">SUM(M29)</f>
        <v>1540000</v>
      </c>
      <c r="N28" s="246" t="n">
        <f aca="false">SUM(N29)</f>
        <v>781000</v>
      </c>
      <c r="O28" s="246" t="n">
        <f aca="false">SUM(O29)</f>
        <v>781000</v>
      </c>
      <c r="P28" s="246" t="n">
        <f aca="false">SUM(P29)</f>
        <v>789362</v>
      </c>
      <c r="Q28" s="246" t="n">
        <f aca="false">SUM(Q29)</f>
        <v>789362</v>
      </c>
      <c r="R28" s="246" t="n">
        <f aca="false">SUM(R29)</f>
        <v>284478.29</v>
      </c>
      <c r="S28" s="246" t="n">
        <f aca="false">SUM(S29)</f>
        <v>1019550</v>
      </c>
      <c r="T28" s="246" t="n">
        <f aca="false">SUM(T29)</f>
        <v>394432.02</v>
      </c>
      <c r="U28" s="246" t="n">
        <f aca="false">SUM(U29)</f>
        <v>0</v>
      </c>
      <c r="V28" s="246" t="e">
        <f aca="false">SUM(V29)</f>
        <v>#DIV/0!</v>
      </c>
      <c r="W28" s="246" t="n">
        <f aca="false">SUM(W29)</f>
        <v>989000</v>
      </c>
      <c r="X28" s="246" t="n">
        <f aca="false">SUM(X29)</f>
        <v>1463700</v>
      </c>
      <c r="Y28" s="246" t="n">
        <f aca="false">SUM(Y29)</f>
        <v>1625700</v>
      </c>
      <c r="Z28" s="246" t="n">
        <f aca="false">SUM(Z29)</f>
        <v>2819504</v>
      </c>
      <c r="AA28" s="246" t="n">
        <f aca="false">SUM(AA29)</f>
        <v>1837500</v>
      </c>
      <c r="AB28" s="246" t="n">
        <f aca="false">SUM(AB29)</f>
        <v>590626.46</v>
      </c>
      <c r="AC28" s="246" t="n">
        <f aca="false">SUM(AC29)</f>
        <v>1862500</v>
      </c>
      <c r="AD28" s="246" t="n">
        <f aca="false">SUM(AD29)</f>
        <v>1638000</v>
      </c>
      <c r="AE28" s="246" t="n">
        <f aca="false">SUM(AE29)</f>
        <v>0</v>
      </c>
      <c r="AF28" s="246" t="n">
        <f aca="false">SUM(AF29)</f>
        <v>0</v>
      </c>
      <c r="AG28" s="246" t="n">
        <f aca="false">SUM(AG29)</f>
        <v>1643000</v>
      </c>
      <c r="AH28" s="246" t="n">
        <f aca="false">SUM(AH29)</f>
        <v>1172014.91</v>
      </c>
      <c r="AI28" s="246" t="n">
        <f aca="false">SUM(AI29)</f>
        <v>1985200</v>
      </c>
      <c r="AJ28" s="246" t="n">
        <f aca="false">SUM(AJ29)</f>
        <v>617159.9</v>
      </c>
      <c r="AK28" s="246" t="n">
        <f aca="false">SUM(AK29)</f>
        <v>2096161.6</v>
      </c>
      <c r="AL28" s="246" t="n">
        <f aca="false">SUM(AL29)</f>
        <v>178000</v>
      </c>
      <c r="AM28" s="246" t="n">
        <f aca="false">SUM(AM29)</f>
        <v>125500</v>
      </c>
      <c r="AN28" s="246" t="n">
        <f aca="false">SUM(AN29)</f>
        <v>2153661.6</v>
      </c>
      <c r="AO28" s="237" t="n">
        <f aca="false">SUM(AN28/$AN$2)</f>
        <v>285840.015926737</v>
      </c>
      <c r="AP28" s="246" t="n">
        <f aca="false">SUM(AP29)</f>
        <v>1965000</v>
      </c>
      <c r="AQ28" s="246" t="n">
        <f aca="false">SUM(AQ29)</f>
        <v>0</v>
      </c>
      <c r="AR28" s="237" t="n">
        <f aca="false">SUM(AP28/$AN$2)</f>
        <v>260800.31853474</v>
      </c>
      <c r="AS28" s="237"/>
      <c r="AT28" s="237" t="n">
        <f aca="false">SUM(AT29)</f>
        <v>129466.4</v>
      </c>
      <c r="AU28" s="237" t="n">
        <f aca="false">SUM(AU29)</f>
        <v>103446.21</v>
      </c>
      <c r="AV28" s="237" t="n">
        <f aca="false">SUM(AV29)</f>
        <v>15334.06</v>
      </c>
      <c r="AW28" s="237" t="n">
        <f aca="false">SUM(AR28+AU28-AV28)</f>
        <v>348912.46853474</v>
      </c>
      <c r="AX28" s="45"/>
      <c r="AY28" s="45"/>
      <c r="AZ28" s="45"/>
      <c r="BA28" s="45"/>
      <c r="BB28" s="45"/>
      <c r="BC28" s="45"/>
      <c r="BD28" s="45" t="n">
        <f aca="false">SUM(AX28+AY28+AZ28+BA28+BB28+BC28)</f>
        <v>0</v>
      </c>
      <c r="BE28" s="45" t="n">
        <f aca="false">SUM(AW28-BD28)</f>
        <v>348912.46853474</v>
      </c>
      <c r="BF28" s="45" t="n">
        <f aca="false">SUM(BE28-AW28)</f>
        <v>0</v>
      </c>
      <c r="BG28" s="45" t="n">
        <f aca="false">SUM(BG36+BG49)</f>
        <v>283412.53</v>
      </c>
      <c r="BH28" s="45" t="n">
        <f aca="false">SUM(BH36)</f>
        <v>296012</v>
      </c>
      <c r="BI28" s="45" t="n">
        <f aca="false">SUM(BI36)</f>
        <v>296012</v>
      </c>
      <c r="BJ28" s="45" t="n">
        <f aca="false">SUM(BJ36)</f>
        <v>129212.3</v>
      </c>
      <c r="BK28" s="45" t="n">
        <f aca="false">SUM(BK36)</f>
        <v>283000</v>
      </c>
      <c r="BL28" s="45" t="n">
        <f aca="false">SUM(BL36)</f>
        <v>287000</v>
      </c>
      <c r="BM28" s="46" t="n">
        <f aca="false">SUM(BJ28/BI28*100)</f>
        <v>43.6510344175236</v>
      </c>
    </row>
    <row r="29" customFormat="false" ht="12.75" hidden="true" customHeight="false" outlineLevel="0" collapsed="false">
      <c r="A29" s="238"/>
      <c r="B29" s="234"/>
      <c r="C29" s="234"/>
      <c r="D29" s="234"/>
      <c r="E29" s="234"/>
      <c r="F29" s="234"/>
      <c r="G29" s="234"/>
      <c r="H29" s="234"/>
      <c r="I29" s="244" t="s">
        <v>535</v>
      </c>
      <c r="J29" s="245"/>
      <c r="K29" s="246" t="n">
        <f aca="false">SUM(K36)</f>
        <v>1815716.15</v>
      </c>
      <c r="L29" s="246" t="n">
        <f aca="false">SUM(L36)</f>
        <v>1540000</v>
      </c>
      <c r="M29" s="246" t="n">
        <f aca="false">SUM(M36)</f>
        <v>1540000</v>
      </c>
      <c r="N29" s="246" t="n">
        <f aca="false">SUM(N36)</f>
        <v>781000</v>
      </c>
      <c r="O29" s="246" t="n">
        <f aca="false">SUM(O36)</f>
        <v>781000</v>
      </c>
      <c r="P29" s="246" t="n">
        <f aca="false">SUM(P36)</f>
        <v>789362</v>
      </c>
      <c r="Q29" s="246" t="n">
        <f aca="false">SUM(Q36)</f>
        <v>789362</v>
      </c>
      <c r="R29" s="246" t="n">
        <f aca="false">SUM(R36)</f>
        <v>284478.29</v>
      </c>
      <c r="S29" s="246" t="n">
        <f aca="false">SUM(S36)</f>
        <v>1019550</v>
      </c>
      <c r="T29" s="246" t="n">
        <f aca="false">SUM(T36)</f>
        <v>394432.02</v>
      </c>
      <c r="U29" s="246" t="n">
        <f aca="false">SUM(U36)</f>
        <v>0</v>
      </c>
      <c r="V29" s="246" t="e">
        <f aca="false">SUM(V36)</f>
        <v>#DIV/0!</v>
      </c>
      <c r="W29" s="246" t="n">
        <f aca="false">SUM(W36)</f>
        <v>989000</v>
      </c>
      <c r="X29" s="246" t="n">
        <f aca="false">SUM(X36)</f>
        <v>1463700</v>
      </c>
      <c r="Y29" s="246" t="n">
        <f aca="false">SUM(Y36)</f>
        <v>1625700</v>
      </c>
      <c r="Z29" s="246" t="n">
        <f aca="false">SUM(Z36)</f>
        <v>2819504</v>
      </c>
      <c r="AA29" s="246" t="n">
        <f aca="false">SUM(AA36)</f>
        <v>1837500</v>
      </c>
      <c r="AB29" s="246" t="n">
        <f aca="false">SUM(AB36)</f>
        <v>590626.46</v>
      </c>
      <c r="AC29" s="246" t="n">
        <f aca="false">SUM(AC36)</f>
        <v>1862500</v>
      </c>
      <c r="AD29" s="246" t="n">
        <f aca="false">SUM(AD36)</f>
        <v>1638000</v>
      </c>
      <c r="AE29" s="246" t="n">
        <f aca="false">SUM(AE36)</f>
        <v>0</v>
      </c>
      <c r="AF29" s="246" t="n">
        <f aca="false">SUM(AF36)</f>
        <v>0</v>
      </c>
      <c r="AG29" s="246" t="n">
        <f aca="false">SUM(AG36)</f>
        <v>1643000</v>
      </c>
      <c r="AH29" s="246" t="n">
        <f aca="false">SUM(AH36)</f>
        <v>1172014.91</v>
      </c>
      <c r="AI29" s="246" t="n">
        <f aca="false">SUM(AI36)</f>
        <v>1985200</v>
      </c>
      <c r="AJ29" s="246" t="n">
        <f aca="false">SUM(AJ36)</f>
        <v>617159.9</v>
      </c>
      <c r="AK29" s="246" t="n">
        <f aca="false">SUM(AK36)</f>
        <v>2096161.6</v>
      </c>
      <c r="AL29" s="246" t="n">
        <f aca="false">SUM(AL36)</f>
        <v>178000</v>
      </c>
      <c r="AM29" s="246" t="n">
        <f aca="false">SUM(AM36)</f>
        <v>125500</v>
      </c>
      <c r="AN29" s="246" t="n">
        <f aca="false">SUM(AN36)</f>
        <v>2153661.6</v>
      </c>
      <c r="AO29" s="237" t="n">
        <f aca="false">SUM(AN29/$AN$2)</f>
        <v>285840.015926737</v>
      </c>
      <c r="AP29" s="246" t="n">
        <f aca="false">SUM(AP36)</f>
        <v>1965000</v>
      </c>
      <c r="AQ29" s="246" t="n">
        <f aca="false">SUM(AQ36)</f>
        <v>0</v>
      </c>
      <c r="AR29" s="237" t="n">
        <f aca="false">SUM(AP29/$AN$2)</f>
        <v>260800.31853474</v>
      </c>
      <c r="AS29" s="237"/>
      <c r="AT29" s="237" t="n">
        <f aca="false">SUM(AT36)</f>
        <v>129466.4</v>
      </c>
      <c r="AU29" s="237" t="n">
        <f aca="false">SUM(AU36)</f>
        <v>103446.21</v>
      </c>
      <c r="AV29" s="237" t="n">
        <f aca="false">SUM(AV36)</f>
        <v>15334.06</v>
      </c>
      <c r="AW29" s="237" t="n">
        <f aca="false">SUM(AR29+AU29-AV29)</f>
        <v>348912.46853474</v>
      </c>
      <c r="AX29" s="45"/>
      <c r="AY29" s="45"/>
      <c r="AZ29" s="45"/>
      <c r="BA29" s="45"/>
      <c r="BB29" s="45"/>
      <c r="BC29" s="45"/>
      <c r="BD29" s="45" t="n">
        <f aca="false">SUM(AX29+AY29+AZ29+BA29+BB29+BC29)</f>
        <v>0</v>
      </c>
      <c r="BE29" s="45" t="n">
        <f aca="false">SUM(AW29-BD29)</f>
        <v>348912.46853474</v>
      </c>
      <c r="BF29" s="45" t="n">
        <f aca="false">SUM(BE29-AW29)</f>
        <v>0</v>
      </c>
      <c r="BG29" s="45"/>
      <c r="BH29" s="45" t="n">
        <f aca="false">SUM(BH30:BH31)</f>
        <v>119500</v>
      </c>
      <c r="BI29" s="45" t="n">
        <f aca="false">SUM(BI30:BI31)</f>
        <v>119500</v>
      </c>
      <c r="BJ29" s="45" t="n">
        <f aca="false">SUM(BJ30:BJ31)</f>
        <v>129212.3</v>
      </c>
      <c r="BK29" s="45" t="n">
        <f aca="false">SUM(BK30:BK31)</f>
        <v>283000</v>
      </c>
      <c r="BL29" s="45" t="n">
        <f aca="false">SUM(BL30:BL31)</f>
        <v>288500</v>
      </c>
      <c r="BM29" s="46" t="n">
        <f aca="false">SUM(BJ29/BI29*100)</f>
        <v>108.127447698745</v>
      </c>
    </row>
    <row r="30" customFormat="false" ht="12.75" hidden="true" customHeight="false" outlineLevel="0" collapsed="false">
      <c r="A30" s="238"/>
      <c r="B30" s="234" t="s">
        <v>537</v>
      </c>
      <c r="C30" s="234"/>
      <c r="D30" s="234"/>
      <c r="E30" s="234"/>
      <c r="F30" s="234"/>
      <c r="G30" s="234"/>
      <c r="H30" s="234"/>
      <c r="I30" s="244" t="s">
        <v>538</v>
      </c>
      <c r="J30" s="245" t="s">
        <v>75</v>
      </c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37" t="n">
        <f aca="false">SUM(AN30/$AN$2)</f>
        <v>0</v>
      </c>
      <c r="AP30" s="246" t="n">
        <v>586500</v>
      </c>
      <c r="AQ30" s="246"/>
      <c r="AR30" s="237" t="n">
        <f aca="false">SUM(AP30/$AN$2)</f>
        <v>77841.9271351782</v>
      </c>
      <c r="AS30" s="237"/>
      <c r="AT30" s="237" t="n">
        <v>586500</v>
      </c>
      <c r="AU30" s="237"/>
      <c r="AV30" s="237"/>
      <c r="AW30" s="237" t="n">
        <v>138895.33</v>
      </c>
      <c r="AX30" s="45"/>
      <c r="AY30" s="45"/>
      <c r="AZ30" s="45"/>
      <c r="BA30" s="45"/>
      <c r="BB30" s="45"/>
      <c r="BC30" s="45"/>
      <c r="BD30" s="45" t="n">
        <f aca="false">SUM(AX30+AY30+AZ30+BA30+BB30+BC30)</f>
        <v>0</v>
      </c>
      <c r="BE30" s="45" t="n">
        <f aca="false">SUM(AW30-BD30)</f>
        <v>138895.33</v>
      </c>
      <c r="BF30" s="45" t="n">
        <f aca="false">SUM(BE30-AW30)</f>
        <v>0</v>
      </c>
      <c r="BG30" s="45"/>
      <c r="BH30" s="45" t="n">
        <v>119500</v>
      </c>
      <c r="BI30" s="45" t="n">
        <v>119500</v>
      </c>
      <c r="BJ30" s="45" t="n">
        <v>58557.98</v>
      </c>
      <c r="BK30" s="45" t="n">
        <v>120200</v>
      </c>
      <c r="BL30" s="45" t="n">
        <v>160700</v>
      </c>
      <c r="BM30" s="46" t="n">
        <f aca="false">SUM(BJ30/BI30*100)</f>
        <v>49.0024937238494</v>
      </c>
    </row>
    <row r="31" customFormat="false" ht="12.75" hidden="true" customHeight="false" outlineLevel="0" collapsed="false">
      <c r="A31" s="238"/>
      <c r="B31" s="234" t="s">
        <v>554</v>
      </c>
      <c r="C31" s="234"/>
      <c r="D31" s="234"/>
      <c r="E31" s="234"/>
      <c r="F31" s="234"/>
      <c r="G31" s="234"/>
      <c r="H31" s="234"/>
      <c r="I31" s="250" t="s">
        <v>555</v>
      </c>
      <c r="J31" s="245" t="s">
        <v>39</v>
      </c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37" t="n">
        <f aca="false">SUM(AN31/$AN$2)</f>
        <v>0</v>
      </c>
      <c r="AP31" s="246" t="n">
        <f aca="false">SUM(AY40:AY115)</f>
        <v>132.72</v>
      </c>
      <c r="AQ31" s="246"/>
      <c r="AR31" s="237" t="n">
        <f aca="false">SUM(AP31/$AN$2)</f>
        <v>17.6149711327892</v>
      </c>
      <c r="AS31" s="237"/>
      <c r="AT31" s="237" t="n">
        <f aca="false">SUM(BE40:BE115)</f>
        <v>548843.61747893</v>
      </c>
      <c r="AU31" s="237"/>
      <c r="AV31" s="237"/>
      <c r="AW31" s="237" t="n">
        <v>113884.45</v>
      </c>
      <c r="AX31" s="45"/>
      <c r="AY31" s="45"/>
      <c r="AZ31" s="45"/>
      <c r="BA31" s="45"/>
      <c r="BB31" s="45"/>
      <c r="BC31" s="45"/>
      <c r="BD31" s="45" t="n">
        <f aca="false">SUM(AX31+AY31+AZ31+BA31+BB31+BC31)</f>
        <v>0</v>
      </c>
      <c r="BE31" s="45" t="n">
        <f aca="false">SUM(AW31-BD31)</f>
        <v>113884.45</v>
      </c>
      <c r="BF31" s="45" t="n">
        <f aca="false">SUM(BE31-AW31)</f>
        <v>0</v>
      </c>
      <c r="BG31" s="45"/>
      <c r="BH31" s="45" t="n">
        <f aca="false">SUM(BN49+BN76+BN77)</f>
        <v>0</v>
      </c>
      <c r="BI31" s="45" t="n">
        <f aca="false">SUM(BO49+BO76+BO77)</f>
        <v>0</v>
      </c>
      <c r="BJ31" s="45" t="n">
        <v>70654.32</v>
      </c>
      <c r="BK31" s="45" t="n">
        <v>162800</v>
      </c>
      <c r="BL31" s="45" t="n">
        <v>127800</v>
      </c>
      <c r="BM31" s="46" t="n">
        <v>0</v>
      </c>
    </row>
    <row r="32" customFormat="false" ht="12.75" hidden="true" customHeight="false" outlineLevel="0" collapsed="false">
      <c r="A32" s="238"/>
      <c r="B32" s="234" t="s">
        <v>554</v>
      </c>
      <c r="C32" s="234"/>
      <c r="D32" s="234"/>
      <c r="E32" s="234"/>
      <c r="F32" s="234"/>
      <c r="G32" s="234"/>
      <c r="H32" s="234"/>
      <c r="I32" s="250" t="s">
        <v>556</v>
      </c>
      <c r="J32" s="245" t="s">
        <v>557</v>
      </c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37"/>
      <c r="AP32" s="246"/>
      <c r="AQ32" s="246"/>
      <c r="AR32" s="237"/>
      <c r="AS32" s="237"/>
      <c r="AT32" s="237"/>
      <c r="AU32" s="237"/>
      <c r="AV32" s="237"/>
      <c r="AW32" s="237" t="n">
        <v>82727.65</v>
      </c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6" t="n">
        <v>0</v>
      </c>
    </row>
    <row r="33" customFormat="false" ht="12.75" hidden="true" customHeight="false" outlineLevel="0" collapsed="false">
      <c r="A33" s="238"/>
      <c r="B33" s="234" t="s">
        <v>554</v>
      </c>
      <c r="C33" s="234"/>
      <c r="D33" s="234"/>
      <c r="E33" s="234"/>
      <c r="F33" s="234"/>
      <c r="G33" s="234"/>
      <c r="H33" s="234"/>
      <c r="I33" s="250" t="s">
        <v>558</v>
      </c>
      <c r="J33" s="245" t="s">
        <v>559</v>
      </c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37" t="n">
        <f aca="false">SUM(AN33/$AN$2)</f>
        <v>0</v>
      </c>
      <c r="AP33" s="246" t="n">
        <f aca="false">SUM(BA39:BA114)</f>
        <v>11081.44</v>
      </c>
      <c r="AQ33" s="246"/>
      <c r="AR33" s="237" t="n">
        <f aca="false">SUM(AP33/$AN$2)</f>
        <v>1470.75983807817</v>
      </c>
      <c r="AS33" s="237"/>
      <c r="AT33" s="237" t="n">
        <f aca="false">SUM(BG39:BG114)</f>
        <v>402986.15</v>
      </c>
      <c r="AU33" s="237"/>
      <c r="AV33" s="237"/>
      <c r="AW33" s="237" t="n">
        <v>132.72</v>
      </c>
      <c r="AX33" s="45"/>
      <c r="AY33" s="45"/>
      <c r="AZ33" s="45"/>
      <c r="BA33" s="45"/>
      <c r="BB33" s="45"/>
      <c r="BC33" s="45"/>
      <c r="BD33" s="45" t="n">
        <f aca="false">SUM(AX33+AY33+AZ33+BA33+BB33+BC33)</f>
        <v>0</v>
      </c>
      <c r="BE33" s="45" t="n">
        <f aca="false">SUM(AW33-BD33)</f>
        <v>132.72</v>
      </c>
      <c r="BF33" s="45" t="n">
        <f aca="false">SUM(BE33-AW33)</f>
        <v>0</v>
      </c>
      <c r="BG33" s="45"/>
      <c r="BH33" s="45"/>
      <c r="BI33" s="45"/>
      <c r="BJ33" s="45"/>
      <c r="BK33" s="45"/>
      <c r="BL33" s="45"/>
      <c r="BM33" s="46" t="n">
        <v>0</v>
      </c>
    </row>
    <row r="34" customFormat="false" ht="12.75" hidden="true" customHeight="false" outlineLevel="0" collapsed="false">
      <c r="A34" s="238"/>
      <c r="B34" s="234" t="s">
        <v>554</v>
      </c>
      <c r="C34" s="234"/>
      <c r="D34" s="234"/>
      <c r="E34" s="234"/>
      <c r="F34" s="234"/>
      <c r="G34" s="234"/>
      <c r="H34" s="234"/>
      <c r="I34" s="244" t="s">
        <v>560</v>
      </c>
      <c r="J34" s="245" t="s">
        <v>561</v>
      </c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37" t="n">
        <f aca="false">SUM(AN34/$AN$2)</f>
        <v>0</v>
      </c>
      <c r="AP34" s="246" t="n">
        <v>100000</v>
      </c>
      <c r="AQ34" s="246"/>
      <c r="AR34" s="237" t="n">
        <f aca="false">SUM(AP34/$AN$2)</f>
        <v>13272.2808414626</v>
      </c>
      <c r="AS34" s="237"/>
      <c r="AT34" s="237" t="n">
        <v>100000</v>
      </c>
      <c r="AU34" s="237"/>
      <c r="AV34" s="237"/>
      <c r="AW34" s="237" t="n">
        <v>0</v>
      </c>
      <c r="AX34" s="45"/>
      <c r="AY34" s="45"/>
      <c r="AZ34" s="45"/>
      <c r="BA34" s="45"/>
      <c r="BB34" s="45"/>
      <c r="BC34" s="45"/>
      <c r="BD34" s="45" t="n">
        <f aca="false">SUM(AX34+AY34+AZ34+BA34+BB34+BC34)</f>
        <v>0</v>
      </c>
      <c r="BE34" s="45" t="n">
        <f aca="false">SUM(AW34-BD34)</f>
        <v>0</v>
      </c>
      <c r="BF34" s="45" t="n">
        <f aca="false">SUM(BE34-AW34)</f>
        <v>0</v>
      </c>
      <c r="BG34" s="45"/>
      <c r="BH34" s="45"/>
      <c r="BI34" s="45"/>
      <c r="BJ34" s="45"/>
      <c r="BK34" s="45"/>
      <c r="BL34" s="45"/>
      <c r="BM34" s="46" t="n">
        <v>0</v>
      </c>
    </row>
    <row r="35" customFormat="false" ht="12.75" hidden="true" customHeight="false" outlineLevel="0" collapsed="false">
      <c r="A35" s="238"/>
      <c r="B35" s="234" t="s">
        <v>537</v>
      </c>
      <c r="C35" s="234"/>
      <c r="D35" s="234"/>
      <c r="E35" s="234"/>
      <c r="F35" s="234"/>
      <c r="G35" s="234"/>
      <c r="H35" s="234"/>
      <c r="I35" s="244" t="s">
        <v>538</v>
      </c>
      <c r="J35" s="245" t="s">
        <v>48</v>
      </c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37" t="n">
        <f aca="false">SUM(AN35/$AN$2)</f>
        <v>0</v>
      </c>
      <c r="AP35" s="246" t="n">
        <v>450000</v>
      </c>
      <c r="AQ35" s="246"/>
      <c r="AR35" s="237" t="n">
        <f aca="false">SUM(AP35/$AN$2)</f>
        <v>59725.2637865817</v>
      </c>
      <c r="AS35" s="237"/>
      <c r="AT35" s="237" t="n">
        <v>450000</v>
      </c>
      <c r="AU35" s="237"/>
      <c r="AV35" s="237"/>
      <c r="AW35" s="237" t="n">
        <v>13272.28</v>
      </c>
      <c r="AX35" s="45"/>
      <c r="AY35" s="45"/>
      <c r="AZ35" s="45"/>
      <c r="BA35" s="45"/>
      <c r="BB35" s="45"/>
      <c r="BC35" s="45"/>
      <c r="BD35" s="45" t="n">
        <f aca="false">SUM(AX35+AY35+AZ35+BA35+BB35+BC35)</f>
        <v>0</v>
      </c>
      <c r="BE35" s="45" t="n">
        <f aca="false">SUM(AW35-BD35)</f>
        <v>13272.28</v>
      </c>
      <c r="BF35" s="45" t="n">
        <f aca="false">SUM(BE35-AW35)</f>
        <v>0</v>
      </c>
      <c r="BG35" s="45"/>
      <c r="BH35" s="45"/>
      <c r="BI35" s="45"/>
      <c r="BJ35" s="45"/>
      <c r="BK35" s="45"/>
      <c r="BL35" s="45"/>
      <c r="BM35" s="46" t="n">
        <v>0</v>
      </c>
    </row>
    <row r="36" customFormat="false" ht="12.75" hidden="true" customHeight="false" outlineLevel="0" collapsed="false">
      <c r="A36" s="243"/>
      <c r="B36" s="247"/>
      <c r="C36" s="247"/>
      <c r="D36" s="247"/>
      <c r="E36" s="247"/>
      <c r="F36" s="247"/>
      <c r="G36" s="247"/>
      <c r="H36" s="247"/>
      <c r="I36" s="235" t="n">
        <v>3</v>
      </c>
      <c r="J36" s="236" t="s">
        <v>234</v>
      </c>
      <c r="K36" s="237" t="n">
        <f aca="false">SUM(K37+K49)</f>
        <v>1815716.15</v>
      </c>
      <c r="L36" s="237" t="n">
        <f aca="false">SUM(L37+L49)</f>
        <v>1540000</v>
      </c>
      <c r="M36" s="237" t="n">
        <f aca="false">SUM(M37+M49)</f>
        <v>1540000</v>
      </c>
      <c r="N36" s="237" t="n">
        <f aca="false">SUM(N37+N49)</f>
        <v>781000</v>
      </c>
      <c r="O36" s="237" t="n">
        <f aca="false">SUM(O37+O49)</f>
        <v>781000</v>
      </c>
      <c r="P36" s="237" t="n">
        <f aca="false">SUM(P37+P49)</f>
        <v>789362</v>
      </c>
      <c r="Q36" s="237" t="n">
        <f aca="false">SUM(Q37+Q49)</f>
        <v>789362</v>
      </c>
      <c r="R36" s="237" t="n">
        <f aca="false">SUM(R37+R49)</f>
        <v>284478.29</v>
      </c>
      <c r="S36" s="237" t="n">
        <f aca="false">SUM(S37+S49)</f>
        <v>1019550</v>
      </c>
      <c r="T36" s="237" t="n">
        <f aca="false">SUM(T37+T49)</f>
        <v>394432.02</v>
      </c>
      <c r="U36" s="237" t="n">
        <f aca="false">SUM(U37+U49)</f>
        <v>0</v>
      </c>
      <c r="V36" s="237" t="e">
        <f aca="false">SUM(V37+V49)</f>
        <v>#DIV/0!</v>
      </c>
      <c r="W36" s="237" t="n">
        <f aca="false">SUM(W37+W49)</f>
        <v>989000</v>
      </c>
      <c r="X36" s="237" t="n">
        <f aca="false">SUM(X37+X49)</f>
        <v>1463700</v>
      </c>
      <c r="Y36" s="237" t="n">
        <f aca="false">SUM(Y37+Y49)</f>
        <v>1625700</v>
      </c>
      <c r="Z36" s="237" t="n">
        <f aca="false">SUM(Z37+Z49)</f>
        <v>2819504</v>
      </c>
      <c r="AA36" s="237" t="n">
        <f aca="false">SUM(AA37+AA49)</f>
        <v>1837500</v>
      </c>
      <c r="AB36" s="237" t="n">
        <f aca="false">SUM(AB37+AB49)</f>
        <v>590626.46</v>
      </c>
      <c r="AC36" s="237" t="n">
        <f aca="false">SUM(AC37+AC49)</f>
        <v>1862500</v>
      </c>
      <c r="AD36" s="237" t="n">
        <f aca="false">SUM(AD37+AD49)</f>
        <v>1638000</v>
      </c>
      <c r="AE36" s="237" t="n">
        <f aca="false">SUM(AE37+AE49)</f>
        <v>0</v>
      </c>
      <c r="AF36" s="237" t="n">
        <f aca="false">SUM(AF37+AF49)</f>
        <v>0</v>
      </c>
      <c r="AG36" s="237" t="n">
        <f aca="false">SUM(AG37+AG49)</f>
        <v>1643000</v>
      </c>
      <c r="AH36" s="237" t="n">
        <f aca="false">SUM(AH37+AH49)</f>
        <v>1172014.91</v>
      </c>
      <c r="AI36" s="237" t="n">
        <f aca="false">SUM(AI37+AI49)</f>
        <v>1985200</v>
      </c>
      <c r="AJ36" s="237" t="n">
        <f aca="false">SUM(AJ37+AJ49)</f>
        <v>617159.9</v>
      </c>
      <c r="AK36" s="237" t="n">
        <f aca="false">SUM(AK37+AK49)</f>
        <v>2096161.6</v>
      </c>
      <c r="AL36" s="237" t="n">
        <f aca="false">SUM(AL37+AL49)</f>
        <v>178000</v>
      </c>
      <c r="AM36" s="237" t="n">
        <f aca="false">SUM(AM37+AM49)</f>
        <v>125500</v>
      </c>
      <c r="AN36" s="237" t="n">
        <f aca="false">SUM(AN37+AN49)</f>
        <v>2153661.6</v>
      </c>
      <c r="AO36" s="237" t="n">
        <f aca="false">SUM(AN36/$AN$2)</f>
        <v>285840.015926737</v>
      </c>
      <c r="AP36" s="237" t="n">
        <f aca="false">SUM(AP37+AP49)</f>
        <v>1965000</v>
      </c>
      <c r="AQ36" s="237" t="n">
        <f aca="false">SUM(AQ37+AQ49)</f>
        <v>0</v>
      </c>
      <c r="AR36" s="237" t="n">
        <f aca="false">SUM(AP36/$AN$2)</f>
        <v>260800.31853474</v>
      </c>
      <c r="AS36" s="237"/>
      <c r="AT36" s="237" t="n">
        <f aca="false">SUM(AT37+AT49)</f>
        <v>129466.4</v>
      </c>
      <c r="AU36" s="237" t="n">
        <f aca="false">SUM(AU37+AU49)</f>
        <v>103446.21</v>
      </c>
      <c r="AV36" s="237" t="n">
        <f aca="false">SUM(AV37+AV49)</f>
        <v>15334.06</v>
      </c>
      <c r="AW36" s="237" t="n">
        <f aca="false">SUM(AR36+AU36-AV36)</f>
        <v>348912.46853474</v>
      </c>
      <c r="AX36" s="45"/>
      <c r="AY36" s="45"/>
      <c r="AZ36" s="45"/>
      <c r="BA36" s="45"/>
      <c r="BB36" s="45"/>
      <c r="BC36" s="45"/>
      <c r="BD36" s="45" t="n">
        <f aca="false">SUM(AX36+AY36+AZ36+BA36+BB36+BC36)</f>
        <v>0</v>
      </c>
      <c r="BE36" s="45" t="n">
        <f aca="false">SUM(AW36-BD36)</f>
        <v>348912.46853474</v>
      </c>
      <c r="BF36" s="45" t="n">
        <f aca="false">SUM(BE36-AW36)</f>
        <v>0</v>
      </c>
      <c r="BG36" s="45" t="n">
        <f aca="false">SUM(BG37+BG49)</f>
        <v>177996.74</v>
      </c>
      <c r="BH36" s="45" t="n">
        <f aca="false">SUM(BH37+BH49)</f>
        <v>296012</v>
      </c>
      <c r="BI36" s="45" t="n">
        <f aca="false">SUM(BI37+BI49)</f>
        <v>296012</v>
      </c>
      <c r="BJ36" s="45" t="n">
        <f aca="false">SUM(BJ37+BJ49)</f>
        <v>129212.3</v>
      </c>
      <c r="BK36" s="45" t="n">
        <f aca="false">SUM(BK37+BK49)</f>
        <v>283000</v>
      </c>
      <c r="BL36" s="45" t="n">
        <f aca="false">SUM(BL37+BL49)</f>
        <v>287000</v>
      </c>
      <c r="BM36" s="46" t="n">
        <f aca="false">SUM(BJ36/BI36*100)</f>
        <v>43.6510344175236</v>
      </c>
    </row>
    <row r="37" customFormat="false" ht="12.75" hidden="true" customHeight="false" outlineLevel="0" collapsed="false">
      <c r="A37" s="243"/>
      <c r="B37" s="247" t="s">
        <v>562</v>
      </c>
      <c r="C37" s="247"/>
      <c r="D37" s="247"/>
      <c r="E37" s="247"/>
      <c r="F37" s="247"/>
      <c r="G37" s="247"/>
      <c r="H37" s="247"/>
      <c r="I37" s="235" t="n">
        <v>31</v>
      </c>
      <c r="J37" s="236" t="s">
        <v>236</v>
      </c>
      <c r="K37" s="237" t="n">
        <f aca="false">SUM(K38+K41+K46)</f>
        <v>807306.83</v>
      </c>
      <c r="L37" s="237" t="n">
        <f aca="false">SUM(L38+L41+L46)</f>
        <v>1112500</v>
      </c>
      <c r="M37" s="237" t="n">
        <f aca="false">SUM(M38+M41+M46)</f>
        <v>1112500</v>
      </c>
      <c r="N37" s="237" t="n">
        <f aca="false">SUM(N38+N41+N46)</f>
        <v>351000</v>
      </c>
      <c r="O37" s="237" t="n">
        <f aca="false">SUM(O38+O41+O46)</f>
        <v>351000</v>
      </c>
      <c r="P37" s="237" t="n">
        <f aca="false">SUM(P38+P41+P46)</f>
        <v>392000</v>
      </c>
      <c r="Q37" s="237" t="n">
        <f aca="false">SUM(Q38+Q41+Q46)</f>
        <v>392000</v>
      </c>
      <c r="R37" s="237" t="n">
        <f aca="false">SUM(R38+R41+R46)</f>
        <v>150369.05</v>
      </c>
      <c r="S37" s="237" t="n">
        <f aca="false">SUM(S38+S41+S46)</f>
        <v>507550</v>
      </c>
      <c r="T37" s="237" t="n">
        <f aca="false">SUM(T38+T41+T46)</f>
        <v>240053.35</v>
      </c>
      <c r="U37" s="237" t="n">
        <f aca="false">SUM(U38+U41+U46)</f>
        <v>0</v>
      </c>
      <c r="V37" s="237" t="n">
        <f aca="false">SUM(V38+V41+V46)</f>
        <v>807.079096045198</v>
      </c>
      <c r="W37" s="237" t="n">
        <f aca="false">SUM(W38+W41+W46)</f>
        <v>507000</v>
      </c>
      <c r="X37" s="237" t="n">
        <f aca="false">SUM(X38+X41+X46)</f>
        <v>617500</v>
      </c>
      <c r="Y37" s="237" t="n">
        <f aca="false">SUM(Y38+Y41+Y46)</f>
        <v>685404</v>
      </c>
      <c r="Z37" s="237" t="n">
        <f aca="false">SUM(Z38+Z41+Z46)</f>
        <v>738500</v>
      </c>
      <c r="AA37" s="237" t="n">
        <f aca="false">SUM(AA38+AA41+AA46)</f>
        <v>688000</v>
      </c>
      <c r="AB37" s="237" t="n">
        <f aca="false">SUM(AB38+AB41+AB46)</f>
        <v>359004.03</v>
      </c>
      <c r="AC37" s="237" t="n">
        <f aca="false">SUM(AC38+AC41+AC46)</f>
        <v>688000</v>
      </c>
      <c r="AD37" s="237" t="n">
        <f aca="false">SUM(AD38+AD41+AD46)</f>
        <v>671000</v>
      </c>
      <c r="AE37" s="237" t="n">
        <f aca="false">SUM(AE38+AE41+AE46)</f>
        <v>0</v>
      </c>
      <c r="AF37" s="237" t="n">
        <f aca="false">SUM(AF38+AF41+AF46)</f>
        <v>0</v>
      </c>
      <c r="AG37" s="237" t="n">
        <f aca="false">SUM(AG38+AG41+AG46)</f>
        <v>671000</v>
      </c>
      <c r="AH37" s="237" t="n">
        <f aca="false">SUM(AH38+AH41+AH46)</f>
        <v>542477.54</v>
      </c>
      <c r="AI37" s="237" t="n">
        <f aca="false">SUM(AI38+AI41+AI46)</f>
        <v>754000</v>
      </c>
      <c r="AJ37" s="237" t="n">
        <f aca="false">SUM(AJ38+AJ41+AJ46)</f>
        <v>323911.41</v>
      </c>
      <c r="AK37" s="237" t="n">
        <f aca="false">SUM(AK38+AK41+AK46)</f>
        <v>747500</v>
      </c>
      <c r="AL37" s="237" t="n">
        <f aca="false">SUM(AL38+AL41+AL46)</f>
        <v>0</v>
      </c>
      <c r="AM37" s="237" t="n">
        <f aca="false">SUM(AM38+AM41+AM46)</f>
        <v>0</v>
      </c>
      <c r="AN37" s="237" t="n">
        <f aca="false">SUM(AN38+AN41+AN46)</f>
        <v>747500</v>
      </c>
      <c r="AO37" s="237" t="n">
        <f aca="false">SUM(AN37/$AN$2)</f>
        <v>99210.299289933</v>
      </c>
      <c r="AP37" s="237" t="n">
        <f aca="false">SUM(AP38+AP41+AP46)</f>
        <v>747500</v>
      </c>
      <c r="AQ37" s="237"/>
      <c r="AR37" s="237" t="n">
        <f aca="false">SUM(AP37/$AN$2)</f>
        <v>99210.299289933</v>
      </c>
      <c r="AS37" s="237"/>
      <c r="AT37" s="237" t="n">
        <f aca="false">SUM(AT38+AT41+AT46)</f>
        <v>56819.53</v>
      </c>
      <c r="AU37" s="237" t="n">
        <f aca="false">SUM(AU38+AU41+AU46)</f>
        <v>0</v>
      </c>
      <c r="AV37" s="237" t="n">
        <f aca="false">SUM(AV38+AV41+AV46)</f>
        <v>13935.89</v>
      </c>
      <c r="AW37" s="237" t="n">
        <f aca="false">SUM(AR37+AU37-AV37)</f>
        <v>85274.409289933</v>
      </c>
      <c r="AX37" s="45"/>
      <c r="AY37" s="45"/>
      <c r="AZ37" s="45"/>
      <c r="BA37" s="45"/>
      <c r="BB37" s="45"/>
      <c r="BC37" s="45"/>
      <c r="BD37" s="45" t="n">
        <f aca="false">SUM(AX37+AY37+AZ37+BA37+BB37+BC37)</f>
        <v>0</v>
      </c>
      <c r="BE37" s="45" t="n">
        <f aca="false">SUM(AW37-BD37)</f>
        <v>85274.409289933</v>
      </c>
      <c r="BF37" s="45" t="n">
        <f aca="false">SUM(BE37-AW37)</f>
        <v>0</v>
      </c>
      <c r="BG37" s="45" t="n">
        <f aca="false">SUM(BG38+BG41+BG46)</f>
        <v>72580.95</v>
      </c>
      <c r="BH37" s="45" t="n">
        <f aca="false">SUM(BH38+BH41+BH46)</f>
        <v>119500</v>
      </c>
      <c r="BI37" s="45" t="n">
        <f aca="false">SUM(BI38+BI41+BI46)</f>
        <v>119500</v>
      </c>
      <c r="BJ37" s="45" t="n">
        <f aca="false">SUM(BJ38+BJ41+BJ46)</f>
        <v>58557.98</v>
      </c>
      <c r="BK37" s="45" t="n">
        <v>103000</v>
      </c>
      <c r="BL37" s="45" t="n">
        <v>105000</v>
      </c>
      <c r="BM37" s="46" t="n">
        <f aca="false">SUM(BJ37/BI37*100)</f>
        <v>49.0024937238494</v>
      </c>
    </row>
    <row r="38" customFormat="false" ht="12.75" hidden="true" customHeight="false" outlineLevel="0" collapsed="false">
      <c r="A38" s="238"/>
      <c r="B38" s="234"/>
      <c r="C38" s="234"/>
      <c r="D38" s="234"/>
      <c r="E38" s="234"/>
      <c r="F38" s="234"/>
      <c r="G38" s="234"/>
      <c r="H38" s="234"/>
      <c r="I38" s="244" t="n">
        <v>311</v>
      </c>
      <c r="J38" s="245" t="s">
        <v>563</v>
      </c>
      <c r="K38" s="246" t="n">
        <f aca="false">SUM(K39)</f>
        <v>710476.99</v>
      </c>
      <c r="L38" s="246" t="n">
        <f aca="false">SUM(L39)</f>
        <v>972000</v>
      </c>
      <c r="M38" s="246" t="n">
        <f aca="false">SUM(M39)</f>
        <v>972000</v>
      </c>
      <c r="N38" s="246" t="n">
        <f aca="false">SUM(N39:N40)</f>
        <v>296000</v>
      </c>
      <c r="O38" s="246" t="n">
        <f aca="false">SUM(O39:O40)</f>
        <v>296000</v>
      </c>
      <c r="P38" s="246" t="n">
        <f aca="false">SUM(P39:P40)</f>
        <v>335000</v>
      </c>
      <c r="Q38" s="246" t="n">
        <f aca="false">SUM(Q39:Q40)</f>
        <v>335000</v>
      </c>
      <c r="R38" s="246" t="n">
        <f aca="false">SUM(R39:R40)</f>
        <v>121563.91</v>
      </c>
      <c r="S38" s="246" t="n">
        <f aca="false">SUM(S39:S40)</f>
        <v>460000</v>
      </c>
      <c r="T38" s="246" t="n">
        <f aca="false">SUM(T39:T40)</f>
        <v>212889.92</v>
      </c>
      <c r="U38" s="246" t="n">
        <f aca="false">SUM(U39:U40)</f>
        <v>0</v>
      </c>
      <c r="V38" s="246" t="n">
        <f aca="false">SUM(V39:V40)</f>
        <v>609.745762711864</v>
      </c>
      <c r="W38" s="246" t="n">
        <f aca="false">SUM(W39:W40)</f>
        <v>460000</v>
      </c>
      <c r="X38" s="246" t="n">
        <f aca="false">SUM(X39:X40)</f>
        <v>510000</v>
      </c>
      <c r="Y38" s="246" t="n">
        <f aca="false">SUM(Y39:Y40)</f>
        <v>578000</v>
      </c>
      <c r="Z38" s="246" t="n">
        <f aca="false">SUM(Z39:Z40)</f>
        <v>590000</v>
      </c>
      <c r="AA38" s="246" t="n">
        <f aca="false">SUM(AA39:AA40)</f>
        <v>578000</v>
      </c>
      <c r="AB38" s="246" t="n">
        <f aca="false">SUM(AB39:AB40)</f>
        <v>313059.54</v>
      </c>
      <c r="AC38" s="246" t="n">
        <f aca="false">SUM(AC39:AC40)</f>
        <v>578000</v>
      </c>
      <c r="AD38" s="246" t="n">
        <f aca="false">SUM(AD39:AD40)</f>
        <v>561000</v>
      </c>
      <c r="AE38" s="246" t="n">
        <f aca="false">SUM(AE39:AE40)</f>
        <v>0</v>
      </c>
      <c r="AF38" s="246" t="n">
        <f aca="false">SUM(AF39:AF40)</f>
        <v>0</v>
      </c>
      <c r="AG38" s="246" t="n">
        <f aca="false">SUM(AG39:AG40)</f>
        <v>561000</v>
      </c>
      <c r="AH38" s="246" t="n">
        <f aca="false">SUM(AH39:AH40)</f>
        <v>462221.9</v>
      </c>
      <c r="AI38" s="246" t="n">
        <f aca="false">SUM(AI39:AI40)</f>
        <v>620000</v>
      </c>
      <c r="AJ38" s="246" t="n">
        <f aca="false">SUM(AJ39:AJ40)</f>
        <v>279321.5</v>
      </c>
      <c r="AK38" s="246" t="n">
        <f aca="false">SUM(AK39:AK40)</f>
        <v>570000</v>
      </c>
      <c r="AL38" s="246" t="n">
        <f aca="false">SUM(AL39:AL40)</f>
        <v>0</v>
      </c>
      <c r="AM38" s="246" t="n">
        <f aca="false">SUM(AM39:AM40)</f>
        <v>0</v>
      </c>
      <c r="AN38" s="246" t="n">
        <f aca="false">SUM(AN39:AN40)</f>
        <v>570000</v>
      </c>
      <c r="AO38" s="237" t="n">
        <f aca="false">SUM(AN38/$AN$2)</f>
        <v>75652.0007963368</v>
      </c>
      <c r="AP38" s="246" t="n">
        <f aca="false">SUM(AP39:AP40)</f>
        <v>570000</v>
      </c>
      <c r="AQ38" s="246"/>
      <c r="AR38" s="237" t="n">
        <f aca="false">SUM(AP38/$AN$2)</f>
        <v>75652.0007963368</v>
      </c>
      <c r="AS38" s="237"/>
      <c r="AT38" s="237" t="n">
        <f aca="false">SUM(AT39:AT40)</f>
        <v>45463.62</v>
      </c>
      <c r="AU38" s="237" t="n">
        <f aca="false">SUM(AU39:AU40)</f>
        <v>0</v>
      </c>
      <c r="AV38" s="237" t="n">
        <f aca="false">SUM(AV39:AV40)</f>
        <v>11945.05</v>
      </c>
      <c r="AW38" s="237" t="n">
        <f aca="false">SUM(AR38+AU38-AV38)</f>
        <v>63706.9507963368</v>
      </c>
      <c r="AX38" s="45"/>
      <c r="AY38" s="45"/>
      <c r="AZ38" s="45"/>
      <c r="BA38" s="45"/>
      <c r="BB38" s="45"/>
      <c r="BC38" s="45"/>
      <c r="BD38" s="45" t="n">
        <f aca="false">SUM(AX38+AY38+AZ38+BA38+BB38+BC38)</f>
        <v>0</v>
      </c>
      <c r="BE38" s="45" t="n">
        <f aca="false">SUM(AW38-BD38)</f>
        <v>63706.9507963368</v>
      </c>
      <c r="BF38" s="45" t="n">
        <f aca="false">SUM(BE38-AW38)</f>
        <v>0</v>
      </c>
      <c r="BG38" s="45" t="n">
        <f aca="false">SUM(BG39+BG40)</f>
        <v>58423.12</v>
      </c>
      <c r="BH38" s="45" t="n">
        <f aca="false">SUM(BH39+BH40)</f>
        <v>91800</v>
      </c>
      <c r="BI38" s="45" t="n">
        <f aca="false">SUM(BI39+BI40)</f>
        <v>91800</v>
      </c>
      <c r="BJ38" s="45" t="n">
        <f aca="false">SUM(BJ39+BJ40)</f>
        <v>45389.34</v>
      </c>
      <c r="BK38" s="45"/>
      <c r="BL38" s="45"/>
      <c r="BM38" s="46" t="n">
        <f aca="false">SUM(BJ38/BI38*100)</f>
        <v>49.4437254901961</v>
      </c>
    </row>
    <row r="39" customFormat="false" ht="12.75" hidden="true" customHeight="false" outlineLevel="0" collapsed="false">
      <c r="A39" s="238"/>
      <c r="B39" s="234"/>
      <c r="C39" s="234"/>
      <c r="D39" s="234"/>
      <c r="E39" s="234"/>
      <c r="F39" s="234"/>
      <c r="G39" s="234"/>
      <c r="H39" s="234"/>
      <c r="I39" s="244" t="n">
        <v>31111</v>
      </c>
      <c r="J39" s="245" t="s">
        <v>564</v>
      </c>
      <c r="K39" s="246" t="n">
        <v>710476.99</v>
      </c>
      <c r="L39" s="246" t="n">
        <v>972000</v>
      </c>
      <c r="M39" s="246" t="n">
        <v>972000</v>
      </c>
      <c r="N39" s="246" t="n">
        <v>293000</v>
      </c>
      <c r="O39" s="246" t="n">
        <v>293000</v>
      </c>
      <c r="P39" s="246" t="n">
        <v>295000</v>
      </c>
      <c r="Q39" s="246" t="n">
        <v>295000</v>
      </c>
      <c r="R39" s="246" t="n">
        <v>121563.91</v>
      </c>
      <c r="S39" s="246" t="n">
        <v>250000</v>
      </c>
      <c r="T39" s="246" t="n">
        <v>176514.08</v>
      </c>
      <c r="U39" s="246"/>
      <c r="V39" s="237" t="n">
        <f aca="false">S39/P39*100</f>
        <v>84.7457627118644</v>
      </c>
      <c r="W39" s="246" t="n">
        <v>250000</v>
      </c>
      <c r="X39" s="246" t="n">
        <v>340000</v>
      </c>
      <c r="Y39" s="246" t="n">
        <v>408000</v>
      </c>
      <c r="Z39" s="246" t="n">
        <v>400000</v>
      </c>
      <c r="AA39" s="246" t="n">
        <v>408000</v>
      </c>
      <c r="AB39" s="246" t="n">
        <v>259070.82</v>
      </c>
      <c r="AC39" s="246" t="n">
        <v>408000</v>
      </c>
      <c r="AD39" s="246" t="n">
        <v>408000</v>
      </c>
      <c r="AE39" s="246"/>
      <c r="AF39" s="246"/>
      <c r="AG39" s="248" t="n">
        <f aca="false">SUM(AC39+AE39-AF39)</f>
        <v>408000</v>
      </c>
      <c r="AH39" s="246" t="n">
        <v>413471.78</v>
      </c>
      <c r="AI39" s="246" t="n">
        <v>467000</v>
      </c>
      <c r="AJ39" s="45" t="n">
        <v>217454.78</v>
      </c>
      <c r="AK39" s="246" t="n">
        <v>480000</v>
      </c>
      <c r="AL39" s="246"/>
      <c r="AM39" s="246"/>
      <c r="AN39" s="45" t="n">
        <f aca="false">SUM(AK39+AL39-AM39)</f>
        <v>480000</v>
      </c>
      <c r="AO39" s="237" t="n">
        <f aca="false">SUM(AN39/$AN$2)</f>
        <v>63706.9480390205</v>
      </c>
      <c r="AP39" s="45" t="n">
        <v>480000</v>
      </c>
      <c r="AQ39" s="45"/>
      <c r="AR39" s="237" t="n">
        <f aca="false">SUM(AP39/$AN$2)</f>
        <v>63706.9480390205</v>
      </c>
      <c r="AS39" s="237" t="n">
        <v>45463.62</v>
      </c>
      <c r="AT39" s="237" t="n">
        <v>45463.62</v>
      </c>
      <c r="AU39" s="237"/>
      <c r="AV39" s="237"/>
      <c r="AW39" s="237" t="n">
        <f aca="false">SUM(AR39+AU39-AV39)</f>
        <v>63706.9480390205</v>
      </c>
      <c r="AX39" s="45" t="n">
        <v>63706.95</v>
      </c>
      <c r="AY39" s="45"/>
      <c r="AZ39" s="45"/>
      <c r="BA39" s="45"/>
      <c r="BB39" s="45"/>
      <c r="BC39" s="45"/>
      <c r="BD39" s="45" t="n">
        <f aca="false">SUM(AX39+AY39+AZ39+BA39+BB39+BC39)</f>
        <v>63706.95</v>
      </c>
      <c r="BE39" s="45" t="n">
        <f aca="false">SUM(AW39-BD39)</f>
        <v>-0.00196097949810792</v>
      </c>
      <c r="BF39" s="45" t="n">
        <f aca="false">SUM(BE39-AW39)</f>
        <v>-63706.95</v>
      </c>
      <c r="BG39" s="45" t="n">
        <v>58423.12</v>
      </c>
      <c r="BH39" s="45" t="n">
        <v>85800</v>
      </c>
      <c r="BI39" s="45" t="n">
        <v>85800</v>
      </c>
      <c r="BJ39" s="45" t="n">
        <v>42029.34</v>
      </c>
      <c r="BK39" s="45"/>
      <c r="BL39" s="45"/>
      <c r="BM39" s="46" t="n">
        <f aca="false">SUM(BJ39/BI39*100)</f>
        <v>48.9852447552448</v>
      </c>
    </row>
    <row r="40" customFormat="false" ht="12.75" hidden="true" customHeight="false" outlineLevel="0" collapsed="false">
      <c r="A40" s="238"/>
      <c r="B40" s="234"/>
      <c r="C40" s="234"/>
      <c r="D40" s="234"/>
      <c r="E40" s="234"/>
      <c r="F40" s="234"/>
      <c r="G40" s="234"/>
      <c r="H40" s="234"/>
      <c r="I40" s="244" t="n">
        <v>31112</v>
      </c>
      <c r="J40" s="245" t="s">
        <v>565</v>
      </c>
      <c r="K40" s="246"/>
      <c r="L40" s="246"/>
      <c r="M40" s="246"/>
      <c r="N40" s="246" t="n">
        <v>3000</v>
      </c>
      <c r="O40" s="246" t="n">
        <v>3000</v>
      </c>
      <c r="P40" s="246" t="n">
        <v>40000</v>
      </c>
      <c r="Q40" s="246" t="n">
        <v>40000</v>
      </c>
      <c r="R40" s="246"/>
      <c r="S40" s="246" t="n">
        <v>210000</v>
      </c>
      <c r="T40" s="246" t="n">
        <v>36375.84</v>
      </c>
      <c r="U40" s="246"/>
      <c r="V40" s="237" t="n">
        <f aca="false">S40/P40*100</f>
        <v>525</v>
      </c>
      <c r="W40" s="246" t="n">
        <v>210000</v>
      </c>
      <c r="X40" s="246" t="n">
        <v>170000</v>
      </c>
      <c r="Y40" s="246" t="n">
        <v>170000</v>
      </c>
      <c r="Z40" s="246" t="n">
        <v>190000</v>
      </c>
      <c r="AA40" s="246" t="n">
        <v>170000</v>
      </c>
      <c r="AB40" s="246" t="n">
        <v>53988.72</v>
      </c>
      <c r="AC40" s="246" t="n">
        <v>170000</v>
      </c>
      <c r="AD40" s="246" t="n">
        <v>153000</v>
      </c>
      <c r="AE40" s="246"/>
      <c r="AF40" s="246"/>
      <c r="AG40" s="248" t="n">
        <v>153000</v>
      </c>
      <c r="AH40" s="246" t="n">
        <v>48750.12</v>
      </c>
      <c r="AI40" s="246" t="n">
        <v>153000</v>
      </c>
      <c r="AJ40" s="45" t="n">
        <v>61866.72</v>
      </c>
      <c r="AK40" s="246" t="n">
        <v>90000</v>
      </c>
      <c r="AL40" s="246"/>
      <c r="AM40" s="246"/>
      <c r="AN40" s="45" t="n">
        <f aca="false">SUM(AK40+AL40-AM40)</f>
        <v>90000</v>
      </c>
      <c r="AO40" s="237" t="n">
        <f aca="false">SUM(AN40/$AN$2)</f>
        <v>11945.0527573163</v>
      </c>
      <c r="AP40" s="45" t="n">
        <v>90000</v>
      </c>
      <c r="AQ40" s="45"/>
      <c r="AR40" s="237" t="n">
        <f aca="false">SUM(AP40/$AN$2)</f>
        <v>11945.0527573163</v>
      </c>
      <c r="AS40" s="237"/>
      <c r="AT40" s="237"/>
      <c r="AU40" s="237"/>
      <c r="AV40" s="237" t="n">
        <v>11945.05</v>
      </c>
      <c r="AW40" s="237" t="n">
        <f aca="false">SUM(AR40+AU40-AV40)</f>
        <v>0.00275731634428666</v>
      </c>
      <c r="AX40" s="45"/>
      <c r="AY40" s="45"/>
      <c r="AZ40" s="45"/>
      <c r="BA40" s="45"/>
      <c r="BB40" s="45"/>
      <c r="BC40" s="45"/>
      <c r="BD40" s="45" t="n">
        <f aca="false">SUM(AX40+AY40+AZ40+BA40+BB40+BC40)</f>
        <v>0</v>
      </c>
      <c r="BE40" s="45" t="n">
        <f aca="false">SUM(AW40-BD40)</f>
        <v>0.00275731634428666</v>
      </c>
      <c r="BF40" s="45" t="n">
        <f aca="false">SUM(BE40-AW40)</f>
        <v>0</v>
      </c>
      <c r="BG40" s="45"/>
      <c r="BH40" s="45" t="n">
        <v>6000</v>
      </c>
      <c r="BI40" s="45" t="n">
        <v>6000</v>
      </c>
      <c r="BJ40" s="45" t="n">
        <v>3360</v>
      </c>
      <c r="BK40" s="45"/>
      <c r="BL40" s="45"/>
      <c r="BM40" s="46" t="n">
        <f aca="false">SUM(BJ40/BI40*100)</f>
        <v>56</v>
      </c>
    </row>
    <row r="41" customFormat="false" ht="12.75" hidden="true" customHeight="false" outlineLevel="0" collapsed="false">
      <c r="A41" s="238"/>
      <c r="B41" s="234"/>
      <c r="C41" s="234"/>
      <c r="D41" s="234"/>
      <c r="E41" s="234"/>
      <c r="F41" s="234"/>
      <c r="G41" s="234"/>
      <c r="H41" s="234"/>
      <c r="I41" s="244" t="n">
        <v>312</v>
      </c>
      <c r="J41" s="245" t="s">
        <v>246</v>
      </c>
      <c r="K41" s="246" t="n">
        <f aca="false">SUM(K43)</f>
        <v>0</v>
      </c>
      <c r="L41" s="246" t="n">
        <f aca="false">SUM(L43)</f>
        <v>8000</v>
      </c>
      <c r="M41" s="246" t="n">
        <f aca="false">SUM(M43)</f>
        <v>8000</v>
      </c>
      <c r="N41" s="246" t="n">
        <f aca="false">SUM(N43)</f>
        <v>14000</v>
      </c>
      <c r="O41" s="246" t="n">
        <f aca="false">SUM(O43)</f>
        <v>14000</v>
      </c>
      <c r="P41" s="246" t="n">
        <f aca="false">SUM(P43)</f>
        <v>12000</v>
      </c>
      <c r="Q41" s="246" t="n">
        <f aca="false">SUM(Q43)</f>
        <v>12000</v>
      </c>
      <c r="R41" s="246" t="n">
        <f aca="false">SUM(R43)</f>
        <v>9962.77</v>
      </c>
      <c r="S41" s="246" t="n">
        <f aca="false">SUM(S43)</f>
        <v>15000</v>
      </c>
      <c r="T41" s="246" t="n">
        <f aca="false">SUM(T43)</f>
        <v>4500</v>
      </c>
      <c r="U41" s="246" t="n">
        <f aca="false">SUM(U43)</f>
        <v>0</v>
      </c>
      <c r="V41" s="246" t="n">
        <f aca="false">SUM(V43)</f>
        <v>125</v>
      </c>
      <c r="W41" s="246" t="n">
        <f aca="false">SUM(W43)</f>
        <v>15000</v>
      </c>
      <c r="X41" s="246" t="n">
        <f aca="false">SUM(X43:X44)</f>
        <v>34000</v>
      </c>
      <c r="Y41" s="246" t="n">
        <f aca="false">SUM(Y43:Y44)</f>
        <v>27500</v>
      </c>
      <c r="Z41" s="246" t="n">
        <v>52500</v>
      </c>
      <c r="AA41" s="246" t="n">
        <f aca="false">SUM(AA43:AA44)</f>
        <v>30000</v>
      </c>
      <c r="AB41" s="246" t="n">
        <f aca="false">SUM(AB43:AB44)</f>
        <v>0</v>
      </c>
      <c r="AC41" s="246" t="n">
        <f aca="false">SUM(AC43:AC44)</f>
        <v>30000</v>
      </c>
      <c r="AD41" s="246" t="n">
        <f aca="false">SUM(AD43:AD44)</f>
        <v>30000</v>
      </c>
      <c r="AE41" s="246" t="n">
        <f aca="false">SUM(AE43:AE44)</f>
        <v>0</v>
      </c>
      <c r="AF41" s="246" t="n">
        <f aca="false">SUM(AF43:AF44)</f>
        <v>0</v>
      </c>
      <c r="AG41" s="246" t="n">
        <f aca="false">SUM(AG43:AG44)</f>
        <v>30000</v>
      </c>
      <c r="AH41" s="246" t="n">
        <f aca="false">SUM(AH43:AH44)</f>
        <v>6000</v>
      </c>
      <c r="AI41" s="246" t="n">
        <f aca="false">SUM(AI43:AI44)</f>
        <v>30000</v>
      </c>
      <c r="AJ41" s="246" t="n">
        <f aca="false">SUM(AJ43:AJ44)</f>
        <v>0</v>
      </c>
      <c r="AK41" s="246" t="n">
        <f aca="false">SUM(AK43:AK45)</f>
        <v>80000</v>
      </c>
      <c r="AL41" s="246" t="n">
        <f aca="false">SUM(AL43:AL45)</f>
        <v>0</v>
      </c>
      <c r="AM41" s="246" t="n">
        <f aca="false">SUM(AM43:AM45)</f>
        <v>0</v>
      </c>
      <c r="AN41" s="246" t="n">
        <f aca="false">SUM(AN43:AN45)</f>
        <v>80000</v>
      </c>
      <c r="AO41" s="237" t="n">
        <f aca="false">SUM(AN41/$AN$2)</f>
        <v>10617.8246731701</v>
      </c>
      <c r="AP41" s="246" t="n">
        <f aca="false">SUM(AP43:AP45)</f>
        <v>80000</v>
      </c>
      <c r="AQ41" s="246"/>
      <c r="AR41" s="237" t="n">
        <f aca="false">SUM(AP41/$AN$2)</f>
        <v>10617.8246731701</v>
      </c>
      <c r="AS41" s="237"/>
      <c r="AT41" s="237" t="n">
        <f aca="false">SUM(AT43:AT45)</f>
        <v>3854.4</v>
      </c>
      <c r="AU41" s="237" t="n">
        <f aca="false">SUM(AU43:AU45)</f>
        <v>0</v>
      </c>
      <c r="AV41" s="237" t="n">
        <f aca="false">SUM(AV43:AV45)</f>
        <v>1990.84</v>
      </c>
      <c r="AW41" s="237" t="n">
        <f aca="false">SUM(AR41+AU41-AV41)</f>
        <v>8626.98467317008</v>
      </c>
      <c r="AX41" s="45"/>
      <c r="AY41" s="45"/>
      <c r="AZ41" s="45"/>
      <c r="BA41" s="45"/>
      <c r="BB41" s="45"/>
      <c r="BC41" s="45"/>
      <c r="BD41" s="45" t="n">
        <f aca="false">SUM(AX41+AY41+AZ41+BA41+BB41+BC41)</f>
        <v>0</v>
      </c>
      <c r="BE41" s="45" t="n">
        <f aca="false">SUM(AW41-BD41)</f>
        <v>8626.98467317008</v>
      </c>
      <c r="BF41" s="45" t="n">
        <f aca="false">SUM(BE41-AW41)</f>
        <v>0</v>
      </c>
      <c r="BG41" s="45" t="n">
        <f aca="false">SUM(BG43:BG45)</f>
        <v>4518</v>
      </c>
      <c r="BH41" s="45" t="n">
        <f aca="false">SUM(BH43:BH45)</f>
        <v>11500</v>
      </c>
      <c r="BI41" s="45" t="n">
        <f aca="false">SUM(BI43:BI45)</f>
        <v>11500</v>
      </c>
      <c r="BJ41" s="45" t="n">
        <f aca="false">SUM(BJ42:BJ45)</f>
        <v>5679.37</v>
      </c>
      <c r="BK41" s="45"/>
      <c r="BL41" s="45"/>
      <c r="BM41" s="46" t="n">
        <f aca="false">SUM(BJ41/BI41*100)</f>
        <v>49.3858260869565</v>
      </c>
    </row>
    <row r="42" customFormat="false" ht="12.75" hidden="true" customHeight="false" outlineLevel="0" collapsed="false">
      <c r="A42" s="238"/>
      <c r="B42" s="234"/>
      <c r="C42" s="234"/>
      <c r="D42" s="234"/>
      <c r="E42" s="234"/>
      <c r="F42" s="234"/>
      <c r="G42" s="234"/>
      <c r="H42" s="234"/>
      <c r="I42" s="244" t="n">
        <v>31216</v>
      </c>
      <c r="J42" s="245" t="s">
        <v>566</v>
      </c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37"/>
      <c r="AP42" s="246"/>
      <c r="AQ42" s="246"/>
      <c r="AR42" s="237"/>
      <c r="AS42" s="237"/>
      <c r="AT42" s="237"/>
      <c r="AU42" s="237"/>
      <c r="AV42" s="237"/>
      <c r="AW42" s="237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 t="n">
        <v>1200</v>
      </c>
      <c r="BK42" s="45"/>
      <c r="BL42" s="45"/>
      <c r="BM42" s="46" t="n">
        <v>0</v>
      </c>
    </row>
    <row r="43" customFormat="false" ht="12.75" hidden="true" customHeight="false" outlineLevel="0" collapsed="false">
      <c r="A43" s="238"/>
      <c r="B43" s="234"/>
      <c r="C43" s="234"/>
      <c r="D43" s="234"/>
      <c r="E43" s="234"/>
      <c r="F43" s="234"/>
      <c r="G43" s="234"/>
      <c r="H43" s="234"/>
      <c r="I43" s="244" t="n">
        <v>31219</v>
      </c>
      <c r="J43" s="245" t="s">
        <v>246</v>
      </c>
      <c r="K43" s="246" t="n">
        <v>0</v>
      </c>
      <c r="L43" s="246" t="n">
        <v>8000</v>
      </c>
      <c r="M43" s="246" t="n">
        <v>8000</v>
      </c>
      <c r="N43" s="246" t="n">
        <v>14000</v>
      </c>
      <c r="O43" s="246" t="n">
        <v>14000</v>
      </c>
      <c r="P43" s="246" t="n">
        <v>12000</v>
      </c>
      <c r="Q43" s="246" t="n">
        <v>12000</v>
      </c>
      <c r="R43" s="246" t="n">
        <v>9962.77</v>
      </c>
      <c r="S43" s="246" t="n">
        <v>15000</v>
      </c>
      <c r="T43" s="246" t="n">
        <v>4500</v>
      </c>
      <c r="U43" s="246"/>
      <c r="V43" s="237" t="n">
        <f aca="false">S43/P43*100</f>
        <v>125</v>
      </c>
      <c r="W43" s="246" t="n">
        <v>15000</v>
      </c>
      <c r="X43" s="246" t="n">
        <v>27000</v>
      </c>
      <c r="Y43" s="246" t="n">
        <v>20000</v>
      </c>
      <c r="Z43" s="246" t="n">
        <v>20000</v>
      </c>
      <c r="AA43" s="246" t="n">
        <v>20000</v>
      </c>
      <c r="AB43" s="246"/>
      <c r="AC43" s="246" t="n">
        <v>20000</v>
      </c>
      <c r="AD43" s="246" t="n">
        <v>20000</v>
      </c>
      <c r="AE43" s="246"/>
      <c r="AF43" s="246"/>
      <c r="AG43" s="248" t="n">
        <f aca="false">SUM(AD43+AE43-AF43)</f>
        <v>20000</v>
      </c>
      <c r="AH43" s="246" t="n">
        <v>6000</v>
      </c>
      <c r="AI43" s="246" t="n">
        <v>20000</v>
      </c>
      <c r="AJ43" s="45" t="n">
        <v>0</v>
      </c>
      <c r="AK43" s="246" t="n">
        <v>35000</v>
      </c>
      <c r="AL43" s="246"/>
      <c r="AM43" s="246"/>
      <c r="AN43" s="45" t="n">
        <f aca="false">SUM(AK43+AL43-AM43)</f>
        <v>35000</v>
      </c>
      <c r="AO43" s="237" t="n">
        <f aca="false">SUM(AN43/$AN$2)</f>
        <v>4645.29829451191</v>
      </c>
      <c r="AP43" s="45" t="n">
        <v>35000</v>
      </c>
      <c r="AQ43" s="45"/>
      <c r="AR43" s="237" t="n">
        <f aca="false">SUM(AP43/$AN$2)</f>
        <v>4645.29829451191</v>
      </c>
      <c r="AS43" s="237" t="n">
        <v>1200</v>
      </c>
      <c r="AT43" s="237" t="n">
        <v>1200</v>
      </c>
      <c r="AU43" s="237"/>
      <c r="AV43" s="237"/>
      <c r="AW43" s="237" t="n">
        <f aca="false">SUM(AR43+AU43-AV43)</f>
        <v>4645.29829451191</v>
      </c>
      <c r="AX43" s="45" t="n">
        <v>4645.3</v>
      </c>
      <c r="AY43" s="45"/>
      <c r="AZ43" s="45"/>
      <c r="BA43" s="45"/>
      <c r="BB43" s="45"/>
      <c r="BC43" s="45"/>
      <c r="BD43" s="45" t="n">
        <f aca="false">SUM(AX43+AY43+AZ43+BA43+BB43+BC43)</f>
        <v>4645.3</v>
      </c>
      <c r="BE43" s="45" t="n">
        <f aca="false">SUM(AW43-BD43)</f>
        <v>-0.00170548808819149</v>
      </c>
      <c r="BF43" s="45" t="n">
        <f aca="false">SUM(BE43-AW43)</f>
        <v>-4645.3</v>
      </c>
      <c r="BG43" s="45" t="n">
        <v>1200</v>
      </c>
      <c r="BH43" s="45" t="n">
        <v>5500</v>
      </c>
      <c r="BI43" s="45" t="n">
        <v>5500</v>
      </c>
      <c r="BJ43" s="45" t="n">
        <v>1479.37</v>
      </c>
      <c r="BK43" s="45"/>
      <c r="BL43" s="45"/>
      <c r="BM43" s="46" t="n">
        <f aca="false">SUM(BJ43/BI43*100)</f>
        <v>26.8976363636364</v>
      </c>
    </row>
    <row r="44" customFormat="false" ht="12.75" hidden="true" customHeight="false" outlineLevel="0" collapsed="false">
      <c r="A44" s="238"/>
      <c r="B44" s="234"/>
      <c r="C44" s="234"/>
      <c r="D44" s="234"/>
      <c r="E44" s="234"/>
      <c r="F44" s="234"/>
      <c r="G44" s="234"/>
      <c r="H44" s="234"/>
      <c r="I44" s="244" t="n">
        <v>31219</v>
      </c>
      <c r="J44" s="245" t="s">
        <v>567</v>
      </c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37"/>
      <c r="W44" s="246"/>
      <c r="X44" s="246" t="n">
        <v>7000</v>
      </c>
      <c r="Y44" s="246" t="n">
        <v>7500</v>
      </c>
      <c r="Z44" s="246" t="n">
        <v>7500</v>
      </c>
      <c r="AA44" s="246" t="n">
        <v>10000</v>
      </c>
      <c r="AB44" s="246"/>
      <c r="AC44" s="246" t="n">
        <v>10000</v>
      </c>
      <c r="AD44" s="246" t="n">
        <v>10000</v>
      </c>
      <c r="AE44" s="246"/>
      <c r="AF44" s="246"/>
      <c r="AG44" s="248" t="n">
        <f aca="false">SUM(AD44+AE44-AF44)</f>
        <v>10000</v>
      </c>
      <c r="AH44" s="246"/>
      <c r="AI44" s="246" t="n">
        <v>10000</v>
      </c>
      <c r="AJ44" s="45" t="n">
        <v>0</v>
      </c>
      <c r="AK44" s="246" t="n">
        <v>15000</v>
      </c>
      <c r="AL44" s="246"/>
      <c r="AM44" s="246"/>
      <c r="AN44" s="45" t="n">
        <f aca="false">SUM(AK44+AL44-AM44)</f>
        <v>15000</v>
      </c>
      <c r="AO44" s="237" t="n">
        <f aca="false">SUM(AN44/$AN$2)</f>
        <v>1990.84212621939</v>
      </c>
      <c r="AP44" s="45" t="n">
        <v>15000</v>
      </c>
      <c r="AQ44" s="45"/>
      <c r="AR44" s="237" t="n">
        <f aca="false">SUM(AP44/$AN$2)</f>
        <v>1990.84212621939</v>
      </c>
      <c r="AS44" s="237"/>
      <c r="AT44" s="237"/>
      <c r="AU44" s="237"/>
      <c r="AV44" s="237" t="n">
        <v>1990.84</v>
      </c>
      <c r="AW44" s="237" t="n">
        <f aca="false">SUM(AR44+AU44-AV44)</f>
        <v>0.00212621939067503</v>
      </c>
      <c r="AX44" s="45"/>
      <c r="AY44" s="45" t="n">
        <v>0</v>
      </c>
      <c r="AZ44" s="45"/>
      <c r="BA44" s="45"/>
      <c r="BB44" s="45"/>
      <c r="BC44" s="45"/>
      <c r="BD44" s="45" t="n">
        <f aca="false">SUM(AX44+AY44+AZ44+BA44+BB44+BC44)</f>
        <v>0</v>
      </c>
      <c r="BE44" s="45" t="n">
        <f aca="false">SUM(AW44-BD44)</f>
        <v>0.00212621939067503</v>
      </c>
      <c r="BF44" s="45" t="n">
        <f aca="false">SUM(BE44-AW44)</f>
        <v>0</v>
      </c>
      <c r="BG44" s="45"/>
      <c r="BH44" s="45"/>
      <c r="BI44" s="45"/>
      <c r="BJ44" s="45"/>
      <c r="BK44" s="45"/>
      <c r="BL44" s="45"/>
      <c r="BM44" s="46" t="n">
        <v>0</v>
      </c>
    </row>
    <row r="45" customFormat="false" ht="12.75" hidden="true" customHeight="false" outlineLevel="0" collapsed="false">
      <c r="A45" s="238"/>
      <c r="B45" s="234"/>
      <c r="C45" s="234"/>
      <c r="D45" s="234"/>
      <c r="E45" s="234"/>
      <c r="F45" s="234"/>
      <c r="G45" s="234"/>
      <c r="H45" s="234"/>
      <c r="I45" s="244" t="n">
        <v>31219</v>
      </c>
      <c r="J45" s="245" t="s">
        <v>568</v>
      </c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37"/>
      <c r="W45" s="246"/>
      <c r="X45" s="246"/>
      <c r="Y45" s="246" t="n">
        <v>0</v>
      </c>
      <c r="Z45" s="246" t="n">
        <v>25000</v>
      </c>
      <c r="AA45" s="246" t="n">
        <v>25000</v>
      </c>
      <c r="AB45" s="246"/>
      <c r="AC45" s="246" t="n">
        <v>25000</v>
      </c>
      <c r="AD45" s="246" t="n">
        <v>25000</v>
      </c>
      <c r="AE45" s="246"/>
      <c r="AF45" s="246"/>
      <c r="AG45" s="248" t="n">
        <f aca="false">SUM(AD45+AE45-AF45)</f>
        <v>25000</v>
      </c>
      <c r="AH45" s="246" t="n">
        <v>22916.85</v>
      </c>
      <c r="AI45" s="246" t="n">
        <v>35000</v>
      </c>
      <c r="AJ45" s="45" t="n">
        <v>12500.1</v>
      </c>
      <c r="AK45" s="246" t="n">
        <v>30000</v>
      </c>
      <c r="AL45" s="246"/>
      <c r="AM45" s="246"/>
      <c r="AN45" s="45" t="n">
        <f aca="false">SUM(AK45+AL45-AM45)</f>
        <v>30000</v>
      </c>
      <c r="AO45" s="237" t="n">
        <f aca="false">SUM(AN45/$AN$2)</f>
        <v>3981.68425243878</v>
      </c>
      <c r="AP45" s="45" t="n">
        <v>30000</v>
      </c>
      <c r="AQ45" s="45"/>
      <c r="AR45" s="237" t="n">
        <f aca="false">SUM(AP45/$AN$2)</f>
        <v>3981.68425243878</v>
      </c>
      <c r="AS45" s="237" t="n">
        <v>2654.4</v>
      </c>
      <c r="AT45" s="237" t="n">
        <v>2654.4</v>
      </c>
      <c r="AU45" s="237"/>
      <c r="AV45" s="237"/>
      <c r="AW45" s="237" t="n">
        <f aca="false">SUM(AR45+AU45-AV45)</f>
        <v>3981.68425243878</v>
      </c>
      <c r="AX45" s="45" t="n">
        <v>3981.68</v>
      </c>
      <c r="AY45" s="45"/>
      <c r="AZ45" s="45"/>
      <c r="BA45" s="45"/>
      <c r="BB45" s="45"/>
      <c r="BC45" s="45"/>
      <c r="BD45" s="45" t="n">
        <f aca="false">SUM(AX45+AY45+AZ45+BA45+BB45+BC45)</f>
        <v>3981.68</v>
      </c>
      <c r="BE45" s="45" t="n">
        <f aca="false">SUM(AW45-BD45)</f>
        <v>0.00425243878135007</v>
      </c>
      <c r="BF45" s="45" t="n">
        <f aca="false">SUM(BE45-AW45)</f>
        <v>-3981.68</v>
      </c>
      <c r="BG45" s="45" t="n">
        <v>3318</v>
      </c>
      <c r="BH45" s="45" t="n">
        <v>6000</v>
      </c>
      <c r="BI45" s="45" t="n">
        <v>6000</v>
      </c>
      <c r="BJ45" s="45" t="n">
        <v>3000</v>
      </c>
      <c r="BK45" s="45"/>
      <c r="BL45" s="45"/>
      <c r="BM45" s="46" t="n">
        <f aca="false">SUM(BJ45/BI45*100)</f>
        <v>50</v>
      </c>
    </row>
    <row r="46" customFormat="false" ht="12.75" hidden="true" customHeight="false" outlineLevel="0" collapsed="false">
      <c r="A46" s="238"/>
      <c r="B46" s="234"/>
      <c r="C46" s="234"/>
      <c r="D46" s="234"/>
      <c r="E46" s="234"/>
      <c r="F46" s="234"/>
      <c r="G46" s="234"/>
      <c r="H46" s="234"/>
      <c r="I46" s="244" t="n">
        <v>313</v>
      </c>
      <c r="J46" s="245" t="s">
        <v>249</v>
      </c>
      <c r="K46" s="246" t="n">
        <f aca="false">SUM(K47:K48)</f>
        <v>96829.84</v>
      </c>
      <c r="L46" s="246" t="n">
        <f aca="false">SUM(L47:L48)</f>
        <v>132500</v>
      </c>
      <c r="M46" s="246" t="n">
        <f aca="false">SUM(M47:M48)</f>
        <v>132500</v>
      </c>
      <c r="N46" s="246" t="n">
        <f aca="false">SUM(N47:N48)</f>
        <v>41000</v>
      </c>
      <c r="O46" s="246" t="n">
        <f aca="false">SUM(O47:O48)</f>
        <v>41000</v>
      </c>
      <c r="P46" s="246" t="n">
        <f aca="false">SUM(P47:P48)</f>
        <v>45000</v>
      </c>
      <c r="Q46" s="246" t="n">
        <f aca="false">SUM(Q47:Q48)</f>
        <v>45000</v>
      </c>
      <c r="R46" s="246" t="n">
        <f aca="false">SUM(R47:R48)</f>
        <v>18842.37</v>
      </c>
      <c r="S46" s="246" t="n">
        <f aca="false">SUM(S47:S48)</f>
        <v>32550</v>
      </c>
      <c r="T46" s="246" t="n">
        <f aca="false">SUM(T47:T48)</f>
        <v>22663.43</v>
      </c>
      <c r="U46" s="246" t="n">
        <f aca="false">SUM(U47:U48)</f>
        <v>0</v>
      </c>
      <c r="V46" s="246" t="n">
        <f aca="false">SUM(V47:V48)</f>
        <v>72.3333333333333</v>
      </c>
      <c r="W46" s="246" t="n">
        <f aca="false">SUM(W47:W48)</f>
        <v>32000</v>
      </c>
      <c r="X46" s="246" t="n">
        <f aca="false">SUM(X47:X48)</f>
        <v>73500</v>
      </c>
      <c r="Y46" s="246" t="n">
        <f aca="false">SUM(Y47:Y48)</f>
        <v>79904</v>
      </c>
      <c r="Z46" s="246" t="n">
        <f aca="false">SUM(Z47:Z48)</f>
        <v>96000</v>
      </c>
      <c r="AA46" s="246" t="n">
        <f aca="false">SUM(AA47:AA48)</f>
        <v>80000</v>
      </c>
      <c r="AB46" s="246" t="n">
        <f aca="false">SUM(AB47:AB48)</f>
        <v>45944.49</v>
      </c>
      <c r="AC46" s="246" t="n">
        <f aca="false">SUM(AC47:AC48)</f>
        <v>80000</v>
      </c>
      <c r="AD46" s="246" t="n">
        <f aca="false">SUM(AD47:AD48)</f>
        <v>80000</v>
      </c>
      <c r="AE46" s="246" t="n">
        <f aca="false">SUM(AE47:AE48)</f>
        <v>0</v>
      </c>
      <c r="AF46" s="246" t="n">
        <f aca="false">SUM(AF47:AF48)</f>
        <v>0</v>
      </c>
      <c r="AG46" s="246" t="n">
        <f aca="false">SUM(AG47:AG48)</f>
        <v>80000</v>
      </c>
      <c r="AH46" s="246" t="n">
        <f aca="false">SUM(AH47:AH48)</f>
        <v>74255.64</v>
      </c>
      <c r="AI46" s="246" t="n">
        <f aca="false">SUM(AI47:AI48)</f>
        <v>104000</v>
      </c>
      <c r="AJ46" s="246" t="n">
        <f aca="false">SUM(AJ47:AJ48)</f>
        <v>44589.91</v>
      </c>
      <c r="AK46" s="246" t="n">
        <f aca="false">SUM(AK47:AK48)</f>
        <v>97500</v>
      </c>
      <c r="AL46" s="246" t="n">
        <f aca="false">SUM(AL47:AL48)</f>
        <v>0</v>
      </c>
      <c r="AM46" s="246" t="n">
        <f aca="false">SUM(AM47:AM48)</f>
        <v>0</v>
      </c>
      <c r="AN46" s="246" t="n">
        <f aca="false">SUM(AN47:AN48)</f>
        <v>97500</v>
      </c>
      <c r="AO46" s="237" t="n">
        <f aca="false">SUM(AN46/$AN$2)</f>
        <v>12940.473820426</v>
      </c>
      <c r="AP46" s="246" t="n">
        <f aca="false">SUM(AP47:AP48)</f>
        <v>97500</v>
      </c>
      <c r="AQ46" s="246"/>
      <c r="AR46" s="237" t="n">
        <f aca="false">SUM(AP46/$AN$2)</f>
        <v>12940.473820426</v>
      </c>
      <c r="AS46" s="237"/>
      <c r="AT46" s="237" t="n">
        <f aca="false">SUM(AT47:AT48)</f>
        <v>7501.51</v>
      </c>
      <c r="AU46" s="237" t="n">
        <f aca="false">SUM(AU47:AU48)</f>
        <v>0</v>
      </c>
      <c r="AV46" s="237" t="n">
        <f aca="false">SUM(AV47:AV48)</f>
        <v>0</v>
      </c>
      <c r="AW46" s="237" t="n">
        <f aca="false">SUM(AR46+AU46-AV46)</f>
        <v>12940.473820426</v>
      </c>
      <c r="AX46" s="45"/>
      <c r="AY46" s="45"/>
      <c r="AZ46" s="45"/>
      <c r="BA46" s="45"/>
      <c r="BB46" s="45"/>
      <c r="BC46" s="45"/>
      <c r="BD46" s="45" t="n">
        <f aca="false">SUM(AX46+AY46+AZ46+BA46+BB46+BC46)</f>
        <v>0</v>
      </c>
      <c r="BE46" s="45" t="n">
        <f aca="false">SUM(AW46-BD46)</f>
        <v>12940.473820426</v>
      </c>
      <c r="BF46" s="45" t="n">
        <f aca="false">SUM(BE46-AW46)</f>
        <v>0</v>
      </c>
      <c r="BG46" s="45" t="n">
        <f aca="false">SUM(BG48+BG47)</f>
        <v>9639.83</v>
      </c>
      <c r="BH46" s="45" t="n">
        <f aca="false">SUM(BH48+BH47)</f>
        <v>16200</v>
      </c>
      <c r="BI46" s="45" t="n">
        <f aca="false">SUM(BI48+BI47)</f>
        <v>16200</v>
      </c>
      <c r="BJ46" s="45" t="n">
        <f aca="false">SUM(BJ48+BJ47)</f>
        <v>7489.27</v>
      </c>
      <c r="BK46" s="45"/>
      <c r="BL46" s="45"/>
      <c r="BM46" s="46" t="n">
        <f aca="false">SUM(BJ46/BI46*100)</f>
        <v>46.2300617283951</v>
      </c>
    </row>
    <row r="47" customFormat="false" ht="12.75" hidden="true" customHeight="false" outlineLevel="0" collapsed="false">
      <c r="A47" s="238"/>
      <c r="B47" s="234"/>
      <c r="C47" s="234"/>
      <c r="D47" s="234"/>
      <c r="E47" s="234"/>
      <c r="F47" s="234"/>
      <c r="G47" s="234"/>
      <c r="H47" s="234"/>
      <c r="I47" s="244" t="n">
        <v>31321</v>
      </c>
      <c r="J47" s="245" t="s">
        <v>569</v>
      </c>
      <c r="K47" s="246" t="n">
        <v>96829.84</v>
      </c>
      <c r="L47" s="246" t="n">
        <v>132500</v>
      </c>
      <c r="M47" s="246" t="n">
        <v>132500</v>
      </c>
      <c r="N47" s="246" t="n">
        <v>41000</v>
      </c>
      <c r="O47" s="246" t="n">
        <v>41000</v>
      </c>
      <c r="P47" s="246" t="n">
        <v>45000</v>
      </c>
      <c r="Q47" s="246" t="n">
        <v>45000</v>
      </c>
      <c r="R47" s="246" t="n">
        <v>18842.37</v>
      </c>
      <c r="S47" s="246" t="n">
        <v>32550</v>
      </c>
      <c r="T47" s="246" t="n">
        <v>22663.43</v>
      </c>
      <c r="U47" s="246"/>
      <c r="V47" s="237" t="n">
        <f aca="false">S47/P47*100</f>
        <v>72.3333333333333</v>
      </c>
      <c r="W47" s="246" t="n">
        <v>32000</v>
      </c>
      <c r="X47" s="246" t="n">
        <v>51500</v>
      </c>
      <c r="Y47" s="246" t="n">
        <v>58904</v>
      </c>
      <c r="Z47" s="246" t="n">
        <v>65000</v>
      </c>
      <c r="AA47" s="246" t="n">
        <v>59000</v>
      </c>
      <c r="AB47" s="246" t="n">
        <v>37242.75</v>
      </c>
      <c r="AC47" s="246" t="n">
        <v>59000</v>
      </c>
      <c r="AD47" s="246" t="n">
        <v>59000</v>
      </c>
      <c r="AE47" s="246"/>
      <c r="AF47" s="246"/>
      <c r="AG47" s="248" t="n">
        <f aca="false">SUM(AD47+AE47-AF47)</f>
        <v>59000</v>
      </c>
      <c r="AH47" s="246" t="n">
        <v>68222.85</v>
      </c>
      <c r="AI47" s="246" t="n">
        <v>78000</v>
      </c>
      <c r="AJ47" s="45" t="n">
        <v>35823.62</v>
      </c>
      <c r="AK47" s="246" t="n">
        <v>81000</v>
      </c>
      <c r="AL47" s="246"/>
      <c r="AM47" s="246"/>
      <c r="AN47" s="45" t="n">
        <f aca="false">SUM(AK47+AL47-AM47)</f>
        <v>81000</v>
      </c>
      <c r="AO47" s="237" t="n">
        <f aca="false">SUM(AN47/$AN$2)</f>
        <v>10750.5474815847</v>
      </c>
      <c r="AP47" s="45" t="n">
        <v>81000</v>
      </c>
      <c r="AQ47" s="45"/>
      <c r="AR47" s="237" t="n">
        <f aca="false">SUM(AP47/$AN$2)</f>
        <v>10750.5474815847</v>
      </c>
      <c r="AS47" s="237" t="n">
        <v>7501.51</v>
      </c>
      <c r="AT47" s="237" t="n">
        <v>7501.51</v>
      </c>
      <c r="AU47" s="237"/>
      <c r="AV47" s="237"/>
      <c r="AW47" s="237" t="n">
        <f aca="false">SUM(AR47+AU47-AV47)</f>
        <v>10750.5474815847</v>
      </c>
      <c r="AX47" s="45" t="n">
        <v>10750.55</v>
      </c>
      <c r="AY47" s="45"/>
      <c r="AZ47" s="45"/>
      <c r="BA47" s="45"/>
      <c r="BB47" s="45"/>
      <c r="BC47" s="45"/>
      <c r="BD47" s="45" t="n">
        <f aca="false">SUM(AX47+AY47+AZ47+BA47+BB47+BC47)</f>
        <v>10750.55</v>
      </c>
      <c r="BE47" s="45" t="n">
        <f aca="false">SUM(AW47-BD47)</f>
        <v>-0.00251841528915975</v>
      </c>
      <c r="BF47" s="45" t="n">
        <f aca="false">SUM(BE47-AW47)</f>
        <v>-10750.55</v>
      </c>
      <c r="BG47" s="45" t="n">
        <v>9639.83</v>
      </c>
      <c r="BH47" s="45" t="n">
        <v>14200</v>
      </c>
      <c r="BI47" s="45" t="n">
        <v>14200</v>
      </c>
      <c r="BJ47" s="45" t="n">
        <v>6934.87</v>
      </c>
      <c r="BK47" s="45"/>
      <c r="BL47" s="45"/>
      <c r="BM47" s="46" t="n">
        <f aca="false">SUM(BJ47/BI47*100)</f>
        <v>48.8371126760563</v>
      </c>
    </row>
    <row r="48" customFormat="false" ht="12.75" hidden="true" customHeight="false" outlineLevel="0" collapsed="false">
      <c r="A48" s="238"/>
      <c r="B48" s="234"/>
      <c r="C48" s="234"/>
      <c r="D48" s="234"/>
      <c r="E48" s="234"/>
      <c r="F48" s="234"/>
      <c r="G48" s="234"/>
      <c r="H48" s="234"/>
      <c r="I48" s="244" t="n">
        <v>31321</v>
      </c>
      <c r="J48" s="245" t="s">
        <v>570</v>
      </c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37"/>
      <c r="W48" s="246"/>
      <c r="X48" s="246" t="n">
        <v>22000</v>
      </c>
      <c r="Y48" s="246" t="n">
        <v>21000</v>
      </c>
      <c r="Z48" s="246" t="n">
        <v>31000</v>
      </c>
      <c r="AA48" s="246" t="n">
        <v>21000</v>
      </c>
      <c r="AB48" s="246" t="n">
        <v>8701.74</v>
      </c>
      <c r="AC48" s="246" t="n">
        <v>21000</v>
      </c>
      <c r="AD48" s="246" t="n">
        <v>21000</v>
      </c>
      <c r="AE48" s="246"/>
      <c r="AF48" s="246"/>
      <c r="AG48" s="248" t="n">
        <f aca="false">SUM(AD48+AE48-AF48)</f>
        <v>21000</v>
      </c>
      <c r="AH48" s="246" t="n">
        <v>6032.79</v>
      </c>
      <c r="AI48" s="246" t="n">
        <v>26000</v>
      </c>
      <c r="AJ48" s="45" t="n">
        <v>8766.29</v>
      </c>
      <c r="AK48" s="246" t="n">
        <v>16500</v>
      </c>
      <c r="AL48" s="246"/>
      <c r="AM48" s="246"/>
      <c r="AN48" s="45" t="n">
        <f aca="false">SUM(AK48+AL48-AM48)</f>
        <v>16500</v>
      </c>
      <c r="AO48" s="237" t="n">
        <f aca="false">SUM(AN48/$AN$2)</f>
        <v>2189.92633884133</v>
      </c>
      <c r="AP48" s="45" t="n">
        <v>16500</v>
      </c>
      <c r="AQ48" s="45"/>
      <c r="AR48" s="237" t="n">
        <f aca="false">SUM(AP48/$AN$2)</f>
        <v>2189.92633884133</v>
      </c>
      <c r="AS48" s="237"/>
      <c r="AT48" s="237"/>
      <c r="AU48" s="237"/>
      <c r="AV48" s="237"/>
      <c r="AW48" s="237" t="n">
        <f aca="false">SUM(AR48+AU48-AV48)</f>
        <v>2189.92633884133</v>
      </c>
      <c r="AX48" s="45" t="n">
        <v>2189.93</v>
      </c>
      <c r="AY48" s="45"/>
      <c r="AZ48" s="45"/>
      <c r="BA48" s="45"/>
      <c r="BB48" s="45"/>
      <c r="BC48" s="45"/>
      <c r="BD48" s="45" t="n">
        <f aca="false">SUM(AX48+AY48+AZ48+BA48+BB48+BC48)</f>
        <v>2189.93</v>
      </c>
      <c r="BE48" s="45" t="n">
        <f aca="false">SUM(AW48-BD48)</f>
        <v>-0.0036611586701838</v>
      </c>
      <c r="BF48" s="45" t="n">
        <f aca="false">SUM(BE48-AW48)</f>
        <v>-2189.93</v>
      </c>
      <c r="BG48" s="45"/>
      <c r="BH48" s="45" t="n">
        <v>2000</v>
      </c>
      <c r="BI48" s="45" t="n">
        <v>2000</v>
      </c>
      <c r="BJ48" s="45" t="n">
        <v>554.4</v>
      </c>
      <c r="BK48" s="45"/>
      <c r="BL48" s="45"/>
      <c r="BM48" s="46" t="n">
        <f aca="false">SUM(BJ48/BI48*100)</f>
        <v>27.72</v>
      </c>
    </row>
    <row r="49" customFormat="false" ht="12.75" hidden="true" customHeight="false" outlineLevel="0" collapsed="false">
      <c r="A49" s="243"/>
      <c r="B49" s="247" t="s">
        <v>571</v>
      </c>
      <c r="C49" s="247"/>
      <c r="D49" s="247"/>
      <c r="E49" s="247"/>
      <c r="F49" s="247"/>
      <c r="G49" s="247"/>
      <c r="H49" s="247"/>
      <c r="I49" s="235" t="n">
        <v>32</v>
      </c>
      <c r="J49" s="236" t="s">
        <v>257</v>
      </c>
      <c r="K49" s="237" t="n">
        <f aca="false">SUM(K50+K56+K68+K109)</f>
        <v>1008409.32</v>
      </c>
      <c r="L49" s="237" t="n">
        <f aca="false">SUM(L50+L56+L68+L109)</f>
        <v>427500</v>
      </c>
      <c r="M49" s="237" t="n">
        <f aca="false">SUM(M50+M56+M68+M109)</f>
        <v>427500</v>
      </c>
      <c r="N49" s="237" t="n">
        <f aca="false">SUM(N50+N56+N68+N109)</f>
        <v>430000</v>
      </c>
      <c r="O49" s="237" t="n">
        <f aca="false">SUM(O50+O56+O68+O109)</f>
        <v>430000</v>
      </c>
      <c r="P49" s="237" t="n">
        <f aca="false">SUM(P50+P56+P68+P109)</f>
        <v>397362</v>
      </c>
      <c r="Q49" s="237" t="n">
        <f aca="false">SUM(Q50+Q56+Q68+Q109)</f>
        <v>397362</v>
      </c>
      <c r="R49" s="237" t="n">
        <f aca="false">SUM(R50+R56+R68+R109)</f>
        <v>134109.24</v>
      </c>
      <c r="S49" s="237" t="n">
        <f aca="false">SUM(S50+S56+S68+S109)</f>
        <v>512000</v>
      </c>
      <c r="T49" s="237" t="n">
        <f aca="false">SUM(T50+T56+T68+T109)</f>
        <v>154378.67</v>
      </c>
      <c r="U49" s="237" t="n">
        <f aca="false">SUM(U50+U56+U68+U109)</f>
        <v>0</v>
      </c>
      <c r="V49" s="237" t="e">
        <f aca="false">SUM(V50+V56+V68+V109)</f>
        <v>#DIV/0!</v>
      </c>
      <c r="W49" s="237" t="n">
        <f aca="false">SUM(W50+W56+W68+W109)</f>
        <v>482000</v>
      </c>
      <c r="X49" s="237" t="n">
        <f aca="false">SUM(X50+X56+X68+X109)</f>
        <v>846200</v>
      </c>
      <c r="Y49" s="237" t="n">
        <f aca="false">SUM(Y50+Y56+Y68+Y109)</f>
        <v>940296</v>
      </c>
      <c r="Z49" s="237" t="n">
        <f aca="false">SUM(Z50+Z56+Z68+Z109)</f>
        <v>2081004</v>
      </c>
      <c r="AA49" s="237" t="n">
        <f aca="false">SUM(AA50+AA56+AA68+AA109)</f>
        <v>1149500</v>
      </c>
      <c r="AB49" s="237" t="n">
        <f aca="false">SUM(AB50+AB56+AB68+AB109)</f>
        <v>231622.43</v>
      </c>
      <c r="AC49" s="237" t="n">
        <f aca="false">SUM(AC50+AC56+AC68+AC109)</f>
        <v>1174500</v>
      </c>
      <c r="AD49" s="237" t="n">
        <f aca="false">SUM(AD50+AD56+AD68+AD109)</f>
        <v>967000</v>
      </c>
      <c r="AE49" s="237" t="n">
        <f aca="false">SUM(AE50+AE56+AE68+AE109)</f>
        <v>0</v>
      </c>
      <c r="AF49" s="237" t="n">
        <f aca="false">SUM(AF50+AF56+AF68+AF109)</f>
        <v>0</v>
      </c>
      <c r="AG49" s="237" t="n">
        <f aca="false">SUM(AG50+AG56+AG68+AG109)</f>
        <v>972000</v>
      </c>
      <c r="AH49" s="237" t="n">
        <f aca="false">SUM(AH50+AH56+AH68+AH109)</f>
        <v>629537.37</v>
      </c>
      <c r="AI49" s="237" t="n">
        <f aca="false">SUM(AI50+AI56+AI68+AI109)</f>
        <v>1231200</v>
      </c>
      <c r="AJ49" s="237" t="n">
        <f aca="false">SUM(AJ50+AJ56+AJ68+AJ109)</f>
        <v>293248.49</v>
      </c>
      <c r="AK49" s="237" t="n">
        <f aca="false">SUM(AK50+AK56+AK68+AK109)</f>
        <v>1348661.6</v>
      </c>
      <c r="AL49" s="237" t="n">
        <f aca="false">SUM(AL50+AL56+AL68+AL109)</f>
        <v>178000</v>
      </c>
      <c r="AM49" s="237" t="n">
        <f aca="false">SUM(AM50+AM56+AM68+AM109)</f>
        <v>125500</v>
      </c>
      <c r="AN49" s="237" t="n">
        <f aca="false">SUM(AN50+AN56+AN68+AN109)</f>
        <v>1406161.6</v>
      </c>
      <c r="AO49" s="237" t="n">
        <f aca="false">SUM(AN49/$AN$2)</f>
        <v>186629.716636804</v>
      </c>
      <c r="AP49" s="237" t="n">
        <f aca="false">SUM(AP50+AP56+AP68+AP109)</f>
        <v>1217500</v>
      </c>
      <c r="AQ49" s="237"/>
      <c r="AR49" s="237" t="n">
        <f aca="false">SUM(AP49/$AN$2)</f>
        <v>161590.019244807</v>
      </c>
      <c r="AS49" s="237"/>
      <c r="AT49" s="237" t="n">
        <f aca="false">SUM(AT50+AT56+AT68+AT109)</f>
        <v>72646.87</v>
      </c>
      <c r="AU49" s="237" t="n">
        <f aca="false">SUM(AU50+AU56+AU68+AU109)</f>
        <v>103446.21</v>
      </c>
      <c r="AV49" s="237" t="n">
        <f aca="false">SUM(AV50+AV56+AV68+AV109)</f>
        <v>1398.17</v>
      </c>
      <c r="AW49" s="237" t="n">
        <f aca="false">SUM(AR49+AU49-AV49)</f>
        <v>263638.059244807</v>
      </c>
      <c r="AX49" s="45"/>
      <c r="AY49" s="45"/>
      <c r="AZ49" s="45"/>
      <c r="BA49" s="45"/>
      <c r="BB49" s="45"/>
      <c r="BC49" s="45"/>
      <c r="BD49" s="45" t="n">
        <f aca="false">SUM(AX49+AY49+AZ49+BA49+BB49+BC49)</f>
        <v>0</v>
      </c>
      <c r="BE49" s="45" t="n">
        <f aca="false">SUM(AW49-BD49)</f>
        <v>263638.059244807</v>
      </c>
      <c r="BF49" s="45" t="n">
        <f aca="false">SUM(BE49-AW49)</f>
        <v>0</v>
      </c>
      <c r="BG49" s="45" t="n">
        <f aca="false">SUM(BG50+BG56+BG68+BG109)</f>
        <v>105415.79</v>
      </c>
      <c r="BH49" s="45" t="n">
        <f aca="false">SUM(BH50+BH56+BH68+BH109)</f>
        <v>176512</v>
      </c>
      <c r="BI49" s="45" t="n">
        <f aca="false">SUM(BI50+BI56+BI68+BI109)</f>
        <v>176512</v>
      </c>
      <c r="BJ49" s="45" t="n">
        <f aca="false">SUM(BJ50+BJ56+BJ68+BJ109)</f>
        <v>70654.32</v>
      </c>
      <c r="BK49" s="45" t="n">
        <v>180000</v>
      </c>
      <c r="BL49" s="45" t="n">
        <v>182000</v>
      </c>
      <c r="BM49" s="46" t="n">
        <f aca="false">SUM(BJ49/BI49*100)</f>
        <v>40.0280547498187</v>
      </c>
    </row>
    <row r="50" customFormat="false" ht="12.75" hidden="true" customHeight="false" outlineLevel="0" collapsed="false">
      <c r="A50" s="238"/>
      <c r="B50" s="234"/>
      <c r="C50" s="234"/>
      <c r="D50" s="234"/>
      <c r="E50" s="234"/>
      <c r="F50" s="234"/>
      <c r="G50" s="234"/>
      <c r="H50" s="234"/>
      <c r="I50" s="244" t="n">
        <v>321</v>
      </c>
      <c r="J50" s="245" t="s">
        <v>572</v>
      </c>
      <c r="K50" s="246" t="n">
        <f aca="false">SUM(K51:K55)</f>
        <v>31101</v>
      </c>
      <c r="L50" s="246" t="n">
        <f aca="false">SUM(L51:L55)</f>
        <v>26000</v>
      </c>
      <c r="M50" s="246" t="n">
        <f aca="false">SUM(M51:M55)</f>
        <v>26000</v>
      </c>
      <c r="N50" s="246" t="n">
        <f aca="false">SUM(N51:N55)</f>
        <v>12000</v>
      </c>
      <c r="O50" s="246" t="n">
        <f aca="false">SUM(O51:O55)</f>
        <v>12000</v>
      </c>
      <c r="P50" s="246" t="n">
        <f aca="false">SUM(P51:P55)</f>
        <v>12000</v>
      </c>
      <c r="Q50" s="246" t="n">
        <f aca="false">SUM(Q51:Q55)</f>
        <v>12000</v>
      </c>
      <c r="R50" s="246" t="n">
        <f aca="false">SUM(R51:R55)</f>
        <v>4435.2</v>
      </c>
      <c r="S50" s="246" t="n">
        <f aca="false">SUM(S51:S55)</f>
        <v>12000</v>
      </c>
      <c r="T50" s="246" t="n">
        <f aca="false">SUM(T51:T55)</f>
        <v>4435.2</v>
      </c>
      <c r="U50" s="246" t="n">
        <f aca="false">SUM(U51:U55)</f>
        <v>0</v>
      </c>
      <c r="V50" s="246" t="n">
        <f aca="false">SUM(V51:V55)</f>
        <v>400</v>
      </c>
      <c r="W50" s="246" t="n">
        <f aca="false">SUM(W51:W55)</f>
        <v>12000</v>
      </c>
      <c r="X50" s="246" t="n">
        <f aca="false">SUM(X51:X55)</f>
        <v>28000</v>
      </c>
      <c r="Y50" s="246" t="n">
        <f aca="false">SUM(Y51:Y55)</f>
        <v>34500</v>
      </c>
      <c r="Z50" s="246" t="n">
        <f aca="false">SUM(Z51:Z55)</f>
        <v>34500</v>
      </c>
      <c r="AA50" s="246" t="n">
        <f aca="false">SUM(AA51:AA55)</f>
        <v>36000</v>
      </c>
      <c r="AB50" s="246" t="n">
        <f aca="false">SUM(AB51:AB55)</f>
        <v>8243.02</v>
      </c>
      <c r="AC50" s="246" t="n">
        <f aca="false">SUM(AC51:AC55)</f>
        <v>36000</v>
      </c>
      <c r="AD50" s="246" t="n">
        <f aca="false">SUM(AD51:AD55)</f>
        <v>13500</v>
      </c>
      <c r="AE50" s="246" t="n">
        <f aca="false">SUM(AE51:AE55)</f>
        <v>0</v>
      </c>
      <c r="AF50" s="246" t="n">
        <f aca="false">SUM(AF51:AF55)</f>
        <v>0</v>
      </c>
      <c r="AG50" s="246" t="n">
        <f aca="false">SUM(AG51:AG55)</f>
        <v>13500</v>
      </c>
      <c r="AH50" s="246" t="n">
        <f aca="false">SUM(AH51:AH55)</f>
        <v>8876.32</v>
      </c>
      <c r="AI50" s="246" t="n">
        <f aca="false">SUM(AI51:AI55)</f>
        <v>16000</v>
      </c>
      <c r="AJ50" s="246" t="n">
        <f aca="false">SUM(AJ51:AJ55)</f>
        <v>3368.12</v>
      </c>
      <c r="AK50" s="246" t="n">
        <f aca="false">SUM(AK51:AK55)</f>
        <v>28000</v>
      </c>
      <c r="AL50" s="246" t="n">
        <f aca="false">SUM(AL51:AL55)</f>
        <v>0</v>
      </c>
      <c r="AM50" s="246" t="n">
        <f aca="false">SUM(AM51:AM55)</f>
        <v>0</v>
      </c>
      <c r="AN50" s="246" t="n">
        <f aca="false">SUM(AN51:AN55)</f>
        <v>28000</v>
      </c>
      <c r="AO50" s="237" t="n">
        <f aca="false">SUM(AN50/$AN$2)</f>
        <v>3716.23863560953</v>
      </c>
      <c r="AP50" s="246" t="n">
        <f aca="false">SUM(AP51:AP55)</f>
        <v>31000</v>
      </c>
      <c r="AQ50" s="246"/>
      <c r="AR50" s="237" t="n">
        <f aca="false">SUM(AP50/$AN$2)</f>
        <v>4114.40706085341</v>
      </c>
      <c r="AS50" s="237"/>
      <c r="AT50" s="237" t="n">
        <f aca="false">SUM(AT51:AT55)</f>
        <v>1525.35</v>
      </c>
      <c r="AU50" s="237" t="n">
        <f aca="false">SUM(AU51:AU55)</f>
        <v>0</v>
      </c>
      <c r="AV50" s="237" t="n">
        <f aca="false">SUM(AV51:AV55)</f>
        <v>398.17</v>
      </c>
      <c r="AW50" s="237" t="n">
        <f aca="false">SUM(AR50+AU50-AV50)</f>
        <v>3716.23706085341</v>
      </c>
      <c r="AX50" s="45"/>
      <c r="AY50" s="45"/>
      <c r="AZ50" s="45"/>
      <c r="BA50" s="45"/>
      <c r="BB50" s="45"/>
      <c r="BC50" s="45"/>
      <c r="BD50" s="45" t="n">
        <f aca="false">SUM(AX50+AY50+AZ50+BA50+BB50+BC50)</f>
        <v>0</v>
      </c>
      <c r="BE50" s="45" t="n">
        <f aca="false">SUM(AW50-BD50)</f>
        <v>3716.23706085341</v>
      </c>
      <c r="BF50" s="45" t="n">
        <f aca="false">SUM(BE50-AW50)</f>
        <v>0</v>
      </c>
      <c r="BG50" s="45" t="n">
        <f aca="false">SUM(BG51:BG55)</f>
        <v>1800.92</v>
      </c>
      <c r="BH50" s="45" t="n">
        <f aca="false">SUM(BH51:BH55)</f>
        <v>3600</v>
      </c>
      <c r="BI50" s="45" t="n">
        <f aca="false">SUM(BI51:BI55)</f>
        <v>3600</v>
      </c>
      <c r="BJ50" s="45" t="n">
        <f aca="false">SUM(BJ51:BJ55)</f>
        <v>1567.45</v>
      </c>
      <c r="BK50" s="45"/>
      <c r="BL50" s="45"/>
      <c r="BM50" s="46" t="n">
        <f aca="false">SUM(BJ50/BI50*100)</f>
        <v>43.5402777777778</v>
      </c>
    </row>
    <row r="51" customFormat="false" ht="12.75" hidden="true" customHeight="false" outlineLevel="0" collapsed="false">
      <c r="A51" s="238"/>
      <c r="B51" s="234"/>
      <c r="C51" s="234"/>
      <c r="D51" s="234"/>
      <c r="E51" s="234"/>
      <c r="F51" s="234"/>
      <c r="G51" s="234"/>
      <c r="H51" s="234"/>
      <c r="I51" s="244" t="n">
        <v>32111</v>
      </c>
      <c r="J51" s="245" t="s">
        <v>573</v>
      </c>
      <c r="K51" s="246" t="n">
        <v>510</v>
      </c>
      <c r="L51" s="246" t="n">
        <v>1000</v>
      </c>
      <c r="M51" s="246" t="n">
        <v>1000</v>
      </c>
      <c r="N51" s="246" t="n">
        <v>1000</v>
      </c>
      <c r="O51" s="246" t="n">
        <v>1000</v>
      </c>
      <c r="P51" s="246" t="n">
        <v>1000</v>
      </c>
      <c r="Q51" s="246" t="n">
        <v>1000</v>
      </c>
      <c r="R51" s="246"/>
      <c r="S51" s="246" t="n">
        <v>1000</v>
      </c>
      <c r="T51" s="246"/>
      <c r="U51" s="246"/>
      <c r="V51" s="237" t="n">
        <f aca="false">S51/P51*100</f>
        <v>100</v>
      </c>
      <c r="W51" s="246" t="n">
        <v>1000</v>
      </c>
      <c r="X51" s="246" t="n">
        <v>1000</v>
      </c>
      <c r="Y51" s="246" t="n">
        <v>1000</v>
      </c>
      <c r="Z51" s="246" t="n">
        <v>1000</v>
      </c>
      <c r="AA51" s="246" t="n">
        <v>2000</v>
      </c>
      <c r="AB51" s="246" t="n">
        <v>510</v>
      </c>
      <c r="AC51" s="246" t="n">
        <v>2000</v>
      </c>
      <c r="AD51" s="246" t="n">
        <v>2000</v>
      </c>
      <c r="AE51" s="246"/>
      <c r="AF51" s="246"/>
      <c r="AG51" s="248" t="n">
        <f aca="false">SUM(AD51+AE51-AF51)</f>
        <v>2000</v>
      </c>
      <c r="AH51" s="246" t="n">
        <v>400</v>
      </c>
      <c r="AI51" s="246" t="n">
        <v>2000</v>
      </c>
      <c r="AJ51" s="45" t="n">
        <v>0</v>
      </c>
      <c r="AK51" s="246" t="n">
        <v>2000</v>
      </c>
      <c r="AL51" s="246"/>
      <c r="AM51" s="246"/>
      <c r="AN51" s="45" t="n">
        <f aca="false">SUM(AK51+AL51-AM51)</f>
        <v>2000</v>
      </c>
      <c r="AO51" s="237" t="n">
        <f aca="false">SUM(AN51/$AN$2)</f>
        <v>265.445616829252</v>
      </c>
      <c r="AP51" s="45" t="n">
        <v>2000</v>
      </c>
      <c r="AQ51" s="45"/>
      <c r="AR51" s="237" t="n">
        <f aca="false">SUM(AP51/$AN$2)</f>
        <v>265.445616829252</v>
      </c>
      <c r="AS51" s="237" t="n">
        <v>79.62</v>
      </c>
      <c r="AT51" s="237" t="n">
        <v>79.62</v>
      </c>
      <c r="AU51" s="237"/>
      <c r="AV51" s="237"/>
      <c r="AW51" s="237" t="n">
        <f aca="false">SUM(AR51+AU51-AV51)</f>
        <v>265.445616829252</v>
      </c>
      <c r="AX51" s="45" t="n">
        <v>265.45</v>
      </c>
      <c r="AY51" s="45"/>
      <c r="AZ51" s="45"/>
      <c r="BA51" s="45"/>
      <c r="BB51" s="45"/>
      <c r="BC51" s="45"/>
      <c r="BD51" s="45" t="n">
        <f aca="false">SUM(AX51+AY51+AZ51+BA51+BB51+BC51)</f>
        <v>265.45</v>
      </c>
      <c r="BE51" s="45" t="n">
        <f aca="false">SUM(AW51-BD51)</f>
        <v>-0.00438317074787165</v>
      </c>
      <c r="BF51" s="45" t="n">
        <f aca="false">SUM(BE51-AW51)</f>
        <v>-265.45</v>
      </c>
      <c r="BG51" s="45" t="n">
        <v>79.62</v>
      </c>
      <c r="BH51" s="45" t="n">
        <v>200</v>
      </c>
      <c r="BI51" s="45" t="n">
        <v>200</v>
      </c>
      <c r="BJ51" s="45" t="n">
        <v>90</v>
      </c>
      <c r="BK51" s="45"/>
      <c r="BL51" s="45"/>
      <c r="BM51" s="46" t="n">
        <f aca="false">SUM(BJ51/BI51*100)</f>
        <v>45</v>
      </c>
    </row>
    <row r="52" customFormat="false" ht="12.75" hidden="true" customHeight="false" outlineLevel="0" collapsed="false">
      <c r="A52" s="238"/>
      <c r="B52" s="234"/>
      <c r="C52" s="234"/>
      <c r="D52" s="234"/>
      <c r="E52" s="234"/>
      <c r="F52" s="234"/>
      <c r="G52" s="234"/>
      <c r="H52" s="234"/>
      <c r="I52" s="244" t="n">
        <v>32115</v>
      </c>
      <c r="J52" s="245" t="s">
        <v>574</v>
      </c>
      <c r="K52" s="246" t="n">
        <v>2541.2</v>
      </c>
      <c r="L52" s="246" t="n">
        <v>2000</v>
      </c>
      <c r="M52" s="246" t="n">
        <v>2000</v>
      </c>
      <c r="N52" s="246" t="n">
        <v>1000</v>
      </c>
      <c r="O52" s="246" t="n">
        <v>1000</v>
      </c>
      <c r="P52" s="246" t="n">
        <v>1000</v>
      </c>
      <c r="Q52" s="246" t="n">
        <v>1000</v>
      </c>
      <c r="R52" s="246"/>
      <c r="S52" s="246" t="n">
        <v>1000</v>
      </c>
      <c r="T52" s="246"/>
      <c r="U52" s="246"/>
      <c r="V52" s="237" t="n">
        <f aca="false">S52/P52*100</f>
        <v>100</v>
      </c>
      <c r="W52" s="246" t="n">
        <v>1000</v>
      </c>
      <c r="X52" s="246" t="n">
        <v>1000</v>
      </c>
      <c r="Y52" s="246" t="n">
        <v>1000</v>
      </c>
      <c r="Z52" s="246" t="n">
        <v>1000</v>
      </c>
      <c r="AA52" s="246" t="n">
        <v>1000</v>
      </c>
      <c r="AB52" s="246" t="n">
        <v>453.7</v>
      </c>
      <c r="AC52" s="246" t="n">
        <v>1000</v>
      </c>
      <c r="AD52" s="246" t="n">
        <v>1000</v>
      </c>
      <c r="AE52" s="246"/>
      <c r="AF52" s="246"/>
      <c r="AG52" s="248" t="n">
        <f aca="false">SUM(AD52+AE52-AF52)</f>
        <v>1000</v>
      </c>
      <c r="AH52" s="246" t="n">
        <v>564</v>
      </c>
      <c r="AI52" s="246" t="n">
        <v>1000</v>
      </c>
      <c r="AJ52" s="45" t="n">
        <v>0</v>
      </c>
      <c r="AK52" s="246" t="n">
        <v>1000</v>
      </c>
      <c r="AL52" s="246"/>
      <c r="AM52" s="246"/>
      <c r="AN52" s="45" t="n">
        <f aca="false">SUM(AK52+AL52-AM52)</f>
        <v>1000</v>
      </c>
      <c r="AO52" s="237" t="n">
        <f aca="false">SUM(AN52/$AN$2)</f>
        <v>132.722808414626</v>
      </c>
      <c r="AP52" s="45" t="n">
        <v>1000</v>
      </c>
      <c r="AQ52" s="45"/>
      <c r="AR52" s="237" t="n">
        <f aca="false">SUM(AP52/$AN$2)</f>
        <v>132.722808414626</v>
      </c>
      <c r="AS52" s="237" t="n">
        <v>27.58</v>
      </c>
      <c r="AT52" s="237" t="n">
        <v>27.58</v>
      </c>
      <c r="AU52" s="237"/>
      <c r="AV52" s="237"/>
      <c r="AW52" s="237" t="n">
        <f aca="false">SUM(AR52+AU52-AV52)</f>
        <v>132.722808414626</v>
      </c>
      <c r="AX52" s="45"/>
      <c r="AY52" s="45" t="n">
        <v>132.72</v>
      </c>
      <c r="AZ52" s="45"/>
      <c r="BA52" s="45"/>
      <c r="BB52" s="45"/>
      <c r="BC52" s="45"/>
      <c r="BD52" s="45" t="n">
        <f aca="false">SUM(AX52+AY52+AZ52+BA52+BB52+BC52)</f>
        <v>132.72</v>
      </c>
      <c r="BE52" s="45" t="n">
        <f aca="false">SUM(AW52-BD52)</f>
        <v>0.00280841462605963</v>
      </c>
      <c r="BF52" s="45" t="n">
        <f aca="false">SUM(BE52-AW52)</f>
        <v>-132.72</v>
      </c>
      <c r="BG52" s="45" t="n">
        <v>27.58</v>
      </c>
      <c r="BH52" s="45" t="n">
        <v>150</v>
      </c>
      <c r="BI52" s="45" t="n">
        <v>150</v>
      </c>
      <c r="BJ52" s="45" t="n">
        <v>40.2</v>
      </c>
      <c r="BK52" s="45"/>
      <c r="BL52" s="45"/>
      <c r="BM52" s="46" t="n">
        <f aca="false">SUM(BJ52/BI52*100)</f>
        <v>26.8</v>
      </c>
    </row>
    <row r="53" customFormat="false" ht="12.75" hidden="true" customHeight="false" outlineLevel="0" collapsed="false">
      <c r="A53" s="238"/>
      <c r="B53" s="234"/>
      <c r="C53" s="234"/>
      <c r="D53" s="234"/>
      <c r="E53" s="234"/>
      <c r="F53" s="234"/>
      <c r="G53" s="234"/>
      <c r="H53" s="234"/>
      <c r="I53" s="244" t="n">
        <v>32121</v>
      </c>
      <c r="J53" s="245" t="s">
        <v>575</v>
      </c>
      <c r="K53" s="246" t="n">
        <v>26379.8</v>
      </c>
      <c r="L53" s="246" t="n">
        <v>20000</v>
      </c>
      <c r="M53" s="246" t="n">
        <v>20000</v>
      </c>
      <c r="N53" s="246" t="n">
        <v>9000</v>
      </c>
      <c r="O53" s="246" t="n">
        <v>9000</v>
      </c>
      <c r="P53" s="246" t="n">
        <v>9000</v>
      </c>
      <c r="Q53" s="246" t="n">
        <v>9000</v>
      </c>
      <c r="R53" s="246" t="n">
        <v>4435.2</v>
      </c>
      <c r="S53" s="246" t="n">
        <v>9000</v>
      </c>
      <c r="T53" s="246" t="n">
        <v>4435.2</v>
      </c>
      <c r="U53" s="246"/>
      <c r="V53" s="237" t="n">
        <f aca="false">S53/P53*100</f>
        <v>100</v>
      </c>
      <c r="W53" s="246" t="n">
        <v>9000</v>
      </c>
      <c r="X53" s="246" t="n">
        <v>16700</v>
      </c>
      <c r="Y53" s="246" t="n">
        <v>22500</v>
      </c>
      <c r="Z53" s="246" t="n">
        <v>22500</v>
      </c>
      <c r="AA53" s="246" t="n">
        <v>23000</v>
      </c>
      <c r="AB53" s="246" t="n">
        <v>5554.32</v>
      </c>
      <c r="AC53" s="246" t="n">
        <v>23000</v>
      </c>
      <c r="AD53" s="246" t="n">
        <v>8000</v>
      </c>
      <c r="AE53" s="246"/>
      <c r="AF53" s="246"/>
      <c r="AG53" s="248" t="n">
        <f aca="false">SUM(AD53+AE53-AF53)</f>
        <v>8000</v>
      </c>
      <c r="AH53" s="246" t="n">
        <v>4262.32</v>
      </c>
      <c r="AI53" s="246" t="n">
        <v>8000</v>
      </c>
      <c r="AJ53" s="45" t="n">
        <v>1418.12</v>
      </c>
      <c r="AK53" s="246" t="n">
        <v>20000</v>
      </c>
      <c r="AL53" s="246"/>
      <c r="AM53" s="246"/>
      <c r="AN53" s="45" t="n">
        <f aca="false">SUM(AK53+AL53-AM53)</f>
        <v>20000</v>
      </c>
      <c r="AO53" s="237" t="n">
        <f aca="false">SUM(AN53/$AN$2)</f>
        <v>2654.45616829252</v>
      </c>
      <c r="AP53" s="45" t="n">
        <v>20000</v>
      </c>
      <c r="AQ53" s="45"/>
      <c r="AR53" s="237" t="n">
        <f aca="false">SUM(AP53/$AN$2)</f>
        <v>2654.45616829252</v>
      </c>
      <c r="AS53" s="237" t="n">
        <v>1391.61</v>
      </c>
      <c r="AT53" s="237" t="n">
        <v>1391.61</v>
      </c>
      <c r="AU53" s="237"/>
      <c r="AV53" s="237"/>
      <c r="AW53" s="237" t="n">
        <f aca="false">SUM(AR53+AU53-AV53)</f>
        <v>2654.45616829252</v>
      </c>
      <c r="AX53" s="45" t="n">
        <v>2654.46</v>
      </c>
      <c r="AY53" s="45"/>
      <c r="AZ53" s="45"/>
      <c r="BA53" s="45"/>
      <c r="BB53" s="45"/>
      <c r="BC53" s="45"/>
      <c r="BD53" s="45" t="n">
        <f aca="false">SUM(AX53+AY53+AZ53+BA53+BB53+BC53)</f>
        <v>2654.46</v>
      </c>
      <c r="BE53" s="45" t="n">
        <f aca="false">SUM(AW53-BD53)</f>
        <v>-0.00383170747909389</v>
      </c>
      <c r="BF53" s="45" t="n">
        <f aca="false">SUM(BE53-AW53)</f>
        <v>-2654.46</v>
      </c>
      <c r="BG53" s="45" t="n">
        <v>1667.18</v>
      </c>
      <c r="BH53" s="45" t="n">
        <v>2500</v>
      </c>
      <c r="BI53" s="45" t="n">
        <v>2500</v>
      </c>
      <c r="BJ53" s="45" t="n">
        <v>1068.21</v>
      </c>
      <c r="BK53" s="45"/>
      <c r="BL53" s="45"/>
      <c r="BM53" s="46" t="n">
        <f aca="false">SUM(BJ53/BI53*100)</f>
        <v>42.7284</v>
      </c>
    </row>
    <row r="54" customFormat="false" ht="12.75" hidden="true" customHeight="false" outlineLevel="0" collapsed="false">
      <c r="A54" s="238"/>
      <c r="B54" s="234"/>
      <c r="C54" s="234"/>
      <c r="D54" s="234"/>
      <c r="E54" s="234"/>
      <c r="F54" s="234"/>
      <c r="G54" s="234"/>
      <c r="H54" s="234"/>
      <c r="I54" s="244" t="n">
        <v>32121</v>
      </c>
      <c r="J54" s="245" t="s">
        <v>576</v>
      </c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37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8"/>
      <c r="AH54" s="246"/>
      <c r="AI54" s="246"/>
      <c r="AJ54" s="45"/>
      <c r="AK54" s="246"/>
      <c r="AL54" s="246"/>
      <c r="AM54" s="246"/>
      <c r="AN54" s="45"/>
      <c r="AO54" s="237" t="n">
        <f aca="false">SUM(AN54/$AN$2)</f>
        <v>0</v>
      </c>
      <c r="AP54" s="45" t="n">
        <v>3000</v>
      </c>
      <c r="AQ54" s="45"/>
      <c r="AR54" s="237" t="n">
        <f aca="false">SUM(AP54/$AN$2)</f>
        <v>398.168425243878</v>
      </c>
      <c r="AS54" s="237" t="n">
        <v>0</v>
      </c>
      <c r="AT54" s="237"/>
      <c r="AU54" s="237"/>
      <c r="AV54" s="237" t="n">
        <v>398.17</v>
      </c>
      <c r="AW54" s="237" t="n">
        <f aca="false">SUM(AR54+AU54-AV54)</f>
        <v>-0.00157475612189728</v>
      </c>
      <c r="AX54" s="45"/>
      <c r="AY54" s="45"/>
      <c r="AZ54" s="45"/>
      <c r="BA54" s="45"/>
      <c r="BB54" s="45"/>
      <c r="BC54" s="45"/>
      <c r="BD54" s="45" t="n">
        <f aca="false">SUM(AX54+AY54+AZ54+BA54+BB54+BC54)</f>
        <v>0</v>
      </c>
      <c r="BE54" s="45" t="n">
        <f aca="false">SUM(AW54-BD54)</f>
        <v>-0.00157475612189728</v>
      </c>
      <c r="BF54" s="45" t="n">
        <f aca="false">SUM(BE54-AW54)</f>
        <v>0</v>
      </c>
      <c r="BG54" s="45"/>
      <c r="BH54" s="45" t="n">
        <v>250</v>
      </c>
      <c r="BI54" s="45" t="n">
        <v>250</v>
      </c>
      <c r="BJ54" s="45" t="n">
        <v>80</v>
      </c>
      <c r="BK54" s="45"/>
      <c r="BL54" s="45"/>
      <c r="BM54" s="46" t="n">
        <f aca="false">SUM(BJ54/BI54*100)</f>
        <v>32</v>
      </c>
    </row>
    <row r="55" customFormat="false" ht="12.75" hidden="true" customHeight="false" outlineLevel="0" collapsed="false">
      <c r="A55" s="238"/>
      <c r="B55" s="234"/>
      <c r="C55" s="234"/>
      <c r="D55" s="234"/>
      <c r="E55" s="234"/>
      <c r="F55" s="234"/>
      <c r="G55" s="234"/>
      <c r="H55" s="234"/>
      <c r="I55" s="244" t="n">
        <v>32131</v>
      </c>
      <c r="J55" s="245" t="s">
        <v>265</v>
      </c>
      <c r="K55" s="246" t="n">
        <v>1670</v>
      </c>
      <c r="L55" s="246" t="n">
        <v>3000</v>
      </c>
      <c r="M55" s="246" t="n">
        <v>3000</v>
      </c>
      <c r="N55" s="246" t="n">
        <v>1000</v>
      </c>
      <c r="O55" s="246" t="n">
        <v>1000</v>
      </c>
      <c r="P55" s="246" t="n">
        <v>1000</v>
      </c>
      <c r="Q55" s="246" t="n">
        <v>1000</v>
      </c>
      <c r="R55" s="246"/>
      <c r="S55" s="246" t="n">
        <v>1000</v>
      </c>
      <c r="T55" s="246"/>
      <c r="U55" s="246"/>
      <c r="V55" s="237" t="n">
        <f aca="false">S55/P55*100</f>
        <v>100</v>
      </c>
      <c r="W55" s="246" t="n">
        <v>1000</v>
      </c>
      <c r="X55" s="246" t="n">
        <v>9300</v>
      </c>
      <c r="Y55" s="246" t="n">
        <v>10000</v>
      </c>
      <c r="Z55" s="246" t="n">
        <v>10000</v>
      </c>
      <c r="AA55" s="246" t="n">
        <v>10000</v>
      </c>
      <c r="AB55" s="246" t="n">
        <v>1725</v>
      </c>
      <c r="AC55" s="246" t="n">
        <v>10000</v>
      </c>
      <c r="AD55" s="246" t="n">
        <v>2500</v>
      </c>
      <c r="AE55" s="246"/>
      <c r="AF55" s="246"/>
      <c r="AG55" s="248" t="n">
        <f aca="false">SUM(AD55+AE55-AF55)</f>
        <v>2500</v>
      </c>
      <c r="AH55" s="246" t="n">
        <v>3650</v>
      </c>
      <c r="AI55" s="246" t="n">
        <v>5000</v>
      </c>
      <c r="AJ55" s="45" t="n">
        <v>1950</v>
      </c>
      <c r="AK55" s="246" t="n">
        <v>5000</v>
      </c>
      <c r="AL55" s="246"/>
      <c r="AM55" s="246"/>
      <c r="AN55" s="45" t="n">
        <f aca="false">SUM(AK55+AL55-AM55)</f>
        <v>5000</v>
      </c>
      <c r="AO55" s="237" t="n">
        <f aca="false">SUM(AN55/$AN$2)</f>
        <v>663.61404207313</v>
      </c>
      <c r="AP55" s="45" t="n">
        <v>5000</v>
      </c>
      <c r="AQ55" s="45"/>
      <c r="AR55" s="237" t="n">
        <f aca="false">SUM(AP55/$AN$2)</f>
        <v>663.61404207313</v>
      </c>
      <c r="AS55" s="237" t="n">
        <v>26.54</v>
      </c>
      <c r="AT55" s="237" t="n">
        <v>26.54</v>
      </c>
      <c r="AU55" s="237"/>
      <c r="AV55" s="237"/>
      <c r="AW55" s="237" t="n">
        <f aca="false">SUM(AR55+AU55-AV55)</f>
        <v>663.61404207313</v>
      </c>
      <c r="AX55" s="45" t="n">
        <v>663.61</v>
      </c>
      <c r="AY55" s="45"/>
      <c r="AZ55" s="45"/>
      <c r="BA55" s="45"/>
      <c r="BB55" s="45"/>
      <c r="BC55" s="45"/>
      <c r="BD55" s="45" t="n">
        <f aca="false">SUM(AX55+AY55+AZ55+BA55+BB55+BC55)</f>
        <v>663.61</v>
      </c>
      <c r="BE55" s="45" t="n">
        <f aca="false">SUM(AW55-BD55)</f>
        <v>0.00404207313022198</v>
      </c>
      <c r="BF55" s="45" t="n">
        <f aca="false">SUM(BE55-AW55)</f>
        <v>-663.61</v>
      </c>
      <c r="BG55" s="45" t="n">
        <v>26.54</v>
      </c>
      <c r="BH55" s="45" t="n">
        <v>500</v>
      </c>
      <c r="BI55" s="45" t="n">
        <v>500</v>
      </c>
      <c r="BJ55" s="45" t="n">
        <v>289.04</v>
      </c>
      <c r="BK55" s="45"/>
      <c r="BL55" s="45"/>
      <c r="BM55" s="46" t="n">
        <f aca="false">SUM(BJ55/BI55*100)</f>
        <v>57.808</v>
      </c>
    </row>
    <row r="56" customFormat="false" ht="12.75" hidden="true" customHeight="false" outlineLevel="0" collapsed="false">
      <c r="A56" s="238"/>
      <c r="B56" s="234"/>
      <c r="C56" s="234"/>
      <c r="D56" s="234"/>
      <c r="E56" s="234"/>
      <c r="F56" s="234"/>
      <c r="G56" s="234"/>
      <c r="H56" s="234"/>
      <c r="I56" s="244" t="n">
        <v>322</v>
      </c>
      <c r="J56" s="245" t="s">
        <v>269</v>
      </c>
      <c r="K56" s="246" t="n">
        <f aca="false">SUM(K57:K65)</f>
        <v>218445.44</v>
      </c>
      <c r="L56" s="246" t="n">
        <f aca="false">SUM(L57:L65)</f>
        <v>184000</v>
      </c>
      <c r="M56" s="246" t="n">
        <f aca="false">SUM(M57:M65)</f>
        <v>184000</v>
      </c>
      <c r="N56" s="246" t="n">
        <f aca="false">SUM(N57:N65)</f>
        <v>146000</v>
      </c>
      <c r="O56" s="246" t="n">
        <f aca="false">SUM(O57:O65)</f>
        <v>146000</v>
      </c>
      <c r="P56" s="246" t="n">
        <f aca="false">SUM(P57:P65)</f>
        <v>127000</v>
      </c>
      <c r="Q56" s="246" t="n">
        <f aca="false">SUM(Q57:Q65)</f>
        <v>127000</v>
      </c>
      <c r="R56" s="246" t="n">
        <f aca="false">SUM(R57:R65)</f>
        <v>62539.5</v>
      </c>
      <c r="S56" s="246" t="n">
        <f aca="false">SUM(S57:S65)</f>
        <v>129000</v>
      </c>
      <c r="T56" s="246" t="n">
        <f aca="false">SUM(T57:T65)</f>
        <v>58913.15</v>
      </c>
      <c r="U56" s="246" t="n">
        <f aca="false">SUM(U57:U65)</f>
        <v>0</v>
      </c>
      <c r="V56" s="246" t="n">
        <f aca="false">SUM(V57:V65)</f>
        <v>888.888888888889</v>
      </c>
      <c r="W56" s="246" t="n">
        <f aca="false">SUM(W57:W65)</f>
        <v>132000</v>
      </c>
      <c r="X56" s="246" t="n">
        <f aca="false">SUM(X57:X65)</f>
        <v>148000</v>
      </c>
      <c r="Y56" s="246" t="n">
        <f aca="false">SUM(Y57:Y65)</f>
        <v>167000</v>
      </c>
      <c r="Z56" s="246" t="n">
        <f aca="false">SUM(Z57:Z65)</f>
        <v>156000</v>
      </c>
      <c r="AA56" s="246" t="n">
        <f aca="false">SUM(AA57:AA65)</f>
        <v>177000</v>
      </c>
      <c r="AB56" s="246" t="n">
        <f aca="false">SUM(AB57:AB65)</f>
        <v>44702.85</v>
      </c>
      <c r="AC56" s="246" t="n">
        <f aca="false">SUM(AC57:AC66)</f>
        <v>177000</v>
      </c>
      <c r="AD56" s="246" t="n">
        <f aca="false">SUM(AD57:AD66)</f>
        <v>220000</v>
      </c>
      <c r="AE56" s="246" t="n">
        <f aca="false">SUM(AE57:AE66)</f>
        <v>0</v>
      </c>
      <c r="AF56" s="246" t="n">
        <f aca="false">SUM(AF57:AF66)</f>
        <v>0</v>
      </c>
      <c r="AG56" s="246" t="n">
        <f aca="false">SUM(AG57:AG66)</f>
        <v>220000</v>
      </c>
      <c r="AH56" s="246" t="n">
        <f aca="false">SUM(AH57:AH66)</f>
        <v>106467.7</v>
      </c>
      <c r="AI56" s="246" t="n">
        <f aca="false">SUM(AI57:AI66)</f>
        <v>207000</v>
      </c>
      <c r="AJ56" s="246" t="n">
        <f aca="false">SUM(AJ57:AJ66)</f>
        <v>69059.75</v>
      </c>
      <c r="AK56" s="246" t="n">
        <f aca="false">SUM(AK57:AK66)</f>
        <v>203000</v>
      </c>
      <c r="AL56" s="246" t="n">
        <f aca="false">SUM(AL57:AL66)</f>
        <v>40000</v>
      </c>
      <c r="AM56" s="246" t="n">
        <f aca="false">SUM(AM57:AM66)</f>
        <v>0</v>
      </c>
      <c r="AN56" s="246" t="n">
        <f aca="false">SUM(AN57:AN67)</f>
        <v>243000</v>
      </c>
      <c r="AO56" s="237" t="n">
        <f aca="false">SUM(AN56/$AN$2)</f>
        <v>32251.6424447541</v>
      </c>
      <c r="AP56" s="246" t="n">
        <f aca="false">SUM(AP57:AP67)</f>
        <v>238000</v>
      </c>
      <c r="AQ56" s="246"/>
      <c r="AR56" s="237" t="n">
        <f aca="false">SUM(AP56/$AN$2)</f>
        <v>31588.028402681</v>
      </c>
      <c r="AS56" s="237"/>
      <c r="AT56" s="237" t="n">
        <f aca="false">SUM(AT57:AT67)</f>
        <v>13490.97</v>
      </c>
      <c r="AU56" s="237" t="n">
        <f aca="false">SUM(AU57:AU67)</f>
        <v>2000</v>
      </c>
      <c r="AV56" s="237" t="n">
        <f aca="false">SUM(AV57:AV67)</f>
        <v>0</v>
      </c>
      <c r="AW56" s="237" t="n">
        <f aca="false">SUM(AR56+AU56-AV56)</f>
        <v>33588.028402681</v>
      </c>
      <c r="AX56" s="45"/>
      <c r="AY56" s="45"/>
      <c r="AZ56" s="45"/>
      <c r="BA56" s="45"/>
      <c r="BB56" s="45"/>
      <c r="BC56" s="45"/>
      <c r="BD56" s="45" t="n">
        <f aca="false">SUM(AX56+AY56+AZ56+BA56+BB56+BC56)</f>
        <v>0</v>
      </c>
      <c r="BE56" s="45" t="n">
        <f aca="false">SUM(AW56-BD56)</f>
        <v>33588.028402681</v>
      </c>
      <c r="BF56" s="45" t="n">
        <f aca="false">SUM(BE56-AW56)</f>
        <v>0</v>
      </c>
      <c r="BG56" s="45" t="n">
        <f aca="false">SUM(BG57:BG67)</f>
        <v>18859.92</v>
      </c>
      <c r="BH56" s="45" t="n">
        <f aca="false">SUM(BH57:BH67)</f>
        <v>32450</v>
      </c>
      <c r="BI56" s="45" t="n">
        <f aca="false">SUM(BI57:BI67)</f>
        <v>32450</v>
      </c>
      <c r="BJ56" s="45" t="n">
        <f aca="false">SUM(BJ57:BJ67)</f>
        <v>13106</v>
      </c>
      <c r="BK56" s="45"/>
      <c r="BL56" s="45"/>
      <c r="BM56" s="46" t="n">
        <f aca="false">SUM(BJ56/BI56*100)</f>
        <v>40.3882896764253</v>
      </c>
    </row>
    <row r="57" customFormat="false" ht="12.75" hidden="true" customHeight="false" outlineLevel="0" collapsed="false">
      <c r="A57" s="238"/>
      <c r="B57" s="234"/>
      <c r="C57" s="234"/>
      <c r="D57" s="234"/>
      <c r="E57" s="234"/>
      <c r="F57" s="234"/>
      <c r="G57" s="234"/>
      <c r="H57" s="234"/>
      <c r="I57" s="244" t="n">
        <v>32211</v>
      </c>
      <c r="J57" s="245" t="s">
        <v>577</v>
      </c>
      <c r="K57" s="246" t="n">
        <v>24260.17</v>
      </c>
      <c r="L57" s="246" t="n">
        <v>10000</v>
      </c>
      <c r="M57" s="246" t="n">
        <v>10000</v>
      </c>
      <c r="N57" s="246" t="n">
        <v>8000</v>
      </c>
      <c r="O57" s="246" t="n">
        <v>8000</v>
      </c>
      <c r="P57" s="246" t="n">
        <v>10000</v>
      </c>
      <c r="Q57" s="246" t="n">
        <v>10000</v>
      </c>
      <c r="R57" s="246" t="n">
        <v>1159.38</v>
      </c>
      <c r="S57" s="246" t="n">
        <v>10000</v>
      </c>
      <c r="T57" s="246" t="n">
        <v>4564.53</v>
      </c>
      <c r="U57" s="246"/>
      <c r="V57" s="237" t="n">
        <f aca="false">S57/P57*100</f>
        <v>100</v>
      </c>
      <c r="W57" s="246" t="n">
        <v>10000</v>
      </c>
      <c r="X57" s="246" t="n">
        <v>10000</v>
      </c>
      <c r="Y57" s="246" t="n">
        <v>10000</v>
      </c>
      <c r="Z57" s="246" t="n">
        <v>6000</v>
      </c>
      <c r="AA57" s="246" t="n">
        <v>10000</v>
      </c>
      <c r="AB57" s="246" t="n">
        <v>1858.13</v>
      </c>
      <c r="AC57" s="246" t="n">
        <v>10000</v>
      </c>
      <c r="AD57" s="246" t="n">
        <v>15000</v>
      </c>
      <c r="AE57" s="246"/>
      <c r="AF57" s="246"/>
      <c r="AG57" s="248" t="n">
        <f aca="false">SUM(AD57+AE57-AF57)</f>
        <v>15000</v>
      </c>
      <c r="AH57" s="246" t="n">
        <v>10410.75</v>
      </c>
      <c r="AI57" s="246" t="n">
        <v>15000</v>
      </c>
      <c r="AJ57" s="45" t="n">
        <v>2804.81</v>
      </c>
      <c r="AK57" s="246" t="n">
        <v>10000</v>
      </c>
      <c r="AL57" s="246"/>
      <c r="AM57" s="246"/>
      <c r="AN57" s="45" t="n">
        <f aca="false">SUM(AK57+AL57-AM57)</f>
        <v>10000</v>
      </c>
      <c r="AO57" s="237" t="n">
        <f aca="false">SUM(AN57/$AN$2)</f>
        <v>1327.22808414626</v>
      </c>
      <c r="AP57" s="45" t="n">
        <v>10000</v>
      </c>
      <c r="AQ57" s="45"/>
      <c r="AR57" s="237" t="n">
        <f aca="false">SUM(AP57/$AN$2)</f>
        <v>1327.22808414626</v>
      </c>
      <c r="AS57" s="237" t="n">
        <v>950.92</v>
      </c>
      <c r="AT57" s="237" t="n">
        <v>950.92</v>
      </c>
      <c r="AU57" s="237"/>
      <c r="AV57" s="237"/>
      <c r="AW57" s="237" t="n">
        <f aca="false">SUM(AR57+AU57-AV57)</f>
        <v>1327.22808414626</v>
      </c>
      <c r="AX57" s="45" t="n">
        <v>1327.23</v>
      </c>
      <c r="AY57" s="45"/>
      <c r="AZ57" s="45"/>
      <c r="BA57" s="45"/>
      <c r="BB57" s="45"/>
      <c r="BC57" s="45"/>
      <c r="BD57" s="45" t="n">
        <f aca="false">SUM(AX57+AY57+AZ57+BA57+BB57+BC57)</f>
        <v>1327.23</v>
      </c>
      <c r="BE57" s="45" t="n">
        <f aca="false">SUM(AW57-BD57)</f>
        <v>-0.00191585373954695</v>
      </c>
      <c r="BF57" s="45" t="n">
        <f aca="false">SUM(BE57-AW57)</f>
        <v>-1327.23</v>
      </c>
      <c r="BG57" s="45" t="n">
        <v>1107.97</v>
      </c>
      <c r="BH57" s="45" t="n">
        <v>1400</v>
      </c>
      <c r="BI57" s="45" t="n">
        <v>1400</v>
      </c>
      <c r="BJ57" s="45" t="n">
        <v>759.93</v>
      </c>
      <c r="BK57" s="45"/>
      <c r="BL57" s="45"/>
      <c r="BM57" s="46" t="n">
        <f aca="false">SUM(BJ57/BI57*100)</f>
        <v>54.2807142857143</v>
      </c>
    </row>
    <row r="58" customFormat="false" ht="12.75" hidden="true" customHeight="false" outlineLevel="0" collapsed="false">
      <c r="A58" s="238"/>
      <c r="B58" s="234"/>
      <c r="C58" s="234"/>
      <c r="D58" s="234"/>
      <c r="E58" s="234"/>
      <c r="F58" s="234"/>
      <c r="G58" s="234"/>
      <c r="H58" s="234"/>
      <c r="I58" s="244" t="n">
        <v>32211</v>
      </c>
      <c r="J58" s="245" t="s">
        <v>578</v>
      </c>
      <c r="K58" s="246" t="n">
        <v>5842.59</v>
      </c>
      <c r="L58" s="246" t="n">
        <v>3000</v>
      </c>
      <c r="M58" s="246" t="n">
        <v>3000</v>
      </c>
      <c r="N58" s="246" t="n">
        <v>4000</v>
      </c>
      <c r="O58" s="246" t="n">
        <v>4000</v>
      </c>
      <c r="P58" s="246" t="n">
        <v>3000</v>
      </c>
      <c r="Q58" s="246" t="n">
        <v>3000</v>
      </c>
      <c r="R58" s="246" t="n">
        <v>3187.5</v>
      </c>
      <c r="S58" s="246" t="n">
        <v>5000</v>
      </c>
      <c r="T58" s="246" t="n">
        <v>2296.29</v>
      </c>
      <c r="U58" s="246"/>
      <c r="V58" s="237" t="n">
        <f aca="false">S58/P58*100</f>
        <v>166.666666666667</v>
      </c>
      <c r="W58" s="246" t="n">
        <v>5000</v>
      </c>
      <c r="X58" s="246" t="n">
        <v>5000</v>
      </c>
      <c r="Y58" s="246" t="n">
        <v>5000</v>
      </c>
      <c r="Z58" s="246" t="n">
        <v>5000</v>
      </c>
      <c r="AA58" s="246" t="n">
        <v>5000</v>
      </c>
      <c r="AB58" s="246" t="n">
        <v>998.3</v>
      </c>
      <c r="AC58" s="246" t="n">
        <v>5000</v>
      </c>
      <c r="AD58" s="246" t="n">
        <v>15000</v>
      </c>
      <c r="AE58" s="246"/>
      <c r="AF58" s="246"/>
      <c r="AG58" s="248" t="n">
        <f aca="false">SUM(AD58+AE58-AF58)</f>
        <v>15000</v>
      </c>
      <c r="AH58" s="246" t="n">
        <v>2116.92</v>
      </c>
      <c r="AI58" s="246" t="n">
        <v>10000</v>
      </c>
      <c r="AJ58" s="45" t="n">
        <v>215.4</v>
      </c>
      <c r="AK58" s="246" t="n">
        <v>5000</v>
      </c>
      <c r="AL58" s="246"/>
      <c r="AM58" s="246"/>
      <c r="AN58" s="45" t="n">
        <f aca="false">SUM(AK58+AL58-AM58)</f>
        <v>5000</v>
      </c>
      <c r="AO58" s="237" t="n">
        <f aca="false">SUM(AN58/$AN$2)</f>
        <v>663.61404207313</v>
      </c>
      <c r="AP58" s="45" t="n">
        <v>15000</v>
      </c>
      <c r="AQ58" s="45"/>
      <c r="AR58" s="237" t="n">
        <f aca="false">SUM(AP58/$AN$2)</f>
        <v>1990.84212621939</v>
      </c>
      <c r="AS58" s="237" t="n">
        <v>965.88</v>
      </c>
      <c r="AT58" s="237" t="n">
        <v>965.88</v>
      </c>
      <c r="AU58" s="237"/>
      <c r="AV58" s="237"/>
      <c r="AW58" s="237" t="n">
        <f aca="false">SUM(AR58+AU58-AV58)</f>
        <v>1990.84212621939</v>
      </c>
      <c r="AX58" s="45"/>
      <c r="AY58" s="45"/>
      <c r="AZ58" s="45" t="n">
        <v>1990.84</v>
      </c>
      <c r="BA58" s="45"/>
      <c r="BB58" s="45"/>
      <c r="BC58" s="45"/>
      <c r="BD58" s="45" t="n">
        <f aca="false">SUM(AX58+AY58+AZ58+BA58+BB58+BC58)</f>
        <v>1990.84</v>
      </c>
      <c r="BE58" s="45" t="n">
        <f aca="false">SUM(AW58-BD58)</f>
        <v>0.00212621939067503</v>
      </c>
      <c r="BF58" s="45" t="n">
        <f aca="false">SUM(BE58-AW58)</f>
        <v>-1990.84</v>
      </c>
      <c r="BG58" s="45" t="n">
        <v>2034.19</v>
      </c>
      <c r="BH58" s="45" t="n">
        <v>2200</v>
      </c>
      <c r="BI58" s="45" t="n">
        <v>2200</v>
      </c>
      <c r="BJ58" s="45" t="n">
        <v>249.45</v>
      </c>
      <c r="BK58" s="45"/>
      <c r="BL58" s="45"/>
      <c r="BM58" s="46" t="n">
        <f aca="false">SUM(BJ58/BI58*100)</f>
        <v>11.3386363636364</v>
      </c>
    </row>
    <row r="59" customFormat="false" ht="12.75" hidden="true" customHeight="false" outlineLevel="0" collapsed="false">
      <c r="A59" s="238"/>
      <c r="B59" s="234"/>
      <c r="C59" s="234"/>
      <c r="D59" s="234"/>
      <c r="E59" s="234"/>
      <c r="F59" s="234"/>
      <c r="G59" s="234"/>
      <c r="H59" s="234"/>
      <c r="I59" s="244" t="n">
        <v>32212</v>
      </c>
      <c r="J59" s="245" t="s">
        <v>579</v>
      </c>
      <c r="K59" s="246" t="n">
        <v>4710.17</v>
      </c>
      <c r="L59" s="246" t="n">
        <v>1000</v>
      </c>
      <c r="M59" s="246" t="n">
        <v>1000</v>
      </c>
      <c r="N59" s="246" t="n">
        <v>8000</v>
      </c>
      <c r="O59" s="246" t="n">
        <v>8000</v>
      </c>
      <c r="P59" s="246" t="n">
        <v>8000</v>
      </c>
      <c r="Q59" s="246" t="n">
        <v>8000</v>
      </c>
      <c r="R59" s="246" t="n">
        <v>7900</v>
      </c>
      <c r="S59" s="246" t="n">
        <v>8000</v>
      </c>
      <c r="T59" s="246" t="n">
        <v>6972.5</v>
      </c>
      <c r="U59" s="246"/>
      <c r="V59" s="237" t="n">
        <f aca="false">S59/P59*100</f>
        <v>100</v>
      </c>
      <c r="W59" s="246" t="n">
        <v>8000</v>
      </c>
      <c r="X59" s="246" t="n">
        <v>13000</v>
      </c>
      <c r="Y59" s="246" t="n">
        <v>13000</v>
      </c>
      <c r="Z59" s="246" t="n">
        <v>13000</v>
      </c>
      <c r="AA59" s="246" t="n">
        <v>15000</v>
      </c>
      <c r="AB59" s="246" t="n">
        <v>7278</v>
      </c>
      <c r="AC59" s="246" t="n">
        <v>15000</v>
      </c>
      <c r="AD59" s="246" t="n">
        <v>8000</v>
      </c>
      <c r="AE59" s="246"/>
      <c r="AF59" s="246"/>
      <c r="AG59" s="248" t="n">
        <f aca="false">SUM(AD59+AE59-AF59)</f>
        <v>8000</v>
      </c>
      <c r="AH59" s="246" t="n">
        <v>5200</v>
      </c>
      <c r="AI59" s="246" t="n">
        <v>8000</v>
      </c>
      <c r="AJ59" s="45" t="n">
        <v>0</v>
      </c>
      <c r="AK59" s="246" t="n">
        <v>5000</v>
      </c>
      <c r="AL59" s="246"/>
      <c r="AM59" s="246"/>
      <c r="AN59" s="45" t="n">
        <f aca="false">SUM(AK59+AL59-AM59)</f>
        <v>5000</v>
      </c>
      <c r="AO59" s="237" t="n">
        <f aca="false">SUM(AN59/$AN$2)</f>
        <v>663.61404207313</v>
      </c>
      <c r="AP59" s="45" t="n">
        <v>3000</v>
      </c>
      <c r="AQ59" s="45"/>
      <c r="AR59" s="237" t="n">
        <f aca="false">SUM(AP59/$AN$2)</f>
        <v>398.168425243878</v>
      </c>
      <c r="AS59" s="237"/>
      <c r="AT59" s="237"/>
      <c r="AU59" s="237"/>
      <c r="AV59" s="237"/>
      <c r="AW59" s="237" t="n">
        <f aca="false">SUM(AR59+AU59-AV59)</f>
        <v>398.168425243878</v>
      </c>
      <c r="AX59" s="45" t="n">
        <v>398.17</v>
      </c>
      <c r="AY59" s="45"/>
      <c r="AZ59" s="45"/>
      <c r="BA59" s="45"/>
      <c r="BB59" s="45"/>
      <c r="BC59" s="45"/>
      <c r="BD59" s="45" t="n">
        <f aca="false">SUM(AX59+AY59+AZ59+BA59+BB59+BC59)</f>
        <v>398.17</v>
      </c>
      <c r="BE59" s="45" t="n">
        <f aca="false">SUM(AW59-BD59)</f>
        <v>-0.00157475612189728</v>
      </c>
      <c r="BF59" s="45" t="n">
        <f aca="false">SUM(BE59-AW59)</f>
        <v>-398.17</v>
      </c>
      <c r="BG59" s="45"/>
      <c r="BH59" s="45" t="n">
        <v>200</v>
      </c>
      <c r="BI59" s="45" t="n">
        <v>200</v>
      </c>
      <c r="BJ59" s="45"/>
      <c r="BK59" s="45"/>
      <c r="BL59" s="45"/>
      <c r="BM59" s="46" t="n">
        <f aca="false">SUM(BJ59/BI59*100)</f>
        <v>0</v>
      </c>
    </row>
    <row r="60" customFormat="false" ht="12.75" hidden="true" customHeight="false" outlineLevel="0" collapsed="false">
      <c r="A60" s="238"/>
      <c r="B60" s="234"/>
      <c r="C60" s="234"/>
      <c r="D60" s="234"/>
      <c r="E60" s="234"/>
      <c r="F60" s="234"/>
      <c r="G60" s="234"/>
      <c r="H60" s="234"/>
      <c r="I60" s="244" t="n">
        <v>32231</v>
      </c>
      <c r="J60" s="245" t="s">
        <v>580</v>
      </c>
      <c r="K60" s="246" t="n">
        <v>61703.83</v>
      </c>
      <c r="L60" s="246" t="n">
        <v>100000</v>
      </c>
      <c r="M60" s="246" t="n">
        <v>100000</v>
      </c>
      <c r="N60" s="246" t="n">
        <v>80000</v>
      </c>
      <c r="O60" s="246" t="n">
        <v>80000</v>
      </c>
      <c r="P60" s="246" t="n">
        <v>50000</v>
      </c>
      <c r="Q60" s="246" t="n">
        <v>50000</v>
      </c>
      <c r="R60" s="246" t="n">
        <v>22715.36</v>
      </c>
      <c r="S60" s="246" t="n">
        <v>50000</v>
      </c>
      <c r="T60" s="246" t="n">
        <v>26170.2</v>
      </c>
      <c r="U60" s="246"/>
      <c r="V60" s="237" t="n">
        <f aca="false">S60/P60*100</f>
        <v>100</v>
      </c>
      <c r="W60" s="246" t="n">
        <v>55000</v>
      </c>
      <c r="X60" s="246" t="n">
        <v>54000</v>
      </c>
      <c r="Y60" s="246" t="n">
        <v>76000</v>
      </c>
      <c r="Z60" s="246" t="n">
        <v>54000</v>
      </c>
      <c r="AA60" s="246" t="n">
        <v>80000</v>
      </c>
      <c r="AB60" s="246" t="n">
        <v>8087.73</v>
      </c>
      <c r="AC60" s="246" t="n">
        <v>80000</v>
      </c>
      <c r="AD60" s="246" t="n">
        <v>60000</v>
      </c>
      <c r="AE60" s="246"/>
      <c r="AF60" s="246"/>
      <c r="AG60" s="248" t="n">
        <f aca="false">SUM(AD60+AE60-AF60)</f>
        <v>60000</v>
      </c>
      <c r="AH60" s="246" t="n">
        <v>29636.08</v>
      </c>
      <c r="AI60" s="246" t="n">
        <v>60000</v>
      </c>
      <c r="AJ60" s="45" t="n">
        <v>18715.83</v>
      </c>
      <c r="AK60" s="246" t="n">
        <v>60000</v>
      </c>
      <c r="AL60" s="246" t="n">
        <v>40000</v>
      </c>
      <c r="AM60" s="246"/>
      <c r="AN60" s="45" t="n">
        <f aca="false">SUM(AK60+AL60-AM60)</f>
        <v>100000</v>
      </c>
      <c r="AO60" s="237" t="n">
        <f aca="false">SUM(AN60/$AN$2)</f>
        <v>13272.2808414626</v>
      </c>
      <c r="AP60" s="45" t="n">
        <v>100000</v>
      </c>
      <c r="AQ60" s="45"/>
      <c r="AR60" s="237" t="n">
        <f aca="false">SUM(AP60/$AN$2)</f>
        <v>13272.2808414626</v>
      </c>
      <c r="AS60" s="237" t="n">
        <v>9147.18</v>
      </c>
      <c r="AT60" s="237" t="n">
        <v>9147.18</v>
      </c>
      <c r="AU60" s="237" t="n">
        <v>2000</v>
      </c>
      <c r="AV60" s="237"/>
      <c r="AW60" s="237" t="n">
        <f aca="false">SUM(AR60+AU60-AV60)</f>
        <v>15272.2808414626</v>
      </c>
      <c r="AX60" s="45"/>
      <c r="AY60" s="45"/>
      <c r="AZ60" s="45" t="n">
        <v>15272.28</v>
      </c>
      <c r="BA60" s="45"/>
      <c r="BB60" s="45"/>
      <c r="BC60" s="45"/>
      <c r="BD60" s="45" t="n">
        <f aca="false">SUM(AX60+AY60+AZ60+BA60+BB60+BC60)</f>
        <v>15272.28</v>
      </c>
      <c r="BE60" s="45" t="n">
        <f aca="false">SUM(AW60-BD60)</f>
        <v>0.000841462604512344</v>
      </c>
      <c r="BF60" s="45" t="n">
        <f aca="false">SUM(BE60-AW60)</f>
        <v>-15272.28</v>
      </c>
      <c r="BG60" s="45" t="n">
        <v>11366.24</v>
      </c>
      <c r="BH60" s="45" t="n">
        <v>16000</v>
      </c>
      <c r="BI60" s="45" t="n">
        <v>16000</v>
      </c>
      <c r="BJ60" s="45" t="n">
        <v>4790.42</v>
      </c>
      <c r="BK60" s="45"/>
      <c r="BL60" s="45"/>
      <c r="BM60" s="46" t="n">
        <f aca="false">SUM(BJ60/BI60*100)</f>
        <v>29.940125</v>
      </c>
    </row>
    <row r="61" customFormat="false" ht="12.75" hidden="true" customHeight="false" outlineLevel="0" collapsed="false">
      <c r="A61" s="238"/>
      <c r="B61" s="234"/>
      <c r="C61" s="234"/>
      <c r="D61" s="234"/>
      <c r="E61" s="234"/>
      <c r="F61" s="234"/>
      <c r="G61" s="234"/>
      <c r="H61" s="234"/>
      <c r="I61" s="244" t="n">
        <v>32231</v>
      </c>
      <c r="J61" s="245" t="s">
        <v>581</v>
      </c>
      <c r="K61" s="246" t="n">
        <v>48994.69</v>
      </c>
      <c r="L61" s="246" t="n">
        <v>50000</v>
      </c>
      <c r="M61" s="246" t="n">
        <v>50000</v>
      </c>
      <c r="N61" s="246" t="n">
        <v>20000</v>
      </c>
      <c r="O61" s="246" t="n">
        <v>20000</v>
      </c>
      <c r="P61" s="246" t="n">
        <v>28000</v>
      </c>
      <c r="Q61" s="246" t="n">
        <v>28000</v>
      </c>
      <c r="R61" s="246" t="n">
        <v>17223.27</v>
      </c>
      <c r="S61" s="246" t="n">
        <v>28000</v>
      </c>
      <c r="T61" s="246" t="n">
        <v>9032.83</v>
      </c>
      <c r="U61" s="246"/>
      <c r="V61" s="237" t="n">
        <f aca="false">S61/P61*100</f>
        <v>100</v>
      </c>
      <c r="W61" s="246" t="n">
        <v>28000</v>
      </c>
      <c r="X61" s="246" t="n">
        <v>20000</v>
      </c>
      <c r="Y61" s="246" t="n">
        <v>20000</v>
      </c>
      <c r="Z61" s="246" t="n">
        <v>20000</v>
      </c>
      <c r="AA61" s="246" t="n">
        <v>20000</v>
      </c>
      <c r="AB61" s="246" t="n">
        <v>13090.92</v>
      </c>
      <c r="AC61" s="246" t="n">
        <v>20000</v>
      </c>
      <c r="AD61" s="246" t="n">
        <v>40000</v>
      </c>
      <c r="AE61" s="246"/>
      <c r="AF61" s="246"/>
      <c r="AG61" s="248" t="n">
        <f aca="false">SUM(AD61+AE61-AF61)</f>
        <v>40000</v>
      </c>
      <c r="AH61" s="246" t="n">
        <v>18059.09</v>
      </c>
      <c r="AI61" s="246" t="n">
        <v>40000</v>
      </c>
      <c r="AJ61" s="45" t="n">
        <v>26889.33</v>
      </c>
      <c r="AK61" s="246" t="n">
        <v>50000</v>
      </c>
      <c r="AL61" s="246"/>
      <c r="AM61" s="246"/>
      <c r="AN61" s="45" t="n">
        <f aca="false">SUM(AK61+AL61-AM61)</f>
        <v>50000</v>
      </c>
      <c r="AO61" s="237" t="n">
        <f aca="false">SUM(AN61/$AN$2)</f>
        <v>6636.1404207313</v>
      </c>
      <c r="AP61" s="45" t="n">
        <v>50000</v>
      </c>
      <c r="AQ61" s="45"/>
      <c r="AR61" s="237" t="n">
        <f aca="false">SUM(AP61/$AN$2)</f>
        <v>6636.1404207313</v>
      </c>
      <c r="AS61" s="237" t="n">
        <v>169.66</v>
      </c>
      <c r="AT61" s="237" t="n">
        <v>169.66</v>
      </c>
      <c r="AU61" s="237"/>
      <c r="AV61" s="237"/>
      <c r="AW61" s="237" t="n">
        <f aca="false">SUM(AR61+AU61-AV61)</f>
        <v>6636.1404207313</v>
      </c>
      <c r="AX61" s="45"/>
      <c r="AY61" s="45"/>
      <c r="AZ61" s="45"/>
      <c r="BA61" s="45" t="n">
        <v>6636.14</v>
      </c>
      <c r="BB61" s="45"/>
      <c r="BC61" s="45"/>
      <c r="BD61" s="45" t="n">
        <f aca="false">SUM(AX61+AY61+AZ61+BA61+BB61+BC61)</f>
        <v>6636.14</v>
      </c>
      <c r="BE61" s="45" t="n">
        <f aca="false">SUM(AW61-BD61)</f>
        <v>0.000420731302256172</v>
      </c>
      <c r="BF61" s="45" t="n">
        <f aca="false">SUM(BE61-AW61)</f>
        <v>-6636.14</v>
      </c>
      <c r="BG61" s="45" t="n">
        <v>204.59</v>
      </c>
      <c r="BH61" s="45" t="n">
        <v>6300</v>
      </c>
      <c r="BI61" s="45" t="n">
        <v>6300</v>
      </c>
      <c r="BJ61" s="45" t="n">
        <v>3078.45</v>
      </c>
      <c r="BK61" s="45"/>
      <c r="BL61" s="45"/>
      <c r="BM61" s="46" t="n">
        <f aca="false">SUM(BJ61/BI61*100)</f>
        <v>48.8642857142857</v>
      </c>
    </row>
    <row r="62" customFormat="false" ht="12.75" hidden="true" customHeight="false" outlineLevel="0" collapsed="false">
      <c r="A62" s="238"/>
      <c r="B62" s="234"/>
      <c r="C62" s="234"/>
      <c r="D62" s="234"/>
      <c r="E62" s="234"/>
      <c r="F62" s="234"/>
      <c r="G62" s="234"/>
      <c r="H62" s="234"/>
      <c r="I62" s="244" t="n">
        <v>32231</v>
      </c>
      <c r="J62" s="245" t="s">
        <v>582</v>
      </c>
      <c r="K62" s="246"/>
      <c r="L62" s="246"/>
      <c r="M62" s="246"/>
      <c r="N62" s="246" t="n">
        <v>14000</v>
      </c>
      <c r="O62" s="246" t="n">
        <v>14000</v>
      </c>
      <c r="P62" s="246" t="n">
        <v>16000</v>
      </c>
      <c r="Q62" s="246" t="n">
        <v>16000</v>
      </c>
      <c r="R62" s="246" t="n">
        <v>6145.96</v>
      </c>
      <c r="S62" s="246" t="n">
        <v>16000</v>
      </c>
      <c r="T62" s="246" t="n">
        <v>5319.12</v>
      </c>
      <c r="U62" s="246"/>
      <c r="V62" s="237" t="n">
        <f aca="false">S62/P62*100</f>
        <v>100</v>
      </c>
      <c r="W62" s="246" t="n">
        <v>15000</v>
      </c>
      <c r="X62" s="246" t="n">
        <v>18000</v>
      </c>
      <c r="Y62" s="246" t="n">
        <v>18000</v>
      </c>
      <c r="Z62" s="246" t="n">
        <v>18000</v>
      </c>
      <c r="AA62" s="246" t="n">
        <v>20000</v>
      </c>
      <c r="AB62" s="246" t="n">
        <v>6721.38</v>
      </c>
      <c r="AC62" s="246" t="n">
        <v>20000</v>
      </c>
      <c r="AD62" s="246" t="n">
        <v>20000</v>
      </c>
      <c r="AE62" s="246"/>
      <c r="AF62" s="246"/>
      <c r="AG62" s="248" t="n">
        <f aca="false">SUM(AD62+AE62-AF62)</f>
        <v>20000</v>
      </c>
      <c r="AH62" s="246" t="n">
        <v>7601.83</v>
      </c>
      <c r="AI62" s="246" t="n">
        <v>15000</v>
      </c>
      <c r="AJ62" s="45" t="n">
        <v>7096.47</v>
      </c>
      <c r="AK62" s="246" t="n">
        <v>15000</v>
      </c>
      <c r="AL62" s="246"/>
      <c r="AM62" s="246"/>
      <c r="AN62" s="45" t="n">
        <f aca="false">SUM(AK62+AL62-AM62)</f>
        <v>15000</v>
      </c>
      <c r="AO62" s="237" t="n">
        <f aca="false">SUM(AN62/$AN$2)</f>
        <v>1990.84212621939</v>
      </c>
      <c r="AP62" s="45" t="n">
        <v>15000</v>
      </c>
      <c r="AQ62" s="45"/>
      <c r="AR62" s="237" t="n">
        <f aca="false">SUM(AP62/$AN$2)</f>
        <v>1990.84212621939</v>
      </c>
      <c r="AS62" s="237" t="n">
        <v>664.3</v>
      </c>
      <c r="AT62" s="237" t="n">
        <v>664.3</v>
      </c>
      <c r="AU62" s="237"/>
      <c r="AV62" s="237"/>
      <c r="AW62" s="237" t="n">
        <f aca="false">SUM(AR62+AU62-AV62)</f>
        <v>1990.84212621939</v>
      </c>
      <c r="AX62" s="45" t="n">
        <v>200</v>
      </c>
      <c r="AY62" s="45"/>
      <c r="AZ62" s="45"/>
      <c r="BA62" s="45" t="n">
        <v>1790.84</v>
      </c>
      <c r="BB62" s="45"/>
      <c r="BC62" s="45"/>
      <c r="BD62" s="45" t="n">
        <f aca="false">SUM(AX62+AY62+AZ62+BA62+BB62+BC62)</f>
        <v>1990.84</v>
      </c>
      <c r="BE62" s="45" t="n">
        <f aca="false">SUM(AW62-BD62)</f>
        <v>0.00212621939067503</v>
      </c>
      <c r="BF62" s="45" t="n">
        <f aca="false">SUM(BE62-AW62)</f>
        <v>-1990.84</v>
      </c>
      <c r="BG62" s="45" t="n">
        <v>1347.52</v>
      </c>
      <c r="BH62" s="45" t="n">
        <v>2000</v>
      </c>
      <c r="BI62" s="45" t="n">
        <v>2000</v>
      </c>
      <c r="BJ62" s="45" t="n">
        <v>940.3</v>
      </c>
      <c r="BK62" s="45"/>
      <c r="BL62" s="45"/>
      <c r="BM62" s="46" t="n">
        <f aca="false">SUM(BJ62/BI62*100)</f>
        <v>47.015</v>
      </c>
    </row>
    <row r="63" customFormat="false" ht="12.75" hidden="true" customHeight="false" outlineLevel="0" collapsed="false">
      <c r="A63" s="238"/>
      <c r="B63" s="234"/>
      <c r="C63" s="234"/>
      <c r="D63" s="234"/>
      <c r="E63" s="234"/>
      <c r="F63" s="234"/>
      <c r="G63" s="234"/>
      <c r="H63" s="234"/>
      <c r="I63" s="244" t="n">
        <v>32231</v>
      </c>
      <c r="J63" s="245" t="s">
        <v>583</v>
      </c>
      <c r="K63" s="246" t="n">
        <v>60498.47</v>
      </c>
      <c r="L63" s="246"/>
      <c r="M63" s="246" t="n">
        <v>0</v>
      </c>
      <c r="N63" s="246" t="n">
        <v>10000</v>
      </c>
      <c r="O63" s="246" t="n">
        <v>10000</v>
      </c>
      <c r="P63" s="246" t="n">
        <v>9000</v>
      </c>
      <c r="Q63" s="246" t="n">
        <v>9000</v>
      </c>
      <c r="R63" s="246" t="n">
        <v>2180.43</v>
      </c>
      <c r="S63" s="246" t="n">
        <v>8000</v>
      </c>
      <c r="T63" s="246" t="n">
        <v>3901.43</v>
      </c>
      <c r="U63" s="246"/>
      <c r="V63" s="237" t="n">
        <f aca="false">S63/P63*100</f>
        <v>88.8888888888889</v>
      </c>
      <c r="W63" s="246" t="n">
        <v>8000</v>
      </c>
      <c r="X63" s="246" t="n">
        <v>10000</v>
      </c>
      <c r="Y63" s="246" t="n">
        <v>10000</v>
      </c>
      <c r="Z63" s="246" t="n">
        <v>10000</v>
      </c>
      <c r="AA63" s="246" t="n">
        <v>12000</v>
      </c>
      <c r="AB63" s="246" t="n">
        <v>3380.65</v>
      </c>
      <c r="AC63" s="246" t="n">
        <v>6000</v>
      </c>
      <c r="AD63" s="246" t="n">
        <v>6000</v>
      </c>
      <c r="AE63" s="246"/>
      <c r="AF63" s="246"/>
      <c r="AG63" s="248" t="n">
        <f aca="false">SUM(AD63+AE63-AF63)</f>
        <v>6000</v>
      </c>
      <c r="AH63" s="246" t="n">
        <v>5860.37</v>
      </c>
      <c r="AI63" s="246" t="n">
        <v>8000</v>
      </c>
      <c r="AJ63" s="45" t="n">
        <v>4295.77</v>
      </c>
      <c r="AK63" s="246" t="n">
        <v>8000</v>
      </c>
      <c r="AL63" s="246"/>
      <c r="AM63" s="246"/>
      <c r="AN63" s="45" t="n">
        <f aca="false">SUM(AK63+AL63-AM63)</f>
        <v>8000</v>
      </c>
      <c r="AO63" s="237" t="n">
        <f aca="false">SUM(AN63/$AN$2)</f>
        <v>1061.78246731701</v>
      </c>
      <c r="AP63" s="45" t="n">
        <v>8000</v>
      </c>
      <c r="AQ63" s="45"/>
      <c r="AR63" s="237" t="n">
        <f aca="false">SUM(AP63/$AN$2)</f>
        <v>1061.78246731701</v>
      </c>
      <c r="AS63" s="237" t="n">
        <v>229.14</v>
      </c>
      <c r="AT63" s="237" t="n">
        <v>229.14</v>
      </c>
      <c r="AU63" s="237"/>
      <c r="AV63" s="237"/>
      <c r="AW63" s="237" t="n">
        <f aca="false">SUM(AR63+AU63-AV63)</f>
        <v>1061.78246731701</v>
      </c>
      <c r="AX63" s="45" t="n">
        <v>1061.78</v>
      </c>
      <c r="AY63" s="45"/>
      <c r="AZ63" s="45"/>
      <c r="BA63" s="45"/>
      <c r="BB63" s="45"/>
      <c r="BC63" s="45"/>
      <c r="BD63" s="45" t="n">
        <f aca="false">SUM(AX63+AY63+AZ63+BA63+BB63+BC63)</f>
        <v>1061.78</v>
      </c>
      <c r="BE63" s="45" t="n">
        <f aca="false">SUM(AW63-BD63)</f>
        <v>0.00246731700849523</v>
      </c>
      <c r="BF63" s="45" t="n">
        <f aca="false">SUM(BE63-AW63)</f>
        <v>-1061.78</v>
      </c>
      <c r="BG63" s="45" t="n">
        <v>691.8</v>
      </c>
      <c r="BH63" s="45" t="n">
        <v>1100</v>
      </c>
      <c r="BI63" s="45" t="n">
        <v>1100</v>
      </c>
      <c r="BJ63" s="45" t="n">
        <v>792.83</v>
      </c>
      <c r="BK63" s="45"/>
      <c r="BL63" s="45"/>
      <c r="BM63" s="46" t="n">
        <f aca="false">SUM(BJ63/BI63*100)</f>
        <v>72.0754545454546</v>
      </c>
    </row>
    <row r="64" customFormat="false" ht="12.75" hidden="true" customHeight="false" outlineLevel="0" collapsed="false">
      <c r="A64" s="238"/>
      <c r="B64" s="234"/>
      <c r="C64" s="234"/>
      <c r="D64" s="234"/>
      <c r="E64" s="234"/>
      <c r="F64" s="234"/>
      <c r="G64" s="234"/>
      <c r="H64" s="234"/>
      <c r="I64" s="244" t="n">
        <v>32231</v>
      </c>
      <c r="J64" s="245" t="s">
        <v>584</v>
      </c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37"/>
      <c r="W64" s="246"/>
      <c r="X64" s="246"/>
      <c r="Y64" s="246"/>
      <c r="Z64" s="246"/>
      <c r="AA64" s="246"/>
      <c r="AB64" s="246"/>
      <c r="AC64" s="246" t="n">
        <v>6000</v>
      </c>
      <c r="AD64" s="246" t="n">
        <v>6000</v>
      </c>
      <c r="AE64" s="246"/>
      <c r="AF64" s="246"/>
      <c r="AG64" s="248" t="n">
        <f aca="false">SUM(AD64+AE64-AF64)</f>
        <v>6000</v>
      </c>
      <c r="AH64" s="246" t="n">
        <v>4530.8</v>
      </c>
      <c r="AI64" s="246" t="n">
        <v>6000</v>
      </c>
      <c r="AJ64" s="45" t="n">
        <v>5050.77</v>
      </c>
      <c r="AK64" s="246" t="n">
        <v>10000</v>
      </c>
      <c r="AL64" s="246"/>
      <c r="AM64" s="246"/>
      <c r="AN64" s="45" t="n">
        <f aca="false">SUM(AK64+AL64-AM64)</f>
        <v>10000</v>
      </c>
      <c r="AO64" s="237" t="n">
        <f aca="false">SUM(AN64/$AN$2)</f>
        <v>1327.22808414626</v>
      </c>
      <c r="AP64" s="45" t="n">
        <v>20000</v>
      </c>
      <c r="AQ64" s="45"/>
      <c r="AR64" s="237" t="n">
        <f aca="false">SUM(AP64/$AN$2)</f>
        <v>2654.45616829252</v>
      </c>
      <c r="AS64" s="237" t="n">
        <v>1074.08</v>
      </c>
      <c r="AT64" s="237" t="n">
        <v>1074.08</v>
      </c>
      <c r="AU64" s="237"/>
      <c r="AV64" s="237"/>
      <c r="AW64" s="237" t="n">
        <f aca="false">SUM(AR64+AU64-AV64)</f>
        <v>2654.45616829252</v>
      </c>
      <c r="AX64" s="45" t="n">
        <v>2654.46</v>
      </c>
      <c r="AY64" s="45"/>
      <c r="AZ64" s="45"/>
      <c r="BA64" s="45"/>
      <c r="BB64" s="45"/>
      <c r="BC64" s="45"/>
      <c r="BD64" s="45" t="n">
        <f aca="false">SUM(AX64+AY64+AZ64+BA64+BB64+BC64)</f>
        <v>2654.46</v>
      </c>
      <c r="BE64" s="45" t="n">
        <f aca="false">SUM(AW64-BD64)</f>
        <v>-0.00383170747909389</v>
      </c>
      <c r="BF64" s="45" t="n">
        <f aca="false">SUM(BE64-AW64)</f>
        <v>-2654.46</v>
      </c>
      <c r="BG64" s="45" t="n">
        <v>1723.46</v>
      </c>
      <c r="BH64" s="45" t="n">
        <v>2500</v>
      </c>
      <c r="BI64" s="45" t="n">
        <v>2500</v>
      </c>
      <c r="BJ64" s="45" t="n">
        <v>801.36</v>
      </c>
      <c r="BK64" s="45"/>
      <c r="BL64" s="45"/>
      <c r="BM64" s="46" t="n">
        <f aca="false">SUM(BJ64/BI64*100)</f>
        <v>32.0544</v>
      </c>
    </row>
    <row r="65" customFormat="false" ht="12.75" hidden="true" customHeight="false" outlineLevel="0" collapsed="false">
      <c r="A65" s="238"/>
      <c r="B65" s="234"/>
      <c r="C65" s="234"/>
      <c r="D65" s="234"/>
      <c r="E65" s="234"/>
      <c r="F65" s="234"/>
      <c r="G65" s="234"/>
      <c r="H65" s="234"/>
      <c r="I65" s="244" t="n">
        <v>32251</v>
      </c>
      <c r="J65" s="245" t="s">
        <v>585</v>
      </c>
      <c r="K65" s="246" t="n">
        <v>12435.52</v>
      </c>
      <c r="L65" s="246" t="n">
        <v>20000</v>
      </c>
      <c r="M65" s="246" t="n">
        <v>20000</v>
      </c>
      <c r="N65" s="246" t="n">
        <v>2000</v>
      </c>
      <c r="O65" s="246" t="n">
        <v>2000</v>
      </c>
      <c r="P65" s="246" t="n">
        <v>3000</v>
      </c>
      <c r="Q65" s="246" t="n">
        <v>3000</v>
      </c>
      <c r="R65" s="246" t="n">
        <v>2027.6</v>
      </c>
      <c r="S65" s="246" t="n">
        <v>4000</v>
      </c>
      <c r="T65" s="246" t="n">
        <v>656.25</v>
      </c>
      <c r="U65" s="246"/>
      <c r="V65" s="237" t="n">
        <f aca="false">S65/P65*100</f>
        <v>133.333333333333</v>
      </c>
      <c r="W65" s="246" t="n">
        <v>3000</v>
      </c>
      <c r="X65" s="246" t="n">
        <v>18000</v>
      </c>
      <c r="Y65" s="246" t="n">
        <v>15000</v>
      </c>
      <c r="Z65" s="246" t="n">
        <v>30000</v>
      </c>
      <c r="AA65" s="246" t="n">
        <v>15000</v>
      </c>
      <c r="AB65" s="246" t="n">
        <v>3287.74</v>
      </c>
      <c r="AC65" s="246" t="n">
        <v>15000</v>
      </c>
      <c r="AD65" s="246" t="n">
        <v>15000</v>
      </c>
      <c r="AE65" s="246"/>
      <c r="AF65" s="246"/>
      <c r="AG65" s="248" t="n">
        <f aca="false">SUM(AD65+AE65-AF65)</f>
        <v>15000</v>
      </c>
      <c r="AH65" s="246" t="n">
        <v>526.11</v>
      </c>
      <c r="AI65" s="246" t="n">
        <v>10000</v>
      </c>
      <c r="AJ65" s="45" t="n">
        <v>3009.37</v>
      </c>
      <c r="AK65" s="246" t="n">
        <v>10000</v>
      </c>
      <c r="AL65" s="246"/>
      <c r="AM65" s="246"/>
      <c r="AN65" s="45" t="n">
        <f aca="false">SUM(AK65+AL65-AM65)</f>
        <v>10000</v>
      </c>
      <c r="AO65" s="237" t="n">
        <f aca="false">SUM(AN65/$AN$2)</f>
        <v>1327.22808414626</v>
      </c>
      <c r="AP65" s="45" t="n">
        <v>5000</v>
      </c>
      <c r="AQ65" s="45"/>
      <c r="AR65" s="237" t="n">
        <f aca="false">SUM(AP65/$AN$2)</f>
        <v>663.61404207313</v>
      </c>
      <c r="AS65" s="237" t="n">
        <v>289.81</v>
      </c>
      <c r="AT65" s="237" t="n">
        <v>289.81</v>
      </c>
      <c r="AU65" s="237"/>
      <c r="AV65" s="237"/>
      <c r="AW65" s="237" t="n">
        <f aca="false">SUM(AR65+AU65-AV65)</f>
        <v>663.61404207313</v>
      </c>
      <c r="AX65" s="45" t="n">
        <v>663.61</v>
      </c>
      <c r="AY65" s="45"/>
      <c r="AZ65" s="45"/>
      <c r="BA65" s="45"/>
      <c r="BB65" s="45"/>
      <c r="BC65" s="45"/>
      <c r="BD65" s="45" t="n">
        <f aca="false">SUM(AX65+AY65+AZ65+BA65+BB65+BC65)</f>
        <v>663.61</v>
      </c>
      <c r="BE65" s="45" t="n">
        <f aca="false">SUM(AW65-BD65)</f>
        <v>0.00404207313022198</v>
      </c>
      <c r="BF65" s="45" t="n">
        <f aca="false">SUM(BE65-AW65)</f>
        <v>-663.61</v>
      </c>
      <c r="BG65" s="45" t="n">
        <v>384.15</v>
      </c>
      <c r="BH65" s="45" t="n">
        <v>500</v>
      </c>
      <c r="BI65" s="45" t="n">
        <v>500</v>
      </c>
      <c r="BJ65" s="45" t="n">
        <v>1427.66</v>
      </c>
      <c r="BK65" s="45"/>
      <c r="BL65" s="45"/>
      <c r="BM65" s="46" t="n">
        <f aca="false">SUM(BJ65/BI65*100)</f>
        <v>285.532</v>
      </c>
    </row>
    <row r="66" customFormat="false" ht="12.75" hidden="true" customHeight="false" outlineLevel="0" collapsed="false">
      <c r="A66" s="238"/>
      <c r="B66" s="234"/>
      <c r="C66" s="234"/>
      <c r="D66" s="234"/>
      <c r="E66" s="234"/>
      <c r="F66" s="234"/>
      <c r="G66" s="234"/>
      <c r="H66" s="234"/>
      <c r="I66" s="244" t="n">
        <v>32271</v>
      </c>
      <c r="J66" s="245" t="s">
        <v>586</v>
      </c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37"/>
      <c r="W66" s="246"/>
      <c r="X66" s="246"/>
      <c r="Y66" s="246"/>
      <c r="Z66" s="246"/>
      <c r="AA66" s="246"/>
      <c r="AB66" s="246"/>
      <c r="AC66" s="246"/>
      <c r="AD66" s="246" t="n">
        <v>35000</v>
      </c>
      <c r="AE66" s="246"/>
      <c r="AF66" s="246"/>
      <c r="AG66" s="248" t="n">
        <f aca="false">SUM(AD66+AE66-AF66)</f>
        <v>35000</v>
      </c>
      <c r="AH66" s="246" t="n">
        <v>22525.75</v>
      </c>
      <c r="AI66" s="246" t="n">
        <v>35000</v>
      </c>
      <c r="AJ66" s="45" t="n">
        <v>982</v>
      </c>
      <c r="AK66" s="246" t="n">
        <v>30000</v>
      </c>
      <c r="AL66" s="246"/>
      <c r="AM66" s="246"/>
      <c r="AN66" s="45" t="n">
        <f aca="false">SUM(AK66+AL66-AM66)</f>
        <v>30000</v>
      </c>
      <c r="AO66" s="237" t="n">
        <f aca="false">SUM(AN66/$AN$2)</f>
        <v>3981.68425243878</v>
      </c>
      <c r="AP66" s="45" t="n">
        <v>10000</v>
      </c>
      <c r="AQ66" s="45"/>
      <c r="AR66" s="237" t="n">
        <f aca="false">SUM(AP66/$AN$2)</f>
        <v>1327.22808414626</v>
      </c>
      <c r="AS66" s="237"/>
      <c r="AT66" s="237"/>
      <c r="AU66" s="237"/>
      <c r="AV66" s="237"/>
      <c r="AW66" s="237" t="n">
        <f aca="false">SUM(AR66+AU66-AV66)</f>
        <v>1327.22808414626</v>
      </c>
      <c r="AX66" s="45" t="n">
        <v>1327.23</v>
      </c>
      <c r="AY66" s="45"/>
      <c r="AZ66" s="45"/>
      <c r="BA66" s="45"/>
      <c r="BB66" s="45"/>
      <c r="BC66" s="45"/>
      <c r="BD66" s="45" t="n">
        <f aca="false">SUM(AX66+AY66+AZ66+BA66+BB66+BC66)</f>
        <v>1327.23</v>
      </c>
      <c r="BE66" s="45" t="n">
        <f aca="false">SUM(AW66-BD66)</f>
        <v>-0.00191585373954695</v>
      </c>
      <c r="BF66" s="45" t="n">
        <f aca="false">SUM(BE66-AW66)</f>
        <v>-1327.23</v>
      </c>
      <c r="BG66" s="45"/>
      <c r="BH66" s="45"/>
      <c r="BI66" s="45"/>
      <c r="BJ66" s="45"/>
      <c r="BK66" s="45"/>
      <c r="BL66" s="45"/>
      <c r="BM66" s="46" t="n">
        <v>0</v>
      </c>
    </row>
    <row r="67" customFormat="false" ht="12.75" hidden="true" customHeight="false" outlineLevel="0" collapsed="false">
      <c r="A67" s="238"/>
      <c r="B67" s="234"/>
      <c r="C67" s="234"/>
      <c r="D67" s="234"/>
      <c r="E67" s="234"/>
      <c r="F67" s="234"/>
      <c r="G67" s="234"/>
      <c r="H67" s="234"/>
      <c r="I67" s="244" t="n">
        <v>32271</v>
      </c>
      <c r="J67" s="245" t="s">
        <v>587</v>
      </c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37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8"/>
      <c r="AH67" s="246"/>
      <c r="AI67" s="246"/>
      <c r="AJ67" s="45"/>
      <c r="AK67" s="246"/>
      <c r="AL67" s="246"/>
      <c r="AM67" s="246"/>
      <c r="AN67" s="45"/>
      <c r="AO67" s="237" t="n">
        <f aca="false">SUM(AN67/$AN$2)</f>
        <v>0</v>
      </c>
      <c r="AP67" s="45" t="n">
        <v>2000</v>
      </c>
      <c r="AQ67" s="45"/>
      <c r="AR67" s="237" t="n">
        <f aca="false">SUM(AP67/$AN$2)</f>
        <v>265.445616829252</v>
      </c>
      <c r="AS67" s="237"/>
      <c r="AT67" s="237"/>
      <c r="AU67" s="237"/>
      <c r="AV67" s="237"/>
      <c r="AW67" s="237" t="n">
        <f aca="false">SUM(AR67+AU67-AV67)</f>
        <v>265.445616829252</v>
      </c>
      <c r="AX67" s="45" t="n">
        <v>265.45</v>
      </c>
      <c r="AY67" s="45"/>
      <c r="AZ67" s="45"/>
      <c r="BA67" s="45"/>
      <c r="BB67" s="45"/>
      <c r="BC67" s="45"/>
      <c r="BD67" s="45" t="n">
        <f aca="false">SUM(AX67+AY67+AZ67+BA67+BB67+BC67)</f>
        <v>265.45</v>
      </c>
      <c r="BE67" s="45" t="n">
        <f aca="false">SUM(AW67-BD67)</f>
        <v>-0.00438317074787165</v>
      </c>
      <c r="BF67" s="45" t="n">
        <f aca="false">SUM(BE67-AW67)</f>
        <v>-265.45</v>
      </c>
      <c r="BG67" s="45"/>
      <c r="BH67" s="45" t="n">
        <v>250</v>
      </c>
      <c r="BI67" s="45" t="n">
        <v>250</v>
      </c>
      <c r="BJ67" s="45" t="n">
        <v>265.6</v>
      </c>
      <c r="BK67" s="45"/>
      <c r="BL67" s="45"/>
      <c r="BM67" s="46" t="n">
        <f aca="false">SUM(BJ67/BI67*100)</f>
        <v>106.24</v>
      </c>
    </row>
    <row r="68" customFormat="false" ht="12.75" hidden="true" customHeight="false" outlineLevel="0" collapsed="false">
      <c r="A68" s="238"/>
      <c r="B68" s="234"/>
      <c r="C68" s="234"/>
      <c r="D68" s="234"/>
      <c r="E68" s="234"/>
      <c r="F68" s="234"/>
      <c r="G68" s="234"/>
      <c r="H68" s="234"/>
      <c r="I68" s="244" t="n">
        <v>323</v>
      </c>
      <c r="J68" s="245" t="s">
        <v>283</v>
      </c>
      <c r="K68" s="246" t="n">
        <f aca="false">SUM(K69:K106)</f>
        <v>511849.45</v>
      </c>
      <c r="L68" s="246" t="n">
        <f aca="false">SUM(L69:L106)</f>
        <v>173000</v>
      </c>
      <c r="M68" s="246" t="n">
        <f aca="false">SUM(M69:M106)</f>
        <v>173000</v>
      </c>
      <c r="N68" s="246" t="n">
        <f aca="false">SUM(N69:N108)</f>
        <v>251000</v>
      </c>
      <c r="O68" s="246" t="n">
        <f aca="false">SUM(O69:O108)</f>
        <v>251000</v>
      </c>
      <c r="P68" s="246" t="n">
        <f aca="false">SUM(P69:P108)</f>
        <v>237000</v>
      </c>
      <c r="Q68" s="246" t="n">
        <f aca="false">SUM(Q69:Q108)</f>
        <v>237000</v>
      </c>
      <c r="R68" s="246" t="n">
        <f aca="false">SUM(R69:R108)</f>
        <v>51233.7</v>
      </c>
      <c r="S68" s="246" t="n">
        <f aca="false">SUM(S69:S108)</f>
        <v>346000</v>
      </c>
      <c r="T68" s="246" t="n">
        <f aca="false">SUM(T69:T108)</f>
        <v>83002.68</v>
      </c>
      <c r="U68" s="246" t="n">
        <f aca="false">SUM(U69:U108)</f>
        <v>0</v>
      </c>
      <c r="V68" s="246" t="e">
        <f aca="false">SUM(V69:V108)</f>
        <v>#DIV/0!</v>
      </c>
      <c r="W68" s="246" t="n">
        <f aca="false">SUM(W69:W108)</f>
        <v>294000</v>
      </c>
      <c r="X68" s="246" t="n">
        <f aca="false">SUM(X69:X108)</f>
        <v>574500</v>
      </c>
      <c r="Y68" s="246" t="n">
        <f aca="false">SUM(Y69:Y108)</f>
        <v>596500</v>
      </c>
      <c r="Z68" s="246" t="n">
        <f aca="false">SUM(Z69:Z108)</f>
        <v>716500</v>
      </c>
      <c r="AA68" s="246" t="n">
        <f aca="false">SUM(AA69:AA108)</f>
        <v>773500</v>
      </c>
      <c r="AB68" s="246" t="n">
        <f aca="false">SUM(AB69:AB108)</f>
        <v>149184.54</v>
      </c>
      <c r="AC68" s="246" t="n">
        <f aca="false">SUM(AC69:AC108)</f>
        <v>728500</v>
      </c>
      <c r="AD68" s="246" t="n">
        <f aca="false">SUM(AD69:AD108)</f>
        <v>648000</v>
      </c>
      <c r="AE68" s="246" t="n">
        <f aca="false">SUM(AE69:AE108)</f>
        <v>0</v>
      </c>
      <c r="AF68" s="246" t="n">
        <f aca="false">SUM(AF69:AF108)</f>
        <v>0</v>
      </c>
      <c r="AG68" s="246" t="n">
        <f aca="false">SUM(AG69:AG108)</f>
        <v>653000</v>
      </c>
      <c r="AH68" s="246" t="n">
        <f aca="false">SUM(AH69:AH108)</f>
        <v>472412.03</v>
      </c>
      <c r="AI68" s="246" t="n">
        <f aca="false">SUM(AI69:AI108)</f>
        <v>779000</v>
      </c>
      <c r="AJ68" s="246" t="n">
        <f aca="false">SUM(AJ69:AJ108)</f>
        <v>201674.47</v>
      </c>
      <c r="AK68" s="246" t="n">
        <f aca="false">SUM(AK69:AK108)</f>
        <v>847970</v>
      </c>
      <c r="AL68" s="246" t="n">
        <f aca="false">SUM(AL69:AL108)</f>
        <v>123000</v>
      </c>
      <c r="AM68" s="246" t="n">
        <f aca="false">SUM(AM69:AM108)</f>
        <v>0</v>
      </c>
      <c r="AN68" s="246" t="n">
        <f aca="false">SUM(AN69:AN108)</f>
        <v>970970</v>
      </c>
      <c r="AO68" s="237" t="n">
        <f aca="false">SUM(AN68/$AN$2)</f>
        <v>128869.865286349</v>
      </c>
      <c r="AP68" s="246" t="n">
        <f aca="false">SUM(AP69:AP108)</f>
        <v>823500</v>
      </c>
      <c r="AQ68" s="246"/>
      <c r="AR68" s="237" t="n">
        <f aca="false">SUM(AP68/$AN$2)</f>
        <v>109297.232729445</v>
      </c>
      <c r="AS68" s="237"/>
      <c r="AT68" s="237" t="n">
        <f aca="false">SUM(AT69:AT108)</f>
        <v>54287.74</v>
      </c>
      <c r="AU68" s="237" t="n">
        <f aca="false">SUM(AU69:AU108)</f>
        <v>29800</v>
      </c>
      <c r="AV68" s="237" t="n">
        <f aca="false">SUM(AV69:AV108)</f>
        <v>1000</v>
      </c>
      <c r="AW68" s="237" t="n">
        <f aca="false">SUM(AR68+AU68-AV68)</f>
        <v>138097.232729445</v>
      </c>
      <c r="AX68" s="45"/>
      <c r="AY68" s="45"/>
      <c r="AZ68" s="45"/>
      <c r="BA68" s="45"/>
      <c r="BB68" s="45"/>
      <c r="BC68" s="45"/>
      <c r="BD68" s="45" t="n">
        <f aca="false">SUM(AX68+AY68+AZ68+BA68+BB68+BC68)</f>
        <v>0</v>
      </c>
      <c r="BE68" s="45" t="n">
        <f aca="false">SUM(AW68-BD68)</f>
        <v>138097.232729445</v>
      </c>
      <c r="BF68" s="45" t="n">
        <f aca="false">SUM(BE68-AW68)</f>
        <v>0</v>
      </c>
      <c r="BG68" s="45" t="n">
        <f aca="false">SUM(BG69:BG108)</f>
        <v>77050.18</v>
      </c>
      <c r="BH68" s="45" t="n">
        <f aca="false">SUM(BH69:BH108)</f>
        <v>122000</v>
      </c>
      <c r="BI68" s="45" t="n">
        <f aca="false">SUM(BI69:BI108)</f>
        <v>122000</v>
      </c>
      <c r="BJ68" s="45" t="n">
        <f aca="false">SUM(BJ69:BJ108)</f>
        <v>50766.25</v>
      </c>
      <c r="BK68" s="45"/>
      <c r="BL68" s="45"/>
      <c r="BM68" s="46" t="n">
        <f aca="false">SUM(BJ68/BI68*100)</f>
        <v>41.6116803278689</v>
      </c>
    </row>
    <row r="69" customFormat="false" ht="12.75" hidden="true" customHeight="false" outlineLevel="0" collapsed="false">
      <c r="A69" s="238"/>
      <c r="B69" s="234"/>
      <c r="C69" s="234"/>
      <c r="D69" s="234"/>
      <c r="E69" s="234"/>
      <c r="F69" s="234"/>
      <c r="G69" s="234"/>
      <c r="H69" s="234"/>
      <c r="I69" s="244" t="n">
        <v>32311</v>
      </c>
      <c r="J69" s="245" t="s">
        <v>588</v>
      </c>
      <c r="K69" s="246" t="n">
        <v>58381.98</v>
      </c>
      <c r="L69" s="246" t="n">
        <v>35000</v>
      </c>
      <c r="M69" s="246" t="n">
        <v>35000</v>
      </c>
      <c r="N69" s="246" t="n">
        <v>20000</v>
      </c>
      <c r="O69" s="246" t="n">
        <v>20000</v>
      </c>
      <c r="P69" s="246" t="n">
        <v>20000</v>
      </c>
      <c r="Q69" s="246" t="n">
        <v>20000</v>
      </c>
      <c r="R69" s="246" t="n">
        <v>7226.15</v>
      </c>
      <c r="S69" s="246" t="n">
        <v>20000</v>
      </c>
      <c r="T69" s="246" t="n">
        <v>6906.77</v>
      </c>
      <c r="U69" s="246"/>
      <c r="V69" s="237" t="n">
        <f aca="false">S69/P69*100</f>
        <v>100</v>
      </c>
      <c r="W69" s="246" t="n">
        <v>20000</v>
      </c>
      <c r="X69" s="246" t="n">
        <v>20000</v>
      </c>
      <c r="Y69" s="246" t="n">
        <v>20000</v>
      </c>
      <c r="Z69" s="246" t="n">
        <v>14000</v>
      </c>
      <c r="AA69" s="246" t="n">
        <v>20000</v>
      </c>
      <c r="AB69" s="246" t="n">
        <v>5307.29</v>
      </c>
      <c r="AC69" s="246" t="n">
        <v>20000</v>
      </c>
      <c r="AD69" s="246" t="n">
        <v>20000</v>
      </c>
      <c r="AE69" s="246"/>
      <c r="AF69" s="246"/>
      <c r="AG69" s="248" t="n">
        <f aca="false">SUM(AD69+AE69-AF69)</f>
        <v>20000</v>
      </c>
      <c r="AH69" s="246" t="n">
        <v>14892.56</v>
      </c>
      <c r="AI69" s="246" t="n">
        <v>20000</v>
      </c>
      <c r="AJ69" s="45" t="n">
        <v>7834.29</v>
      </c>
      <c r="AK69" s="246" t="n">
        <v>25000</v>
      </c>
      <c r="AL69" s="246"/>
      <c r="AM69" s="246"/>
      <c r="AN69" s="45" t="n">
        <f aca="false">SUM(AK69+AL69-AM69)</f>
        <v>25000</v>
      </c>
      <c r="AO69" s="237" t="n">
        <f aca="false">SUM(AN69/$AN$2)</f>
        <v>3318.07021036565</v>
      </c>
      <c r="AP69" s="45" t="n">
        <v>25000</v>
      </c>
      <c r="AQ69" s="45"/>
      <c r="AR69" s="237" t="n">
        <f aca="false">SUM(AP69/$AN$2)</f>
        <v>3318.07021036565</v>
      </c>
      <c r="AS69" s="237" t="n">
        <v>2212.24</v>
      </c>
      <c r="AT69" s="237" t="n">
        <v>2212.24</v>
      </c>
      <c r="AU69" s="237" t="n">
        <v>600</v>
      </c>
      <c r="AV69" s="237"/>
      <c r="AW69" s="237" t="n">
        <f aca="false">SUM(AR69+AU69-AV69)</f>
        <v>3918.07021036565</v>
      </c>
      <c r="AX69" s="45"/>
      <c r="AY69" s="45"/>
      <c r="AZ69" s="45" t="n">
        <v>3918.07</v>
      </c>
      <c r="BA69" s="45"/>
      <c r="BB69" s="45"/>
      <c r="BC69" s="45"/>
      <c r="BD69" s="45" t="n">
        <f aca="false">SUM(AX69+AY69+AZ69+BA69+BB69+BC69)</f>
        <v>3918.07</v>
      </c>
      <c r="BE69" s="45" t="n">
        <f aca="false">SUM(AW69-BD69)</f>
        <v>0.000210365651128086</v>
      </c>
      <c r="BF69" s="45" t="n">
        <f aca="false">SUM(BE69-AW69)</f>
        <v>-3918.07</v>
      </c>
      <c r="BG69" s="45" t="n">
        <v>2980.94</v>
      </c>
      <c r="BH69" s="45" t="n">
        <v>4000</v>
      </c>
      <c r="BI69" s="45" t="n">
        <v>4000</v>
      </c>
      <c r="BJ69" s="45" t="n">
        <v>1598.98</v>
      </c>
      <c r="BK69" s="45"/>
      <c r="BL69" s="45"/>
      <c r="BM69" s="46" t="n">
        <f aca="false">SUM(BJ69/BI69*100)</f>
        <v>39.9745</v>
      </c>
    </row>
    <row r="70" customFormat="false" ht="12.75" hidden="true" customHeight="false" outlineLevel="0" collapsed="false">
      <c r="A70" s="238"/>
      <c r="B70" s="234"/>
      <c r="C70" s="234"/>
      <c r="D70" s="234"/>
      <c r="E70" s="234"/>
      <c r="F70" s="234"/>
      <c r="G70" s="234"/>
      <c r="H70" s="234"/>
      <c r="I70" s="244" t="n">
        <v>32313</v>
      </c>
      <c r="J70" s="245" t="s">
        <v>589</v>
      </c>
      <c r="K70" s="246" t="n">
        <v>7833.32</v>
      </c>
      <c r="L70" s="246" t="n">
        <v>2000</v>
      </c>
      <c r="M70" s="246" t="n">
        <v>2000</v>
      </c>
      <c r="N70" s="246" t="n">
        <v>2000</v>
      </c>
      <c r="O70" s="246" t="n">
        <v>2000</v>
      </c>
      <c r="P70" s="246" t="n">
        <v>2000</v>
      </c>
      <c r="Q70" s="246" t="n">
        <v>2000</v>
      </c>
      <c r="R70" s="246" t="n">
        <v>526.5</v>
      </c>
      <c r="S70" s="246" t="n">
        <v>2000</v>
      </c>
      <c r="T70" s="246" t="n">
        <v>552</v>
      </c>
      <c r="U70" s="246"/>
      <c r="V70" s="237" t="n">
        <f aca="false">S70/P70*100</f>
        <v>100</v>
      </c>
      <c r="W70" s="246" t="n">
        <v>2000</v>
      </c>
      <c r="X70" s="246" t="n">
        <v>2000</v>
      </c>
      <c r="Y70" s="246" t="n">
        <v>2000</v>
      </c>
      <c r="Z70" s="246" t="n">
        <v>4000</v>
      </c>
      <c r="AA70" s="246" t="n">
        <v>2000</v>
      </c>
      <c r="AB70" s="246" t="n">
        <v>1750.64</v>
      </c>
      <c r="AC70" s="246" t="n">
        <v>2000</v>
      </c>
      <c r="AD70" s="246" t="n">
        <v>2000</v>
      </c>
      <c r="AE70" s="246"/>
      <c r="AF70" s="246"/>
      <c r="AG70" s="248" t="n">
        <f aca="false">SUM(AD70+AE70-AF70)</f>
        <v>2000</v>
      </c>
      <c r="AH70" s="246" t="n">
        <v>794.7</v>
      </c>
      <c r="AI70" s="246" t="n">
        <v>2000</v>
      </c>
      <c r="AJ70" s="45" t="n">
        <v>446.7</v>
      </c>
      <c r="AK70" s="246" t="n">
        <v>2000</v>
      </c>
      <c r="AL70" s="246"/>
      <c r="AM70" s="246"/>
      <c r="AN70" s="45" t="n">
        <f aca="false">SUM(AK70+AL70-AM70)</f>
        <v>2000</v>
      </c>
      <c r="AO70" s="237" t="n">
        <f aca="false">SUM(AN70/$AN$2)</f>
        <v>265.445616829252</v>
      </c>
      <c r="AP70" s="45" t="n">
        <v>4000</v>
      </c>
      <c r="AQ70" s="45"/>
      <c r="AR70" s="237" t="n">
        <f aca="false">SUM(AP70/$AN$2)</f>
        <v>530.891233658504</v>
      </c>
      <c r="AS70" s="237" t="n">
        <v>206.88</v>
      </c>
      <c r="AT70" s="237" t="n">
        <v>206.88</v>
      </c>
      <c r="AU70" s="237"/>
      <c r="AV70" s="237"/>
      <c r="AW70" s="237" t="n">
        <f aca="false">SUM(AR70+AU70-AV70)</f>
        <v>530.891233658504</v>
      </c>
      <c r="AX70" s="45"/>
      <c r="AY70" s="45"/>
      <c r="AZ70" s="45" t="n">
        <v>530.89</v>
      </c>
      <c r="BA70" s="45"/>
      <c r="BB70" s="45"/>
      <c r="BC70" s="45"/>
      <c r="BD70" s="45" t="n">
        <f aca="false">SUM(AX70+AY70+AZ70+BA70+BB70+BC70)</f>
        <v>530.89</v>
      </c>
      <c r="BE70" s="45" t="n">
        <f aca="false">SUM(AW70-BD70)</f>
        <v>0.00123365850424761</v>
      </c>
      <c r="BF70" s="45" t="n">
        <f aca="false">SUM(BE70-AW70)</f>
        <v>-530.89</v>
      </c>
      <c r="BG70" s="45" t="n">
        <v>372.03</v>
      </c>
      <c r="BH70" s="45" t="n">
        <v>600</v>
      </c>
      <c r="BI70" s="45" t="n">
        <v>600</v>
      </c>
      <c r="BJ70" s="45" t="n">
        <v>899.13</v>
      </c>
      <c r="BK70" s="45"/>
      <c r="BL70" s="45"/>
      <c r="BM70" s="46" t="n">
        <f aca="false">SUM(BJ70/BI70*100)</f>
        <v>149.855</v>
      </c>
    </row>
    <row r="71" customFormat="false" ht="12.75" hidden="true" customHeight="false" outlineLevel="0" collapsed="false">
      <c r="A71" s="238"/>
      <c r="B71" s="234"/>
      <c r="C71" s="234"/>
      <c r="D71" s="234"/>
      <c r="E71" s="234"/>
      <c r="F71" s="234"/>
      <c r="G71" s="234"/>
      <c r="H71" s="234"/>
      <c r="I71" s="244" t="n">
        <v>32321</v>
      </c>
      <c r="J71" s="245" t="s">
        <v>590</v>
      </c>
      <c r="K71" s="246" t="n">
        <v>58032.22</v>
      </c>
      <c r="L71" s="246" t="n">
        <v>10000</v>
      </c>
      <c r="M71" s="246" t="n">
        <v>10000</v>
      </c>
      <c r="N71" s="246" t="n">
        <v>45000</v>
      </c>
      <c r="O71" s="246" t="n">
        <v>45000</v>
      </c>
      <c r="P71" s="246" t="n">
        <v>45000</v>
      </c>
      <c r="Q71" s="246" t="n">
        <v>45000</v>
      </c>
      <c r="R71" s="246" t="n">
        <v>695</v>
      </c>
      <c r="S71" s="246" t="n">
        <v>30000</v>
      </c>
      <c r="T71" s="246" t="n">
        <v>1541.41</v>
      </c>
      <c r="U71" s="246"/>
      <c r="V71" s="237" t="n">
        <f aca="false">S71/P71*100</f>
        <v>66.6666666666667</v>
      </c>
      <c r="W71" s="246" t="n">
        <v>30000</v>
      </c>
      <c r="X71" s="246" t="n">
        <v>100000</v>
      </c>
      <c r="Y71" s="246" t="n">
        <v>100000</v>
      </c>
      <c r="Z71" s="246" t="n">
        <v>100000</v>
      </c>
      <c r="AA71" s="246" t="n">
        <v>100000</v>
      </c>
      <c r="AB71" s="246" t="n">
        <v>10612.4</v>
      </c>
      <c r="AC71" s="246" t="n">
        <v>100000</v>
      </c>
      <c r="AD71" s="246" t="n">
        <v>50000</v>
      </c>
      <c r="AE71" s="246"/>
      <c r="AF71" s="246"/>
      <c r="AG71" s="248" t="n">
        <f aca="false">SUM(AD71+AE71-AF71)</f>
        <v>50000</v>
      </c>
      <c r="AH71" s="246" t="n">
        <v>18891.54</v>
      </c>
      <c r="AI71" s="246" t="n">
        <v>50000</v>
      </c>
      <c r="AJ71" s="45" t="n">
        <v>20904.5</v>
      </c>
      <c r="AK71" s="246" t="n">
        <v>50000</v>
      </c>
      <c r="AL71" s="246"/>
      <c r="AM71" s="246"/>
      <c r="AN71" s="45" t="n">
        <f aca="false">SUM(AK71+AL71-AM71)</f>
        <v>50000</v>
      </c>
      <c r="AO71" s="237" t="n">
        <f aca="false">SUM(AN71/$AN$2)</f>
        <v>6636.1404207313</v>
      </c>
      <c r="AP71" s="45" t="n">
        <v>50000</v>
      </c>
      <c r="AQ71" s="45"/>
      <c r="AR71" s="237" t="n">
        <f aca="false">SUM(AP71/$AN$2)</f>
        <v>6636.1404207313</v>
      </c>
      <c r="AS71" s="237" t="n">
        <v>2923.81</v>
      </c>
      <c r="AT71" s="237" t="n">
        <v>2923.81</v>
      </c>
      <c r="AU71" s="237"/>
      <c r="AV71" s="237"/>
      <c r="AW71" s="237" t="n">
        <f aca="false">SUM(AR71+AU71-AV71)</f>
        <v>6636.1404207313</v>
      </c>
      <c r="AX71" s="45"/>
      <c r="AY71" s="45"/>
      <c r="AZ71" s="45" t="n">
        <v>6636.14</v>
      </c>
      <c r="BA71" s="45"/>
      <c r="BB71" s="45"/>
      <c r="BC71" s="45"/>
      <c r="BD71" s="45" t="n">
        <f aca="false">SUM(AX71+AY71+AZ71+BA71+BB71+BC71)</f>
        <v>6636.14</v>
      </c>
      <c r="BE71" s="45" t="n">
        <f aca="false">SUM(AW71-BD71)</f>
        <v>0.000420731302256172</v>
      </c>
      <c r="BF71" s="45" t="n">
        <f aca="false">SUM(BE71-AW71)</f>
        <v>-6636.14</v>
      </c>
      <c r="BG71" s="45" t="n">
        <v>3169.91</v>
      </c>
      <c r="BH71" s="45" t="n">
        <v>6600</v>
      </c>
      <c r="BI71" s="45" t="n">
        <v>6600</v>
      </c>
      <c r="BJ71" s="45" t="n">
        <v>3597.48</v>
      </c>
      <c r="BK71" s="45"/>
      <c r="BL71" s="45"/>
      <c r="BM71" s="46" t="n">
        <f aca="false">SUM(BJ71/BI71*100)</f>
        <v>54.5072727272727</v>
      </c>
    </row>
    <row r="72" customFormat="false" ht="12.75" hidden="true" customHeight="false" outlineLevel="0" collapsed="false">
      <c r="A72" s="238"/>
      <c r="B72" s="234"/>
      <c r="C72" s="234"/>
      <c r="D72" s="234"/>
      <c r="E72" s="234"/>
      <c r="F72" s="234"/>
      <c r="G72" s="234"/>
      <c r="H72" s="234"/>
      <c r="I72" s="244" t="n">
        <v>32321</v>
      </c>
      <c r="J72" s="245" t="s">
        <v>591</v>
      </c>
      <c r="K72" s="246"/>
      <c r="L72" s="246"/>
      <c r="M72" s="246"/>
      <c r="N72" s="246"/>
      <c r="O72" s="246"/>
      <c r="P72" s="246"/>
      <c r="Q72" s="246"/>
      <c r="R72" s="246"/>
      <c r="S72" s="246"/>
      <c r="T72" s="246" t="n">
        <v>2250</v>
      </c>
      <c r="U72" s="246"/>
      <c r="V72" s="237"/>
      <c r="W72" s="246" t="n">
        <v>8000</v>
      </c>
      <c r="X72" s="246" t="n">
        <v>8000</v>
      </c>
      <c r="Y72" s="246" t="n">
        <v>8000</v>
      </c>
      <c r="Z72" s="246" t="n">
        <v>8000</v>
      </c>
      <c r="AA72" s="246" t="n">
        <v>8000</v>
      </c>
      <c r="AB72" s="246" t="n">
        <v>4987.5</v>
      </c>
      <c r="AC72" s="246" t="n">
        <v>8000</v>
      </c>
      <c r="AD72" s="246" t="n">
        <v>8000</v>
      </c>
      <c r="AE72" s="246"/>
      <c r="AF72" s="246"/>
      <c r="AG72" s="248" t="n">
        <f aca="false">SUM(AD72+AE72-AF72)</f>
        <v>8000</v>
      </c>
      <c r="AH72" s="246"/>
      <c r="AI72" s="246" t="n">
        <v>8000</v>
      </c>
      <c r="AJ72" s="45" t="n">
        <v>0</v>
      </c>
      <c r="AK72" s="246" t="n">
        <v>8000</v>
      </c>
      <c r="AL72" s="246"/>
      <c r="AM72" s="246"/>
      <c r="AN72" s="45" t="n">
        <f aca="false">SUM(AK72+AL72-AM72)</f>
        <v>8000</v>
      </c>
      <c r="AO72" s="237" t="n">
        <f aca="false">SUM(AN72/$AN$2)</f>
        <v>1061.78246731701</v>
      </c>
      <c r="AP72" s="45" t="n">
        <v>8000</v>
      </c>
      <c r="AQ72" s="45"/>
      <c r="AR72" s="237" t="n">
        <f aca="false">SUM(AP72/$AN$2)</f>
        <v>1061.78246731701</v>
      </c>
      <c r="AS72" s="237"/>
      <c r="AT72" s="237"/>
      <c r="AU72" s="237"/>
      <c r="AV72" s="237"/>
      <c r="AW72" s="237" t="n">
        <f aca="false">SUM(AR72+AU72-AV72)</f>
        <v>1061.78246731701</v>
      </c>
      <c r="AX72" s="45"/>
      <c r="AY72" s="45"/>
      <c r="AZ72" s="45" t="n">
        <v>1061.78</v>
      </c>
      <c r="BA72" s="45"/>
      <c r="BB72" s="45"/>
      <c r="BC72" s="45"/>
      <c r="BD72" s="45" t="n">
        <f aca="false">SUM(AX72+AY72+AZ72+BA72+BB72+BC72)</f>
        <v>1061.78</v>
      </c>
      <c r="BE72" s="45" t="n">
        <f aca="false">SUM(AW72-BD72)</f>
        <v>0.00246731700849523</v>
      </c>
      <c r="BF72" s="45" t="n">
        <f aca="false">SUM(BE72-AW72)</f>
        <v>-1061.78</v>
      </c>
      <c r="BG72" s="45"/>
      <c r="BH72" s="45" t="n">
        <v>1100</v>
      </c>
      <c r="BI72" s="45" t="n">
        <v>1100</v>
      </c>
      <c r="BJ72" s="45"/>
      <c r="BK72" s="45"/>
      <c r="BL72" s="45"/>
      <c r="BM72" s="46" t="n">
        <f aca="false">SUM(BJ72/BI72*100)</f>
        <v>0</v>
      </c>
    </row>
    <row r="73" customFormat="false" ht="12.75" hidden="true" customHeight="false" outlineLevel="0" collapsed="false">
      <c r="A73" s="238"/>
      <c r="B73" s="234"/>
      <c r="C73" s="234"/>
      <c r="D73" s="234"/>
      <c r="E73" s="234"/>
      <c r="F73" s="234"/>
      <c r="G73" s="234"/>
      <c r="H73" s="234"/>
      <c r="I73" s="244" t="n">
        <v>32321</v>
      </c>
      <c r="J73" s="245" t="s">
        <v>592</v>
      </c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37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8"/>
      <c r="AH73" s="246" t="n">
        <v>5000</v>
      </c>
      <c r="AI73" s="246" t="n">
        <v>5000</v>
      </c>
      <c r="AJ73" s="45" t="n">
        <v>0</v>
      </c>
      <c r="AK73" s="246" t="n">
        <v>5000</v>
      </c>
      <c r="AL73" s="246" t="n">
        <v>50000</v>
      </c>
      <c r="AM73" s="246"/>
      <c r="AN73" s="45" t="n">
        <f aca="false">SUM(AK73+AL73-AM73)</f>
        <v>55000</v>
      </c>
      <c r="AO73" s="237" t="n">
        <f aca="false">SUM(AN73/$AN$2)</f>
        <v>7299.75446280443</v>
      </c>
      <c r="AP73" s="45" t="n">
        <v>55000</v>
      </c>
      <c r="AQ73" s="45"/>
      <c r="AR73" s="237" t="n">
        <f aca="false">SUM(AP73/$AN$2)</f>
        <v>7299.75446280443</v>
      </c>
      <c r="AS73" s="237" t="n">
        <v>0</v>
      </c>
      <c r="AT73" s="237"/>
      <c r="AU73" s="237"/>
      <c r="AV73" s="237"/>
      <c r="AW73" s="237" t="n">
        <f aca="false">SUM(AR73+AU73-AV73)</f>
        <v>7299.75446280443</v>
      </c>
      <c r="AX73" s="45"/>
      <c r="AY73" s="45"/>
      <c r="AZ73" s="45" t="n">
        <v>7299.75</v>
      </c>
      <c r="BA73" s="45"/>
      <c r="BB73" s="45"/>
      <c r="BC73" s="45"/>
      <c r="BD73" s="45" t="n">
        <f aca="false">SUM(AX73+AY73+AZ73+BA73+BB73+BC73)</f>
        <v>7299.75</v>
      </c>
      <c r="BE73" s="45" t="n">
        <f aca="false">SUM(AW73-BD73)</f>
        <v>0.00446280443247815</v>
      </c>
      <c r="BF73" s="45" t="n">
        <f aca="false">SUM(BE73-AW73)</f>
        <v>-7299.75</v>
      </c>
      <c r="BG73" s="45"/>
      <c r="BH73" s="45" t="n">
        <v>7300</v>
      </c>
      <c r="BI73" s="45" t="n">
        <v>7300</v>
      </c>
      <c r="BJ73" s="45" t="n">
        <v>4713.07</v>
      </c>
      <c r="BK73" s="45"/>
      <c r="BL73" s="45"/>
      <c r="BM73" s="46" t="n">
        <f aca="false">SUM(BJ73/BI73*100)</f>
        <v>64.562602739726</v>
      </c>
    </row>
    <row r="74" customFormat="false" ht="12.75" hidden="true" customHeight="false" outlineLevel="0" collapsed="false">
      <c r="A74" s="238"/>
      <c r="B74" s="234"/>
      <c r="C74" s="234"/>
      <c r="D74" s="234"/>
      <c r="E74" s="234"/>
      <c r="F74" s="234"/>
      <c r="G74" s="234"/>
      <c r="H74" s="234"/>
      <c r="I74" s="244" t="n">
        <v>32322</v>
      </c>
      <c r="J74" s="245" t="s">
        <v>593</v>
      </c>
      <c r="K74" s="246" t="n">
        <v>40297.04</v>
      </c>
      <c r="L74" s="246" t="n">
        <v>18000</v>
      </c>
      <c r="M74" s="246" t="n">
        <v>18000</v>
      </c>
      <c r="N74" s="246" t="n">
        <v>5000</v>
      </c>
      <c r="O74" s="246" t="n">
        <v>5000</v>
      </c>
      <c r="P74" s="246" t="n">
        <v>7000</v>
      </c>
      <c r="Q74" s="246" t="n">
        <v>7000</v>
      </c>
      <c r="R74" s="246" t="n">
        <v>2102.28</v>
      </c>
      <c r="S74" s="246" t="n">
        <v>7000</v>
      </c>
      <c r="T74" s="246" t="n">
        <v>9759.23</v>
      </c>
      <c r="U74" s="246"/>
      <c r="V74" s="237" t="n">
        <f aca="false">S74/P74*100</f>
        <v>100</v>
      </c>
      <c r="W74" s="246" t="n">
        <v>20000</v>
      </c>
      <c r="X74" s="246" t="n">
        <v>25000</v>
      </c>
      <c r="Y74" s="246" t="n">
        <v>25000</v>
      </c>
      <c r="Z74" s="246" t="n">
        <v>15000</v>
      </c>
      <c r="AA74" s="246" t="n">
        <v>25000</v>
      </c>
      <c r="AB74" s="246" t="n">
        <v>3566.75</v>
      </c>
      <c r="AC74" s="246" t="n">
        <v>25000</v>
      </c>
      <c r="AD74" s="246" t="n">
        <v>25000</v>
      </c>
      <c r="AE74" s="246"/>
      <c r="AF74" s="246"/>
      <c r="AG74" s="248" t="n">
        <f aca="false">SUM(AD74+AE74-AF74)</f>
        <v>25000</v>
      </c>
      <c r="AH74" s="246" t="n">
        <v>24657.39</v>
      </c>
      <c r="AI74" s="246" t="n">
        <v>30000</v>
      </c>
      <c r="AJ74" s="45" t="n">
        <v>8254.96</v>
      </c>
      <c r="AK74" s="246" t="n">
        <v>33000</v>
      </c>
      <c r="AL74" s="246"/>
      <c r="AM74" s="246"/>
      <c r="AN74" s="45" t="n">
        <f aca="false">SUM(AK74+AL74-AM74)</f>
        <v>33000</v>
      </c>
      <c r="AO74" s="237" t="n">
        <f aca="false">SUM(AN74/$AN$2)</f>
        <v>4379.85267768266</v>
      </c>
      <c r="AP74" s="45" t="n">
        <v>30000</v>
      </c>
      <c r="AQ74" s="45"/>
      <c r="AR74" s="237" t="n">
        <f aca="false">SUM(AP74/$AN$2)</f>
        <v>3981.68425243878</v>
      </c>
      <c r="AS74" s="237" t="n">
        <v>2057.84</v>
      </c>
      <c r="AT74" s="237" t="n">
        <v>2057.84</v>
      </c>
      <c r="AU74" s="237"/>
      <c r="AV74" s="237"/>
      <c r="AW74" s="237" t="n">
        <f aca="false">SUM(AR74+AU74-AV74)</f>
        <v>3981.68425243878</v>
      </c>
      <c r="AX74" s="45"/>
      <c r="AY74" s="45"/>
      <c r="AZ74" s="45" t="n">
        <v>3981.68</v>
      </c>
      <c r="BA74" s="45"/>
      <c r="BB74" s="45"/>
      <c r="BC74" s="45"/>
      <c r="BD74" s="45" t="n">
        <f aca="false">SUM(AX74+AY74+AZ74+BA74+BB74+BC74)</f>
        <v>3981.68</v>
      </c>
      <c r="BE74" s="45" t="n">
        <f aca="false">SUM(AW74-BD74)</f>
        <v>0.00425243878135007</v>
      </c>
      <c r="BF74" s="45" t="n">
        <f aca="false">SUM(BE74-AW74)</f>
        <v>-3981.68</v>
      </c>
      <c r="BG74" s="45" t="n">
        <v>3066.68</v>
      </c>
      <c r="BH74" s="45" t="n">
        <v>4000</v>
      </c>
      <c r="BI74" s="45" t="n">
        <v>4000</v>
      </c>
      <c r="BJ74" s="45"/>
      <c r="BK74" s="45"/>
      <c r="BL74" s="45"/>
      <c r="BM74" s="46" t="n">
        <f aca="false">SUM(BJ74/BI74*100)</f>
        <v>0</v>
      </c>
    </row>
    <row r="75" customFormat="false" ht="12.75" hidden="true" customHeight="false" outlineLevel="0" collapsed="false">
      <c r="A75" s="238"/>
      <c r="B75" s="234"/>
      <c r="C75" s="234"/>
      <c r="D75" s="234"/>
      <c r="E75" s="234"/>
      <c r="F75" s="234"/>
      <c r="G75" s="234"/>
      <c r="H75" s="234"/>
      <c r="I75" s="244" t="n">
        <v>32323</v>
      </c>
      <c r="J75" s="245" t="s">
        <v>594</v>
      </c>
      <c r="K75" s="246" t="n">
        <v>81354.02</v>
      </c>
      <c r="L75" s="246" t="n">
        <v>35000</v>
      </c>
      <c r="M75" s="246" t="n">
        <v>35000</v>
      </c>
      <c r="N75" s="246" t="n">
        <v>5000</v>
      </c>
      <c r="O75" s="246" t="n">
        <v>5000</v>
      </c>
      <c r="P75" s="246" t="n">
        <v>5000</v>
      </c>
      <c r="Q75" s="246" t="n">
        <v>5000</v>
      </c>
      <c r="R75" s="246" t="n">
        <v>151</v>
      </c>
      <c r="S75" s="246" t="n">
        <v>5000</v>
      </c>
      <c r="T75" s="246" t="n">
        <v>1059.54</v>
      </c>
      <c r="U75" s="246"/>
      <c r="V75" s="237" t="n">
        <f aca="false">S75/P75*100</f>
        <v>100</v>
      </c>
      <c r="W75" s="246" t="n">
        <v>5000</v>
      </c>
      <c r="X75" s="246" t="n">
        <v>7000</v>
      </c>
      <c r="Y75" s="246" t="n">
        <v>7000</v>
      </c>
      <c r="Z75" s="246" t="n">
        <v>10000</v>
      </c>
      <c r="AA75" s="246" t="n">
        <v>10000</v>
      </c>
      <c r="AB75" s="246" t="n">
        <v>5196.35</v>
      </c>
      <c r="AC75" s="246" t="n">
        <v>5000</v>
      </c>
      <c r="AD75" s="246" t="n">
        <v>5000</v>
      </c>
      <c r="AE75" s="246"/>
      <c r="AF75" s="246"/>
      <c r="AG75" s="248" t="n">
        <f aca="false">SUM(AD75+AE75-AF75)</f>
        <v>5000</v>
      </c>
      <c r="AH75" s="246" t="n">
        <v>2565.64</v>
      </c>
      <c r="AI75" s="246" t="n">
        <v>5000</v>
      </c>
      <c r="AJ75" s="45" t="n">
        <v>8170.71</v>
      </c>
      <c r="AK75" s="246" t="n">
        <v>10000</v>
      </c>
      <c r="AL75" s="246"/>
      <c r="AM75" s="246"/>
      <c r="AN75" s="45" t="n">
        <f aca="false">SUM(AK75+AL75-AM75)</f>
        <v>10000</v>
      </c>
      <c r="AO75" s="237" t="n">
        <f aca="false">SUM(AN75/$AN$2)</f>
        <v>1327.22808414626</v>
      </c>
      <c r="AP75" s="45" t="n">
        <v>10000</v>
      </c>
      <c r="AQ75" s="45"/>
      <c r="AR75" s="237" t="n">
        <f aca="false">SUM(AP75/$AN$2)</f>
        <v>1327.22808414626</v>
      </c>
      <c r="AS75" s="237" t="n">
        <v>1723.89</v>
      </c>
      <c r="AT75" s="237" t="n">
        <v>1723.89</v>
      </c>
      <c r="AU75" s="237" t="n">
        <v>800</v>
      </c>
      <c r="AV75" s="237"/>
      <c r="AW75" s="237" t="n">
        <f aca="false">SUM(AR75+AU75-AV75)</f>
        <v>2127.22808414626</v>
      </c>
      <c r="AX75" s="45"/>
      <c r="AY75" s="45"/>
      <c r="AZ75" s="45" t="n">
        <v>2127.23</v>
      </c>
      <c r="BA75" s="45"/>
      <c r="BB75" s="45"/>
      <c r="BC75" s="45"/>
      <c r="BD75" s="45" t="n">
        <f aca="false">SUM(AX75+AY75+AZ75+BA75+BB75+BC75)</f>
        <v>2127.23</v>
      </c>
      <c r="BE75" s="45" t="n">
        <f aca="false">SUM(AW75-BD75)</f>
        <v>-0.00191585373931957</v>
      </c>
      <c r="BF75" s="45" t="n">
        <f aca="false">SUM(BE75-AW75)</f>
        <v>-2127.23</v>
      </c>
      <c r="BG75" s="45" t="n">
        <v>2807.07</v>
      </c>
      <c r="BH75" s="45" t="n">
        <v>3500</v>
      </c>
      <c r="BI75" s="45" t="n">
        <v>3500</v>
      </c>
      <c r="BJ75" s="45" t="n">
        <v>14006.81</v>
      </c>
      <c r="BK75" s="45"/>
      <c r="BL75" s="45"/>
      <c r="BM75" s="46" t="n">
        <f aca="false">SUM(BJ75/BI75*100)</f>
        <v>400.194571428571</v>
      </c>
    </row>
    <row r="76" customFormat="false" ht="12.75" hidden="true" customHeight="false" outlineLevel="0" collapsed="false">
      <c r="A76" s="238"/>
      <c r="B76" s="234"/>
      <c r="C76" s="234"/>
      <c r="D76" s="234"/>
      <c r="E76" s="234"/>
      <c r="F76" s="234"/>
      <c r="G76" s="234"/>
      <c r="H76" s="234"/>
      <c r="I76" s="244" t="n">
        <v>32329</v>
      </c>
      <c r="J76" s="245" t="s">
        <v>595</v>
      </c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37"/>
      <c r="W76" s="246"/>
      <c r="X76" s="246" t="n">
        <v>15000</v>
      </c>
      <c r="Y76" s="246" t="n">
        <v>15000</v>
      </c>
      <c r="Z76" s="246" t="n">
        <v>15000</v>
      </c>
      <c r="AA76" s="246" t="n">
        <v>20000</v>
      </c>
      <c r="AB76" s="246" t="n">
        <v>539.1</v>
      </c>
      <c r="AC76" s="246" t="n">
        <v>20000</v>
      </c>
      <c r="AD76" s="246" t="n">
        <v>20000</v>
      </c>
      <c r="AE76" s="246"/>
      <c r="AF76" s="246"/>
      <c r="AG76" s="248" t="n">
        <f aca="false">SUM(AD76+AE76-AF76)</f>
        <v>20000</v>
      </c>
      <c r="AH76" s="246" t="n">
        <v>15000</v>
      </c>
      <c r="AI76" s="246" t="n">
        <v>15000</v>
      </c>
      <c r="AJ76" s="45" t="n">
        <v>0</v>
      </c>
      <c r="AK76" s="246" t="n">
        <v>15000</v>
      </c>
      <c r="AL76" s="246"/>
      <c r="AM76" s="246"/>
      <c r="AN76" s="45" t="n">
        <f aca="false">SUM(AK76+AL76-AM76)</f>
        <v>15000</v>
      </c>
      <c r="AO76" s="237" t="n">
        <f aca="false">SUM(AN76/$AN$2)</f>
        <v>1990.84212621939</v>
      </c>
      <c r="AP76" s="45" t="n">
        <v>15000</v>
      </c>
      <c r="AQ76" s="45"/>
      <c r="AR76" s="237" t="n">
        <f aca="false">SUM(AP76/$AN$2)</f>
        <v>1990.84212621939</v>
      </c>
      <c r="AS76" s="237" t="n">
        <v>12231.4</v>
      </c>
      <c r="AT76" s="237" t="n">
        <v>12231.4</v>
      </c>
      <c r="AU76" s="237" t="n">
        <v>12000</v>
      </c>
      <c r="AV76" s="237"/>
      <c r="AW76" s="237" t="n">
        <f aca="false">SUM(AR76+AU76-AV76)</f>
        <v>13990.8421262194</v>
      </c>
      <c r="AX76" s="45"/>
      <c r="AY76" s="45"/>
      <c r="AZ76" s="45" t="n">
        <v>13990.84</v>
      </c>
      <c r="BA76" s="45"/>
      <c r="BB76" s="45"/>
      <c r="BC76" s="45"/>
      <c r="BD76" s="45" t="n">
        <f aca="false">SUM(AX76+AY76+AZ76+BA76+BB76+BC76)</f>
        <v>13990.84</v>
      </c>
      <c r="BE76" s="45" t="n">
        <f aca="false">SUM(AW76-BD76)</f>
        <v>0.00212621939135715</v>
      </c>
      <c r="BF76" s="45" t="n">
        <f aca="false">SUM(BE76-AW76)</f>
        <v>-13990.84</v>
      </c>
      <c r="BG76" s="45" t="n">
        <v>13161.33</v>
      </c>
      <c r="BH76" s="45" t="n">
        <v>15000</v>
      </c>
      <c r="BI76" s="45" t="n">
        <v>15000</v>
      </c>
      <c r="BJ76" s="45"/>
      <c r="BK76" s="45"/>
      <c r="BL76" s="45"/>
      <c r="BM76" s="46" t="n">
        <f aca="false">SUM(BJ76/BI76*100)</f>
        <v>0</v>
      </c>
    </row>
    <row r="77" customFormat="false" ht="12.75" hidden="true" customHeight="false" outlineLevel="0" collapsed="false">
      <c r="A77" s="238"/>
      <c r="B77" s="234"/>
      <c r="C77" s="234"/>
      <c r="D77" s="234"/>
      <c r="E77" s="234"/>
      <c r="F77" s="234"/>
      <c r="G77" s="234"/>
      <c r="H77" s="234"/>
      <c r="I77" s="244" t="n">
        <v>32329</v>
      </c>
      <c r="J77" s="245" t="s">
        <v>596</v>
      </c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37"/>
      <c r="W77" s="246"/>
      <c r="X77" s="246" t="n">
        <v>150000</v>
      </c>
      <c r="Y77" s="246" t="n">
        <v>100000</v>
      </c>
      <c r="Z77" s="246" t="n">
        <v>100000</v>
      </c>
      <c r="AA77" s="246" t="n">
        <v>100000</v>
      </c>
      <c r="AB77" s="246" t="n">
        <v>21125</v>
      </c>
      <c r="AC77" s="246" t="n">
        <v>60000</v>
      </c>
      <c r="AD77" s="246" t="n">
        <v>30000</v>
      </c>
      <c r="AE77" s="246"/>
      <c r="AF77" s="246"/>
      <c r="AG77" s="248" t="n">
        <f aca="false">SUM(AD77+AE77-AF77)</f>
        <v>30000</v>
      </c>
      <c r="AH77" s="246" t="n">
        <v>50217.5</v>
      </c>
      <c r="AI77" s="246" t="n">
        <v>50000</v>
      </c>
      <c r="AJ77" s="45" t="n">
        <v>3500</v>
      </c>
      <c r="AK77" s="246" t="n">
        <v>50000</v>
      </c>
      <c r="AL77" s="246" t="n">
        <v>18000</v>
      </c>
      <c r="AM77" s="246"/>
      <c r="AN77" s="45" t="n">
        <f aca="false">SUM(AK77+AL77-AM77)</f>
        <v>68000</v>
      </c>
      <c r="AO77" s="237" t="n">
        <f aca="false">SUM(AN77/$AN$2)</f>
        <v>9025.15097219457</v>
      </c>
      <c r="AP77" s="45" t="n">
        <v>68000</v>
      </c>
      <c r="AQ77" s="45"/>
      <c r="AR77" s="237" t="n">
        <f aca="false">SUM(AP77/$AN$2)</f>
        <v>9025.15097219457</v>
      </c>
      <c r="AS77" s="237"/>
      <c r="AT77" s="237"/>
      <c r="AU77" s="237"/>
      <c r="AV77" s="237"/>
      <c r="AW77" s="237" t="n">
        <f aca="false">SUM(AR77+AU77-AV77)</f>
        <v>9025.15097219457</v>
      </c>
      <c r="AX77" s="45"/>
      <c r="AY77" s="45"/>
      <c r="AZ77" s="45" t="n">
        <v>9025.15</v>
      </c>
      <c r="BA77" s="45"/>
      <c r="BB77" s="45"/>
      <c r="BC77" s="45"/>
      <c r="BD77" s="45" t="n">
        <f aca="false">SUM(AX77+AY77+AZ77+BA77+BB77+BC77)</f>
        <v>9025.15</v>
      </c>
      <c r="BE77" s="45" t="n">
        <f aca="false">SUM(AW77-BD77)</f>
        <v>0.000972194571659202</v>
      </c>
      <c r="BF77" s="45" t="n">
        <f aca="false">SUM(BE77-AW77)</f>
        <v>-9025.15</v>
      </c>
      <c r="BG77" s="45"/>
      <c r="BH77" s="45" t="n">
        <v>10000</v>
      </c>
      <c r="BI77" s="45" t="n">
        <v>10000</v>
      </c>
      <c r="BJ77" s="45"/>
      <c r="BK77" s="45"/>
      <c r="BL77" s="45"/>
      <c r="BM77" s="46" t="n">
        <f aca="false">SUM(BJ77/BI77*100)</f>
        <v>0</v>
      </c>
    </row>
    <row r="78" customFormat="false" ht="12.75" hidden="true" customHeight="false" outlineLevel="0" collapsed="false">
      <c r="A78" s="238"/>
      <c r="B78" s="234"/>
      <c r="C78" s="234"/>
      <c r="D78" s="234"/>
      <c r="E78" s="234"/>
      <c r="F78" s="234"/>
      <c r="G78" s="234"/>
      <c r="H78" s="234"/>
      <c r="I78" s="244" t="n">
        <v>32329</v>
      </c>
      <c r="J78" s="245" t="s">
        <v>597</v>
      </c>
      <c r="K78" s="246"/>
      <c r="L78" s="246"/>
      <c r="M78" s="246"/>
      <c r="N78" s="246" t="n">
        <v>50000</v>
      </c>
      <c r="O78" s="246" t="n">
        <v>50000</v>
      </c>
      <c r="P78" s="246" t="n">
        <v>40000</v>
      </c>
      <c r="Q78" s="246" t="n">
        <v>40000</v>
      </c>
      <c r="R78" s="246"/>
      <c r="S78" s="246" t="n">
        <v>40000</v>
      </c>
      <c r="T78" s="246" t="n">
        <v>22500</v>
      </c>
      <c r="U78" s="246"/>
      <c r="V78" s="237" t="n">
        <f aca="false">S78/P78*100</f>
        <v>100</v>
      </c>
      <c r="W78" s="246" t="n">
        <v>42000</v>
      </c>
      <c r="X78" s="246" t="n">
        <v>10000</v>
      </c>
      <c r="Y78" s="246" t="n">
        <v>10000</v>
      </c>
      <c r="Z78" s="246" t="n">
        <v>10000</v>
      </c>
      <c r="AA78" s="246" t="n">
        <v>10000</v>
      </c>
      <c r="AB78" s="246"/>
      <c r="AC78" s="246" t="n">
        <v>10000</v>
      </c>
      <c r="AD78" s="246" t="n">
        <v>10000</v>
      </c>
      <c r="AE78" s="246"/>
      <c r="AF78" s="246"/>
      <c r="AG78" s="248" t="n">
        <f aca="false">SUM(AD78+AE78-AF78)</f>
        <v>10000</v>
      </c>
      <c r="AH78" s="246"/>
      <c r="AI78" s="246" t="n">
        <v>10000</v>
      </c>
      <c r="AJ78" s="45" t="n">
        <v>0</v>
      </c>
      <c r="AK78" s="246" t="n">
        <v>10000</v>
      </c>
      <c r="AL78" s="246"/>
      <c r="AM78" s="246"/>
      <c r="AN78" s="45" t="n">
        <f aca="false">SUM(AK78+AL78-AM78)</f>
        <v>10000</v>
      </c>
      <c r="AO78" s="237" t="n">
        <f aca="false">SUM(AN78/$AN$2)</f>
        <v>1327.22808414626</v>
      </c>
      <c r="AP78" s="45" t="n">
        <v>10000</v>
      </c>
      <c r="AQ78" s="45"/>
      <c r="AR78" s="237" t="n">
        <f aca="false">SUM(AP78/$AN$2)</f>
        <v>1327.22808414626</v>
      </c>
      <c r="AS78" s="237" t="n">
        <v>400.15</v>
      </c>
      <c r="AT78" s="237" t="n">
        <v>400.15</v>
      </c>
      <c r="AU78" s="237" t="n">
        <v>4500</v>
      </c>
      <c r="AV78" s="237"/>
      <c r="AW78" s="237" t="n">
        <f aca="false">SUM(AR78+AU78-AV78)</f>
        <v>5827.22808414626</v>
      </c>
      <c r="AX78" s="45" t="n">
        <v>5827.23</v>
      </c>
      <c r="AY78" s="45"/>
      <c r="AZ78" s="45"/>
      <c r="BA78" s="45"/>
      <c r="BB78" s="45"/>
      <c r="BC78" s="45"/>
      <c r="BD78" s="45" t="n">
        <f aca="false">SUM(AX78+AY78+AZ78+BA78+BB78+BC78)</f>
        <v>5827.23</v>
      </c>
      <c r="BE78" s="45" t="n">
        <f aca="false">SUM(AW78-BD78)</f>
        <v>-0.00191585373886483</v>
      </c>
      <c r="BF78" s="45" t="n">
        <f aca="false">SUM(BE78-AW78)</f>
        <v>-5827.23</v>
      </c>
      <c r="BG78" s="45" t="n">
        <v>2432.19</v>
      </c>
      <c r="BH78" s="45" t="n">
        <v>3000</v>
      </c>
      <c r="BI78" s="45" t="n">
        <v>3000</v>
      </c>
      <c r="BJ78" s="45" t="n">
        <v>1705.84</v>
      </c>
      <c r="BK78" s="45"/>
      <c r="BL78" s="45"/>
      <c r="BM78" s="46" t="n">
        <f aca="false">SUM(BJ78/BI78*100)</f>
        <v>56.8613333333333</v>
      </c>
    </row>
    <row r="79" customFormat="false" ht="12.75" hidden="true" customHeight="false" outlineLevel="0" collapsed="false">
      <c r="A79" s="238"/>
      <c r="B79" s="234"/>
      <c r="C79" s="234"/>
      <c r="D79" s="234"/>
      <c r="E79" s="234"/>
      <c r="F79" s="234"/>
      <c r="G79" s="234"/>
      <c r="H79" s="234"/>
      <c r="I79" s="244" t="n">
        <v>32329</v>
      </c>
      <c r="J79" s="245" t="s">
        <v>598</v>
      </c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37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8"/>
      <c r="AH79" s="246"/>
      <c r="AI79" s="246"/>
      <c r="AJ79" s="45"/>
      <c r="AK79" s="246" t="n">
        <v>50000</v>
      </c>
      <c r="AL79" s="246"/>
      <c r="AM79" s="246"/>
      <c r="AN79" s="45" t="n">
        <f aca="false">SUM(AK79+AL79-AM79)</f>
        <v>50000</v>
      </c>
      <c r="AO79" s="237" t="n">
        <f aca="false">SUM(AN79/$AN$2)</f>
        <v>6636.1404207313</v>
      </c>
      <c r="AP79" s="45" t="n">
        <v>30000</v>
      </c>
      <c r="AQ79" s="45"/>
      <c r="AR79" s="237" t="n">
        <f aca="false">SUM(AP79/$AN$2)</f>
        <v>3981.68425243878</v>
      </c>
      <c r="AS79" s="237"/>
      <c r="AT79" s="237"/>
      <c r="AU79" s="237"/>
      <c r="AV79" s="237"/>
      <c r="AW79" s="237" t="n">
        <f aca="false">SUM(AR79+AU79-AV79)</f>
        <v>3981.68425243878</v>
      </c>
      <c r="AX79" s="45"/>
      <c r="AY79" s="45"/>
      <c r="AZ79" s="45" t="n">
        <v>3981.68</v>
      </c>
      <c r="BA79" s="45"/>
      <c r="BB79" s="45"/>
      <c r="BC79" s="45"/>
      <c r="BD79" s="45" t="n">
        <f aca="false">SUM(AX79+AY79+AZ79+BA79+BB79+BC79)</f>
        <v>3981.68</v>
      </c>
      <c r="BE79" s="45" t="n">
        <f aca="false">SUM(AW79-BD79)</f>
        <v>0.00425243878135007</v>
      </c>
      <c r="BF79" s="45" t="n">
        <f aca="false">SUM(BE79-AW79)</f>
        <v>-3981.68</v>
      </c>
      <c r="BG79" s="45"/>
      <c r="BH79" s="45" t="n">
        <v>3000</v>
      </c>
      <c r="BI79" s="45" t="n">
        <v>3000</v>
      </c>
      <c r="BJ79" s="45"/>
      <c r="BK79" s="45"/>
      <c r="BL79" s="45"/>
      <c r="BM79" s="46" t="n">
        <f aca="false">SUM(BJ79/BI79*100)</f>
        <v>0</v>
      </c>
    </row>
    <row r="80" customFormat="false" ht="13.5" hidden="true" customHeight="true" outlineLevel="0" collapsed="false">
      <c r="A80" s="238"/>
      <c r="B80" s="234"/>
      <c r="C80" s="234"/>
      <c r="D80" s="234"/>
      <c r="E80" s="234"/>
      <c r="F80" s="234"/>
      <c r="G80" s="234"/>
      <c r="H80" s="234"/>
      <c r="I80" s="244" t="n">
        <v>32329</v>
      </c>
      <c r="J80" s="245" t="s">
        <v>599</v>
      </c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37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8"/>
      <c r="AH80" s="246"/>
      <c r="AI80" s="246"/>
      <c r="AJ80" s="45"/>
      <c r="AK80" s="246"/>
      <c r="AL80" s="246"/>
      <c r="AM80" s="246"/>
      <c r="AN80" s="45"/>
      <c r="AO80" s="237"/>
      <c r="AP80" s="45"/>
      <c r="AQ80" s="45"/>
      <c r="AR80" s="237"/>
      <c r="AS80" s="237"/>
      <c r="AT80" s="237"/>
      <c r="AU80" s="237"/>
      <c r="AV80" s="237"/>
      <c r="AW80" s="237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 t="n">
        <v>610</v>
      </c>
      <c r="BK80" s="45"/>
      <c r="BL80" s="45"/>
      <c r="BM80" s="46" t="n">
        <v>0</v>
      </c>
    </row>
    <row r="81" customFormat="false" ht="12.75" hidden="true" customHeight="false" outlineLevel="0" collapsed="false">
      <c r="A81" s="238"/>
      <c r="B81" s="234"/>
      <c r="C81" s="234"/>
      <c r="D81" s="234"/>
      <c r="E81" s="234"/>
      <c r="F81" s="234"/>
      <c r="G81" s="234"/>
      <c r="H81" s="234"/>
      <c r="I81" s="244" t="n">
        <v>32329</v>
      </c>
      <c r="J81" s="245" t="s">
        <v>600</v>
      </c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37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8"/>
      <c r="AH81" s="246"/>
      <c r="AI81" s="246"/>
      <c r="AJ81" s="45"/>
      <c r="AK81" s="246" t="n">
        <v>32970</v>
      </c>
      <c r="AL81" s="246"/>
      <c r="AM81" s="246"/>
      <c r="AN81" s="45" t="n">
        <f aca="false">SUM(AK81+AL81-AM81)</f>
        <v>32970</v>
      </c>
      <c r="AO81" s="237" t="n">
        <f aca="false">SUM(AN81/$AN$2)</f>
        <v>4375.87099343022</v>
      </c>
      <c r="AP81" s="45" t="n">
        <v>0</v>
      </c>
      <c r="AQ81" s="45"/>
      <c r="AR81" s="237" t="n">
        <f aca="false">SUM(AP81/$AN$2)</f>
        <v>0</v>
      </c>
      <c r="AS81" s="237"/>
      <c r="AT81" s="237"/>
      <c r="AU81" s="237"/>
      <c r="AV81" s="237"/>
      <c r="AW81" s="237" t="n">
        <f aca="false">SUM(AR81+AU81-AV81)</f>
        <v>0</v>
      </c>
      <c r="AX81" s="45"/>
      <c r="AY81" s="45"/>
      <c r="AZ81" s="45"/>
      <c r="BA81" s="45"/>
      <c r="BB81" s="45"/>
      <c r="BC81" s="45"/>
      <c r="BD81" s="45" t="n">
        <f aca="false">SUM(AX81+AY81+AZ81+BA81+BB81+BC81)</f>
        <v>0</v>
      </c>
      <c r="BE81" s="45" t="n">
        <f aca="false">SUM(AW81-BD81)</f>
        <v>0</v>
      </c>
      <c r="BF81" s="45" t="n">
        <f aca="false">SUM(BE81-AW81)</f>
        <v>0</v>
      </c>
      <c r="BG81" s="45"/>
      <c r="BH81" s="45"/>
      <c r="BI81" s="45"/>
      <c r="BJ81" s="45"/>
      <c r="BK81" s="45"/>
      <c r="BL81" s="45"/>
      <c r="BM81" s="46" t="n">
        <v>0</v>
      </c>
    </row>
    <row r="82" customFormat="false" ht="12.75" hidden="true" customHeight="false" outlineLevel="0" collapsed="false">
      <c r="A82" s="238"/>
      <c r="B82" s="234"/>
      <c r="C82" s="234"/>
      <c r="D82" s="234"/>
      <c r="E82" s="234"/>
      <c r="F82" s="234"/>
      <c r="G82" s="234"/>
      <c r="H82" s="234"/>
      <c r="I82" s="244" t="n">
        <v>32351</v>
      </c>
      <c r="J82" s="245" t="s">
        <v>601</v>
      </c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37"/>
      <c r="W82" s="246"/>
      <c r="X82" s="246"/>
      <c r="Y82" s="246"/>
      <c r="Z82" s="246"/>
      <c r="AA82" s="246"/>
      <c r="AB82" s="246"/>
      <c r="AC82" s="246"/>
      <c r="AD82" s="246" t="n">
        <v>30000</v>
      </c>
      <c r="AE82" s="246"/>
      <c r="AF82" s="246"/>
      <c r="AG82" s="248" t="n">
        <f aca="false">SUM(AD82+AE82-AF82)</f>
        <v>30000</v>
      </c>
      <c r="AH82" s="246" t="n">
        <v>19823.31</v>
      </c>
      <c r="AI82" s="246" t="n">
        <v>30000</v>
      </c>
      <c r="AJ82" s="45" t="n">
        <v>11346.33</v>
      </c>
      <c r="AK82" s="246" t="n">
        <v>30000</v>
      </c>
      <c r="AL82" s="246"/>
      <c r="AM82" s="246"/>
      <c r="AN82" s="45" t="n">
        <f aca="false">SUM(AK82+AL82-AM82)</f>
        <v>30000</v>
      </c>
      <c r="AO82" s="237" t="n">
        <f aca="false">SUM(AN82/$AN$2)</f>
        <v>3981.68425243878</v>
      </c>
      <c r="AP82" s="45" t="n">
        <v>30000</v>
      </c>
      <c r="AQ82" s="45"/>
      <c r="AR82" s="237" t="n">
        <f aca="false">SUM(AP82/$AN$2)</f>
        <v>3981.68425243878</v>
      </c>
      <c r="AS82" s="237"/>
      <c r="AT82" s="237"/>
      <c r="AU82" s="237"/>
      <c r="AV82" s="237"/>
      <c r="AW82" s="237" t="n">
        <f aca="false">SUM(AR82+AU82-AV82)</f>
        <v>3981.68425243878</v>
      </c>
      <c r="AX82" s="45"/>
      <c r="AY82" s="45"/>
      <c r="AZ82" s="45" t="n">
        <v>3981.68</v>
      </c>
      <c r="BA82" s="45"/>
      <c r="BB82" s="45"/>
      <c r="BC82" s="45"/>
      <c r="BD82" s="45" t="n">
        <f aca="false">SUM(AX82+AY82+AZ82+BA82+BB82+BC82)</f>
        <v>3981.68</v>
      </c>
      <c r="BE82" s="45" t="n">
        <f aca="false">SUM(AW82-BD82)</f>
        <v>0.00425243878135007</v>
      </c>
      <c r="BF82" s="45" t="n">
        <f aca="false">SUM(BE82-AW82)</f>
        <v>-3981.68</v>
      </c>
      <c r="BG82" s="45"/>
      <c r="BH82" s="45" t="n">
        <v>0</v>
      </c>
      <c r="BI82" s="45" t="n">
        <v>0</v>
      </c>
      <c r="BJ82" s="45"/>
      <c r="BK82" s="45"/>
      <c r="BL82" s="45"/>
      <c r="BM82" s="46" t="n">
        <v>0</v>
      </c>
    </row>
    <row r="83" customFormat="false" ht="12.75" hidden="true" customHeight="false" outlineLevel="0" collapsed="false">
      <c r="A83" s="238"/>
      <c r="B83" s="234"/>
      <c r="C83" s="234"/>
      <c r="D83" s="234"/>
      <c r="E83" s="234"/>
      <c r="F83" s="234"/>
      <c r="G83" s="234"/>
      <c r="H83" s="234"/>
      <c r="I83" s="244" t="n">
        <v>32353</v>
      </c>
      <c r="J83" s="245" t="s">
        <v>602</v>
      </c>
      <c r="K83" s="246"/>
      <c r="L83" s="246"/>
      <c r="M83" s="246"/>
      <c r="N83" s="246"/>
      <c r="O83" s="246"/>
      <c r="P83" s="246"/>
      <c r="Q83" s="246"/>
      <c r="R83" s="246"/>
      <c r="S83" s="246"/>
      <c r="T83" s="246" t="n">
        <v>412.35</v>
      </c>
      <c r="U83" s="246"/>
      <c r="V83" s="237"/>
      <c r="W83" s="246" t="n">
        <v>1000</v>
      </c>
      <c r="X83" s="246" t="n">
        <v>1500</v>
      </c>
      <c r="Y83" s="246" t="n">
        <v>1500</v>
      </c>
      <c r="Z83" s="246" t="n">
        <v>1500</v>
      </c>
      <c r="AA83" s="246" t="n">
        <v>1500</v>
      </c>
      <c r="AB83" s="246" t="n">
        <v>695.96</v>
      </c>
      <c r="AC83" s="246" t="n">
        <v>1500</v>
      </c>
      <c r="AD83" s="246" t="n">
        <v>5000</v>
      </c>
      <c r="AE83" s="246"/>
      <c r="AF83" s="246"/>
      <c r="AG83" s="248" t="n">
        <f aca="false">SUM(AD83+AE83-AF83)</f>
        <v>5000</v>
      </c>
      <c r="AH83" s="246" t="n">
        <v>2940.5</v>
      </c>
      <c r="AI83" s="246" t="n">
        <v>5000</v>
      </c>
      <c r="AJ83" s="45" t="n">
        <v>2109.85</v>
      </c>
      <c r="AK83" s="246" t="n">
        <v>5000</v>
      </c>
      <c r="AL83" s="246"/>
      <c r="AM83" s="246"/>
      <c r="AN83" s="45" t="n">
        <f aca="false">SUM(AK83+AL83-AM83)</f>
        <v>5000</v>
      </c>
      <c r="AO83" s="237" t="n">
        <f aca="false">SUM(AN83/$AN$2)</f>
        <v>663.61404207313</v>
      </c>
      <c r="AP83" s="45" t="n">
        <v>5000</v>
      </c>
      <c r="AQ83" s="45"/>
      <c r="AR83" s="237" t="n">
        <f aca="false">SUM(AP83/$AN$2)</f>
        <v>663.61404207313</v>
      </c>
      <c r="AS83" s="237" t="n">
        <v>533.51</v>
      </c>
      <c r="AT83" s="237" t="n">
        <v>533.51</v>
      </c>
      <c r="AU83" s="237" t="n">
        <v>200</v>
      </c>
      <c r="AV83" s="237"/>
      <c r="AW83" s="237" t="n">
        <f aca="false">SUM(AR83+AU83-AV83)</f>
        <v>863.61404207313</v>
      </c>
      <c r="AX83" s="45" t="n">
        <v>863.61</v>
      </c>
      <c r="AY83" s="45"/>
      <c r="AZ83" s="45"/>
      <c r="BA83" s="45"/>
      <c r="BB83" s="45"/>
      <c r="BC83" s="45"/>
      <c r="BD83" s="45" t="n">
        <f aca="false">SUM(AX83+AY83+AZ83+BA83+BB83+BC83)</f>
        <v>863.61</v>
      </c>
      <c r="BE83" s="45" t="n">
        <f aca="false">SUM(AW83-BD83)</f>
        <v>0.00404207313022198</v>
      </c>
      <c r="BF83" s="45" t="n">
        <f aca="false">SUM(BE83-AW83)</f>
        <v>-863.61</v>
      </c>
      <c r="BG83" s="45" t="n">
        <v>940.24</v>
      </c>
      <c r="BH83" s="45" t="n">
        <v>1200</v>
      </c>
      <c r="BI83" s="45" t="n">
        <v>1200</v>
      </c>
      <c r="BJ83" s="45" t="n">
        <v>480.84</v>
      </c>
      <c r="BK83" s="45"/>
      <c r="BL83" s="45"/>
      <c r="BM83" s="46" t="n">
        <f aca="false">SUM(BJ83/BI83*100)</f>
        <v>40.07</v>
      </c>
    </row>
    <row r="84" customFormat="false" ht="12.75" hidden="true" customHeight="false" outlineLevel="0" collapsed="false">
      <c r="A84" s="238"/>
      <c r="B84" s="234"/>
      <c r="C84" s="234"/>
      <c r="D84" s="234"/>
      <c r="E84" s="234"/>
      <c r="F84" s="234"/>
      <c r="G84" s="234"/>
      <c r="H84" s="234"/>
      <c r="I84" s="244" t="n">
        <v>32331</v>
      </c>
      <c r="J84" s="245" t="s">
        <v>289</v>
      </c>
      <c r="K84" s="246"/>
      <c r="L84" s="246"/>
      <c r="M84" s="246"/>
      <c r="N84" s="246" t="n">
        <v>6000</v>
      </c>
      <c r="O84" s="246" t="n">
        <v>6000</v>
      </c>
      <c r="P84" s="246" t="n">
        <v>6000</v>
      </c>
      <c r="Q84" s="246" t="n">
        <v>6000</v>
      </c>
      <c r="R84" s="246" t="n">
        <v>5243.75</v>
      </c>
      <c r="S84" s="246" t="n">
        <v>8000</v>
      </c>
      <c r="T84" s="246" t="n">
        <v>8230.1</v>
      </c>
      <c r="U84" s="246"/>
      <c r="V84" s="237" t="n">
        <f aca="false">S84/P84*100</f>
        <v>133.333333333333</v>
      </c>
      <c r="W84" s="246" t="n">
        <v>15000</v>
      </c>
      <c r="X84" s="246" t="n">
        <v>20000</v>
      </c>
      <c r="Y84" s="246" t="n">
        <v>20000</v>
      </c>
      <c r="Z84" s="246" t="n">
        <v>25000</v>
      </c>
      <c r="AA84" s="246" t="n">
        <v>25000</v>
      </c>
      <c r="AB84" s="246" t="n">
        <v>10240</v>
      </c>
      <c r="AC84" s="246" t="n">
        <v>25000</v>
      </c>
      <c r="AD84" s="246" t="n">
        <v>25000</v>
      </c>
      <c r="AE84" s="246"/>
      <c r="AF84" s="246"/>
      <c r="AG84" s="248" t="n">
        <f aca="false">SUM(AD84+AE84-AF84)</f>
        <v>25000</v>
      </c>
      <c r="AH84" s="246" t="n">
        <v>11666.75</v>
      </c>
      <c r="AI84" s="246" t="n">
        <v>25000</v>
      </c>
      <c r="AJ84" s="45" t="n">
        <v>5157.8</v>
      </c>
      <c r="AK84" s="246" t="n">
        <v>25000</v>
      </c>
      <c r="AL84" s="246"/>
      <c r="AM84" s="246"/>
      <c r="AN84" s="45" t="n">
        <f aca="false">SUM(AK84+AL84-AM84)</f>
        <v>25000</v>
      </c>
      <c r="AO84" s="237" t="n">
        <f aca="false">SUM(AN84/$AN$2)</f>
        <v>3318.07021036565</v>
      </c>
      <c r="AP84" s="45" t="n">
        <v>30000</v>
      </c>
      <c r="AQ84" s="45"/>
      <c r="AR84" s="237" t="n">
        <f aca="false">SUM(AP84/$AN$2)</f>
        <v>3981.68425243878</v>
      </c>
      <c r="AS84" s="237" t="n">
        <v>969.04</v>
      </c>
      <c r="AT84" s="237" t="n">
        <v>969.04</v>
      </c>
      <c r="AU84" s="237"/>
      <c r="AV84" s="237"/>
      <c r="AW84" s="237" t="n">
        <f aca="false">SUM(AR84+AU84-AV84)</f>
        <v>3981.68425243878</v>
      </c>
      <c r="AX84" s="45" t="n">
        <v>3981.68</v>
      </c>
      <c r="AY84" s="45"/>
      <c r="AZ84" s="45"/>
      <c r="BA84" s="45"/>
      <c r="BB84" s="45"/>
      <c r="BC84" s="45"/>
      <c r="BD84" s="45" t="n">
        <f aca="false">SUM(AX84+AY84+AZ84+BA84+BB84+BC84)</f>
        <v>3981.68</v>
      </c>
      <c r="BE84" s="45" t="n">
        <f aca="false">SUM(AW84-BD84)</f>
        <v>0.00425243878135007</v>
      </c>
      <c r="BF84" s="45" t="n">
        <f aca="false">SUM(BE84-AW84)</f>
        <v>-3981.68</v>
      </c>
      <c r="BG84" s="45" t="n">
        <v>1000</v>
      </c>
      <c r="BH84" s="45" t="n">
        <v>3000</v>
      </c>
      <c r="BI84" s="45" t="n">
        <v>3000</v>
      </c>
      <c r="BJ84" s="45" t="n">
        <v>890.48</v>
      </c>
      <c r="BK84" s="45"/>
      <c r="BL84" s="45"/>
      <c r="BM84" s="46" t="n">
        <f aca="false">SUM(BJ84/BI84*100)</f>
        <v>29.6826666666667</v>
      </c>
    </row>
    <row r="85" customFormat="false" ht="12.75" hidden="true" customHeight="false" outlineLevel="0" collapsed="false">
      <c r="A85" s="238"/>
      <c r="B85" s="234"/>
      <c r="C85" s="234"/>
      <c r="D85" s="234"/>
      <c r="E85" s="234"/>
      <c r="F85" s="234"/>
      <c r="G85" s="234"/>
      <c r="H85" s="234"/>
      <c r="I85" s="244" t="n">
        <v>32334</v>
      </c>
      <c r="J85" s="245" t="s">
        <v>603</v>
      </c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37"/>
      <c r="W85" s="246"/>
      <c r="X85" s="246"/>
      <c r="Y85" s="246"/>
      <c r="Z85" s="246" t="n">
        <v>8000</v>
      </c>
      <c r="AA85" s="246" t="n">
        <v>5000</v>
      </c>
      <c r="AB85" s="246" t="n">
        <v>3750</v>
      </c>
      <c r="AC85" s="246" t="n">
        <v>5000</v>
      </c>
      <c r="AD85" s="246" t="n">
        <v>10000</v>
      </c>
      <c r="AE85" s="246"/>
      <c r="AF85" s="246"/>
      <c r="AG85" s="248" t="n">
        <f aca="false">SUM(AD85+AE85-AF85)</f>
        <v>10000</v>
      </c>
      <c r="AH85" s="246" t="n">
        <v>4830.36</v>
      </c>
      <c r="AI85" s="246" t="n">
        <v>10000</v>
      </c>
      <c r="AJ85" s="45" t="n">
        <v>0</v>
      </c>
      <c r="AK85" s="246" t="n">
        <v>10000</v>
      </c>
      <c r="AL85" s="246"/>
      <c r="AM85" s="246"/>
      <c r="AN85" s="45" t="n">
        <f aca="false">SUM(AK85+AL85-AM85)</f>
        <v>10000</v>
      </c>
      <c r="AO85" s="237" t="n">
        <f aca="false">SUM(AN85/$AN$2)</f>
        <v>1327.22808414626</v>
      </c>
      <c r="AP85" s="45" t="n">
        <v>5000</v>
      </c>
      <c r="AQ85" s="45"/>
      <c r="AR85" s="237" t="n">
        <f aca="false">SUM(AP85/$AN$2)</f>
        <v>663.61404207313</v>
      </c>
      <c r="AS85" s="237"/>
      <c r="AT85" s="237"/>
      <c r="AU85" s="237"/>
      <c r="AV85" s="237"/>
      <c r="AW85" s="237" t="n">
        <f aca="false">SUM(AR85+AU85-AV85)</f>
        <v>663.61404207313</v>
      </c>
      <c r="AX85" s="45" t="n">
        <v>663.61</v>
      </c>
      <c r="AY85" s="45"/>
      <c r="AZ85" s="45"/>
      <c r="BA85" s="45"/>
      <c r="BB85" s="45"/>
      <c r="BC85" s="45"/>
      <c r="BD85" s="45" t="n">
        <f aca="false">SUM(AX85+AY85+AZ85+BA85+BB85+BC85)</f>
        <v>663.61</v>
      </c>
      <c r="BE85" s="45" t="n">
        <f aca="false">SUM(AW85-BD85)</f>
        <v>0.00404207313022198</v>
      </c>
      <c r="BF85" s="45" t="n">
        <f aca="false">SUM(BE85-AW85)</f>
        <v>-663.61</v>
      </c>
      <c r="BG85" s="45"/>
      <c r="BH85" s="45" t="n">
        <v>500</v>
      </c>
      <c r="BI85" s="45" t="n">
        <v>500</v>
      </c>
      <c r="BJ85" s="45"/>
      <c r="BK85" s="45"/>
      <c r="BL85" s="45"/>
      <c r="BM85" s="46" t="n">
        <f aca="false">SUM(BJ85/BI85*100)</f>
        <v>0</v>
      </c>
    </row>
    <row r="86" customFormat="false" ht="12.75" hidden="true" customHeight="false" outlineLevel="0" collapsed="false">
      <c r="A86" s="238"/>
      <c r="B86" s="234"/>
      <c r="C86" s="234"/>
      <c r="D86" s="234"/>
      <c r="E86" s="234"/>
      <c r="F86" s="234"/>
      <c r="G86" s="234"/>
      <c r="H86" s="234"/>
      <c r="I86" s="244" t="n">
        <v>32331</v>
      </c>
      <c r="J86" s="245" t="s">
        <v>604</v>
      </c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37"/>
      <c r="W86" s="246"/>
      <c r="X86" s="246" t="n">
        <v>8000</v>
      </c>
      <c r="Y86" s="246" t="n">
        <v>8000</v>
      </c>
      <c r="Z86" s="246" t="n">
        <v>8000</v>
      </c>
      <c r="AA86" s="246" t="n">
        <v>8000</v>
      </c>
      <c r="AB86" s="246"/>
      <c r="AC86" s="246" t="n">
        <v>8000</v>
      </c>
      <c r="AD86" s="246" t="n">
        <v>8000</v>
      </c>
      <c r="AE86" s="246"/>
      <c r="AF86" s="246"/>
      <c r="AG86" s="248" t="n">
        <f aca="false">SUM(AD86+AE86-AF86)</f>
        <v>8000</v>
      </c>
      <c r="AH86" s="246" t="n">
        <v>3200</v>
      </c>
      <c r="AI86" s="246" t="n">
        <v>6000</v>
      </c>
      <c r="AJ86" s="45" t="n">
        <v>0</v>
      </c>
      <c r="AK86" s="246" t="n">
        <v>6000</v>
      </c>
      <c r="AL86" s="246"/>
      <c r="AM86" s="246"/>
      <c r="AN86" s="45" t="n">
        <f aca="false">SUM(AK86+AL86-AM86)</f>
        <v>6000</v>
      </c>
      <c r="AO86" s="237" t="n">
        <f aca="false">SUM(AN86/$AN$2)</f>
        <v>796.336850487756</v>
      </c>
      <c r="AP86" s="45" t="n">
        <v>0</v>
      </c>
      <c r="AQ86" s="45"/>
      <c r="AR86" s="237" t="n">
        <f aca="false">SUM(AP86/$AN$2)</f>
        <v>0</v>
      </c>
      <c r="AS86" s="237"/>
      <c r="AT86" s="237"/>
      <c r="AU86" s="237"/>
      <c r="AV86" s="237"/>
      <c r="AW86" s="237" t="n">
        <f aca="false">SUM(AR86+AU86-AV86)</f>
        <v>0</v>
      </c>
      <c r="AX86" s="45"/>
      <c r="AY86" s="45"/>
      <c r="AZ86" s="45"/>
      <c r="BA86" s="45"/>
      <c r="BB86" s="45"/>
      <c r="BC86" s="45"/>
      <c r="BD86" s="45" t="n">
        <f aca="false">SUM(AX86+AY86+AZ86+BA86+BB86+BC86)</f>
        <v>0</v>
      </c>
      <c r="BE86" s="45" t="n">
        <f aca="false">SUM(AW86-BD86)</f>
        <v>0</v>
      </c>
      <c r="BF86" s="45" t="n">
        <f aca="false">SUM(BE86-AW86)</f>
        <v>0</v>
      </c>
      <c r="BG86" s="45"/>
      <c r="BH86" s="45"/>
      <c r="BI86" s="45"/>
      <c r="BJ86" s="45"/>
      <c r="BK86" s="45"/>
      <c r="BL86" s="45"/>
      <c r="BM86" s="46" t="e">
        <f aca="false">SUM(BJ86/BI86*100)</f>
        <v>#DIV/0!</v>
      </c>
    </row>
    <row r="87" customFormat="false" ht="12.75" hidden="true" customHeight="false" outlineLevel="0" collapsed="false">
      <c r="A87" s="238"/>
      <c r="B87" s="234"/>
      <c r="C87" s="234"/>
      <c r="D87" s="234"/>
      <c r="E87" s="234"/>
      <c r="F87" s="234"/>
      <c r="G87" s="234"/>
      <c r="H87" s="234"/>
      <c r="I87" s="244" t="n">
        <v>32342</v>
      </c>
      <c r="J87" s="245" t="s">
        <v>605</v>
      </c>
      <c r="K87" s="246" t="n">
        <v>151628.39</v>
      </c>
      <c r="L87" s="246" t="n">
        <v>5000</v>
      </c>
      <c r="M87" s="246" t="n">
        <v>5000</v>
      </c>
      <c r="N87" s="246" t="n">
        <v>5000</v>
      </c>
      <c r="O87" s="246" t="n">
        <v>5000</v>
      </c>
      <c r="P87" s="246" t="n">
        <v>5000</v>
      </c>
      <c r="Q87" s="246" t="n">
        <v>5000</v>
      </c>
      <c r="R87" s="246" t="n">
        <v>6000</v>
      </c>
      <c r="S87" s="246" t="n">
        <v>8000</v>
      </c>
      <c r="T87" s="246" t="n">
        <v>11250</v>
      </c>
      <c r="U87" s="246"/>
      <c r="V87" s="237" t="n">
        <f aca="false">S87/P87*100</f>
        <v>160</v>
      </c>
      <c r="W87" s="246" t="n">
        <v>15000</v>
      </c>
      <c r="X87" s="246" t="n">
        <v>15000</v>
      </c>
      <c r="Y87" s="246" t="n">
        <v>15000</v>
      </c>
      <c r="Z87" s="246" t="n">
        <v>65000</v>
      </c>
      <c r="AA87" s="246" t="n">
        <v>70000</v>
      </c>
      <c r="AB87" s="246" t="n">
        <v>15820</v>
      </c>
      <c r="AC87" s="246" t="n">
        <v>70000</v>
      </c>
      <c r="AD87" s="246" t="n">
        <v>50000</v>
      </c>
      <c r="AE87" s="246"/>
      <c r="AF87" s="246"/>
      <c r="AG87" s="248" t="n">
        <f aca="false">SUM(AD87+AE87-AF87)</f>
        <v>50000</v>
      </c>
      <c r="AH87" s="246" t="n">
        <v>40521.47</v>
      </c>
      <c r="AI87" s="246" t="n">
        <v>55000</v>
      </c>
      <c r="AJ87" s="45" t="n">
        <v>26754.62</v>
      </c>
      <c r="AK87" s="246" t="n">
        <v>55000</v>
      </c>
      <c r="AL87" s="246"/>
      <c r="AM87" s="246"/>
      <c r="AN87" s="45" t="n">
        <f aca="false">SUM(AK87+AL87-AM87)</f>
        <v>55000</v>
      </c>
      <c r="AO87" s="237" t="n">
        <f aca="false">SUM(AN87/$AN$2)</f>
        <v>7299.75446280443</v>
      </c>
      <c r="AP87" s="45" t="n">
        <v>40000</v>
      </c>
      <c r="AQ87" s="45"/>
      <c r="AR87" s="237" t="n">
        <f aca="false">SUM(AP87/$AN$2)</f>
        <v>5308.91233658504</v>
      </c>
      <c r="AS87" s="237" t="n">
        <v>1379.07</v>
      </c>
      <c r="AT87" s="237" t="n">
        <v>1379.07</v>
      </c>
      <c r="AU87" s="237"/>
      <c r="AV87" s="237" t="n">
        <v>1000</v>
      </c>
      <c r="AW87" s="237" t="n">
        <f aca="false">SUM(AR87+AU87-AV87)</f>
        <v>4308.91233658504</v>
      </c>
      <c r="AX87" s="45" t="n">
        <v>4308.91</v>
      </c>
      <c r="AY87" s="45"/>
      <c r="AZ87" s="45"/>
      <c r="BA87" s="45"/>
      <c r="BB87" s="45"/>
      <c r="BC87" s="45"/>
      <c r="BD87" s="45" t="n">
        <f aca="false">SUM(AX87+AY87+AZ87+BA87+BB87+BC87)</f>
        <v>4308.91</v>
      </c>
      <c r="BE87" s="45" t="n">
        <f aca="false">SUM(AW87-BD87)</f>
        <v>0.00233658504203049</v>
      </c>
      <c r="BF87" s="45" t="n">
        <f aca="false">SUM(BE87-AW87)</f>
        <v>-4308.91</v>
      </c>
      <c r="BG87" s="45" t="n">
        <v>3034.92</v>
      </c>
      <c r="BH87" s="45" t="n">
        <v>4500</v>
      </c>
      <c r="BI87" s="45" t="n">
        <v>4500</v>
      </c>
      <c r="BJ87" s="45" t="n">
        <v>2287.48</v>
      </c>
      <c r="BK87" s="45"/>
      <c r="BL87" s="45"/>
      <c r="BM87" s="46" t="n">
        <f aca="false">SUM(BJ87/BI87*100)</f>
        <v>50.8328888888889</v>
      </c>
    </row>
    <row r="88" customFormat="false" ht="12.75" hidden="true" customHeight="false" outlineLevel="0" collapsed="false">
      <c r="A88" s="238"/>
      <c r="B88" s="234"/>
      <c r="C88" s="234"/>
      <c r="D88" s="234"/>
      <c r="E88" s="234"/>
      <c r="F88" s="234"/>
      <c r="G88" s="234"/>
      <c r="H88" s="234"/>
      <c r="I88" s="244" t="n">
        <v>32341</v>
      </c>
      <c r="J88" s="245" t="s">
        <v>606</v>
      </c>
      <c r="K88" s="246" t="n">
        <v>5288.02</v>
      </c>
      <c r="L88" s="246" t="n">
        <v>8000</v>
      </c>
      <c r="M88" s="246" t="n">
        <v>8000</v>
      </c>
      <c r="N88" s="246" t="n">
        <v>4000</v>
      </c>
      <c r="O88" s="246" t="n">
        <v>4000</v>
      </c>
      <c r="P88" s="246" t="n">
        <v>4000</v>
      </c>
      <c r="Q88" s="246" t="n">
        <v>4000</v>
      </c>
      <c r="R88" s="246" t="n">
        <v>850.82</v>
      </c>
      <c r="S88" s="246" t="n">
        <v>4000</v>
      </c>
      <c r="T88" s="246" t="n">
        <v>1386.78</v>
      </c>
      <c r="U88" s="246"/>
      <c r="V88" s="237" t="n">
        <f aca="false">S88/P88*100</f>
        <v>100</v>
      </c>
      <c r="W88" s="246" t="n">
        <v>4000</v>
      </c>
      <c r="X88" s="246" t="n">
        <v>3000</v>
      </c>
      <c r="Y88" s="246" t="n">
        <v>3000</v>
      </c>
      <c r="Z88" s="246" t="n">
        <v>3000</v>
      </c>
      <c r="AA88" s="246" t="n">
        <v>3000</v>
      </c>
      <c r="AB88" s="246" t="n">
        <v>660.49</v>
      </c>
      <c r="AC88" s="246" t="n">
        <v>3000</v>
      </c>
      <c r="AD88" s="246" t="n">
        <v>3000</v>
      </c>
      <c r="AE88" s="246"/>
      <c r="AF88" s="246"/>
      <c r="AG88" s="248" t="n">
        <f aca="false">SUM(AD88+AE88-AF88)</f>
        <v>3000</v>
      </c>
      <c r="AH88" s="246" t="n">
        <v>1699.95</v>
      </c>
      <c r="AI88" s="246" t="n">
        <v>3000</v>
      </c>
      <c r="AJ88" s="45" t="n">
        <v>672.4</v>
      </c>
      <c r="AK88" s="246" t="n">
        <v>3000</v>
      </c>
      <c r="AL88" s="246"/>
      <c r="AM88" s="246"/>
      <c r="AN88" s="45" t="n">
        <f aca="false">SUM(AK88+AL88-AM88)</f>
        <v>3000</v>
      </c>
      <c r="AO88" s="237" t="n">
        <f aca="false">SUM(AN88/$AN$2)</f>
        <v>398.168425243878</v>
      </c>
      <c r="AP88" s="45" t="n">
        <v>3500</v>
      </c>
      <c r="AQ88" s="45"/>
      <c r="AR88" s="237" t="n">
        <f aca="false">SUM(AP88/$AN$2)</f>
        <v>464.529829451191</v>
      </c>
      <c r="AS88" s="237" t="n">
        <v>124.08</v>
      </c>
      <c r="AT88" s="237" t="n">
        <v>124.08</v>
      </c>
      <c r="AU88" s="237"/>
      <c r="AV88" s="237"/>
      <c r="AW88" s="237" t="n">
        <f aca="false">SUM(AR88+AU88-AV88)</f>
        <v>464.529829451191</v>
      </c>
      <c r="AX88" s="45" t="n">
        <v>464.53</v>
      </c>
      <c r="AY88" s="45"/>
      <c r="AZ88" s="45"/>
      <c r="BA88" s="45"/>
      <c r="BB88" s="45"/>
      <c r="BC88" s="45"/>
      <c r="BD88" s="45" t="n">
        <f aca="false">SUM(AX88+AY88+AZ88+BA88+BB88+BC88)</f>
        <v>464.53</v>
      </c>
      <c r="BE88" s="45" t="n">
        <f aca="false">SUM(AW88-BD88)</f>
        <v>-0.000170548808796411</v>
      </c>
      <c r="BF88" s="45" t="n">
        <f aca="false">SUM(BE88-AW88)</f>
        <v>-464.53</v>
      </c>
      <c r="BG88" s="45" t="n">
        <v>187.45</v>
      </c>
      <c r="BH88" s="45" t="n">
        <v>400</v>
      </c>
      <c r="BI88" s="45" t="n">
        <v>400</v>
      </c>
      <c r="BJ88" s="45" t="n">
        <v>113.54</v>
      </c>
      <c r="BK88" s="45"/>
      <c r="BL88" s="45"/>
      <c r="BM88" s="46" t="n">
        <f aca="false">SUM(BJ88/BI88*100)</f>
        <v>28.385</v>
      </c>
    </row>
    <row r="89" customFormat="false" ht="12.75" hidden="true" customHeight="false" outlineLevel="0" collapsed="false">
      <c r="A89" s="238"/>
      <c r="B89" s="234"/>
      <c r="C89" s="234"/>
      <c r="D89" s="234"/>
      <c r="E89" s="234"/>
      <c r="F89" s="234"/>
      <c r="G89" s="234"/>
      <c r="H89" s="234"/>
      <c r="I89" s="244" t="n">
        <v>32343</v>
      </c>
      <c r="J89" s="245" t="s">
        <v>607</v>
      </c>
      <c r="K89" s="246" t="n">
        <v>44650</v>
      </c>
      <c r="L89" s="246"/>
      <c r="M89" s="246" t="n">
        <v>0</v>
      </c>
      <c r="N89" s="246" t="n">
        <v>15000</v>
      </c>
      <c r="O89" s="246" t="n">
        <v>15000</v>
      </c>
      <c r="P89" s="246" t="n">
        <v>15000</v>
      </c>
      <c r="Q89" s="246" t="n">
        <v>15000</v>
      </c>
      <c r="R89" s="246" t="n">
        <v>218.75</v>
      </c>
      <c r="S89" s="246" t="n">
        <v>15000</v>
      </c>
      <c r="T89" s="246"/>
      <c r="U89" s="246"/>
      <c r="V89" s="237" t="n">
        <f aca="false">S89/P89*100</f>
        <v>100</v>
      </c>
      <c r="W89" s="246" t="n">
        <v>15000</v>
      </c>
      <c r="X89" s="246" t="n">
        <v>30000</v>
      </c>
      <c r="Y89" s="246" t="n">
        <v>30000</v>
      </c>
      <c r="Z89" s="246" t="n">
        <v>30000</v>
      </c>
      <c r="AA89" s="246" t="n">
        <v>35000</v>
      </c>
      <c r="AB89" s="246" t="n">
        <v>12993.75</v>
      </c>
      <c r="AC89" s="246" t="n">
        <v>35000</v>
      </c>
      <c r="AD89" s="246" t="n">
        <v>30000</v>
      </c>
      <c r="AE89" s="246"/>
      <c r="AF89" s="246"/>
      <c r="AG89" s="248" t="n">
        <f aca="false">SUM(AD89+AE89-AF89)</f>
        <v>30000</v>
      </c>
      <c r="AH89" s="246" t="n">
        <v>26433.75</v>
      </c>
      <c r="AI89" s="246" t="n">
        <v>30000</v>
      </c>
      <c r="AJ89" s="45" t="n">
        <v>36273.75</v>
      </c>
      <c r="AK89" s="246" t="n">
        <v>30000</v>
      </c>
      <c r="AL89" s="246"/>
      <c r="AM89" s="246"/>
      <c r="AN89" s="45" t="n">
        <f aca="false">SUM(AK89+AL89-AM89)</f>
        <v>30000</v>
      </c>
      <c r="AO89" s="237" t="n">
        <f aca="false">SUM(AN89/$AN$2)</f>
        <v>3981.68425243878</v>
      </c>
      <c r="AP89" s="45" t="n">
        <v>30000</v>
      </c>
      <c r="AQ89" s="45"/>
      <c r="AR89" s="237" t="n">
        <f aca="false">SUM(AP89/$AN$2)</f>
        <v>3981.68425243878</v>
      </c>
      <c r="AS89" s="237"/>
      <c r="AT89" s="237"/>
      <c r="AU89" s="237"/>
      <c r="AV89" s="237"/>
      <c r="AW89" s="237" t="n">
        <f aca="false">SUM(AR89+AU89-AV89)</f>
        <v>3981.68425243878</v>
      </c>
      <c r="AX89" s="45" t="n">
        <v>3981.68</v>
      </c>
      <c r="AY89" s="45"/>
      <c r="AZ89" s="45"/>
      <c r="BA89" s="45"/>
      <c r="BB89" s="45"/>
      <c r="BC89" s="45"/>
      <c r="BD89" s="45" t="n">
        <f aca="false">SUM(AX89+AY89+AZ89+BA89+BB89+BC89)</f>
        <v>3981.68</v>
      </c>
      <c r="BE89" s="45" t="n">
        <f aca="false">SUM(AW89-BD89)</f>
        <v>0.00425243878135007</v>
      </c>
      <c r="BF89" s="45" t="n">
        <f aca="false">SUM(BE89-AW89)</f>
        <v>-3981.68</v>
      </c>
      <c r="BG89" s="45"/>
      <c r="BH89" s="45" t="n">
        <v>4000</v>
      </c>
      <c r="BI89" s="45" t="n">
        <v>4000</v>
      </c>
      <c r="BJ89" s="45" t="n">
        <v>2040</v>
      </c>
      <c r="BK89" s="45"/>
      <c r="BL89" s="45"/>
      <c r="BM89" s="46" t="n">
        <f aca="false">SUM(BJ89/BI89*100)</f>
        <v>51</v>
      </c>
    </row>
    <row r="90" customFormat="false" ht="12.75" hidden="true" customHeight="false" outlineLevel="0" collapsed="false">
      <c r="A90" s="238"/>
      <c r="B90" s="234"/>
      <c r="C90" s="234"/>
      <c r="D90" s="234"/>
      <c r="E90" s="234"/>
      <c r="F90" s="234"/>
      <c r="G90" s="234"/>
      <c r="H90" s="234"/>
      <c r="I90" s="244" t="n">
        <v>32343</v>
      </c>
      <c r="J90" s="245" t="s">
        <v>608</v>
      </c>
      <c r="K90" s="246"/>
      <c r="L90" s="246"/>
      <c r="M90" s="246"/>
      <c r="N90" s="246" t="n">
        <v>2000</v>
      </c>
      <c r="O90" s="246" t="n">
        <v>2000</v>
      </c>
      <c r="P90" s="246" t="n">
        <v>2000</v>
      </c>
      <c r="Q90" s="246" t="n">
        <v>2000</v>
      </c>
      <c r="R90" s="246"/>
      <c r="S90" s="246" t="n">
        <v>2000</v>
      </c>
      <c r="T90" s="246"/>
      <c r="U90" s="246"/>
      <c r="V90" s="237" t="n">
        <f aca="false">S90/P90*100</f>
        <v>100</v>
      </c>
      <c r="W90" s="246" t="n">
        <v>2000</v>
      </c>
      <c r="X90" s="246" t="n">
        <v>2000</v>
      </c>
      <c r="Y90" s="246" t="n">
        <v>0</v>
      </c>
      <c r="Z90" s="246" t="n">
        <v>30000</v>
      </c>
      <c r="AA90" s="246" t="n">
        <v>30000</v>
      </c>
      <c r="AB90" s="246"/>
      <c r="AC90" s="246" t="n">
        <v>30000</v>
      </c>
      <c r="AD90" s="246" t="n">
        <v>35000</v>
      </c>
      <c r="AE90" s="246"/>
      <c r="AF90" s="246"/>
      <c r="AG90" s="248" t="n">
        <f aca="false">SUM(AD90+AE90-AF90)</f>
        <v>35000</v>
      </c>
      <c r="AH90" s="246" t="n">
        <v>33925</v>
      </c>
      <c r="AI90" s="246" t="n">
        <v>35000</v>
      </c>
      <c r="AJ90" s="45" t="n">
        <v>0</v>
      </c>
      <c r="AK90" s="246" t="n">
        <v>45000</v>
      </c>
      <c r="AL90" s="246"/>
      <c r="AM90" s="246"/>
      <c r="AN90" s="45" t="n">
        <f aca="false">SUM(AK90+AL90-AM90)</f>
        <v>45000</v>
      </c>
      <c r="AO90" s="237" t="n">
        <f aca="false">SUM(AN90/$AN$2)</f>
        <v>5972.52637865817</v>
      </c>
      <c r="AP90" s="45" t="n">
        <v>45000</v>
      </c>
      <c r="AQ90" s="45"/>
      <c r="AR90" s="237" t="n">
        <f aca="false">SUM(AP90/$AN$2)</f>
        <v>5972.52637865817</v>
      </c>
      <c r="AS90" s="237" t="n">
        <v>5540</v>
      </c>
      <c r="AT90" s="237" t="n">
        <v>5540</v>
      </c>
      <c r="AU90" s="237"/>
      <c r="AV90" s="237"/>
      <c r="AW90" s="237" t="n">
        <f aca="false">SUM(AR90+AU90-AV90)</f>
        <v>5972.52637865817</v>
      </c>
      <c r="AX90" s="45" t="n">
        <v>5972.53</v>
      </c>
      <c r="AY90" s="45"/>
      <c r="AZ90" s="45"/>
      <c r="BA90" s="45"/>
      <c r="BB90" s="45"/>
      <c r="BC90" s="45"/>
      <c r="BD90" s="45" t="n">
        <f aca="false">SUM(AX90+AY90+AZ90+BA90+BB90+BC90)</f>
        <v>5972.53</v>
      </c>
      <c r="BE90" s="45" t="n">
        <f aca="false">SUM(AW90-BD90)</f>
        <v>-0.00362134182796581</v>
      </c>
      <c r="BF90" s="45" t="n">
        <f aca="false">SUM(BE90-AW90)</f>
        <v>-5972.53</v>
      </c>
      <c r="BG90" s="45" t="n">
        <v>7664</v>
      </c>
      <c r="BH90" s="45" t="n">
        <v>8000</v>
      </c>
      <c r="BI90" s="45" t="n">
        <v>8000</v>
      </c>
      <c r="BJ90" s="45" t="n">
        <v>3396.3</v>
      </c>
      <c r="BK90" s="45"/>
      <c r="BL90" s="45"/>
      <c r="BM90" s="46" t="n">
        <f aca="false">SUM(BJ90/BI90*100)</f>
        <v>42.45375</v>
      </c>
    </row>
    <row r="91" customFormat="false" ht="12.75" hidden="true" customHeight="false" outlineLevel="0" collapsed="false">
      <c r="A91" s="238"/>
      <c r="B91" s="234"/>
      <c r="C91" s="234"/>
      <c r="D91" s="234"/>
      <c r="E91" s="234"/>
      <c r="F91" s="234"/>
      <c r="G91" s="234"/>
      <c r="H91" s="234"/>
      <c r="I91" s="244" t="n">
        <v>32343</v>
      </c>
      <c r="J91" s="245" t="s">
        <v>609</v>
      </c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37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8"/>
      <c r="AH91" s="246"/>
      <c r="AI91" s="246"/>
      <c r="AJ91" s="45" t="n">
        <v>1841.51</v>
      </c>
      <c r="AK91" s="246" t="n">
        <v>5000</v>
      </c>
      <c r="AL91" s="246" t="n">
        <v>5000</v>
      </c>
      <c r="AM91" s="246"/>
      <c r="AN91" s="45" t="n">
        <f aca="false">SUM(AK91+AL91-AM91)</f>
        <v>10000</v>
      </c>
      <c r="AO91" s="237" t="n">
        <f aca="false">SUM(AN91/$AN$2)</f>
        <v>1327.22808414626</v>
      </c>
      <c r="AP91" s="45" t="n">
        <v>10000</v>
      </c>
      <c r="AQ91" s="45"/>
      <c r="AR91" s="237" t="n">
        <f aca="false">SUM(AP91/$AN$2)</f>
        <v>1327.22808414626</v>
      </c>
      <c r="AS91" s="237" t="n">
        <v>794.38</v>
      </c>
      <c r="AT91" s="237" t="n">
        <v>794.38</v>
      </c>
      <c r="AU91" s="237"/>
      <c r="AV91" s="237"/>
      <c r="AW91" s="237" t="n">
        <f aca="false">SUM(AR91+AU91-AV91)</f>
        <v>1327.22808414626</v>
      </c>
      <c r="AX91" s="45" t="n">
        <v>1327.23</v>
      </c>
      <c r="AY91" s="45"/>
      <c r="AZ91" s="45"/>
      <c r="BA91" s="45"/>
      <c r="BB91" s="45"/>
      <c r="BC91" s="45"/>
      <c r="BD91" s="45" t="n">
        <f aca="false">SUM(AX91+AY91+AZ91+BA91+BB91+BC91)</f>
        <v>1327.23</v>
      </c>
      <c r="BE91" s="45" t="n">
        <f aca="false">SUM(AW91-BD91)</f>
        <v>-0.00191585373954695</v>
      </c>
      <c r="BF91" s="45" t="n">
        <f aca="false">SUM(BE91-AW91)</f>
        <v>-1327.23</v>
      </c>
      <c r="BG91" s="45" t="n">
        <v>794.38</v>
      </c>
      <c r="BH91" s="45" t="n">
        <v>1300</v>
      </c>
      <c r="BI91" s="45" t="n">
        <v>1300</v>
      </c>
      <c r="BJ91" s="45" t="n">
        <v>1197.1</v>
      </c>
      <c r="BK91" s="45"/>
      <c r="BL91" s="45"/>
      <c r="BM91" s="46" t="n">
        <f aca="false">SUM(BJ91/BI91*100)</f>
        <v>92.0846153846154</v>
      </c>
    </row>
    <row r="92" customFormat="false" ht="12.75" hidden="true" customHeight="false" outlineLevel="0" collapsed="false">
      <c r="A92" s="238"/>
      <c r="B92" s="234"/>
      <c r="C92" s="234"/>
      <c r="D92" s="234"/>
      <c r="E92" s="234"/>
      <c r="F92" s="234"/>
      <c r="G92" s="234"/>
      <c r="H92" s="234"/>
      <c r="I92" s="244" t="n">
        <v>32353</v>
      </c>
      <c r="J92" s="245" t="s">
        <v>610</v>
      </c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37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8"/>
      <c r="AH92" s="246"/>
      <c r="AI92" s="246"/>
      <c r="AJ92" s="45" t="n">
        <v>1320.79</v>
      </c>
      <c r="AK92" s="246" t="n">
        <v>3000</v>
      </c>
      <c r="AL92" s="246"/>
      <c r="AM92" s="246"/>
      <c r="AN92" s="45" t="n">
        <f aca="false">SUM(AK92+AL92-AM92)</f>
        <v>3000</v>
      </c>
      <c r="AO92" s="237" t="n">
        <f aca="false">SUM(AN92/$AN$2)</f>
        <v>398.168425243878</v>
      </c>
      <c r="AP92" s="45" t="n">
        <v>3000</v>
      </c>
      <c r="AQ92" s="45"/>
      <c r="AR92" s="237" t="n">
        <f aca="false">SUM(AP92/$AN$2)</f>
        <v>398.168425243878</v>
      </c>
      <c r="AS92" s="237"/>
      <c r="AT92" s="237"/>
      <c r="AU92" s="237"/>
      <c r="AV92" s="237"/>
      <c r="AW92" s="237" t="n">
        <f aca="false">SUM(AR92+AU92-AV92)</f>
        <v>398.168425243878</v>
      </c>
      <c r="AX92" s="45" t="n">
        <v>398.17</v>
      </c>
      <c r="AY92" s="45"/>
      <c r="AZ92" s="45"/>
      <c r="BA92" s="45"/>
      <c r="BB92" s="45"/>
      <c r="BC92" s="45"/>
      <c r="BD92" s="45" t="n">
        <f aca="false">SUM(AX92+AY92+AZ92+BA92+BB92+BC92)</f>
        <v>398.17</v>
      </c>
      <c r="BE92" s="45" t="n">
        <f aca="false">SUM(AW92-BD92)</f>
        <v>-0.00157475612189728</v>
      </c>
      <c r="BF92" s="45" t="n">
        <f aca="false">SUM(BE92-AW92)</f>
        <v>-398.17</v>
      </c>
      <c r="BG92" s="45"/>
      <c r="BH92" s="45"/>
      <c r="BI92" s="45"/>
      <c r="BJ92" s="45"/>
      <c r="BK92" s="45"/>
      <c r="BL92" s="45"/>
      <c r="BM92" s="46" t="e">
        <f aca="false">SUM(BJ92/BI92*100)</f>
        <v>#DIV/0!</v>
      </c>
    </row>
    <row r="93" customFormat="false" ht="12.75" hidden="true" customHeight="false" outlineLevel="0" collapsed="false">
      <c r="A93" s="238"/>
      <c r="B93" s="234"/>
      <c r="C93" s="234"/>
      <c r="D93" s="234"/>
      <c r="E93" s="234"/>
      <c r="F93" s="234"/>
      <c r="G93" s="234"/>
      <c r="H93" s="234"/>
      <c r="I93" s="244" t="n">
        <v>32361</v>
      </c>
      <c r="J93" s="245" t="s">
        <v>611</v>
      </c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37"/>
      <c r="W93" s="246"/>
      <c r="X93" s="246" t="n">
        <v>4000</v>
      </c>
      <c r="Y93" s="246" t="n">
        <v>1000</v>
      </c>
      <c r="Z93" s="246" t="n">
        <v>0</v>
      </c>
      <c r="AA93" s="246" t="n">
        <v>5000</v>
      </c>
      <c r="AB93" s="246"/>
      <c r="AC93" s="246" t="n">
        <v>5000</v>
      </c>
      <c r="AD93" s="246" t="n">
        <v>5000</v>
      </c>
      <c r="AE93" s="246"/>
      <c r="AF93" s="246"/>
      <c r="AG93" s="248" t="n">
        <f aca="false">SUM(AD93+AE93-AF93)</f>
        <v>5000</v>
      </c>
      <c r="AH93" s="246" t="n">
        <v>110</v>
      </c>
      <c r="AI93" s="246" t="n">
        <v>5000</v>
      </c>
      <c r="AJ93" s="45" t="n">
        <v>310</v>
      </c>
      <c r="AK93" s="246" t="n">
        <v>5000</v>
      </c>
      <c r="AL93" s="246"/>
      <c r="AM93" s="246"/>
      <c r="AN93" s="45" t="n">
        <f aca="false">SUM(AK93+AL93-AM93)</f>
        <v>5000</v>
      </c>
      <c r="AO93" s="237" t="n">
        <f aca="false">SUM(AN93/$AN$2)</f>
        <v>663.61404207313</v>
      </c>
      <c r="AP93" s="45" t="n">
        <v>5000</v>
      </c>
      <c r="AQ93" s="45"/>
      <c r="AR93" s="237" t="n">
        <f aca="false">SUM(AP93/$AN$2)</f>
        <v>663.61404207313</v>
      </c>
      <c r="AS93" s="237"/>
      <c r="AT93" s="237"/>
      <c r="AU93" s="237"/>
      <c r="AV93" s="237"/>
      <c r="AW93" s="237" t="n">
        <f aca="false">SUM(AR93+AU93-AV93)</f>
        <v>663.61404207313</v>
      </c>
      <c r="AX93" s="45" t="n">
        <v>663.61</v>
      </c>
      <c r="AY93" s="45"/>
      <c r="AZ93" s="45"/>
      <c r="BA93" s="45"/>
      <c r="BB93" s="45"/>
      <c r="BC93" s="45"/>
      <c r="BD93" s="45" t="n">
        <f aca="false">SUM(AX93+AY93+AZ93+BA93+BB93+BC93)</f>
        <v>663.61</v>
      </c>
      <c r="BE93" s="45" t="n">
        <f aca="false">SUM(AW93-BD93)</f>
        <v>0.00404207313022198</v>
      </c>
      <c r="BF93" s="45" t="n">
        <f aca="false">SUM(BE93-AW93)</f>
        <v>-663.61</v>
      </c>
      <c r="BG93" s="45"/>
      <c r="BH93" s="45" t="n">
        <v>800</v>
      </c>
      <c r="BI93" s="45" t="n">
        <v>800</v>
      </c>
      <c r="BJ93" s="45"/>
      <c r="BK93" s="45"/>
      <c r="BL93" s="45"/>
      <c r="BM93" s="46" t="n">
        <f aca="false">SUM(BJ93/BI93*100)</f>
        <v>0</v>
      </c>
    </row>
    <row r="94" customFormat="false" ht="12.75" hidden="true" customHeight="false" outlineLevel="0" collapsed="false">
      <c r="A94" s="238"/>
      <c r="B94" s="234"/>
      <c r="C94" s="234"/>
      <c r="D94" s="234"/>
      <c r="E94" s="234"/>
      <c r="F94" s="234"/>
      <c r="G94" s="234"/>
      <c r="H94" s="234"/>
      <c r="I94" s="244" t="n">
        <v>32369</v>
      </c>
      <c r="J94" s="245" t="s">
        <v>612</v>
      </c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37"/>
      <c r="W94" s="246"/>
      <c r="X94" s="246"/>
      <c r="Y94" s="246" t="n">
        <v>10000</v>
      </c>
      <c r="Z94" s="246" t="n">
        <v>20000</v>
      </c>
      <c r="AA94" s="246" t="n">
        <v>20000</v>
      </c>
      <c r="AB94" s="246" t="n">
        <v>1518.13</v>
      </c>
      <c r="AC94" s="246" t="n">
        <v>20000</v>
      </c>
      <c r="AD94" s="246" t="n">
        <v>20000</v>
      </c>
      <c r="AE94" s="246"/>
      <c r="AF94" s="246"/>
      <c r="AG94" s="248" t="n">
        <f aca="false">SUM(AD94+AE94-AF94)</f>
        <v>20000</v>
      </c>
      <c r="AH94" s="246" t="n">
        <v>800</v>
      </c>
      <c r="AI94" s="246" t="n">
        <v>15000</v>
      </c>
      <c r="AJ94" s="45" t="n">
        <v>0</v>
      </c>
      <c r="AK94" s="246" t="n">
        <v>15000</v>
      </c>
      <c r="AL94" s="246"/>
      <c r="AM94" s="246"/>
      <c r="AN94" s="45" t="n">
        <f aca="false">SUM(AK94+AL94-AM94)</f>
        <v>15000</v>
      </c>
      <c r="AO94" s="237" t="n">
        <f aca="false">SUM(AN94/$AN$2)</f>
        <v>1990.84212621939</v>
      </c>
      <c r="AP94" s="45" t="n">
        <v>15000</v>
      </c>
      <c r="AQ94" s="45"/>
      <c r="AR94" s="237" t="n">
        <f aca="false">SUM(AP94/$AN$2)</f>
        <v>1990.84212621939</v>
      </c>
      <c r="AS94" s="237" t="n">
        <v>1805.65</v>
      </c>
      <c r="AT94" s="237" t="n">
        <v>1805.65</v>
      </c>
      <c r="AU94" s="237" t="n">
        <v>1200</v>
      </c>
      <c r="AV94" s="237"/>
      <c r="AW94" s="237" t="n">
        <f aca="false">SUM(AR94+AU94-AV94)</f>
        <v>3190.84212621939</v>
      </c>
      <c r="AX94" s="45" t="n">
        <v>3190.84</v>
      </c>
      <c r="AY94" s="45"/>
      <c r="AZ94" s="45"/>
      <c r="BA94" s="45"/>
      <c r="BB94" s="45"/>
      <c r="BC94" s="45"/>
      <c r="BD94" s="45" t="n">
        <f aca="false">SUM(AX94+AY94+AZ94+BA94+BB94+BC94)</f>
        <v>3190.84</v>
      </c>
      <c r="BE94" s="45" t="n">
        <f aca="false">SUM(AW94-BD94)</f>
        <v>0.00212621939044766</v>
      </c>
      <c r="BF94" s="45" t="n">
        <f aca="false">SUM(BE94-AW94)</f>
        <v>-3190.84</v>
      </c>
      <c r="BG94" s="45" t="n">
        <v>1968.61</v>
      </c>
      <c r="BH94" s="45" t="n">
        <v>3200</v>
      </c>
      <c r="BI94" s="45" t="n">
        <v>3200</v>
      </c>
      <c r="BJ94" s="45" t="n">
        <v>663.61</v>
      </c>
      <c r="BK94" s="45"/>
      <c r="BL94" s="45"/>
      <c r="BM94" s="46" t="n">
        <f aca="false">SUM(BJ94/BI94*100)</f>
        <v>20.7378125</v>
      </c>
    </row>
    <row r="95" customFormat="false" ht="12.75" hidden="true" customHeight="false" outlineLevel="0" collapsed="false">
      <c r="A95" s="238"/>
      <c r="B95" s="234"/>
      <c r="C95" s="234"/>
      <c r="D95" s="234"/>
      <c r="E95" s="234"/>
      <c r="F95" s="234"/>
      <c r="G95" s="234"/>
      <c r="H95" s="234"/>
      <c r="I95" s="244" t="n">
        <v>32371</v>
      </c>
      <c r="J95" s="245" t="s">
        <v>613</v>
      </c>
      <c r="K95" s="246" t="n">
        <v>0</v>
      </c>
      <c r="L95" s="246" t="n">
        <v>5000</v>
      </c>
      <c r="M95" s="246" t="n">
        <v>5000</v>
      </c>
      <c r="N95" s="246" t="n">
        <v>33000</v>
      </c>
      <c r="O95" s="246" t="n">
        <v>33000</v>
      </c>
      <c r="P95" s="246" t="n">
        <v>30000</v>
      </c>
      <c r="Q95" s="246" t="n">
        <v>30000</v>
      </c>
      <c r="R95" s="246" t="n">
        <v>9974.45</v>
      </c>
      <c r="S95" s="246" t="n">
        <v>30000</v>
      </c>
      <c r="T95" s="246" t="n">
        <v>5279.5</v>
      </c>
      <c r="U95" s="246"/>
      <c r="V95" s="237" t="n">
        <f aca="false">S95/P95*100</f>
        <v>100</v>
      </c>
      <c r="W95" s="246" t="n">
        <v>20000</v>
      </c>
      <c r="X95" s="246" t="n">
        <v>20000</v>
      </c>
      <c r="Y95" s="246" t="n">
        <v>20000</v>
      </c>
      <c r="Z95" s="246" t="n">
        <v>30000</v>
      </c>
      <c r="AA95" s="246" t="n">
        <v>20000</v>
      </c>
      <c r="AB95" s="246" t="n">
        <v>11679.55</v>
      </c>
      <c r="AC95" s="246" t="n">
        <v>25000</v>
      </c>
      <c r="AD95" s="246" t="n">
        <v>40000</v>
      </c>
      <c r="AE95" s="246"/>
      <c r="AF95" s="246"/>
      <c r="AG95" s="248" t="n">
        <f aca="false">SUM(AD95+AE95-AF95)</f>
        <v>40000</v>
      </c>
      <c r="AH95" s="246" t="n">
        <v>49477.21</v>
      </c>
      <c r="AI95" s="246" t="n">
        <v>50000</v>
      </c>
      <c r="AJ95" s="45" t="n">
        <v>4479.17</v>
      </c>
      <c r="AK95" s="246" t="n">
        <v>50000</v>
      </c>
      <c r="AL95" s="246" t="n">
        <v>40000</v>
      </c>
      <c r="AM95" s="246"/>
      <c r="AN95" s="45" t="n">
        <f aca="false">SUM(AK95+AL95-AM95)</f>
        <v>90000</v>
      </c>
      <c r="AO95" s="237" t="n">
        <f aca="false">SUM(AN95/$AN$2)</f>
        <v>11945.0527573163</v>
      </c>
      <c r="AP95" s="45" t="n">
        <v>100000</v>
      </c>
      <c r="AQ95" s="45"/>
      <c r="AR95" s="237" t="n">
        <f aca="false">SUM(AP95/$AN$2)</f>
        <v>13272.2808414626</v>
      </c>
      <c r="AS95" s="237" t="n">
        <v>7368.8</v>
      </c>
      <c r="AT95" s="237" t="n">
        <v>7368.8</v>
      </c>
      <c r="AU95" s="237"/>
      <c r="AV95" s="237"/>
      <c r="AW95" s="237" t="n">
        <f aca="false">SUM(AR95+AU95-AV95)</f>
        <v>13272.2808414626</v>
      </c>
      <c r="AX95" s="45"/>
      <c r="AY95" s="45"/>
      <c r="AZ95" s="45" t="n">
        <v>13272.28</v>
      </c>
      <c r="BA95" s="45"/>
      <c r="BB95" s="45"/>
      <c r="BC95" s="45"/>
      <c r="BD95" s="45" t="n">
        <f aca="false">SUM(AX95+AY95+AZ95+BA95+BB95+BC95)</f>
        <v>13272.28</v>
      </c>
      <c r="BE95" s="45" t="n">
        <f aca="false">SUM(AW95-BD95)</f>
        <v>0.000841462604512344</v>
      </c>
      <c r="BF95" s="45" t="n">
        <f aca="false">SUM(BE95-AW95)</f>
        <v>-13272.28</v>
      </c>
      <c r="BG95" s="45" t="n">
        <v>12837.74</v>
      </c>
      <c r="BH95" s="45" t="n">
        <v>15000</v>
      </c>
      <c r="BI95" s="45" t="n">
        <v>15000</v>
      </c>
      <c r="BJ95" s="45" t="n">
        <v>4919.65</v>
      </c>
      <c r="BK95" s="45"/>
      <c r="BL95" s="45"/>
      <c r="BM95" s="46" t="n">
        <f aca="false">SUM(BJ95/BI95*100)</f>
        <v>32.7976666666667</v>
      </c>
    </row>
    <row r="96" customFormat="false" ht="12.75" hidden="true" customHeight="false" outlineLevel="0" collapsed="false">
      <c r="A96" s="238"/>
      <c r="B96" s="234"/>
      <c r="C96" s="234"/>
      <c r="D96" s="234"/>
      <c r="E96" s="234"/>
      <c r="F96" s="234"/>
      <c r="G96" s="234"/>
      <c r="H96" s="234"/>
      <c r="I96" s="244" t="n">
        <v>32371</v>
      </c>
      <c r="J96" s="245" t="s">
        <v>614</v>
      </c>
      <c r="K96" s="246"/>
      <c r="L96" s="246"/>
      <c r="M96" s="246"/>
      <c r="N96" s="246"/>
      <c r="O96" s="246"/>
      <c r="P96" s="246"/>
      <c r="Q96" s="246"/>
      <c r="R96" s="246"/>
      <c r="S96" s="246" t="n">
        <v>20000</v>
      </c>
      <c r="T96" s="246"/>
      <c r="U96" s="246"/>
      <c r="V96" s="237" t="e">
        <f aca="false">S96/P96*100</f>
        <v>#DIV/0!</v>
      </c>
      <c r="W96" s="246" t="n">
        <v>50000</v>
      </c>
      <c r="X96" s="246" t="n">
        <v>54000</v>
      </c>
      <c r="Y96" s="246" t="n">
        <v>110000</v>
      </c>
      <c r="Z96" s="246" t="n">
        <v>110000</v>
      </c>
      <c r="AA96" s="246" t="n">
        <v>150000</v>
      </c>
      <c r="AB96" s="246"/>
      <c r="AC96" s="246" t="n">
        <v>150000</v>
      </c>
      <c r="AD96" s="246" t="n">
        <v>50000</v>
      </c>
      <c r="AE96" s="246"/>
      <c r="AF96" s="246"/>
      <c r="AG96" s="248" t="n">
        <f aca="false">SUM(AD96+AE96-AF96)</f>
        <v>50000</v>
      </c>
      <c r="AH96" s="246" t="n">
        <v>21750</v>
      </c>
      <c r="AI96" s="246" t="n">
        <v>100000</v>
      </c>
      <c r="AJ96" s="45" t="n">
        <v>2750</v>
      </c>
      <c r="AK96" s="246" t="n">
        <v>100000</v>
      </c>
      <c r="AL96" s="246"/>
      <c r="AM96" s="246"/>
      <c r="AN96" s="45" t="n">
        <f aca="false">SUM(AK96+AL96-AM96)</f>
        <v>100000</v>
      </c>
      <c r="AO96" s="237" t="n">
        <f aca="false">SUM(AN96/$AN$2)</f>
        <v>13272.2808414626</v>
      </c>
      <c r="AP96" s="45" t="n">
        <v>100000</v>
      </c>
      <c r="AQ96" s="45"/>
      <c r="AR96" s="237" t="n">
        <f aca="false">SUM(AP96/$AN$2)</f>
        <v>13272.2808414626</v>
      </c>
      <c r="AS96" s="237" t="n">
        <v>5149.13</v>
      </c>
      <c r="AT96" s="237" t="n">
        <v>5149.13</v>
      </c>
      <c r="AU96" s="237"/>
      <c r="AV96" s="237"/>
      <c r="AW96" s="237" t="n">
        <f aca="false">SUM(AR96+AU96-AV96)</f>
        <v>13272.2808414626</v>
      </c>
      <c r="AX96" s="45"/>
      <c r="AY96" s="45"/>
      <c r="AZ96" s="45"/>
      <c r="BA96" s="45"/>
      <c r="BB96" s="45"/>
      <c r="BC96" s="45" t="n">
        <v>13272.28</v>
      </c>
      <c r="BD96" s="45" t="n">
        <f aca="false">SUM(AX96+AY96+AZ96+BA96+BB96+BC96)</f>
        <v>13272.28</v>
      </c>
      <c r="BE96" s="45" t="n">
        <f aca="false">SUM(AW96-BD96)</f>
        <v>0.000841462604512344</v>
      </c>
      <c r="BF96" s="45" t="n">
        <f aca="false">SUM(BE96-AW96)</f>
        <v>-13272.28</v>
      </c>
      <c r="BG96" s="45" t="n">
        <v>6824.13</v>
      </c>
      <c r="BH96" s="45" t="n">
        <v>6000</v>
      </c>
      <c r="BI96" s="45" t="n">
        <v>6000</v>
      </c>
      <c r="BJ96" s="45" t="n">
        <v>1200</v>
      </c>
      <c r="BK96" s="45"/>
      <c r="BL96" s="45"/>
      <c r="BM96" s="46" t="n">
        <f aca="false">SUM(BJ96/BI96*100)</f>
        <v>20</v>
      </c>
    </row>
    <row r="97" customFormat="false" ht="12.75" hidden="true" customHeight="false" outlineLevel="0" collapsed="false">
      <c r="A97" s="238"/>
      <c r="B97" s="234"/>
      <c r="C97" s="234"/>
      <c r="D97" s="234"/>
      <c r="E97" s="234"/>
      <c r="F97" s="234"/>
      <c r="G97" s="234"/>
      <c r="H97" s="234"/>
      <c r="I97" s="244" t="n">
        <v>32371</v>
      </c>
      <c r="J97" s="245" t="s">
        <v>615</v>
      </c>
      <c r="K97" s="246"/>
      <c r="L97" s="246"/>
      <c r="M97" s="246"/>
      <c r="N97" s="246"/>
      <c r="O97" s="246"/>
      <c r="P97" s="246"/>
      <c r="Q97" s="246"/>
      <c r="R97" s="246"/>
      <c r="S97" s="246" t="n">
        <v>100000</v>
      </c>
      <c r="T97" s="246"/>
      <c r="U97" s="246"/>
      <c r="V97" s="237" t="e">
        <f aca="false">S97/P97*100</f>
        <v>#DIV/0!</v>
      </c>
      <c r="W97" s="246" t="n">
        <v>0</v>
      </c>
      <c r="X97" s="246" t="n">
        <v>11000</v>
      </c>
      <c r="Y97" s="246" t="n">
        <v>10000</v>
      </c>
      <c r="Z97" s="246" t="n">
        <v>12000</v>
      </c>
      <c r="AA97" s="246"/>
      <c r="AB97" s="246"/>
      <c r="AC97" s="246"/>
      <c r="AD97" s="246" t="n">
        <v>0</v>
      </c>
      <c r="AE97" s="246"/>
      <c r="AF97" s="246"/>
      <c r="AG97" s="248" t="n">
        <f aca="false">SUM(AD97+AE97-AF97)</f>
        <v>0</v>
      </c>
      <c r="AH97" s="246"/>
      <c r="AI97" s="246" t="n">
        <v>15000</v>
      </c>
      <c r="AJ97" s="45" t="n">
        <v>0</v>
      </c>
      <c r="AK97" s="246" t="n">
        <v>0</v>
      </c>
      <c r="AL97" s="246"/>
      <c r="AM97" s="246"/>
      <c r="AN97" s="45" t="n">
        <f aca="false">SUM(AK97+AL97-AM97)</f>
        <v>0</v>
      </c>
      <c r="AO97" s="237" t="n">
        <f aca="false">SUM(AN97/$AN$2)</f>
        <v>0</v>
      </c>
      <c r="AP97" s="45"/>
      <c r="AQ97" s="45"/>
      <c r="AR97" s="237" t="n">
        <f aca="false">SUM(AP97/$AN$2)</f>
        <v>0</v>
      </c>
      <c r="AS97" s="237"/>
      <c r="AT97" s="237"/>
      <c r="AU97" s="237"/>
      <c r="AV97" s="237"/>
      <c r="AW97" s="237" t="n">
        <f aca="false">SUM(AR97+AU97-AV97)</f>
        <v>0</v>
      </c>
      <c r="AX97" s="45"/>
      <c r="AY97" s="45"/>
      <c r="AZ97" s="45"/>
      <c r="BA97" s="45"/>
      <c r="BB97" s="45"/>
      <c r="BC97" s="45"/>
      <c r="BD97" s="45" t="n">
        <f aca="false">SUM(AX97+AY97+AZ97+BA97+BB97+BC97)</f>
        <v>0</v>
      </c>
      <c r="BE97" s="45" t="n">
        <f aca="false">SUM(AW97-BD97)</f>
        <v>0</v>
      </c>
      <c r="BF97" s="45" t="n">
        <f aca="false">SUM(BE97-AW97)</f>
        <v>0</v>
      </c>
      <c r="BG97" s="45"/>
      <c r="BH97" s="45"/>
      <c r="BI97" s="45"/>
      <c r="BJ97" s="45"/>
      <c r="BK97" s="45"/>
      <c r="BL97" s="45"/>
      <c r="BM97" s="46" t="e">
        <f aca="false">SUM(BJ97/BI97*100)</f>
        <v>#DIV/0!</v>
      </c>
    </row>
    <row r="98" customFormat="false" ht="12.75" hidden="true" customHeight="false" outlineLevel="0" collapsed="false">
      <c r="A98" s="238"/>
      <c r="B98" s="234"/>
      <c r="C98" s="234"/>
      <c r="D98" s="234"/>
      <c r="E98" s="234"/>
      <c r="F98" s="234"/>
      <c r="G98" s="234"/>
      <c r="H98" s="234"/>
      <c r="I98" s="244" t="n">
        <v>32371</v>
      </c>
      <c r="J98" s="245" t="s">
        <v>616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37"/>
      <c r="W98" s="246"/>
      <c r="X98" s="246"/>
      <c r="Y98" s="246"/>
      <c r="Z98" s="246" t="n">
        <v>16000</v>
      </c>
      <c r="AA98" s="246"/>
      <c r="AB98" s="246" t="n">
        <v>15625</v>
      </c>
      <c r="AC98" s="246"/>
      <c r="AD98" s="246" t="n">
        <v>0</v>
      </c>
      <c r="AE98" s="246"/>
      <c r="AF98" s="246"/>
      <c r="AG98" s="248" t="n">
        <f aca="false">SUM(AD98+AE98-AF98)</f>
        <v>0</v>
      </c>
      <c r="AH98" s="246"/>
      <c r="AI98" s="246" t="n">
        <v>0</v>
      </c>
      <c r="AJ98" s="45" t="n">
        <v>0</v>
      </c>
      <c r="AK98" s="246" t="n">
        <v>0</v>
      </c>
      <c r="AL98" s="246"/>
      <c r="AM98" s="246"/>
      <c r="AN98" s="45" t="n">
        <f aca="false">SUM(AK98+AL98-AM98)</f>
        <v>0</v>
      </c>
      <c r="AO98" s="237" t="n">
        <f aca="false">SUM(AN98/$AN$2)</f>
        <v>0</v>
      </c>
      <c r="AP98" s="45"/>
      <c r="AQ98" s="45"/>
      <c r="AR98" s="237" t="n">
        <f aca="false">SUM(AP98/$AN$2)</f>
        <v>0</v>
      </c>
      <c r="AS98" s="237"/>
      <c r="AT98" s="237"/>
      <c r="AU98" s="237"/>
      <c r="AV98" s="237"/>
      <c r="AW98" s="237" t="n">
        <f aca="false">SUM(AR98+AU98-AV98)</f>
        <v>0</v>
      </c>
      <c r="AX98" s="45"/>
      <c r="AY98" s="45"/>
      <c r="AZ98" s="45"/>
      <c r="BA98" s="45"/>
      <c r="BB98" s="45"/>
      <c r="BC98" s="45"/>
      <c r="BD98" s="45" t="n">
        <f aca="false">SUM(AX98+AY98+AZ98+BA98+BB98+BC98)</f>
        <v>0</v>
      </c>
      <c r="BE98" s="45" t="n">
        <f aca="false">SUM(AW98-BD98)</f>
        <v>0</v>
      </c>
      <c r="BF98" s="45" t="n">
        <f aca="false">SUM(BE98-AW98)</f>
        <v>0</v>
      </c>
      <c r="BG98" s="45"/>
      <c r="BH98" s="45"/>
      <c r="BI98" s="45"/>
      <c r="BJ98" s="45"/>
      <c r="BK98" s="45"/>
      <c r="BL98" s="45"/>
      <c r="BM98" s="46" t="e">
        <f aca="false">SUM(BJ98/BI98*100)</f>
        <v>#DIV/0!</v>
      </c>
    </row>
    <row r="99" customFormat="false" ht="12.75" hidden="true" customHeight="false" outlineLevel="0" collapsed="false">
      <c r="A99" s="238"/>
      <c r="B99" s="234"/>
      <c r="C99" s="234"/>
      <c r="D99" s="234"/>
      <c r="E99" s="234"/>
      <c r="F99" s="234"/>
      <c r="G99" s="234"/>
      <c r="H99" s="234"/>
      <c r="I99" s="244" t="n">
        <v>32371</v>
      </c>
      <c r="J99" s="245" t="s">
        <v>617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37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8"/>
      <c r="AH99" s="246"/>
      <c r="AI99" s="246" t="n">
        <v>20000</v>
      </c>
      <c r="AJ99" s="45" t="n">
        <v>16675</v>
      </c>
      <c r="AK99" s="246" t="n">
        <v>0</v>
      </c>
      <c r="AL99" s="246"/>
      <c r="AM99" s="246"/>
      <c r="AN99" s="45" t="n">
        <f aca="false">SUM(AK99+AL99-AM99)</f>
        <v>0</v>
      </c>
      <c r="AO99" s="237" t="n">
        <f aca="false">SUM(AN99/$AN$2)</f>
        <v>0</v>
      </c>
      <c r="AP99" s="45"/>
      <c r="AQ99" s="45"/>
      <c r="AR99" s="237" t="n">
        <f aca="false">SUM(AP99/$AN$2)</f>
        <v>0</v>
      </c>
      <c r="AS99" s="237"/>
      <c r="AT99" s="237"/>
      <c r="AU99" s="237"/>
      <c r="AV99" s="237"/>
      <c r="AW99" s="237" t="n">
        <f aca="false">SUM(AR99+AU99-AV99)</f>
        <v>0</v>
      </c>
      <c r="AX99" s="45"/>
      <c r="AY99" s="45"/>
      <c r="AZ99" s="45"/>
      <c r="BA99" s="45"/>
      <c r="BB99" s="45"/>
      <c r="BC99" s="45"/>
      <c r="BD99" s="45" t="n">
        <f aca="false">SUM(AX99+AY99+AZ99+BA99+BB99+BC99)</f>
        <v>0</v>
      </c>
      <c r="BE99" s="45" t="n">
        <f aca="false">SUM(AW99-BD99)</f>
        <v>0</v>
      </c>
      <c r="BF99" s="45" t="n">
        <f aca="false">SUM(BE99-AW99)</f>
        <v>0</v>
      </c>
      <c r="BG99" s="45"/>
      <c r="BH99" s="45"/>
      <c r="BI99" s="45"/>
      <c r="BJ99" s="45"/>
      <c r="BK99" s="45"/>
      <c r="BL99" s="45"/>
      <c r="BM99" s="46" t="e">
        <f aca="false">SUM(BJ99/BI99*100)</f>
        <v>#DIV/0!</v>
      </c>
    </row>
    <row r="100" customFormat="false" ht="12.75" hidden="true" customHeight="false" outlineLevel="0" collapsed="false">
      <c r="A100" s="238"/>
      <c r="B100" s="234"/>
      <c r="C100" s="234"/>
      <c r="D100" s="234"/>
      <c r="E100" s="234"/>
      <c r="F100" s="234"/>
      <c r="G100" s="234"/>
      <c r="H100" s="234"/>
      <c r="I100" s="244" t="n">
        <v>32371</v>
      </c>
      <c r="J100" s="245" t="s">
        <v>618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37"/>
      <c r="W100" s="246"/>
      <c r="X100" s="246"/>
      <c r="Y100" s="246"/>
      <c r="Z100" s="246"/>
      <c r="AA100" s="246"/>
      <c r="AB100" s="246"/>
      <c r="AC100" s="246"/>
      <c r="AD100" s="246" t="n">
        <v>16000</v>
      </c>
      <c r="AE100" s="246"/>
      <c r="AF100" s="246"/>
      <c r="AG100" s="248" t="n">
        <f aca="false">SUM(AD100+AE100-AF100)</f>
        <v>16000</v>
      </c>
      <c r="AH100" s="246" t="n">
        <v>7875</v>
      </c>
      <c r="AI100" s="246" t="n">
        <v>16000</v>
      </c>
      <c r="AJ100" s="45" t="n">
        <v>0</v>
      </c>
      <c r="AK100" s="246" t="n">
        <v>0</v>
      </c>
      <c r="AL100" s="246"/>
      <c r="AM100" s="246"/>
      <c r="AN100" s="45" t="n">
        <f aca="false">SUM(AK100+AL100-AM100)</f>
        <v>0</v>
      </c>
      <c r="AO100" s="237" t="n">
        <f aca="false">SUM(AN100/$AN$2)</f>
        <v>0</v>
      </c>
      <c r="AP100" s="45"/>
      <c r="AQ100" s="45"/>
      <c r="AR100" s="237" t="n">
        <f aca="false">SUM(AP100/$AN$2)</f>
        <v>0</v>
      </c>
      <c r="AS100" s="237"/>
      <c r="AT100" s="237"/>
      <c r="AU100" s="237"/>
      <c r="AV100" s="237"/>
      <c r="AW100" s="237" t="n">
        <f aca="false">SUM(AR100+AU100-AV100)</f>
        <v>0</v>
      </c>
      <c r="AX100" s="45"/>
      <c r="AY100" s="45"/>
      <c r="AZ100" s="45"/>
      <c r="BA100" s="45"/>
      <c r="BB100" s="45"/>
      <c r="BC100" s="45"/>
      <c r="BD100" s="45" t="n">
        <f aca="false">SUM(AX100+AY100+AZ100+BA100+BB100+BC100)</f>
        <v>0</v>
      </c>
      <c r="BE100" s="45" t="n">
        <f aca="false">SUM(AW100-BD100)</f>
        <v>0</v>
      </c>
      <c r="BF100" s="45" t="n">
        <f aca="false">SUM(BE100-AW100)</f>
        <v>0</v>
      </c>
      <c r="BG100" s="45"/>
      <c r="BH100" s="45"/>
      <c r="BI100" s="45"/>
      <c r="BJ100" s="45"/>
      <c r="BK100" s="45"/>
      <c r="BL100" s="45"/>
      <c r="BM100" s="46" t="e">
        <f aca="false">SUM(BJ100/BI100*100)</f>
        <v>#DIV/0!</v>
      </c>
    </row>
    <row r="101" customFormat="false" ht="12.75" hidden="true" customHeight="false" outlineLevel="0" collapsed="false">
      <c r="A101" s="238"/>
      <c r="B101" s="234"/>
      <c r="C101" s="234"/>
      <c r="D101" s="234"/>
      <c r="E101" s="234"/>
      <c r="F101" s="234"/>
      <c r="G101" s="234"/>
      <c r="H101" s="234"/>
      <c r="I101" s="244" t="n">
        <v>32371</v>
      </c>
      <c r="J101" s="245" t="s">
        <v>619</v>
      </c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37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8"/>
      <c r="AH101" s="246"/>
      <c r="AI101" s="246"/>
      <c r="AJ101" s="45" t="n">
        <v>12500</v>
      </c>
      <c r="AK101" s="246" t="n">
        <v>0</v>
      </c>
      <c r="AL101" s="246"/>
      <c r="AM101" s="246"/>
      <c r="AN101" s="45" t="n">
        <f aca="false">SUM(AK101+AL101-AM101)</f>
        <v>0</v>
      </c>
      <c r="AO101" s="237" t="n">
        <f aca="false">SUM(AN101/$AN$2)</f>
        <v>0</v>
      </c>
      <c r="AP101" s="45"/>
      <c r="AQ101" s="45"/>
      <c r="AR101" s="237" t="n">
        <f aca="false">SUM(AP101/$AN$2)</f>
        <v>0</v>
      </c>
      <c r="AS101" s="237"/>
      <c r="AT101" s="237"/>
      <c r="AU101" s="237"/>
      <c r="AV101" s="237"/>
      <c r="AW101" s="237" t="n">
        <f aca="false">SUM(AR101+AU101-AV101)</f>
        <v>0</v>
      </c>
      <c r="AX101" s="45"/>
      <c r="AY101" s="45"/>
      <c r="AZ101" s="45"/>
      <c r="BA101" s="45"/>
      <c r="BB101" s="45"/>
      <c r="BC101" s="45"/>
      <c r="BD101" s="45" t="n">
        <f aca="false">SUM(AX101+AY101+AZ101+BA101+BB101+BC101)</f>
        <v>0</v>
      </c>
      <c r="BE101" s="45" t="n">
        <f aca="false">SUM(AW101-BD101)</f>
        <v>0</v>
      </c>
      <c r="BF101" s="45" t="n">
        <f aca="false">SUM(BE101-AW101)</f>
        <v>0</v>
      </c>
      <c r="BG101" s="45"/>
      <c r="BH101" s="45"/>
      <c r="BI101" s="45"/>
      <c r="BJ101" s="45"/>
      <c r="BK101" s="45"/>
      <c r="BL101" s="45"/>
      <c r="BM101" s="46" t="e">
        <f aca="false">SUM(BJ101/BI101*100)</f>
        <v>#DIV/0!</v>
      </c>
    </row>
    <row r="102" customFormat="false" ht="12.75" hidden="true" customHeight="false" outlineLevel="0" collapsed="false">
      <c r="A102" s="238"/>
      <c r="B102" s="234"/>
      <c r="C102" s="234"/>
      <c r="D102" s="234"/>
      <c r="E102" s="234"/>
      <c r="F102" s="234"/>
      <c r="G102" s="234"/>
      <c r="H102" s="234"/>
      <c r="I102" s="244" t="n">
        <v>32371</v>
      </c>
      <c r="J102" s="245" t="s">
        <v>620</v>
      </c>
      <c r="K102" s="246" t="n">
        <v>64384.46</v>
      </c>
      <c r="L102" s="246" t="n">
        <v>55000</v>
      </c>
      <c r="M102" s="246" t="n">
        <v>55000</v>
      </c>
      <c r="N102" s="246" t="n">
        <v>45000</v>
      </c>
      <c r="O102" s="246" t="n">
        <v>45000</v>
      </c>
      <c r="P102" s="246" t="n">
        <v>40000</v>
      </c>
      <c r="Q102" s="246" t="n">
        <v>40000</v>
      </c>
      <c r="R102" s="246" t="n">
        <v>10370</v>
      </c>
      <c r="S102" s="246" t="n">
        <v>40000</v>
      </c>
      <c r="T102" s="246" t="n">
        <v>10000</v>
      </c>
      <c r="U102" s="246"/>
      <c r="V102" s="237" t="n">
        <f aca="false">S102/P102*100</f>
        <v>100</v>
      </c>
      <c r="W102" s="246" t="n">
        <v>30000</v>
      </c>
      <c r="X102" s="246" t="n">
        <v>30000</v>
      </c>
      <c r="Y102" s="246" t="n">
        <v>30000</v>
      </c>
      <c r="Z102" s="246" t="n">
        <v>30000</v>
      </c>
      <c r="AA102" s="246" t="n">
        <v>50000</v>
      </c>
      <c r="AB102" s="246" t="n">
        <v>8250</v>
      </c>
      <c r="AC102" s="246" t="n">
        <v>45000</v>
      </c>
      <c r="AD102" s="246" t="n">
        <v>80000</v>
      </c>
      <c r="AE102" s="246"/>
      <c r="AF102" s="246"/>
      <c r="AG102" s="248" t="n">
        <v>85000</v>
      </c>
      <c r="AH102" s="246" t="n">
        <v>81442.44</v>
      </c>
      <c r="AI102" s="246" t="n">
        <v>90000</v>
      </c>
      <c r="AJ102" s="45" t="n">
        <v>15000</v>
      </c>
      <c r="AK102" s="246" t="n">
        <v>88000</v>
      </c>
      <c r="AL102" s="246"/>
      <c r="AM102" s="246"/>
      <c r="AN102" s="45" t="n">
        <f aca="false">SUM(AK102+AL102-AM102)</f>
        <v>88000</v>
      </c>
      <c r="AO102" s="237" t="n">
        <f aca="false">SUM(AN102/$AN$2)</f>
        <v>11679.6071404871</v>
      </c>
      <c r="AP102" s="45" t="n">
        <v>50000</v>
      </c>
      <c r="AQ102" s="45"/>
      <c r="AR102" s="237" t="n">
        <f aca="false">SUM(AP102/$AN$2)</f>
        <v>6636.1404207313</v>
      </c>
      <c r="AS102" s="237" t="n">
        <v>3019.45</v>
      </c>
      <c r="AT102" s="237" t="n">
        <v>3019.45</v>
      </c>
      <c r="AU102" s="237" t="n">
        <v>4000</v>
      </c>
      <c r="AV102" s="237"/>
      <c r="AW102" s="237" t="n">
        <f aca="false">SUM(AR102+AU102-AV102)</f>
        <v>10636.1404207313</v>
      </c>
      <c r="AX102" s="45"/>
      <c r="AY102" s="45"/>
      <c r="AZ102" s="45" t="n">
        <v>10636.14</v>
      </c>
      <c r="BA102" s="45"/>
      <c r="BB102" s="45"/>
      <c r="BC102" s="45"/>
      <c r="BD102" s="45" t="n">
        <f aca="false">SUM(AX102+AY102+AZ102+BA102+BB102+BC102)</f>
        <v>10636.14</v>
      </c>
      <c r="BE102" s="45" t="n">
        <f aca="false">SUM(AW102-BD102)</f>
        <v>0.000420731303165667</v>
      </c>
      <c r="BF102" s="45" t="n">
        <f aca="false">SUM(BE102-AW102)</f>
        <v>-10636.14</v>
      </c>
      <c r="BG102" s="45" t="n">
        <v>4313.5</v>
      </c>
      <c r="BH102" s="45" t="n">
        <v>7600</v>
      </c>
      <c r="BI102" s="45" t="n">
        <v>7600</v>
      </c>
      <c r="BJ102" s="45" t="n">
        <v>2588.1</v>
      </c>
      <c r="BK102" s="45"/>
      <c r="BL102" s="45"/>
      <c r="BM102" s="46" t="n">
        <f aca="false">SUM(BJ102/BI102*100)</f>
        <v>34.0539473684211</v>
      </c>
    </row>
    <row r="103" customFormat="false" ht="12.75" hidden="true" customHeight="false" outlineLevel="0" collapsed="false">
      <c r="A103" s="238"/>
      <c r="B103" s="234"/>
      <c r="C103" s="234"/>
      <c r="D103" s="234"/>
      <c r="E103" s="234"/>
      <c r="F103" s="234"/>
      <c r="G103" s="234"/>
      <c r="H103" s="234"/>
      <c r="I103" s="244" t="n">
        <v>32381</v>
      </c>
      <c r="J103" s="245" t="s">
        <v>621</v>
      </c>
      <c r="K103" s="246"/>
      <c r="L103" s="246"/>
      <c r="M103" s="246"/>
      <c r="N103" s="246" t="n">
        <v>2000</v>
      </c>
      <c r="O103" s="246" t="n">
        <v>2000</v>
      </c>
      <c r="P103" s="246" t="n">
        <v>4000</v>
      </c>
      <c r="Q103" s="246" t="n">
        <v>4000</v>
      </c>
      <c r="R103" s="246" t="n">
        <v>1875</v>
      </c>
      <c r="S103" s="246" t="n">
        <v>4000</v>
      </c>
      <c r="T103" s="246" t="n">
        <v>1875</v>
      </c>
      <c r="U103" s="246"/>
      <c r="V103" s="237" t="n">
        <f aca="false">S103/P103*100</f>
        <v>100</v>
      </c>
      <c r="W103" s="246" t="n">
        <v>4000</v>
      </c>
      <c r="X103" s="246" t="n">
        <v>4000</v>
      </c>
      <c r="Y103" s="246" t="n">
        <v>4000</v>
      </c>
      <c r="Z103" s="246" t="n">
        <v>4000</v>
      </c>
      <c r="AA103" s="246" t="n">
        <v>4000</v>
      </c>
      <c r="AB103" s="246" t="n">
        <v>1875</v>
      </c>
      <c r="AC103" s="246" t="n">
        <v>4000</v>
      </c>
      <c r="AD103" s="246" t="n">
        <v>4000</v>
      </c>
      <c r="AE103" s="246"/>
      <c r="AF103" s="246"/>
      <c r="AG103" s="248" t="n">
        <f aca="false">SUM(AD103+AE103-AF103)</f>
        <v>4000</v>
      </c>
      <c r="AH103" s="246" t="n">
        <v>3125</v>
      </c>
      <c r="AI103" s="246" t="n">
        <v>4000</v>
      </c>
      <c r="AJ103" s="45" t="n">
        <v>1875</v>
      </c>
      <c r="AK103" s="246" t="n">
        <v>4000</v>
      </c>
      <c r="AL103" s="246"/>
      <c r="AM103" s="246"/>
      <c r="AN103" s="45" t="n">
        <f aca="false">SUM(AK103+AL103-AM103)</f>
        <v>4000</v>
      </c>
      <c r="AO103" s="237" t="n">
        <f aca="false">SUM(AN103/$AN$2)</f>
        <v>530.891233658504</v>
      </c>
      <c r="AP103" s="45" t="n">
        <v>4000</v>
      </c>
      <c r="AQ103" s="45"/>
      <c r="AR103" s="237" t="n">
        <f aca="false">SUM(AP103/$AN$2)</f>
        <v>530.891233658504</v>
      </c>
      <c r="AS103" s="237" t="n">
        <v>359.1</v>
      </c>
      <c r="AT103" s="237" t="n">
        <v>359.1</v>
      </c>
      <c r="AU103" s="237"/>
      <c r="AV103" s="237"/>
      <c r="AW103" s="237" t="n">
        <f aca="false">SUM(AR103+AU103-AV103)</f>
        <v>530.891233658504</v>
      </c>
      <c r="AX103" s="45" t="n">
        <v>530.89</v>
      </c>
      <c r="AY103" s="45"/>
      <c r="AZ103" s="45"/>
      <c r="BA103" s="45"/>
      <c r="BB103" s="45"/>
      <c r="BC103" s="45"/>
      <c r="BD103" s="45" t="n">
        <f aca="false">SUM(AX103+AY103+AZ103+BA103+BB103+BC103)</f>
        <v>530.89</v>
      </c>
      <c r="BE103" s="45" t="n">
        <f aca="false">SUM(AW103-BD103)</f>
        <v>0.00123365850424761</v>
      </c>
      <c r="BF103" s="45" t="n">
        <f aca="false">SUM(BE103-AW103)</f>
        <v>-530.89</v>
      </c>
      <c r="BG103" s="45" t="n">
        <v>564.3</v>
      </c>
      <c r="BH103" s="45" t="n">
        <v>800</v>
      </c>
      <c r="BI103" s="45" t="n">
        <v>800</v>
      </c>
      <c r="BJ103" s="45" t="n">
        <v>370.44</v>
      </c>
      <c r="BK103" s="45"/>
      <c r="BL103" s="45"/>
      <c r="BM103" s="46" t="n">
        <f aca="false">SUM(BJ103/BI103*100)</f>
        <v>46.305</v>
      </c>
    </row>
    <row r="104" customFormat="false" ht="12.75" hidden="true" customHeight="false" outlineLevel="0" collapsed="false">
      <c r="A104" s="238"/>
      <c r="B104" s="234"/>
      <c r="C104" s="234"/>
      <c r="D104" s="234"/>
      <c r="E104" s="234"/>
      <c r="F104" s="234"/>
      <c r="G104" s="234"/>
      <c r="H104" s="234"/>
      <c r="I104" s="244" t="n">
        <v>32382</v>
      </c>
      <c r="J104" s="245" t="s">
        <v>299</v>
      </c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37"/>
      <c r="W104" s="246"/>
      <c r="X104" s="246"/>
      <c r="Y104" s="246"/>
      <c r="Z104" s="246"/>
      <c r="AA104" s="246"/>
      <c r="AB104" s="246"/>
      <c r="AC104" s="246"/>
      <c r="AD104" s="246" t="n">
        <v>15000</v>
      </c>
      <c r="AE104" s="246"/>
      <c r="AF104" s="246"/>
      <c r="AG104" s="248" t="n">
        <f aca="false">SUM(AD104+AE104-AF104)</f>
        <v>15000</v>
      </c>
      <c r="AH104" s="246" t="n">
        <v>9275</v>
      </c>
      <c r="AI104" s="246" t="n">
        <v>18000</v>
      </c>
      <c r="AJ104" s="45" t="n">
        <v>8512.5</v>
      </c>
      <c r="AK104" s="246" t="n">
        <v>30000</v>
      </c>
      <c r="AL104" s="246"/>
      <c r="AM104" s="246"/>
      <c r="AN104" s="45" t="n">
        <f aca="false">SUM(AK104+AL104-AM104)</f>
        <v>30000</v>
      </c>
      <c r="AO104" s="237" t="n">
        <f aca="false">SUM(AN104/$AN$2)</f>
        <v>3981.68425243878</v>
      </c>
      <c r="AP104" s="45" t="n">
        <v>10000</v>
      </c>
      <c r="AQ104" s="45"/>
      <c r="AR104" s="237" t="n">
        <f aca="false">SUM(AP104/$AN$2)</f>
        <v>1327.22808414626</v>
      </c>
      <c r="AS104" s="237" t="n">
        <v>4108.22</v>
      </c>
      <c r="AT104" s="237" t="n">
        <v>4108.22</v>
      </c>
      <c r="AU104" s="237" t="n">
        <v>6000</v>
      </c>
      <c r="AV104" s="237"/>
      <c r="AW104" s="237" t="n">
        <f aca="false">SUM(AR104+AU104-AV104)</f>
        <v>7327.22808414626</v>
      </c>
      <c r="AX104" s="45" t="n">
        <v>7327.23</v>
      </c>
      <c r="AY104" s="45"/>
      <c r="AZ104" s="45"/>
      <c r="BA104" s="45"/>
      <c r="BB104" s="45"/>
      <c r="BC104" s="45"/>
      <c r="BD104" s="45" t="n">
        <f aca="false">SUM(AX104+AY104+AZ104+BA104+BB104+BC104)</f>
        <v>7327.23</v>
      </c>
      <c r="BE104" s="45" t="n">
        <f aca="false">SUM(AW104-BD104)</f>
        <v>-0.00191585373886483</v>
      </c>
      <c r="BF104" s="45" t="n">
        <f aca="false">SUM(BE104-AW104)</f>
        <v>-7327.23</v>
      </c>
      <c r="BG104" s="45" t="n">
        <v>7482.58</v>
      </c>
      <c r="BH104" s="45" t="n">
        <v>3000</v>
      </c>
      <c r="BI104" s="45" t="n">
        <v>3000</v>
      </c>
      <c r="BJ104" s="45" t="n">
        <v>2737.48</v>
      </c>
      <c r="BK104" s="45"/>
      <c r="BL104" s="45"/>
      <c r="BM104" s="46" t="n">
        <f aca="false">SUM(BJ104/BI104*100)</f>
        <v>91.2493333333333</v>
      </c>
    </row>
    <row r="105" customFormat="false" ht="12.75" hidden="true" customHeight="false" outlineLevel="0" collapsed="false">
      <c r="A105" s="238"/>
      <c r="B105" s="234"/>
      <c r="C105" s="234"/>
      <c r="D105" s="234"/>
      <c r="E105" s="234"/>
      <c r="F105" s="234"/>
      <c r="G105" s="234"/>
      <c r="H105" s="234"/>
      <c r="I105" s="244" t="n">
        <v>32391</v>
      </c>
      <c r="J105" s="245" t="s">
        <v>622</v>
      </c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37"/>
      <c r="W105" s="246"/>
      <c r="X105" s="246" t="n">
        <v>30000</v>
      </c>
      <c r="Y105" s="246" t="n">
        <v>30000</v>
      </c>
      <c r="Z105" s="246" t="n">
        <v>30000</v>
      </c>
      <c r="AA105" s="246" t="n">
        <v>35000</v>
      </c>
      <c r="AB105" s="246" t="n">
        <v>12991.63</v>
      </c>
      <c r="AC105" s="246" t="n">
        <v>35000</v>
      </c>
      <c r="AD105" s="246" t="n">
        <v>35000</v>
      </c>
      <c r="AE105" s="246"/>
      <c r="AF105" s="246"/>
      <c r="AG105" s="248" t="n">
        <f aca="false">SUM(AD105+AE105-AF105)</f>
        <v>35000</v>
      </c>
      <c r="AH105" s="246" t="n">
        <v>21496.96</v>
      </c>
      <c r="AI105" s="246" t="n">
        <v>35000</v>
      </c>
      <c r="AJ105" s="45" t="n">
        <v>4984.59</v>
      </c>
      <c r="AK105" s="246" t="n">
        <v>30000</v>
      </c>
      <c r="AL105" s="246"/>
      <c r="AM105" s="246"/>
      <c r="AN105" s="45" t="n">
        <f aca="false">SUM(AK105+AL105-AM105)</f>
        <v>30000</v>
      </c>
      <c r="AO105" s="237" t="n">
        <f aca="false">SUM(AN105/$AN$2)</f>
        <v>3981.68425243878</v>
      </c>
      <c r="AP105" s="45" t="n">
        <v>10000</v>
      </c>
      <c r="AQ105" s="45"/>
      <c r="AR105" s="237" t="n">
        <f aca="false">SUM(AP105/$AN$2)</f>
        <v>1327.22808414626</v>
      </c>
      <c r="AS105" s="237" t="n">
        <v>1031.59</v>
      </c>
      <c r="AT105" s="237" t="n">
        <v>1031.59</v>
      </c>
      <c r="AU105" s="237" t="n">
        <v>500</v>
      </c>
      <c r="AV105" s="237"/>
      <c r="AW105" s="237" t="n">
        <f aca="false">SUM(AR105+AU105-AV105)</f>
        <v>1827.22808414626</v>
      </c>
      <c r="AX105" s="45" t="n">
        <v>1827.23</v>
      </c>
      <c r="AY105" s="45"/>
      <c r="AZ105" s="45"/>
      <c r="BA105" s="45"/>
      <c r="BB105" s="45"/>
      <c r="BC105" s="45"/>
      <c r="BD105" s="45" t="n">
        <f aca="false">SUM(AX105+AY105+AZ105+BA105+BB105+BC105)</f>
        <v>1827.23</v>
      </c>
      <c r="BE105" s="45" t="n">
        <f aca="false">SUM(AW105-BD105)</f>
        <v>-0.00191585373954695</v>
      </c>
      <c r="BF105" s="45" t="n">
        <f aca="false">SUM(BE105-AW105)</f>
        <v>-1827.23</v>
      </c>
      <c r="BG105" s="45" t="n">
        <v>1219.36</v>
      </c>
      <c r="BH105" s="45" t="n">
        <v>1500</v>
      </c>
      <c r="BI105" s="45" t="n">
        <v>1500</v>
      </c>
      <c r="BJ105" s="45" t="n">
        <v>749.92</v>
      </c>
      <c r="BK105" s="45"/>
      <c r="BL105" s="45"/>
      <c r="BM105" s="46" t="n">
        <f aca="false">SUM(BJ105/BI105*100)</f>
        <v>49.9946666666667</v>
      </c>
    </row>
    <row r="106" customFormat="false" ht="12.75" hidden="true" customHeight="false" outlineLevel="0" collapsed="false">
      <c r="A106" s="238"/>
      <c r="B106" s="234"/>
      <c r="C106" s="234"/>
      <c r="D106" s="234"/>
      <c r="E106" s="234"/>
      <c r="F106" s="234"/>
      <c r="G106" s="234"/>
      <c r="H106" s="234"/>
      <c r="I106" s="244" t="n">
        <v>32391</v>
      </c>
      <c r="J106" s="245" t="s">
        <v>623</v>
      </c>
      <c r="K106" s="246" t="n">
        <v>0</v>
      </c>
      <c r="L106" s="246" t="n">
        <v>0</v>
      </c>
      <c r="M106" s="246" t="n">
        <v>0</v>
      </c>
      <c r="N106" s="246" t="n">
        <v>5000</v>
      </c>
      <c r="O106" s="246" t="n">
        <v>5000</v>
      </c>
      <c r="P106" s="246" t="n">
        <v>5000</v>
      </c>
      <c r="Q106" s="246" t="n">
        <v>5000</v>
      </c>
      <c r="R106" s="246"/>
      <c r="S106" s="246" t="n">
        <v>3000</v>
      </c>
      <c r="T106" s="246"/>
      <c r="U106" s="246"/>
      <c r="V106" s="237" t="n">
        <f aca="false">S106/P106*100</f>
        <v>60</v>
      </c>
      <c r="W106" s="246" t="n">
        <v>3000</v>
      </c>
      <c r="X106" s="246" t="n">
        <v>3000</v>
      </c>
      <c r="Y106" s="246" t="n">
        <v>5000</v>
      </c>
      <c r="Z106" s="246" t="n">
        <v>5000</v>
      </c>
      <c r="AA106" s="246" t="n">
        <v>5000</v>
      </c>
      <c r="AB106" s="246"/>
      <c r="AC106" s="246" t="n">
        <v>5000</v>
      </c>
      <c r="AD106" s="246" t="n">
        <v>5000</v>
      </c>
      <c r="AE106" s="246"/>
      <c r="AF106" s="246"/>
      <c r="AG106" s="248" t="n">
        <f aca="false">SUM(AD106+AE106-AF106)</f>
        <v>5000</v>
      </c>
      <c r="AH106" s="246"/>
      <c r="AI106" s="246" t="n">
        <v>5000</v>
      </c>
      <c r="AJ106" s="45" t="n">
        <v>0</v>
      </c>
      <c r="AK106" s="246" t="n">
        <v>5000</v>
      </c>
      <c r="AL106" s="246"/>
      <c r="AM106" s="246"/>
      <c r="AN106" s="45" t="n">
        <f aca="false">SUM(AK106+AL106-AM106)</f>
        <v>5000</v>
      </c>
      <c r="AO106" s="237" t="n">
        <f aca="false">SUM(AN106/$AN$2)</f>
        <v>663.61404207313</v>
      </c>
      <c r="AP106" s="45" t="n">
        <v>5000</v>
      </c>
      <c r="AQ106" s="45"/>
      <c r="AR106" s="237" t="n">
        <f aca="false">SUM(AP106/$AN$2)</f>
        <v>663.61404207313</v>
      </c>
      <c r="AS106" s="237"/>
      <c r="AT106" s="237"/>
      <c r="AU106" s="237"/>
      <c r="AV106" s="237"/>
      <c r="AW106" s="237" t="n">
        <f aca="false">SUM(AR106+AU106-AV106)</f>
        <v>663.61404207313</v>
      </c>
      <c r="AX106" s="45" t="n">
        <v>663.61</v>
      </c>
      <c r="AY106" s="45"/>
      <c r="AZ106" s="45"/>
      <c r="BA106" s="45"/>
      <c r="BB106" s="45"/>
      <c r="BC106" s="45"/>
      <c r="BD106" s="45" t="n">
        <f aca="false">SUM(AX106+AY106+AZ106+BA106+BB106+BC106)</f>
        <v>663.61</v>
      </c>
      <c r="BE106" s="45" t="n">
        <f aca="false">SUM(AW106-BD106)</f>
        <v>0.00404207313022198</v>
      </c>
      <c r="BF106" s="45" t="n">
        <f aca="false">SUM(BE106-AW106)</f>
        <v>-663.61</v>
      </c>
      <c r="BG106" s="45"/>
      <c r="BH106" s="45" t="n">
        <v>600</v>
      </c>
      <c r="BI106" s="45" t="n">
        <v>600</v>
      </c>
      <c r="BJ106" s="45"/>
      <c r="BK106" s="45"/>
      <c r="BL106" s="45"/>
      <c r="BM106" s="46" t="n">
        <f aca="false">SUM(BJ106/BI106*100)</f>
        <v>0</v>
      </c>
    </row>
    <row r="107" customFormat="false" ht="12.75" hidden="true" customHeight="false" outlineLevel="0" collapsed="false">
      <c r="A107" s="238"/>
      <c r="B107" s="234"/>
      <c r="C107" s="234"/>
      <c r="D107" s="234"/>
      <c r="E107" s="234"/>
      <c r="F107" s="234"/>
      <c r="G107" s="234"/>
      <c r="H107" s="234"/>
      <c r="I107" s="244" t="n">
        <v>32394</v>
      </c>
      <c r="J107" s="245" t="s">
        <v>624</v>
      </c>
      <c r="K107" s="246"/>
      <c r="L107" s="246"/>
      <c r="M107" s="246"/>
      <c r="N107" s="246" t="n">
        <v>2000</v>
      </c>
      <c r="O107" s="246" t="n">
        <v>2000</v>
      </c>
      <c r="P107" s="246" t="n">
        <v>2000</v>
      </c>
      <c r="Q107" s="246" t="n">
        <v>2000</v>
      </c>
      <c r="R107" s="246"/>
      <c r="S107" s="246" t="n">
        <v>2000</v>
      </c>
      <c r="T107" s="246"/>
      <c r="U107" s="246"/>
      <c r="V107" s="237" t="n">
        <f aca="false">S107/P107*100</f>
        <v>100</v>
      </c>
      <c r="W107" s="246" t="n">
        <v>2000</v>
      </c>
      <c r="X107" s="246" t="n">
        <v>2000</v>
      </c>
      <c r="Y107" s="246" t="n">
        <v>2000</v>
      </c>
      <c r="Z107" s="246" t="n">
        <v>3000</v>
      </c>
      <c r="AA107" s="246" t="n">
        <v>2000</v>
      </c>
      <c r="AB107" s="246"/>
      <c r="AC107" s="246" t="n">
        <v>2000</v>
      </c>
      <c r="AD107" s="246" t="n">
        <v>2000</v>
      </c>
      <c r="AE107" s="246"/>
      <c r="AF107" s="246"/>
      <c r="AG107" s="248" t="n">
        <f aca="false">SUM(AD107+AE107-AF107)</f>
        <v>2000</v>
      </c>
      <c r="AH107" s="246"/>
      <c r="AI107" s="246" t="n">
        <v>2000</v>
      </c>
      <c r="AJ107" s="45" t="n">
        <v>0</v>
      </c>
      <c r="AK107" s="246" t="n">
        <v>3000</v>
      </c>
      <c r="AL107" s="246"/>
      <c r="AM107" s="246"/>
      <c r="AN107" s="45" t="n">
        <f aca="false">SUM(AK107+AL107-AM107)</f>
        <v>3000</v>
      </c>
      <c r="AO107" s="237" t="n">
        <f aca="false">SUM(AN107/$AN$2)</f>
        <v>398.168425243878</v>
      </c>
      <c r="AP107" s="45" t="n">
        <v>3000</v>
      </c>
      <c r="AQ107" s="45"/>
      <c r="AR107" s="237" t="n">
        <f aca="false">SUM(AP107/$AN$2)</f>
        <v>398.168425243878</v>
      </c>
      <c r="AS107" s="237" t="n">
        <v>120.69</v>
      </c>
      <c r="AT107" s="237" t="n">
        <v>120.69</v>
      </c>
      <c r="AU107" s="237"/>
      <c r="AV107" s="237"/>
      <c r="AW107" s="237" t="n">
        <f aca="false">SUM(AR107+AU107-AV107)</f>
        <v>398.168425243878</v>
      </c>
      <c r="AX107" s="45" t="n">
        <v>146.88</v>
      </c>
      <c r="AY107" s="45"/>
      <c r="AZ107" s="45" t="n">
        <v>251.29</v>
      </c>
      <c r="BA107" s="45"/>
      <c r="BB107" s="45"/>
      <c r="BC107" s="45"/>
      <c r="BD107" s="45" t="n">
        <f aca="false">SUM(AX107+AY107+AZ107+BA107+BB107+BC107)</f>
        <v>398.17</v>
      </c>
      <c r="BE107" s="45" t="n">
        <f aca="false">SUM(AW107-BD107)</f>
        <v>-0.00157475612184044</v>
      </c>
      <c r="BF107" s="45" t="n">
        <f aca="false">SUM(BE107-AW107)</f>
        <v>-398.17</v>
      </c>
      <c r="BG107" s="45"/>
      <c r="BH107" s="45" t="n">
        <v>500</v>
      </c>
      <c r="BI107" s="45" t="n">
        <v>500</v>
      </c>
      <c r="BJ107" s="45"/>
      <c r="BK107" s="45"/>
      <c r="BL107" s="45"/>
      <c r="BM107" s="46" t="n">
        <f aca="false">SUM(BJ107/BI107*100)</f>
        <v>0</v>
      </c>
    </row>
    <row r="108" customFormat="false" ht="12.75" hidden="true" customHeight="false" outlineLevel="0" collapsed="false">
      <c r="A108" s="238"/>
      <c r="B108" s="234"/>
      <c r="C108" s="234"/>
      <c r="D108" s="234"/>
      <c r="E108" s="234"/>
      <c r="F108" s="234"/>
      <c r="G108" s="234"/>
      <c r="H108" s="234"/>
      <c r="I108" s="244" t="n">
        <v>32399</v>
      </c>
      <c r="J108" s="245" t="s">
        <v>625</v>
      </c>
      <c r="K108" s="246"/>
      <c r="L108" s="246"/>
      <c r="M108" s="246"/>
      <c r="N108" s="246" t="n">
        <v>5000</v>
      </c>
      <c r="O108" s="246" t="n">
        <v>5000</v>
      </c>
      <c r="P108" s="246" t="n">
        <v>5000</v>
      </c>
      <c r="Q108" s="246" t="n">
        <v>5000</v>
      </c>
      <c r="R108" s="246" t="n">
        <v>6000</v>
      </c>
      <c r="S108" s="246" t="n">
        <v>6000</v>
      </c>
      <c r="T108" s="246"/>
      <c r="U108" s="246"/>
      <c r="V108" s="237" t="n">
        <f aca="false">S108/P108*100</f>
        <v>120</v>
      </c>
      <c r="W108" s="246" t="n">
        <v>6000</v>
      </c>
      <c r="X108" s="246" t="n">
        <v>0</v>
      </c>
      <c r="Y108" s="246" t="n">
        <v>10000</v>
      </c>
      <c r="Z108" s="246" t="n">
        <v>10000</v>
      </c>
      <c r="AA108" s="246" t="n">
        <v>10000</v>
      </c>
      <c r="AB108" s="246"/>
      <c r="AC108" s="246" t="n">
        <v>10000</v>
      </c>
      <c r="AD108" s="246" t="n">
        <v>10000</v>
      </c>
      <c r="AE108" s="246"/>
      <c r="AF108" s="246"/>
      <c r="AG108" s="248" t="n">
        <f aca="false">SUM(AD108+AE108-AF108)</f>
        <v>10000</v>
      </c>
      <c r="AH108" s="246"/>
      <c r="AI108" s="246" t="n">
        <v>10000</v>
      </c>
      <c r="AJ108" s="45" t="n">
        <v>0</v>
      </c>
      <c r="AK108" s="246" t="n">
        <v>10000</v>
      </c>
      <c r="AL108" s="246" t="n">
        <v>10000</v>
      </c>
      <c r="AM108" s="246"/>
      <c r="AN108" s="45" t="n">
        <f aca="false">SUM(AK108+AL108-AM108)</f>
        <v>20000</v>
      </c>
      <c r="AO108" s="237" t="n">
        <f aca="false">SUM(AN108/$AN$2)</f>
        <v>2654.45616829252</v>
      </c>
      <c r="AP108" s="45" t="n">
        <v>15000</v>
      </c>
      <c r="AQ108" s="45"/>
      <c r="AR108" s="237" t="n">
        <f aca="false">SUM(AP108/$AN$2)</f>
        <v>1990.84212621939</v>
      </c>
      <c r="AS108" s="237" t="n">
        <v>228.82</v>
      </c>
      <c r="AT108" s="237" t="n">
        <v>228.82</v>
      </c>
      <c r="AU108" s="237"/>
      <c r="AV108" s="237"/>
      <c r="AW108" s="237" t="n">
        <f aca="false">SUM(AR108+AU108-AV108)</f>
        <v>1990.84212621939</v>
      </c>
      <c r="AX108" s="45"/>
      <c r="AY108" s="45"/>
      <c r="AZ108" s="45" t="n">
        <v>1990.84</v>
      </c>
      <c r="BA108" s="45"/>
      <c r="BB108" s="45"/>
      <c r="BC108" s="45"/>
      <c r="BD108" s="45" t="n">
        <f aca="false">SUM(AX108+AY108+AZ108+BA108+BB108+BC108)</f>
        <v>1990.84</v>
      </c>
      <c r="BE108" s="45" t="n">
        <f aca="false">SUM(AW108-BD108)</f>
        <v>0.00212621939067503</v>
      </c>
      <c r="BF108" s="45" t="n">
        <f aca="false">SUM(BE108-AW108)</f>
        <v>-1990.84</v>
      </c>
      <c r="BG108" s="45" t="n">
        <v>228.82</v>
      </c>
      <c r="BH108" s="45" t="n">
        <v>2000</v>
      </c>
      <c r="BI108" s="45" t="n">
        <v>2000</v>
      </c>
      <c r="BJ108" s="45"/>
      <c r="BK108" s="45"/>
      <c r="BL108" s="45"/>
      <c r="BM108" s="46" t="n">
        <f aca="false">SUM(BJ108/BI108*100)</f>
        <v>0</v>
      </c>
    </row>
    <row r="109" customFormat="false" ht="12.75" hidden="true" customHeight="false" outlineLevel="0" collapsed="false">
      <c r="A109" s="238"/>
      <c r="B109" s="234"/>
      <c r="C109" s="234"/>
      <c r="D109" s="234"/>
      <c r="E109" s="234"/>
      <c r="F109" s="234"/>
      <c r="G109" s="234"/>
      <c r="H109" s="234"/>
      <c r="I109" s="244" t="n">
        <v>329</v>
      </c>
      <c r="J109" s="245" t="s">
        <v>306</v>
      </c>
      <c r="K109" s="246" t="n">
        <f aca="false">SUM(K113:K113)</f>
        <v>247013.43</v>
      </c>
      <c r="L109" s="246" t="n">
        <f aca="false">SUM(L113:L113)</f>
        <v>44500</v>
      </c>
      <c r="M109" s="246" t="n">
        <f aca="false">SUM(M113:M113)</f>
        <v>44500</v>
      </c>
      <c r="N109" s="246" t="n">
        <f aca="false">SUM(N110:N114)</f>
        <v>21000</v>
      </c>
      <c r="O109" s="246" t="n">
        <f aca="false">SUM(O110:O114)</f>
        <v>21000</v>
      </c>
      <c r="P109" s="246" t="n">
        <f aca="false">SUM(P110:P114)</f>
        <v>21362</v>
      </c>
      <c r="Q109" s="246" t="n">
        <f aca="false">SUM(Q110:Q114)</f>
        <v>21362</v>
      </c>
      <c r="R109" s="246" t="n">
        <f aca="false">SUM(R110:R114)</f>
        <v>15900.84</v>
      </c>
      <c r="S109" s="246" t="n">
        <f aca="false">SUM(S110:S114)</f>
        <v>25000</v>
      </c>
      <c r="T109" s="246" t="n">
        <f aca="false">SUM(T110:T114)</f>
        <v>8027.64</v>
      </c>
      <c r="U109" s="246" t="n">
        <f aca="false">SUM(U110:U114)</f>
        <v>0</v>
      </c>
      <c r="V109" s="246" t="n">
        <f aca="false">SUM(V110:V114)</f>
        <v>257.183275699466</v>
      </c>
      <c r="W109" s="246" t="n">
        <f aca="false">SUM(W110:W114)</f>
        <v>44000</v>
      </c>
      <c r="X109" s="246" t="n">
        <f aca="false">SUM(X110:X114)</f>
        <v>95700</v>
      </c>
      <c r="Y109" s="246" t="n">
        <f aca="false">SUM(Y110:Y115)</f>
        <v>142296</v>
      </c>
      <c r="Z109" s="246" t="n">
        <f aca="false">SUM(Z110:Z115)</f>
        <v>1174004</v>
      </c>
      <c r="AA109" s="246" t="n">
        <f aca="false">SUM(AA110:AA115)</f>
        <v>163000</v>
      </c>
      <c r="AB109" s="246" t="n">
        <f aca="false">SUM(AB110:AB115)</f>
        <v>29492.02</v>
      </c>
      <c r="AC109" s="246" t="n">
        <f aca="false">SUM(AC110:AC115)</f>
        <v>233000</v>
      </c>
      <c r="AD109" s="246" t="n">
        <f aca="false">SUM(AD110:AD115)</f>
        <v>85500</v>
      </c>
      <c r="AE109" s="246" t="n">
        <f aca="false">SUM(AE110:AE115)</f>
        <v>0</v>
      </c>
      <c r="AF109" s="246" t="n">
        <f aca="false">SUM(AF110:AF115)</f>
        <v>0</v>
      </c>
      <c r="AG109" s="246" t="n">
        <f aca="false">SUM(AG110:AG115)</f>
        <v>85500</v>
      </c>
      <c r="AH109" s="246" t="n">
        <f aca="false">SUM(AH110:AH115)</f>
        <v>41781.32</v>
      </c>
      <c r="AI109" s="246" t="n">
        <f aca="false">SUM(AI110:AI115)</f>
        <v>229200</v>
      </c>
      <c r="AJ109" s="246" t="n">
        <f aca="false">SUM(AJ110:AJ115)</f>
        <v>19146.15</v>
      </c>
      <c r="AK109" s="246" t="n">
        <v>269691.6</v>
      </c>
      <c r="AL109" s="246" t="n">
        <f aca="false">SUM(AL110:AL115)</f>
        <v>15000</v>
      </c>
      <c r="AM109" s="246" t="n">
        <f aca="false">SUM(AM110:AM115)</f>
        <v>125500</v>
      </c>
      <c r="AN109" s="246" t="n">
        <f aca="false">SUM(AN110:AN115)</f>
        <v>164191.6</v>
      </c>
      <c r="AO109" s="237" t="n">
        <f aca="false">SUM(AN109/$AN$2)</f>
        <v>21791.9702700909</v>
      </c>
      <c r="AP109" s="246" t="n">
        <f aca="false">SUM(AP110:AP115)</f>
        <v>125000</v>
      </c>
      <c r="AQ109" s="246"/>
      <c r="AR109" s="237" t="n">
        <f aca="false">SUM(AP109/$AN$2)</f>
        <v>16590.3510518283</v>
      </c>
      <c r="AS109" s="237"/>
      <c r="AT109" s="237" t="n">
        <f aca="false">SUM(AT110:AT115)</f>
        <v>3342.81</v>
      </c>
      <c r="AU109" s="237" t="n">
        <f aca="false">SUM(AU110:AU115)</f>
        <v>71646.21</v>
      </c>
      <c r="AV109" s="237" t="n">
        <f aca="false">SUM(AV110:AV115)</f>
        <v>0</v>
      </c>
      <c r="AW109" s="237" t="n">
        <f aca="false">SUM(AR109+AU109-AV109)</f>
        <v>88236.5610518283</v>
      </c>
      <c r="AX109" s="45"/>
      <c r="AY109" s="45"/>
      <c r="AZ109" s="45"/>
      <c r="BA109" s="45"/>
      <c r="BB109" s="45"/>
      <c r="BC109" s="45"/>
      <c r="BD109" s="45" t="n">
        <f aca="false">SUM(AX109+AY109+AZ109+BA109+BB109+BC109)</f>
        <v>0</v>
      </c>
      <c r="BE109" s="45" t="n">
        <f aca="false">SUM(AW109-BD109)</f>
        <v>88236.5610518283</v>
      </c>
      <c r="BF109" s="45" t="n">
        <f aca="false">SUM(BE109-AW109)</f>
        <v>0</v>
      </c>
      <c r="BG109" s="45" t="n">
        <f aca="false">SUM(BG110:BG115)</f>
        <v>7704.77</v>
      </c>
      <c r="BH109" s="45" t="n">
        <f aca="false">SUM(BH110:BH115)</f>
        <v>18462</v>
      </c>
      <c r="BI109" s="45" t="n">
        <f aca="false">SUM(BI110:BI115)</f>
        <v>18462</v>
      </c>
      <c r="BJ109" s="45" t="n">
        <f aca="false">SUM(BJ110:BJ115)</f>
        <v>5214.62</v>
      </c>
      <c r="BK109" s="45"/>
      <c r="BL109" s="45"/>
      <c r="BM109" s="46" t="n">
        <f aca="false">SUM(BJ109/BI109*100)</f>
        <v>28.2451522045282</v>
      </c>
    </row>
    <row r="110" customFormat="false" ht="12.75" hidden="true" customHeight="false" outlineLevel="0" collapsed="false">
      <c r="A110" s="238"/>
      <c r="B110" s="234"/>
      <c r="C110" s="234"/>
      <c r="D110" s="234"/>
      <c r="E110" s="234"/>
      <c r="F110" s="234"/>
      <c r="G110" s="234"/>
      <c r="H110" s="234"/>
      <c r="I110" s="244" t="n">
        <v>32931</v>
      </c>
      <c r="J110" s="245" t="s">
        <v>312</v>
      </c>
      <c r="K110" s="246"/>
      <c r="L110" s="246"/>
      <c r="M110" s="246"/>
      <c r="N110" s="246" t="n">
        <v>15000</v>
      </c>
      <c r="O110" s="246" t="n">
        <v>15000</v>
      </c>
      <c r="P110" s="246" t="n">
        <v>15000</v>
      </c>
      <c r="Q110" s="246" t="n">
        <v>15000</v>
      </c>
      <c r="R110" s="246" t="n">
        <v>6124.59</v>
      </c>
      <c r="S110" s="246" t="n">
        <v>15000</v>
      </c>
      <c r="T110" s="246" t="n">
        <v>4490.14</v>
      </c>
      <c r="U110" s="246"/>
      <c r="V110" s="237" t="n">
        <f aca="false">S110/P110*100</f>
        <v>100</v>
      </c>
      <c r="W110" s="246" t="n">
        <v>15000</v>
      </c>
      <c r="X110" s="246" t="n">
        <v>35000</v>
      </c>
      <c r="Y110" s="246" t="n">
        <v>35000</v>
      </c>
      <c r="Z110" s="246" t="n">
        <v>40000</v>
      </c>
      <c r="AA110" s="246" t="n">
        <v>35000</v>
      </c>
      <c r="AB110" s="246" t="n">
        <v>8714.75</v>
      </c>
      <c r="AC110" s="246" t="n">
        <v>35000</v>
      </c>
      <c r="AD110" s="246" t="n">
        <v>35000</v>
      </c>
      <c r="AE110" s="246"/>
      <c r="AF110" s="246"/>
      <c r="AG110" s="248" t="n">
        <f aca="false">SUM(AD110+AE110-AF110)</f>
        <v>35000</v>
      </c>
      <c r="AH110" s="246" t="n">
        <v>17082.95</v>
      </c>
      <c r="AI110" s="246" t="n">
        <v>40000</v>
      </c>
      <c r="AJ110" s="45" t="n">
        <v>5090.41</v>
      </c>
      <c r="AK110" s="246" t="n">
        <v>40000</v>
      </c>
      <c r="AL110" s="246"/>
      <c r="AM110" s="246"/>
      <c r="AN110" s="45" t="n">
        <f aca="false">SUM(AK110+AL110-AM110)</f>
        <v>40000</v>
      </c>
      <c r="AO110" s="237" t="n">
        <f aca="false">SUM(AN110/$AN$2)</f>
        <v>5308.91233658504</v>
      </c>
      <c r="AP110" s="45" t="n">
        <v>40000</v>
      </c>
      <c r="AQ110" s="45"/>
      <c r="AR110" s="237" t="n">
        <f aca="false">SUM(AP110/$AN$2)</f>
        <v>5308.91233658504</v>
      </c>
      <c r="AS110" s="237" t="n">
        <v>1550.47</v>
      </c>
      <c r="AT110" s="237" t="n">
        <v>1550.47</v>
      </c>
      <c r="AU110" s="237"/>
      <c r="AV110" s="237"/>
      <c r="AW110" s="237" t="n">
        <f aca="false">SUM(AR110+AU110-AV110)</f>
        <v>5308.91233658504</v>
      </c>
      <c r="AX110" s="45"/>
      <c r="AY110" s="45"/>
      <c r="AZ110" s="45" t="n">
        <v>5308.91</v>
      </c>
      <c r="BA110" s="45"/>
      <c r="BB110" s="45"/>
      <c r="BC110" s="45"/>
      <c r="BD110" s="45" t="n">
        <f aca="false">SUM(AX110+AY110+AZ110+BA110+BB110+BC110)</f>
        <v>5308.91</v>
      </c>
      <c r="BE110" s="45" t="n">
        <f aca="false">SUM(AW110-BD110)</f>
        <v>0.00233658504203049</v>
      </c>
      <c r="BF110" s="45" t="n">
        <f aca="false">SUM(BE110-AW110)</f>
        <v>-5308.91</v>
      </c>
      <c r="BG110" s="45" t="n">
        <v>4370.21</v>
      </c>
      <c r="BH110" s="45" t="n">
        <v>6500</v>
      </c>
      <c r="BI110" s="45" t="n">
        <v>6500</v>
      </c>
      <c r="BJ110" s="45" t="n">
        <v>3399.84</v>
      </c>
      <c r="BK110" s="45"/>
      <c r="BL110" s="45"/>
      <c r="BM110" s="46" t="n">
        <f aca="false">SUM(BJ110/BI110*100)</f>
        <v>52.3052307692308</v>
      </c>
    </row>
    <row r="111" customFormat="false" ht="12.75" hidden="true" customHeight="false" outlineLevel="0" collapsed="false">
      <c r="A111" s="238"/>
      <c r="B111" s="234"/>
      <c r="C111" s="234"/>
      <c r="D111" s="234"/>
      <c r="E111" s="234"/>
      <c r="F111" s="234"/>
      <c r="G111" s="234"/>
      <c r="H111" s="234"/>
      <c r="I111" s="244" t="n">
        <v>32955</v>
      </c>
      <c r="J111" s="245" t="s">
        <v>626</v>
      </c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37"/>
      <c r="W111" s="246"/>
      <c r="X111" s="246" t="n">
        <v>15000</v>
      </c>
      <c r="Y111" s="246" t="n">
        <v>15000</v>
      </c>
      <c r="Z111" s="246" t="n">
        <v>15100</v>
      </c>
      <c r="AA111" s="246" t="n">
        <v>15000</v>
      </c>
      <c r="AB111" s="246" t="n">
        <v>6673.33</v>
      </c>
      <c r="AC111" s="246" t="n">
        <v>15000</v>
      </c>
      <c r="AD111" s="246" t="n">
        <v>15000</v>
      </c>
      <c r="AE111" s="246"/>
      <c r="AF111" s="246"/>
      <c r="AG111" s="248" t="n">
        <f aca="false">SUM(AD111+AE111-AF111)</f>
        <v>15000</v>
      </c>
      <c r="AH111" s="246" t="n">
        <v>4781.25</v>
      </c>
      <c r="AI111" s="246" t="n">
        <v>10000</v>
      </c>
      <c r="AJ111" s="45" t="n">
        <v>4250</v>
      </c>
      <c r="AK111" s="246" t="n">
        <v>10000</v>
      </c>
      <c r="AL111" s="246"/>
      <c r="AM111" s="246"/>
      <c r="AN111" s="45" t="n">
        <f aca="false">SUM(AK111+AL111-AM111)</f>
        <v>10000</v>
      </c>
      <c r="AO111" s="237" t="n">
        <f aca="false">SUM(AN111/$AN$2)</f>
        <v>1327.22808414626</v>
      </c>
      <c r="AP111" s="45" t="n">
        <v>10000</v>
      </c>
      <c r="AQ111" s="45"/>
      <c r="AR111" s="237" t="n">
        <f aca="false">SUM(AP111/$AN$2)</f>
        <v>1327.22808414626</v>
      </c>
      <c r="AS111" s="237" t="n">
        <v>676.86</v>
      </c>
      <c r="AT111" s="237" t="n">
        <v>676.86</v>
      </c>
      <c r="AU111" s="237"/>
      <c r="AV111" s="237"/>
      <c r="AW111" s="237" t="n">
        <f aca="false">SUM(AR111+AU111-AV111)</f>
        <v>1327.22808414626</v>
      </c>
      <c r="AX111" s="45"/>
      <c r="AY111" s="45"/>
      <c r="AZ111" s="45" t="n">
        <v>1327.23</v>
      </c>
      <c r="BA111" s="45"/>
      <c r="BB111" s="45"/>
      <c r="BC111" s="45"/>
      <c r="BD111" s="45" t="n">
        <f aca="false">SUM(AX111+AY111+AZ111+BA111+BB111+BC111)</f>
        <v>1327.23</v>
      </c>
      <c r="BE111" s="45" t="n">
        <f aca="false">SUM(AW111-BD111)</f>
        <v>-0.00191585373954695</v>
      </c>
      <c r="BF111" s="45" t="n">
        <f aca="false">SUM(BE111-AW111)</f>
        <v>-1327.23</v>
      </c>
      <c r="BG111" s="45" t="n">
        <v>1015.29</v>
      </c>
      <c r="BH111" s="45" t="n">
        <v>1400</v>
      </c>
      <c r="BI111" s="45" t="n">
        <v>1400</v>
      </c>
      <c r="BJ111" s="45" t="n">
        <v>564.05</v>
      </c>
      <c r="BK111" s="45"/>
      <c r="BL111" s="45"/>
      <c r="BM111" s="46" t="n">
        <f aca="false">SUM(BJ111/BI111*100)</f>
        <v>40.2892857142857</v>
      </c>
    </row>
    <row r="112" customFormat="false" ht="12.75" hidden="true" customHeight="false" outlineLevel="0" collapsed="false">
      <c r="A112" s="238"/>
      <c r="B112" s="234"/>
      <c r="C112" s="234"/>
      <c r="D112" s="234"/>
      <c r="E112" s="234"/>
      <c r="F112" s="234"/>
      <c r="G112" s="234"/>
      <c r="H112" s="234"/>
      <c r="I112" s="244" t="n">
        <v>32959</v>
      </c>
      <c r="J112" s="245" t="s">
        <v>627</v>
      </c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37"/>
      <c r="W112" s="246"/>
      <c r="X112" s="246"/>
      <c r="Y112" s="246"/>
      <c r="Z112" s="246" t="n">
        <v>5000</v>
      </c>
      <c r="AA112" s="246" t="n">
        <v>5000</v>
      </c>
      <c r="AB112" s="246" t="n">
        <v>3261.38</v>
      </c>
      <c r="AC112" s="246" t="n">
        <v>5000</v>
      </c>
      <c r="AD112" s="246" t="n">
        <v>5000</v>
      </c>
      <c r="AE112" s="246"/>
      <c r="AF112" s="246"/>
      <c r="AG112" s="248" t="n">
        <f aca="false">SUM(AD112+AE112-AF112)</f>
        <v>5000</v>
      </c>
      <c r="AH112" s="246" t="n">
        <v>5112.93</v>
      </c>
      <c r="AI112" s="246" t="n">
        <v>5000</v>
      </c>
      <c r="AJ112" s="45" t="n">
        <v>0</v>
      </c>
      <c r="AK112" s="246" t="n">
        <v>5000</v>
      </c>
      <c r="AL112" s="246" t="n">
        <v>15000</v>
      </c>
      <c r="AM112" s="246"/>
      <c r="AN112" s="45" t="n">
        <f aca="false">SUM(AK112+AL112-AM112)</f>
        <v>20000</v>
      </c>
      <c r="AO112" s="237" t="n">
        <f aca="false">SUM(AN112/$AN$2)</f>
        <v>2654.45616829252</v>
      </c>
      <c r="AP112" s="45" t="n">
        <v>20000</v>
      </c>
      <c r="AQ112" s="45"/>
      <c r="AR112" s="237" t="n">
        <f aca="false">SUM(AP112/$AN$2)</f>
        <v>2654.45616829252</v>
      </c>
      <c r="AS112" s="237" t="n">
        <v>0</v>
      </c>
      <c r="AT112" s="237" t="n">
        <v>0</v>
      </c>
      <c r="AU112" s="237"/>
      <c r="AV112" s="237"/>
      <c r="AW112" s="237" t="n">
        <f aca="false">SUM(AR112+AU112-AV112)</f>
        <v>2654.45616829252</v>
      </c>
      <c r="AX112" s="45"/>
      <c r="AY112" s="45"/>
      <c r="AZ112" s="45"/>
      <c r="BA112" s="45" t="n">
        <v>2654.46</v>
      </c>
      <c r="BB112" s="45"/>
      <c r="BC112" s="45"/>
      <c r="BD112" s="45" t="n">
        <f aca="false">SUM(AX112+AY112+AZ112+BA112+BB112+BC112)</f>
        <v>2654.46</v>
      </c>
      <c r="BE112" s="45" t="n">
        <f aca="false">SUM(AW112-BD112)</f>
        <v>-0.00383170747909389</v>
      </c>
      <c r="BF112" s="45" t="n">
        <f aca="false">SUM(BE112-AW112)</f>
        <v>-2654.46</v>
      </c>
      <c r="BG112" s="45"/>
      <c r="BH112" s="45" t="n">
        <v>2700</v>
      </c>
      <c r="BI112" s="45" t="n">
        <v>2700</v>
      </c>
      <c r="BJ112" s="45"/>
      <c r="BK112" s="45"/>
      <c r="BL112" s="45"/>
      <c r="BM112" s="46" t="n">
        <f aca="false">SUM(BJ112/BI112*100)</f>
        <v>0</v>
      </c>
    </row>
    <row r="113" customFormat="false" ht="12.75" hidden="true" customHeight="false" outlineLevel="0" collapsed="false">
      <c r="A113" s="238"/>
      <c r="B113" s="234"/>
      <c r="C113" s="234"/>
      <c r="D113" s="234"/>
      <c r="E113" s="234"/>
      <c r="F113" s="234"/>
      <c r="G113" s="234"/>
      <c r="H113" s="234"/>
      <c r="I113" s="244" t="n">
        <v>32991</v>
      </c>
      <c r="J113" s="245" t="s">
        <v>306</v>
      </c>
      <c r="K113" s="246" t="n">
        <v>247013.43</v>
      </c>
      <c r="L113" s="246" t="n">
        <v>44500</v>
      </c>
      <c r="M113" s="246" t="n">
        <v>44500</v>
      </c>
      <c r="N113" s="246" t="n">
        <v>6000</v>
      </c>
      <c r="O113" s="246" t="n">
        <v>6000</v>
      </c>
      <c r="P113" s="246" t="n">
        <v>6362</v>
      </c>
      <c r="Q113" s="246" t="n">
        <v>6362</v>
      </c>
      <c r="R113" s="246" t="n">
        <v>9776.25</v>
      </c>
      <c r="S113" s="246" t="n">
        <v>10000</v>
      </c>
      <c r="T113" s="246" t="n">
        <v>3537.5</v>
      </c>
      <c r="U113" s="246"/>
      <c r="V113" s="237" t="n">
        <f aca="false">S113/P113*100</f>
        <v>157.183275699466</v>
      </c>
      <c r="W113" s="246" t="n">
        <v>29000</v>
      </c>
      <c r="X113" s="246" t="n">
        <v>45700</v>
      </c>
      <c r="Y113" s="246" t="n">
        <v>85296</v>
      </c>
      <c r="Z113" s="246" t="n">
        <v>85296</v>
      </c>
      <c r="AA113" s="246" t="n">
        <v>100000</v>
      </c>
      <c r="AB113" s="246" t="n">
        <v>8834.98</v>
      </c>
      <c r="AC113" s="246" t="n">
        <v>100000</v>
      </c>
      <c r="AD113" s="246" t="n">
        <v>22500</v>
      </c>
      <c r="AE113" s="246"/>
      <c r="AF113" s="246"/>
      <c r="AG113" s="248" t="n">
        <f aca="false">SUM(AD113+AE113-AF113)</f>
        <v>22500</v>
      </c>
      <c r="AH113" s="246" t="n">
        <v>11584.19</v>
      </c>
      <c r="AI113" s="246" t="n">
        <v>100000</v>
      </c>
      <c r="AJ113" s="45" t="n">
        <v>8569.45</v>
      </c>
      <c r="AK113" s="246" t="n">
        <v>50000</v>
      </c>
      <c r="AL113" s="246"/>
      <c r="AM113" s="246"/>
      <c r="AN113" s="45" t="n">
        <f aca="false">SUM(AK113+AL113-AM113)</f>
        <v>50000</v>
      </c>
      <c r="AO113" s="237" t="n">
        <f aca="false">SUM(AN113/$AN$2)</f>
        <v>6636.1404207313</v>
      </c>
      <c r="AP113" s="45" t="n">
        <v>50000</v>
      </c>
      <c r="AQ113" s="45"/>
      <c r="AR113" s="237" t="n">
        <f aca="false">SUM(AP113/$AN$2)</f>
        <v>6636.1404207313</v>
      </c>
      <c r="AS113" s="237" t="n">
        <v>946.48</v>
      </c>
      <c r="AT113" s="237" t="n">
        <v>946.48</v>
      </c>
      <c r="AU113" s="237"/>
      <c r="AV113" s="237"/>
      <c r="AW113" s="237" t="n">
        <f aca="false">SUM(AR113+AU113-AV113)</f>
        <v>6636.1404207313</v>
      </c>
      <c r="AX113" s="45"/>
      <c r="AY113" s="45"/>
      <c r="AZ113" s="45" t="n">
        <v>6636.14</v>
      </c>
      <c r="BA113" s="45"/>
      <c r="BB113" s="45"/>
      <c r="BC113" s="45"/>
      <c r="BD113" s="45" t="n">
        <f aca="false">SUM(AX113+AY113+AZ113+BA113+BB113+BC113)</f>
        <v>6636.14</v>
      </c>
      <c r="BE113" s="45" t="n">
        <f aca="false">SUM(AW113-BD113)</f>
        <v>0.000420731302256172</v>
      </c>
      <c r="BF113" s="45" t="n">
        <f aca="false">SUM(BE113-AW113)</f>
        <v>-6636.14</v>
      </c>
      <c r="BG113" s="45" t="n">
        <v>2061.98</v>
      </c>
      <c r="BH113" s="45" t="n">
        <v>7162</v>
      </c>
      <c r="BI113" s="45" t="n">
        <v>7162</v>
      </c>
      <c r="BJ113" s="45" t="n">
        <v>429.73</v>
      </c>
      <c r="BK113" s="45"/>
      <c r="BL113" s="45"/>
      <c r="BM113" s="46" t="n">
        <f aca="false">SUM(BJ113/BI113*100)</f>
        <v>6.00013962580285</v>
      </c>
    </row>
    <row r="114" customFormat="false" ht="12.75" hidden="true" customHeight="false" outlineLevel="0" collapsed="false">
      <c r="A114" s="238"/>
      <c r="B114" s="234"/>
      <c r="C114" s="234"/>
      <c r="D114" s="234"/>
      <c r="E114" s="234"/>
      <c r="F114" s="234"/>
      <c r="G114" s="234"/>
      <c r="H114" s="234"/>
      <c r="I114" s="244" t="n">
        <v>32991</v>
      </c>
      <c r="J114" s="245" t="s">
        <v>628</v>
      </c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37"/>
      <c r="W114" s="246"/>
      <c r="X114" s="246"/>
      <c r="Y114" s="246" t="n">
        <v>7000</v>
      </c>
      <c r="Z114" s="246" t="n">
        <v>7000</v>
      </c>
      <c r="AA114" s="246" t="n">
        <v>8000</v>
      </c>
      <c r="AB114" s="246" t="n">
        <v>2007.58</v>
      </c>
      <c r="AC114" s="246" t="n">
        <v>8000</v>
      </c>
      <c r="AD114" s="246" t="n">
        <v>8000</v>
      </c>
      <c r="AE114" s="246"/>
      <c r="AF114" s="246"/>
      <c r="AG114" s="248" t="n">
        <f aca="false">SUM(AD114+AE114-AF114)</f>
        <v>8000</v>
      </c>
      <c r="AH114" s="246" t="n">
        <v>3220</v>
      </c>
      <c r="AI114" s="246" t="n">
        <v>8000</v>
      </c>
      <c r="AJ114" s="45" t="n">
        <v>1236.29</v>
      </c>
      <c r="AK114" s="246" t="n">
        <v>8000</v>
      </c>
      <c r="AL114" s="246"/>
      <c r="AM114" s="246"/>
      <c r="AN114" s="45" t="n">
        <f aca="false">SUM(AK114+AL114-AM114)</f>
        <v>8000</v>
      </c>
      <c r="AO114" s="237" t="n">
        <f aca="false">SUM(AN114/$AN$2)</f>
        <v>1061.78246731701</v>
      </c>
      <c r="AP114" s="45" t="n">
        <v>5000</v>
      </c>
      <c r="AQ114" s="45"/>
      <c r="AR114" s="237" t="n">
        <f aca="false">SUM(AP114/$AN$2)</f>
        <v>663.61404207313</v>
      </c>
      <c r="AS114" s="237" t="n">
        <v>169</v>
      </c>
      <c r="AT114" s="237" t="n">
        <v>169</v>
      </c>
      <c r="AU114" s="237"/>
      <c r="AV114" s="237"/>
      <c r="AW114" s="237" t="n">
        <f aca="false">SUM(AR114+AU114-AV114)</f>
        <v>663.61404207313</v>
      </c>
      <c r="AX114" s="45"/>
      <c r="AY114" s="45"/>
      <c r="AZ114" s="45" t="n">
        <v>663.61</v>
      </c>
      <c r="BA114" s="45"/>
      <c r="BB114" s="45"/>
      <c r="BC114" s="45"/>
      <c r="BD114" s="45" t="n">
        <f aca="false">SUM(AX114+AY114+AZ114+BA114+BB114+BC114)</f>
        <v>663.61</v>
      </c>
      <c r="BE114" s="45" t="n">
        <f aca="false">SUM(AW114-BD114)</f>
        <v>0.00404207313022198</v>
      </c>
      <c r="BF114" s="45" t="n">
        <f aca="false">SUM(BE114-AW114)</f>
        <v>-663.61</v>
      </c>
      <c r="BG114" s="45" t="n">
        <v>257.29</v>
      </c>
      <c r="BH114" s="45" t="n">
        <v>700</v>
      </c>
      <c r="BI114" s="45" t="n">
        <v>700</v>
      </c>
      <c r="BJ114" s="45" t="n">
        <v>821</v>
      </c>
      <c r="BK114" s="45"/>
      <c r="BL114" s="45"/>
      <c r="BM114" s="46" t="n">
        <f aca="false">SUM(BJ114/BI114*100)</f>
        <v>117.285714285714</v>
      </c>
    </row>
    <row r="115" customFormat="false" ht="12.75" hidden="true" customHeight="false" outlineLevel="0" collapsed="false">
      <c r="A115" s="238"/>
      <c r="B115" s="234"/>
      <c r="C115" s="234"/>
      <c r="D115" s="234"/>
      <c r="E115" s="234"/>
      <c r="F115" s="234"/>
      <c r="G115" s="234"/>
      <c r="H115" s="234"/>
      <c r="I115" s="244" t="n">
        <v>32999</v>
      </c>
      <c r="J115" s="245" t="s">
        <v>629</v>
      </c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37"/>
      <c r="W115" s="246"/>
      <c r="X115" s="246"/>
      <c r="Y115" s="246"/>
      <c r="Z115" s="246" t="n">
        <v>1021608</v>
      </c>
      <c r="AA115" s="246" t="n">
        <v>0</v>
      </c>
      <c r="AB115" s="246"/>
      <c r="AC115" s="246" t="n">
        <v>70000</v>
      </c>
      <c r="AD115" s="246" t="n">
        <v>0</v>
      </c>
      <c r="AE115" s="246"/>
      <c r="AF115" s="246"/>
      <c r="AG115" s="248" t="n">
        <f aca="false">SUM(AD115+AE115-AF115)</f>
        <v>0</v>
      </c>
      <c r="AH115" s="246"/>
      <c r="AI115" s="246" t="n">
        <v>66200</v>
      </c>
      <c r="AJ115" s="45" t="n">
        <v>0</v>
      </c>
      <c r="AK115" s="246" t="n">
        <v>161691.6</v>
      </c>
      <c r="AL115" s="45"/>
      <c r="AM115" s="246" t="n">
        <v>125500</v>
      </c>
      <c r="AN115" s="45" t="n">
        <f aca="false">SUM(AK115+AL115-AM115)</f>
        <v>36191.6</v>
      </c>
      <c r="AO115" s="237" t="n">
        <f aca="false">SUM(AN115/$AN$2)</f>
        <v>4803.45079301878</v>
      </c>
      <c r="AP115" s="45"/>
      <c r="AQ115" s="45"/>
      <c r="AR115" s="237" t="n">
        <f aca="false">SUM(AP115/$AN$2)</f>
        <v>0</v>
      </c>
      <c r="AS115" s="237"/>
      <c r="AT115" s="237"/>
      <c r="AU115" s="237" t="n">
        <v>71646.21</v>
      </c>
      <c r="AV115" s="237"/>
      <c r="AW115" s="237" t="n">
        <f aca="false">SUM(AR115+AU115-AV115)</f>
        <v>71646.21</v>
      </c>
      <c r="AX115" s="45"/>
      <c r="AY115" s="45"/>
      <c r="AZ115" s="45"/>
      <c r="BA115" s="45" t="n">
        <v>71646.21</v>
      </c>
      <c r="BB115" s="45"/>
      <c r="BC115" s="45"/>
      <c r="BD115" s="45" t="n">
        <f aca="false">SUM(AX115+AY115+AZ115+BA115+BB115+BC115)</f>
        <v>71646.21</v>
      </c>
      <c r="BE115" s="45" t="n">
        <f aca="false">SUM(AW115-BD115)</f>
        <v>0</v>
      </c>
      <c r="BF115" s="45" t="n">
        <f aca="false">SUM(BE115-AW115)</f>
        <v>-71646.21</v>
      </c>
      <c r="BG115" s="45"/>
      <c r="BH115" s="251" t="n">
        <v>0</v>
      </c>
      <c r="BI115" s="251" t="n">
        <v>0</v>
      </c>
      <c r="BJ115" s="251"/>
      <c r="BK115" s="45"/>
      <c r="BL115" s="45"/>
      <c r="BM115" s="46" t="e">
        <f aca="false">SUM(BJ115/BI115*100)</f>
        <v>#DIV/0!</v>
      </c>
    </row>
    <row r="116" customFormat="false" ht="12.75" hidden="true" customHeight="false" outlineLevel="0" collapsed="false">
      <c r="A116" s="238" t="s">
        <v>630</v>
      </c>
      <c r="B116" s="234"/>
      <c r="C116" s="234"/>
      <c r="D116" s="234"/>
      <c r="E116" s="234"/>
      <c r="F116" s="234"/>
      <c r="G116" s="234"/>
      <c r="H116" s="234"/>
      <c r="I116" s="244" t="s">
        <v>533</v>
      </c>
      <c r="J116" s="245" t="s">
        <v>331</v>
      </c>
      <c r="K116" s="246" t="n">
        <f aca="false">SUM(K117)</f>
        <v>13210.38</v>
      </c>
      <c r="L116" s="246" t="n">
        <f aca="false">SUM(L117)</f>
        <v>11000</v>
      </c>
      <c r="M116" s="246" t="n">
        <f aca="false">SUM(M117)</f>
        <v>11000</v>
      </c>
      <c r="N116" s="246" t="n">
        <f aca="false">SUM(N117)</f>
        <v>13000</v>
      </c>
      <c r="O116" s="246" t="n">
        <f aca="false">SUM(O117)</f>
        <v>13000</v>
      </c>
      <c r="P116" s="246" t="n">
        <f aca="false">SUM(P117)</f>
        <v>10000</v>
      </c>
      <c r="Q116" s="246" t="n">
        <f aca="false">SUM(Q117)</f>
        <v>10000</v>
      </c>
      <c r="R116" s="246" t="n">
        <f aca="false">SUM(R117)</f>
        <v>4750.33</v>
      </c>
      <c r="S116" s="246" t="n">
        <f aca="false">SUM(S117)</f>
        <v>10000</v>
      </c>
      <c r="T116" s="246" t="n">
        <f aca="false">SUM(T117)</f>
        <v>4705.82</v>
      </c>
      <c r="U116" s="246" t="n">
        <f aca="false">SUM(U117)</f>
        <v>0</v>
      </c>
      <c r="V116" s="246" t="n">
        <f aca="false">SUM(V117)</f>
        <v>100</v>
      </c>
      <c r="W116" s="246" t="n">
        <f aca="false">SUM(W117)</f>
        <v>10000</v>
      </c>
      <c r="X116" s="246" t="n">
        <f aca="false">SUM(X117)</f>
        <v>20000</v>
      </c>
      <c r="Y116" s="246" t="n">
        <f aca="false">SUM(Y117)</f>
        <v>8000</v>
      </c>
      <c r="Z116" s="246" t="n">
        <f aca="false">SUM(Z117)</f>
        <v>11000</v>
      </c>
      <c r="AA116" s="246" t="n">
        <f aca="false">SUM(AA117)</f>
        <v>10000</v>
      </c>
      <c r="AB116" s="246" t="n">
        <f aca="false">SUM(AB117)</f>
        <v>6404.21</v>
      </c>
      <c r="AC116" s="246" t="n">
        <f aca="false">SUM(AC117)</f>
        <v>13000</v>
      </c>
      <c r="AD116" s="246" t="n">
        <f aca="false">SUM(AD117)</f>
        <v>20000</v>
      </c>
      <c r="AE116" s="246" t="n">
        <f aca="false">SUM(AE117)</f>
        <v>0</v>
      </c>
      <c r="AF116" s="246" t="n">
        <f aca="false">SUM(AF117)</f>
        <v>0</v>
      </c>
      <c r="AG116" s="246" t="n">
        <f aca="false">SUM(AG117)</f>
        <v>20000</v>
      </c>
      <c r="AH116" s="246" t="n">
        <f aca="false">SUM(AH117)</f>
        <v>15827.68</v>
      </c>
      <c r="AI116" s="246" t="n">
        <f aca="false">SUM(AI117)</f>
        <v>20000</v>
      </c>
      <c r="AJ116" s="246" t="n">
        <f aca="false">SUM(AJ117)</f>
        <v>8448.85</v>
      </c>
      <c r="AK116" s="246" t="n">
        <f aca="false">SUM(AK117)</f>
        <v>20000</v>
      </c>
      <c r="AL116" s="246" t="n">
        <f aca="false">SUM(AL117)</f>
        <v>0</v>
      </c>
      <c r="AM116" s="246" t="n">
        <f aca="false">SUM(AM117)</f>
        <v>0</v>
      </c>
      <c r="AN116" s="246" t="n">
        <f aca="false">SUM(AN117)</f>
        <v>20000</v>
      </c>
      <c r="AO116" s="237" t="n">
        <f aca="false">SUM(AN116/$AN$2)</f>
        <v>2654.45616829252</v>
      </c>
      <c r="AP116" s="246" t="n">
        <f aca="false">SUM(AP117)</f>
        <v>34000</v>
      </c>
      <c r="AQ116" s="246" t="n">
        <f aca="false">SUM(AQ117)</f>
        <v>0</v>
      </c>
      <c r="AR116" s="237" t="n">
        <f aca="false">SUM(AP116/$AN$2)</f>
        <v>4512.57548609729</v>
      </c>
      <c r="AS116" s="237"/>
      <c r="AT116" s="237" t="n">
        <f aca="false">SUM(AT117)</f>
        <v>2107.55</v>
      </c>
      <c r="AU116" s="237" t="n">
        <f aca="false">SUM(AU117)</f>
        <v>1000</v>
      </c>
      <c r="AV116" s="237" t="n">
        <f aca="false">SUM(AV117)</f>
        <v>0</v>
      </c>
      <c r="AW116" s="237" t="n">
        <f aca="false">SUM(AR116+AU116-AV116)</f>
        <v>5512.57548609729</v>
      </c>
      <c r="AX116" s="45"/>
      <c r="AY116" s="45"/>
      <c r="AZ116" s="45"/>
      <c r="BA116" s="45"/>
      <c r="BB116" s="45"/>
      <c r="BC116" s="45"/>
      <c r="BD116" s="45" t="n">
        <f aca="false">SUM(AX116+AY116+AZ116+BA116+BB116+BC116)</f>
        <v>0</v>
      </c>
      <c r="BE116" s="45" t="n">
        <f aca="false">SUM(AW116-BD116)</f>
        <v>5512.57548609729</v>
      </c>
      <c r="BF116" s="45" t="n">
        <f aca="false">SUM(BE116-AW116)</f>
        <v>0</v>
      </c>
      <c r="BG116" s="45" t="n">
        <f aca="false">SUM(BG120)</f>
        <v>2543.98</v>
      </c>
      <c r="BH116" s="45" t="n">
        <f aca="false">SUM(BH120)</f>
        <v>5630</v>
      </c>
      <c r="BI116" s="45" t="n">
        <f aca="false">SUM(BI120)</f>
        <v>5630</v>
      </c>
      <c r="BJ116" s="45" t="n">
        <f aca="false">SUM(BJ120)</f>
        <v>2208.62</v>
      </c>
      <c r="BK116" s="45" t="n">
        <f aca="false">SUM(BK120)</f>
        <v>5800</v>
      </c>
      <c r="BL116" s="45" t="n">
        <f aca="false">SUM(BL120)</f>
        <v>5800</v>
      </c>
      <c r="BM116" s="46" t="n">
        <f aca="false">SUM(BJ116/BI116*100)</f>
        <v>39.2294849023091</v>
      </c>
    </row>
    <row r="117" customFormat="false" ht="12.75" hidden="true" customHeight="false" outlineLevel="0" collapsed="false">
      <c r="A117" s="238"/>
      <c r="B117" s="234"/>
      <c r="C117" s="234"/>
      <c r="D117" s="234"/>
      <c r="E117" s="234"/>
      <c r="F117" s="234"/>
      <c r="G117" s="234"/>
      <c r="H117" s="234"/>
      <c r="I117" s="244" t="s">
        <v>535</v>
      </c>
      <c r="J117" s="245"/>
      <c r="K117" s="246" t="n">
        <f aca="false">SUM(K120)</f>
        <v>13210.38</v>
      </c>
      <c r="L117" s="246" t="n">
        <f aca="false">SUM(L120)</f>
        <v>11000</v>
      </c>
      <c r="M117" s="246" t="n">
        <f aca="false">SUM(M120)</f>
        <v>11000</v>
      </c>
      <c r="N117" s="246" t="n">
        <f aca="false">SUM(N120)</f>
        <v>13000</v>
      </c>
      <c r="O117" s="246" t="n">
        <f aca="false">SUM(O120)</f>
        <v>13000</v>
      </c>
      <c r="P117" s="246" t="n">
        <f aca="false">SUM(P120)</f>
        <v>10000</v>
      </c>
      <c r="Q117" s="246" t="n">
        <f aca="false">SUM(Q120)</f>
        <v>10000</v>
      </c>
      <c r="R117" s="246" t="n">
        <f aca="false">SUM(R120)</f>
        <v>4750.33</v>
      </c>
      <c r="S117" s="246" t="n">
        <f aca="false">SUM(S120)</f>
        <v>10000</v>
      </c>
      <c r="T117" s="246" t="n">
        <f aca="false">SUM(T120)</f>
        <v>4705.82</v>
      </c>
      <c r="U117" s="246" t="n">
        <f aca="false">SUM(U120)</f>
        <v>0</v>
      </c>
      <c r="V117" s="246" t="n">
        <f aca="false">SUM(V120)</f>
        <v>100</v>
      </c>
      <c r="W117" s="246" t="n">
        <f aca="false">SUM(W120)</f>
        <v>10000</v>
      </c>
      <c r="X117" s="246" t="n">
        <f aca="false">SUM(X120)</f>
        <v>20000</v>
      </c>
      <c r="Y117" s="246" t="n">
        <f aca="false">SUM(Y120)</f>
        <v>8000</v>
      </c>
      <c r="Z117" s="246" t="n">
        <f aca="false">SUM(Z120)</f>
        <v>11000</v>
      </c>
      <c r="AA117" s="246" t="n">
        <f aca="false">SUM(AA120)</f>
        <v>10000</v>
      </c>
      <c r="AB117" s="246" t="n">
        <f aca="false">SUM(AB120)</f>
        <v>6404.21</v>
      </c>
      <c r="AC117" s="246" t="n">
        <f aca="false">SUM(AC120)</f>
        <v>13000</v>
      </c>
      <c r="AD117" s="246" t="n">
        <f aca="false">SUM(AD120)</f>
        <v>20000</v>
      </c>
      <c r="AE117" s="246" t="n">
        <f aca="false">SUM(AE120)</f>
        <v>0</v>
      </c>
      <c r="AF117" s="246" t="n">
        <f aca="false">SUM(AF120)</f>
        <v>0</v>
      </c>
      <c r="AG117" s="246" t="n">
        <f aca="false">SUM(AG120)</f>
        <v>20000</v>
      </c>
      <c r="AH117" s="246" t="n">
        <f aca="false">SUM(AH120)</f>
        <v>15827.68</v>
      </c>
      <c r="AI117" s="246" t="n">
        <f aca="false">SUM(AI120)</f>
        <v>20000</v>
      </c>
      <c r="AJ117" s="246" t="n">
        <f aca="false">SUM(AJ120)</f>
        <v>8448.85</v>
      </c>
      <c r="AK117" s="246" t="n">
        <f aca="false">SUM(AK120)</f>
        <v>20000</v>
      </c>
      <c r="AL117" s="246" t="n">
        <f aca="false">SUM(AL120)</f>
        <v>0</v>
      </c>
      <c r="AM117" s="246" t="n">
        <f aca="false">SUM(AM120)</f>
        <v>0</v>
      </c>
      <c r="AN117" s="246" t="n">
        <f aca="false">SUM(AN120)</f>
        <v>20000</v>
      </c>
      <c r="AO117" s="237" t="n">
        <f aca="false">SUM(AN117/$AN$2)</f>
        <v>2654.45616829252</v>
      </c>
      <c r="AP117" s="246" t="n">
        <f aca="false">SUM(AP120)</f>
        <v>34000</v>
      </c>
      <c r="AQ117" s="246" t="n">
        <f aca="false">SUM(AQ120)</f>
        <v>0</v>
      </c>
      <c r="AR117" s="237" t="n">
        <f aca="false">SUM(AP117/$AN$2)</f>
        <v>4512.57548609729</v>
      </c>
      <c r="AS117" s="237"/>
      <c r="AT117" s="237" t="n">
        <f aca="false">SUM(AT120)</f>
        <v>2107.55</v>
      </c>
      <c r="AU117" s="237" t="n">
        <f aca="false">SUM(AU120)</f>
        <v>1000</v>
      </c>
      <c r="AV117" s="237" t="n">
        <f aca="false">SUM(AV120)</f>
        <v>0</v>
      </c>
      <c r="AW117" s="237" t="n">
        <f aca="false">SUM(AR117+AU117-AV117)</f>
        <v>5512.57548609729</v>
      </c>
      <c r="AX117" s="45"/>
      <c r="AY117" s="45"/>
      <c r="AZ117" s="45"/>
      <c r="BA117" s="45"/>
      <c r="BB117" s="45"/>
      <c r="BC117" s="45"/>
      <c r="BD117" s="45" t="n">
        <f aca="false">SUM(AX117+AY117+AZ117+BA117+BB117+BC117)</f>
        <v>0</v>
      </c>
      <c r="BE117" s="45" t="n">
        <f aca="false">SUM(AW117-BD117)</f>
        <v>5512.57548609729</v>
      </c>
      <c r="BF117" s="45" t="n">
        <f aca="false">SUM(BE117-AW117)</f>
        <v>0</v>
      </c>
      <c r="BG117" s="45"/>
      <c r="BH117" s="45" t="n">
        <f aca="false">SUM(BH119)</f>
        <v>5630</v>
      </c>
      <c r="BI117" s="45" t="n">
        <f aca="false">SUM(BI119)</f>
        <v>5630</v>
      </c>
      <c r="BJ117" s="45" t="n">
        <f aca="false">SUM(BJ119)</f>
        <v>2208.62</v>
      </c>
      <c r="BK117" s="45" t="n">
        <f aca="false">SUM(BK119)</f>
        <v>5800</v>
      </c>
      <c r="BL117" s="45" t="n">
        <f aca="false">SUM(BL119)</f>
        <v>5800</v>
      </c>
      <c r="BM117" s="46" t="n">
        <f aca="false">SUM(BJ117/BI117*100)</f>
        <v>39.2294849023091</v>
      </c>
    </row>
    <row r="118" customFormat="false" ht="12.75" hidden="true" customHeight="false" outlineLevel="0" collapsed="false">
      <c r="A118" s="238"/>
      <c r="B118" s="234" t="s">
        <v>537</v>
      </c>
      <c r="C118" s="234"/>
      <c r="D118" s="234"/>
      <c r="E118" s="234"/>
      <c r="F118" s="234"/>
      <c r="G118" s="234"/>
      <c r="H118" s="234"/>
      <c r="I118" s="244" t="s">
        <v>555</v>
      </c>
      <c r="J118" s="245" t="s">
        <v>39</v>
      </c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  <c r="AM118" s="246"/>
      <c r="AN118" s="246"/>
      <c r="AO118" s="237"/>
      <c r="AP118" s="246"/>
      <c r="AQ118" s="246"/>
      <c r="AR118" s="237"/>
      <c r="AS118" s="237"/>
      <c r="AT118" s="237"/>
      <c r="AU118" s="237"/>
      <c r="AV118" s="237"/>
      <c r="AW118" s="237" t="n">
        <v>5512.58</v>
      </c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 t="n">
        <v>0</v>
      </c>
      <c r="BI118" s="45" t="n">
        <v>0</v>
      </c>
      <c r="BJ118" s="45" t="n">
        <v>0</v>
      </c>
      <c r="BK118" s="45"/>
      <c r="BL118" s="45"/>
      <c r="BM118" s="46" t="e">
        <f aca="false">SUM(BJ118/BI118*100)</f>
        <v>#DIV/0!</v>
      </c>
    </row>
    <row r="119" customFormat="false" ht="12.75" hidden="true" customHeight="false" outlineLevel="0" collapsed="false">
      <c r="A119" s="238"/>
      <c r="B119" s="234" t="s">
        <v>537</v>
      </c>
      <c r="C119" s="234"/>
      <c r="D119" s="234"/>
      <c r="E119" s="234"/>
      <c r="F119" s="234"/>
      <c r="G119" s="234"/>
      <c r="H119" s="234"/>
      <c r="I119" s="244" t="s">
        <v>538</v>
      </c>
      <c r="J119" s="245" t="s">
        <v>75</v>
      </c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  <c r="AM119" s="246"/>
      <c r="AN119" s="246"/>
      <c r="AO119" s="237" t="n">
        <f aca="false">SUM(AN119/$AN$2)</f>
        <v>0</v>
      </c>
      <c r="AP119" s="246" t="n">
        <v>34000</v>
      </c>
      <c r="AQ119" s="246"/>
      <c r="AR119" s="237" t="n">
        <f aca="false">SUM(AP119/$AN$2)</f>
        <v>4512.57548609729</v>
      </c>
      <c r="AS119" s="237"/>
      <c r="AT119" s="237" t="n">
        <v>34000</v>
      </c>
      <c r="AU119" s="237"/>
      <c r="AV119" s="237"/>
      <c r="AW119" s="237" t="n">
        <v>0</v>
      </c>
      <c r="AX119" s="45"/>
      <c r="AY119" s="45"/>
      <c r="AZ119" s="45"/>
      <c r="BA119" s="45"/>
      <c r="BB119" s="45"/>
      <c r="BC119" s="45"/>
      <c r="BD119" s="45" t="n">
        <f aca="false">SUM(AX119+AY119+AZ119+BA119+BB119+BC119)</f>
        <v>0</v>
      </c>
      <c r="BE119" s="45" t="n">
        <f aca="false">SUM(AW119-BD119)</f>
        <v>0</v>
      </c>
      <c r="BF119" s="45" t="n">
        <f aca="false">SUM(BE119-AW119)</f>
        <v>0</v>
      </c>
      <c r="BG119" s="45"/>
      <c r="BH119" s="45" t="n">
        <v>5630</v>
      </c>
      <c r="BI119" s="45" t="n">
        <v>5630</v>
      </c>
      <c r="BJ119" s="45" t="n">
        <f aca="false">SUM(BJ120)</f>
        <v>2208.62</v>
      </c>
      <c r="BK119" s="45" t="n">
        <v>5800</v>
      </c>
      <c r="BL119" s="45" t="n">
        <v>5800</v>
      </c>
      <c r="BM119" s="46" t="n">
        <f aca="false">SUM(BJ119/BI119*100)</f>
        <v>39.2294849023091</v>
      </c>
    </row>
    <row r="120" customFormat="false" ht="12.75" hidden="true" customHeight="false" outlineLevel="0" collapsed="false">
      <c r="A120" s="243"/>
      <c r="B120" s="247"/>
      <c r="C120" s="247"/>
      <c r="D120" s="247"/>
      <c r="E120" s="247"/>
      <c r="F120" s="247"/>
      <c r="G120" s="247"/>
      <c r="H120" s="247"/>
      <c r="I120" s="235" t="n">
        <v>3</v>
      </c>
      <c r="J120" s="236" t="s">
        <v>234</v>
      </c>
      <c r="K120" s="237" t="n">
        <f aca="false">SUM(K121)</f>
        <v>13210.38</v>
      </c>
      <c r="L120" s="237" t="n">
        <f aca="false">SUM(L121)</f>
        <v>11000</v>
      </c>
      <c r="M120" s="237" t="n">
        <f aca="false">SUM(M121)</f>
        <v>11000</v>
      </c>
      <c r="N120" s="237" t="n">
        <f aca="false">SUM(N121)</f>
        <v>13000</v>
      </c>
      <c r="O120" s="237" t="n">
        <f aca="false">SUM(O121)</f>
        <v>13000</v>
      </c>
      <c r="P120" s="237" t="n">
        <f aca="false">SUM(P121)</f>
        <v>10000</v>
      </c>
      <c r="Q120" s="237" t="n">
        <f aca="false">SUM(Q121)</f>
        <v>10000</v>
      </c>
      <c r="R120" s="237" t="n">
        <f aca="false">SUM(R121)</f>
        <v>4750.33</v>
      </c>
      <c r="S120" s="237" t="n">
        <f aca="false">SUM(S121)</f>
        <v>10000</v>
      </c>
      <c r="T120" s="237" t="n">
        <f aca="false">SUM(T121)</f>
        <v>4705.82</v>
      </c>
      <c r="U120" s="237" t="n">
        <f aca="false">SUM(U121)</f>
        <v>0</v>
      </c>
      <c r="V120" s="237" t="n">
        <f aca="false">SUM(V121)</f>
        <v>100</v>
      </c>
      <c r="W120" s="237" t="n">
        <f aca="false">SUM(W121)</f>
        <v>10000</v>
      </c>
      <c r="X120" s="237" t="n">
        <f aca="false">SUM(X121)</f>
        <v>20000</v>
      </c>
      <c r="Y120" s="237" t="n">
        <f aca="false">SUM(Y121)</f>
        <v>8000</v>
      </c>
      <c r="Z120" s="237" t="n">
        <f aca="false">SUM(Z121)</f>
        <v>11000</v>
      </c>
      <c r="AA120" s="237" t="n">
        <f aca="false">SUM(AA121)</f>
        <v>10000</v>
      </c>
      <c r="AB120" s="237" t="n">
        <f aca="false">SUM(AB121)</f>
        <v>6404.21</v>
      </c>
      <c r="AC120" s="237" t="n">
        <f aca="false">SUM(AC121)</f>
        <v>13000</v>
      </c>
      <c r="AD120" s="237" t="n">
        <f aca="false">SUM(AD121)</f>
        <v>20000</v>
      </c>
      <c r="AE120" s="237" t="n">
        <f aca="false">SUM(AE121)</f>
        <v>0</v>
      </c>
      <c r="AF120" s="237" t="n">
        <f aca="false">SUM(AF121)</f>
        <v>0</v>
      </c>
      <c r="AG120" s="237" t="n">
        <f aca="false">SUM(AG121)</f>
        <v>20000</v>
      </c>
      <c r="AH120" s="237" t="n">
        <f aca="false">SUM(AH121)</f>
        <v>15827.68</v>
      </c>
      <c r="AI120" s="237" t="n">
        <f aca="false">SUM(AI121)</f>
        <v>20000</v>
      </c>
      <c r="AJ120" s="237" t="n">
        <f aca="false">SUM(AJ121)</f>
        <v>8448.85</v>
      </c>
      <c r="AK120" s="237" t="n">
        <f aca="false">SUM(AK121)</f>
        <v>20000</v>
      </c>
      <c r="AL120" s="237" t="n">
        <f aca="false">SUM(AL121)</f>
        <v>0</v>
      </c>
      <c r="AM120" s="237" t="n">
        <f aca="false">SUM(AM121)</f>
        <v>0</v>
      </c>
      <c r="AN120" s="237" t="n">
        <f aca="false">SUM(AN121)</f>
        <v>20000</v>
      </c>
      <c r="AO120" s="237" t="n">
        <f aca="false">SUM(AN120/$AN$2)</f>
        <v>2654.45616829252</v>
      </c>
      <c r="AP120" s="237" t="n">
        <f aca="false">SUM(AP121)</f>
        <v>34000</v>
      </c>
      <c r="AQ120" s="237" t="n">
        <f aca="false">SUM(AQ121)</f>
        <v>0</v>
      </c>
      <c r="AR120" s="237" t="n">
        <f aca="false">SUM(AP120/$AN$2)</f>
        <v>4512.57548609729</v>
      </c>
      <c r="AS120" s="237"/>
      <c r="AT120" s="237" t="n">
        <f aca="false">SUM(AT121)</f>
        <v>2107.55</v>
      </c>
      <c r="AU120" s="237" t="n">
        <f aca="false">SUM(AU121)</f>
        <v>1000</v>
      </c>
      <c r="AV120" s="237" t="n">
        <f aca="false">SUM(AV121)</f>
        <v>0</v>
      </c>
      <c r="AW120" s="237" t="n">
        <f aca="false">SUM(AR120+AU120-AV120)</f>
        <v>5512.57548609729</v>
      </c>
      <c r="AX120" s="45"/>
      <c r="AY120" s="45"/>
      <c r="AZ120" s="45"/>
      <c r="BA120" s="45"/>
      <c r="BB120" s="45"/>
      <c r="BC120" s="45"/>
      <c r="BD120" s="45" t="n">
        <f aca="false">SUM(AX120+AY120+AZ120+BA120+BB120+BC120)</f>
        <v>0</v>
      </c>
      <c r="BE120" s="45" t="n">
        <f aca="false">SUM(AW120-BD120)</f>
        <v>5512.57548609729</v>
      </c>
      <c r="BF120" s="45" t="n">
        <f aca="false">SUM(BE120-AW120)</f>
        <v>0</v>
      </c>
      <c r="BG120" s="45" t="n">
        <f aca="false">SUM(BG121)</f>
        <v>2543.98</v>
      </c>
      <c r="BH120" s="45" t="n">
        <f aca="false">SUM(BH121)</f>
        <v>5630</v>
      </c>
      <c r="BI120" s="45" t="n">
        <f aca="false">SUM(BI121)</f>
        <v>5630</v>
      </c>
      <c r="BJ120" s="45" t="n">
        <f aca="false">SUM(BJ121)</f>
        <v>2208.62</v>
      </c>
      <c r="BK120" s="45" t="n">
        <f aca="false">SUM(BK121)</f>
        <v>5800</v>
      </c>
      <c r="BL120" s="45" t="n">
        <f aca="false">SUM(BL121)</f>
        <v>5800</v>
      </c>
      <c r="BM120" s="46" t="n">
        <f aca="false">SUM(BJ120/BI120*100)</f>
        <v>39.2294849023091</v>
      </c>
    </row>
    <row r="121" customFormat="false" ht="12.75" hidden="true" customHeight="false" outlineLevel="0" collapsed="false">
      <c r="A121" s="243"/>
      <c r="B121" s="252" t="s">
        <v>555</v>
      </c>
      <c r="C121" s="247"/>
      <c r="D121" s="247"/>
      <c r="E121" s="247"/>
      <c r="F121" s="247"/>
      <c r="G121" s="247"/>
      <c r="H121" s="247"/>
      <c r="I121" s="235" t="n">
        <v>34</v>
      </c>
      <c r="J121" s="236" t="s">
        <v>321</v>
      </c>
      <c r="K121" s="237" t="n">
        <f aca="false">SUM(K122)</f>
        <v>13210.38</v>
      </c>
      <c r="L121" s="237" t="n">
        <f aca="false">SUM(L122)</f>
        <v>11000</v>
      </c>
      <c r="M121" s="237" t="n">
        <f aca="false">SUM(M122)</f>
        <v>11000</v>
      </c>
      <c r="N121" s="237" t="n">
        <f aca="false">SUM(N122)</f>
        <v>13000</v>
      </c>
      <c r="O121" s="237" t="n">
        <f aca="false">SUM(O122)</f>
        <v>13000</v>
      </c>
      <c r="P121" s="237" t="n">
        <f aca="false">SUM(P122)</f>
        <v>10000</v>
      </c>
      <c r="Q121" s="237" t="n">
        <f aca="false">SUM(Q122)</f>
        <v>10000</v>
      </c>
      <c r="R121" s="237" t="n">
        <f aca="false">SUM(R122)</f>
        <v>4750.33</v>
      </c>
      <c r="S121" s="237" t="n">
        <f aca="false">SUM(S122)</f>
        <v>10000</v>
      </c>
      <c r="T121" s="237" t="n">
        <f aca="false">SUM(T122)</f>
        <v>4705.82</v>
      </c>
      <c r="U121" s="237" t="n">
        <f aca="false">SUM(U122)</f>
        <v>0</v>
      </c>
      <c r="V121" s="237" t="n">
        <f aca="false">SUM(V122)</f>
        <v>100</v>
      </c>
      <c r="W121" s="237" t="n">
        <f aca="false">SUM(W122)</f>
        <v>10000</v>
      </c>
      <c r="X121" s="237" t="n">
        <f aca="false">SUM(X122)</f>
        <v>20000</v>
      </c>
      <c r="Y121" s="237" t="n">
        <f aca="false">SUM(Y122)</f>
        <v>8000</v>
      </c>
      <c r="Z121" s="237" t="n">
        <f aca="false">SUM(Z122)</f>
        <v>11000</v>
      </c>
      <c r="AA121" s="237" t="n">
        <f aca="false">SUM(AA122)</f>
        <v>10000</v>
      </c>
      <c r="AB121" s="237" t="n">
        <f aca="false">SUM(AB122)</f>
        <v>6404.21</v>
      </c>
      <c r="AC121" s="237" t="n">
        <f aca="false">SUM(AC122)</f>
        <v>13000</v>
      </c>
      <c r="AD121" s="237" t="n">
        <f aca="false">SUM(AD122)</f>
        <v>20000</v>
      </c>
      <c r="AE121" s="237" t="n">
        <f aca="false">SUM(AE122)</f>
        <v>0</v>
      </c>
      <c r="AF121" s="237" t="n">
        <f aca="false">SUM(AF122)</f>
        <v>0</v>
      </c>
      <c r="AG121" s="237" t="n">
        <f aca="false">SUM(AG122)</f>
        <v>20000</v>
      </c>
      <c r="AH121" s="237" t="n">
        <f aca="false">SUM(AH122)</f>
        <v>15827.68</v>
      </c>
      <c r="AI121" s="237" t="n">
        <f aca="false">SUM(AI122)</f>
        <v>20000</v>
      </c>
      <c r="AJ121" s="237" t="n">
        <f aca="false">SUM(AJ122)</f>
        <v>8448.85</v>
      </c>
      <c r="AK121" s="237" t="n">
        <f aca="false">SUM(AK122)</f>
        <v>20000</v>
      </c>
      <c r="AL121" s="237" t="n">
        <f aca="false">SUM(AL122)</f>
        <v>0</v>
      </c>
      <c r="AM121" s="237" t="n">
        <f aca="false">SUM(AM122)</f>
        <v>0</v>
      </c>
      <c r="AN121" s="237" t="n">
        <f aca="false">SUM(AN122)</f>
        <v>20000</v>
      </c>
      <c r="AO121" s="237" t="n">
        <f aca="false">SUM(AN121/$AN$2)</f>
        <v>2654.45616829252</v>
      </c>
      <c r="AP121" s="237" t="n">
        <f aca="false">SUM(AP122)</f>
        <v>34000</v>
      </c>
      <c r="AQ121" s="237"/>
      <c r="AR121" s="237" t="n">
        <f aca="false">SUM(AP121/$AN$2)</f>
        <v>4512.57548609729</v>
      </c>
      <c r="AS121" s="237"/>
      <c r="AT121" s="237" t="n">
        <f aca="false">SUM(AT122)</f>
        <v>2107.55</v>
      </c>
      <c r="AU121" s="237" t="n">
        <f aca="false">SUM(AU122)</f>
        <v>1000</v>
      </c>
      <c r="AV121" s="237" t="n">
        <f aca="false">SUM(AV122)</f>
        <v>0</v>
      </c>
      <c r="AW121" s="237" t="n">
        <f aca="false">SUM(AR121+AU121-AV121)</f>
        <v>5512.57548609729</v>
      </c>
      <c r="AX121" s="45"/>
      <c r="AY121" s="45"/>
      <c r="AZ121" s="45"/>
      <c r="BA121" s="45"/>
      <c r="BB121" s="45"/>
      <c r="BC121" s="45"/>
      <c r="BD121" s="45" t="n">
        <f aca="false">SUM(AX121+AY121+AZ121+BA121+BB121+BC121)</f>
        <v>0</v>
      </c>
      <c r="BE121" s="45" t="n">
        <f aca="false">SUM(AW121-BD121)</f>
        <v>5512.57548609729</v>
      </c>
      <c r="BF121" s="45" t="n">
        <f aca="false">SUM(BE121-AW121)</f>
        <v>0</v>
      </c>
      <c r="BG121" s="45" t="n">
        <f aca="false">SUM(BG122)</f>
        <v>2543.98</v>
      </c>
      <c r="BH121" s="45" t="n">
        <f aca="false">SUM(BH122)</f>
        <v>5630</v>
      </c>
      <c r="BI121" s="45" t="n">
        <f aca="false">SUM(BI122)</f>
        <v>5630</v>
      </c>
      <c r="BJ121" s="45" t="n">
        <f aca="false">SUM(BJ122)</f>
        <v>2208.62</v>
      </c>
      <c r="BK121" s="45" t="n">
        <v>5800</v>
      </c>
      <c r="BL121" s="45" t="n">
        <v>5800</v>
      </c>
      <c r="BM121" s="46" t="n">
        <f aca="false">SUM(BJ121/BI121*100)</f>
        <v>39.2294849023091</v>
      </c>
    </row>
    <row r="122" customFormat="false" ht="12.75" hidden="true" customHeight="false" outlineLevel="0" collapsed="false">
      <c r="A122" s="238"/>
      <c r="B122" s="234"/>
      <c r="C122" s="234"/>
      <c r="D122" s="234"/>
      <c r="E122" s="234"/>
      <c r="F122" s="234"/>
      <c r="G122" s="234"/>
      <c r="H122" s="234"/>
      <c r="I122" s="244" t="n">
        <v>343</v>
      </c>
      <c r="J122" s="245" t="s">
        <v>329</v>
      </c>
      <c r="K122" s="246" t="n">
        <f aca="false">SUM(K123)</f>
        <v>13210.38</v>
      </c>
      <c r="L122" s="246" t="n">
        <f aca="false">SUM(L123)</f>
        <v>11000</v>
      </c>
      <c r="M122" s="246" t="n">
        <f aca="false">SUM(M123)</f>
        <v>11000</v>
      </c>
      <c r="N122" s="246" t="n">
        <f aca="false">SUM(N123:N123)</f>
        <v>13000</v>
      </c>
      <c r="O122" s="246" t="n">
        <f aca="false">SUM(O123:O123)</f>
        <v>13000</v>
      </c>
      <c r="P122" s="246" t="n">
        <f aca="false">SUM(P123:P123)</f>
        <v>10000</v>
      </c>
      <c r="Q122" s="246" t="n">
        <f aca="false">SUM(Q123:Q123)</f>
        <v>10000</v>
      </c>
      <c r="R122" s="246" t="n">
        <f aca="false">SUM(R123:R123)</f>
        <v>4750.33</v>
      </c>
      <c r="S122" s="246" t="n">
        <f aca="false">SUM(S123:S123)</f>
        <v>10000</v>
      </c>
      <c r="T122" s="246" t="n">
        <f aca="false">SUM(T123:T123)</f>
        <v>4705.82</v>
      </c>
      <c r="U122" s="246" t="n">
        <f aca="false">SUM(U123:U123)</f>
        <v>0</v>
      </c>
      <c r="V122" s="246" t="n">
        <f aca="false">SUM(V123:V123)</f>
        <v>100</v>
      </c>
      <c r="W122" s="246" t="n">
        <f aca="false">SUM(W123:W123)</f>
        <v>10000</v>
      </c>
      <c r="X122" s="246" t="n">
        <f aca="false">SUM(X123:X123)</f>
        <v>20000</v>
      </c>
      <c r="Y122" s="246" t="n">
        <f aca="false">SUM(Y123:Y123)</f>
        <v>8000</v>
      </c>
      <c r="Z122" s="246" t="n">
        <f aca="false">SUM(Z123:Z123)</f>
        <v>11000</v>
      </c>
      <c r="AA122" s="246" t="n">
        <f aca="false">SUM(AA123:AA123)</f>
        <v>10000</v>
      </c>
      <c r="AB122" s="246" t="n">
        <f aca="false">SUM(AB123:AB123)</f>
        <v>6404.21</v>
      </c>
      <c r="AC122" s="246" t="n">
        <f aca="false">SUM(AC123:AC123)</f>
        <v>13000</v>
      </c>
      <c r="AD122" s="246" t="n">
        <f aca="false">SUM(AD123:AD123)</f>
        <v>20000</v>
      </c>
      <c r="AE122" s="246" t="n">
        <f aca="false">SUM(AE123:AE123)</f>
        <v>0</v>
      </c>
      <c r="AF122" s="246" t="n">
        <f aca="false">SUM(AF123:AF123)</f>
        <v>0</v>
      </c>
      <c r="AG122" s="246" t="n">
        <f aca="false">SUM(AG123:AG123)</f>
        <v>20000</v>
      </c>
      <c r="AH122" s="246" t="n">
        <f aca="false">SUM(AH123:AH123)</f>
        <v>15827.68</v>
      </c>
      <c r="AI122" s="246" t="n">
        <f aca="false">SUM(AI123:AI123)</f>
        <v>20000</v>
      </c>
      <c r="AJ122" s="246" t="n">
        <f aca="false">SUM(AJ123:AJ123)</f>
        <v>8448.85</v>
      </c>
      <c r="AK122" s="246" t="n">
        <f aca="false">SUM(AK123:AK125)</f>
        <v>20000</v>
      </c>
      <c r="AL122" s="246" t="n">
        <f aca="false">SUM(AL123:AL125)</f>
        <v>0</v>
      </c>
      <c r="AM122" s="246" t="n">
        <f aca="false">SUM(AM123:AM125)</f>
        <v>0</v>
      </c>
      <c r="AN122" s="246" t="n">
        <f aca="false">SUM(AN123:AN125)</f>
        <v>20000</v>
      </c>
      <c r="AO122" s="237" t="n">
        <f aca="false">SUM(AN122/$AN$2)</f>
        <v>2654.45616829252</v>
      </c>
      <c r="AP122" s="246" t="n">
        <f aca="false">SUM(AP123:AP125)</f>
        <v>34000</v>
      </c>
      <c r="AQ122" s="246"/>
      <c r="AR122" s="237" t="n">
        <f aca="false">SUM(AP122/$AN$2)</f>
        <v>4512.57548609729</v>
      </c>
      <c r="AS122" s="237"/>
      <c r="AT122" s="237" t="n">
        <f aca="false">SUM(AT123:AT125)</f>
        <v>2107.55</v>
      </c>
      <c r="AU122" s="237" t="n">
        <f aca="false">SUM(AU123:AU125)</f>
        <v>1000</v>
      </c>
      <c r="AV122" s="237" t="n">
        <f aca="false">SUM(AV123:AV125)</f>
        <v>0</v>
      </c>
      <c r="AW122" s="237" t="n">
        <f aca="false">SUM(AR122+AU122-AV122)</f>
        <v>5512.57548609729</v>
      </c>
      <c r="AX122" s="45"/>
      <c r="AY122" s="45"/>
      <c r="AZ122" s="45"/>
      <c r="BA122" s="45"/>
      <c r="BB122" s="45"/>
      <c r="BC122" s="45"/>
      <c r="BD122" s="45" t="n">
        <f aca="false">SUM(AX122+AY122+AZ122+BA122+BB122+BC122)</f>
        <v>0</v>
      </c>
      <c r="BE122" s="45" t="n">
        <f aca="false">SUM(AW122-BD122)</f>
        <v>5512.57548609729</v>
      </c>
      <c r="BF122" s="45" t="n">
        <f aca="false">SUM(BE122-AW122)</f>
        <v>0</v>
      </c>
      <c r="BG122" s="45" t="n">
        <f aca="false">SUM(BG123:BG125)</f>
        <v>2543.98</v>
      </c>
      <c r="BH122" s="45" t="n">
        <f aca="false">SUM(BH123:BH125)</f>
        <v>5630</v>
      </c>
      <c r="BI122" s="45" t="n">
        <f aca="false">SUM(BI123:BI125)</f>
        <v>5630</v>
      </c>
      <c r="BJ122" s="45" t="n">
        <f aca="false">SUM(BJ123:BJ125)</f>
        <v>2208.62</v>
      </c>
      <c r="BK122" s="45"/>
      <c r="BL122" s="45"/>
      <c r="BM122" s="46" t="n">
        <f aca="false">SUM(BJ122/BI122*100)</f>
        <v>39.2294849023091</v>
      </c>
    </row>
    <row r="123" customFormat="false" ht="12.75" hidden="true" customHeight="false" outlineLevel="0" collapsed="false">
      <c r="A123" s="238"/>
      <c r="B123" s="234"/>
      <c r="C123" s="234"/>
      <c r="D123" s="234"/>
      <c r="E123" s="234"/>
      <c r="F123" s="234"/>
      <c r="G123" s="234"/>
      <c r="H123" s="234"/>
      <c r="I123" s="244" t="n">
        <v>34311</v>
      </c>
      <c r="J123" s="245" t="s">
        <v>631</v>
      </c>
      <c r="K123" s="246" t="n">
        <v>13210.38</v>
      </c>
      <c r="L123" s="246" t="n">
        <v>11000</v>
      </c>
      <c r="M123" s="246" t="n">
        <v>11000</v>
      </c>
      <c r="N123" s="246" t="n">
        <v>13000</v>
      </c>
      <c r="O123" s="246" t="n">
        <v>13000</v>
      </c>
      <c r="P123" s="246" t="n">
        <v>10000</v>
      </c>
      <c r="Q123" s="246" t="n">
        <v>10000</v>
      </c>
      <c r="R123" s="246" t="n">
        <v>4750.33</v>
      </c>
      <c r="S123" s="246" t="n">
        <v>10000</v>
      </c>
      <c r="T123" s="246" t="n">
        <v>4705.82</v>
      </c>
      <c r="U123" s="246"/>
      <c r="V123" s="237" t="n">
        <f aca="false">S123/P123*100</f>
        <v>100</v>
      </c>
      <c r="W123" s="246" t="n">
        <v>10000</v>
      </c>
      <c r="X123" s="246" t="n">
        <v>20000</v>
      </c>
      <c r="Y123" s="246" t="n">
        <v>8000</v>
      </c>
      <c r="Z123" s="246" t="n">
        <v>11000</v>
      </c>
      <c r="AA123" s="246" t="n">
        <v>10000</v>
      </c>
      <c r="AB123" s="246" t="n">
        <v>6404.21</v>
      </c>
      <c r="AC123" s="246" t="n">
        <v>13000</v>
      </c>
      <c r="AD123" s="246" t="n">
        <v>20000</v>
      </c>
      <c r="AE123" s="246"/>
      <c r="AF123" s="246"/>
      <c r="AG123" s="248" t="n">
        <f aca="false">SUM(AD123+AE123-AF123)</f>
        <v>20000</v>
      </c>
      <c r="AH123" s="246" t="n">
        <v>15827.68</v>
      </c>
      <c r="AI123" s="246" t="n">
        <v>20000</v>
      </c>
      <c r="AJ123" s="45" t="n">
        <v>8448.85</v>
      </c>
      <c r="AK123" s="246" t="n">
        <v>20000</v>
      </c>
      <c r="AL123" s="246"/>
      <c r="AM123" s="246"/>
      <c r="AN123" s="45" t="n">
        <f aca="false">SUM(AK123+AL123-AM123)</f>
        <v>20000</v>
      </c>
      <c r="AO123" s="237" t="n">
        <f aca="false">SUM(AN123/$AN$2)</f>
        <v>2654.45616829252</v>
      </c>
      <c r="AP123" s="45" t="n">
        <v>15000</v>
      </c>
      <c r="AQ123" s="45"/>
      <c r="AR123" s="237" t="n">
        <f aca="false">SUM(AP123/$AN$2)</f>
        <v>1990.84212621939</v>
      </c>
      <c r="AS123" s="237" t="n">
        <v>1936.27</v>
      </c>
      <c r="AT123" s="237" t="n">
        <v>1936.27</v>
      </c>
      <c r="AU123" s="237" t="n">
        <v>1000</v>
      </c>
      <c r="AV123" s="237"/>
      <c r="AW123" s="237" t="n">
        <f aca="false">SUM(AR123+AU123-AV123)</f>
        <v>2990.84212621939</v>
      </c>
      <c r="AX123" s="45"/>
      <c r="AY123" s="45"/>
      <c r="AZ123" s="45" t="n">
        <v>2990.84</v>
      </c>
      <c r="BA123" s="45"/>
      <c r="BB123" s="45"/>
      <c r="BC123" s="45"/>
      <c r="BD123" s="45" t="n">
        <f aca="false">SUM(AX123+AY123+AZ123+BA123+BB123+BC123)</f>
        <v>2990.84</v>
      </c>
      <c r="BE123" s="45" t="n">
        <f aca="false">SUM(AW123-BD123)</f>
        <v>0.00212621939044766</v>
      </c>
      <c r="BF123" s="45" t="n">
        <f aca="false">SUM(BE123-AW123)</f>
        <v>-2990.84</v>
      </c>
      <c r="BG123" s="45" t="n">
        <v>2309.71</v>
      </c>
      <c r="BH123" s="45" t="n">
        <v>3000</v>
      </c>
      <c r="BI123" s="45" t="n">
        <v>3000</v>
      </c>
      <c r="BJ123" s="45" t="n">
        <v>1446.34</v>
      </c>
      <c r="BK123" s="45"/>
      <c r="BL123" s="45"/>
      <c r="BM123" s="46" t="n">
        <f aca="false">SUM(BJ123/BI123*100)</f>
        <v>48.2113333333333</v>
      </c>
    </row>
    <row r="124" customFormat="false" ht="12.75" hidden="true" customHeight="false" outlineLevel="0" collapsed="false">
      <c r="A124" s="238"/>
      <c r="B124" s="234"/>
      <c r="C124" s="234"/>
      <c r="D124" s="234"/>
      <c r="E124" s="234"/>
      <c r="F124" s="234"/>
      <c r="G124" s="234"/>
      <c r="H124" s="234"/>
      <c r="I124" s="244" t="n">
        <v>34312</v>
      </c>
      <c r="J124" s="245" t="s">
        <v>632</v>
      </c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37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8"/>
      <c r="AH124" s="246"/>
      <c r="AI124" s="246"/>
      <c r="AJ124" s="45"/>
      <c r="AK124" s="246"/>
      <c r="AL124" s="246"/>
      <c r="AM124" s="246"/>
      <c r="AN124" s="45"/>
      <c r="AO124" s="237" t="n">
        <f aca="false">SUM(AN124/$AN$2)</f>
        <v>0</v>
      </c>
      <c r="AP124" s="45" t="n">
        <v>18000</v>
      </c>
      <c r="AQ124" s="45"/>
      <c r="AR124" s="237" t="n">
        <f aca="false">SUM(AP124/$AN$2)</f>
        <v>2389.01055146327</v>
      </c>
      <c r="AS124" s="237" t="n">
        <v>146.74</v>
      </c>
      <c r="AT124" s="237" t="n">
        <v>146.74</v>
      </c>
      <c r="AU124" s="237"/>
      <c r="AV124" s="237"/>
      <c r="AW124" s="237" t="n">
        <f aca="false">SUM(AR124+AU124-AV124)</f>
        <v>2389.01055146327</v>
      </c>
      <c r="AX124" s="45"/>
      <c r="AY124" s="45"/>
      <c r="AZ124" s="45" t="n">
        <v>2389.01</v>
      </c>
      <c r="BA124" s="45"/>
      <c r="BB124" s="45"/>
      <c r="BC124" s="45"/>
      <c r="BD124" s="45" t="n">
        <f aca="false">SUM(AX124+AY124+AZ124+BA124+BB124+BC124)</f>
        <v>2389.01</v>
      </c>
      <c r="BE124" s="45" t="n">
        <f aca="false">SUM(AW124-BD124)</f>
        <v>0.000551463268493535</v>
      </c>
      <c r="BF124" s="45" t="n">
        <f aca="false">SUM(BE124-AW124)</f>
        <v>-2389.01</v>
      </c>
      <c r="BG124" s="45" t="n">
        <v>195.86</v>
      </c>
      <c r="BH124" s="45" t="n">
        <v>2500</v>
      </c>
      <c r="BI124" s="45" t="n">
        <v>2500</v>
      </c>
      <c r="BJ124" s="45" t="n">
        <v>716.86</v>
      </c>
      <c r="BK124" s="45"/>
      <c r="BL124" s="45"/>
      <c r="BM124" s="46" t="n">
        <f aca="false">SUM(BJ124/BI124*100)</f>
        <v>28.6744</v>
      </c>
    </row>
    <row r="125" customFormat="false" ht="12.75" hidden="true" customHeight="false" outlineLevel="0" collapsed="false">
      <c r="A125" s="238"/>
      <c r="B125" s="234"/>
      <c r="C125" s="234"/>
      <c r="D125" s="234"/>
      <c r="E125" s="234"/>
      <c r="F125" s="234"/>
      <c r="G125" s="234"/>
      <c r="H125" s="234"/>
      <c r="I125" s="244" t="n">
        <v>34315</v>
      </c>
      <c r="J125" s="245" t="s">
        <v>633</v>
      </c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37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8"/>
      <c r="AH125" s="246"/>
      <c r="AI125" s="246"/>
      <c r="AJ125" s="45"/>
      <c r="AK125" s="246"/>
      <c r="AL125" s="246"/>
      <c r="AM125" s="246"/>
      <c r="AN125" s="45"/>
      <c r="AO125" s="237" t="n">
        <f aca="false">SUM(AN125/$AN$2)</f>
        <v>0</v>
      </c>
      <c r="AP125" s="45" t="n">
        <v>1000</v>
      </c>
      <c r="AQ125" s="45"/>
      <c r="AR125" s="237" t="n">
        <f aca="false">SUM(AP125/$AN$2)</f>
        <v>132.722808414626</v>
      </c>
      <c r="AS125" s="237" t="n">
        <v>24.54</v>
      </c>
      <c r="AT125" s="237" t="n">
        <v>24.54</v>
      </c>
      <c r="AU125" s="237"/>
      <c r="AV125" s="237"/>
      <c r="AW125" s="237" t="n">
        <f aca="false">SUM(AR125+AU125-AV125)</f>
        <v>132.722808414626</v>
      </c>
      <c r="AX125" s="45"/>
      <c r="AY125" s="45"/>
      <c r="AZ125" s="45" t="n">
        <v>132.72</v>
      </c>
      <c r="BA125" s="45"/>
      <c r="BB125" s="45"/>
      <c r="BC125" s="45"/>
      <c r="BD125" s="45" t="n">
        <f aca="false">SUM(AX125+AY125+AZ125+BA125+BB125+BC125)</f>
        <v>132.72</v>
      </c>
      <c r="BE125" s="45" t="n">
        <f aca="false">SUM(AW125-BD125)</f>
        <v>0.00280841462605963</v>
      </c>
      <c r="BF125" s="45" t="n">
        <f aca="false">SUM(BE125-AW125)</f>
        <v>-132.72</v>
      </c>
      <c r="BG125" s="45" t="n">
        <v>38.41</v>
      </c>
      <c r="BH125" s="45" t="n">
        <v>130</v>
      </c>
      <c r="BI125" s="45" t="n">
        <v>130</v>
      </c>
      <c r="BJ125" s="45" t="n">
        <v>45.42</v>
      </c>
      <c r="BK125" s="45"/>
      <c r="BL125" s="45"/>
      <c r="BM125" s="46" t="n">
        <f aca="false">SUM(BJ125/BI125*100)</f>
        <v>34.9384615384615</v>
      </c>
    </row>
    <row r="126" customFormat="false" ht="12.75" hidden="true" customHeight="false" outlineLevel="0" collapsed="false">
      <c r="A126" s="238" t="s">
        <v>634</v>
      </c>
      <c r="B126" s="234"/>
      <c r="C126" s="234"/>
      <c r="D126" s="234"/>
      <c r="E126" s="234"/>
      <c r="F126" s="234"/>
      <c r="G126" s="234"/>
      <c r="H126" s="234"/>
      <c r="I126" s="244" t="s">
        <v>635</v>
      </c>
      <c r="J126" s="245" t="s">
        <v>636</v>
      </c>
      <c r="K126" s="246" t="n">
        <f aca="false">SUM(K127)</f>
        <v>17615</v>
      </c>
      <c r="L126" s="246" t="n">
        <f aca="false">SUM(L127)</f>
        <v>0</v>
      </c>
      <c r="M126" s="246" t="n">
        <f aca="false">SUM(M127)</f>
        <v>0</v>
      </c>
      <c r="N126" s="246" t="n">
        <f aca="false">SUM(N127)</f>
        <v>36000</v>
      </c>
      <c r="O126" s="246" t="n">
        <f aca="false">SUM(O127)</f>
        <v>36000</v>
      </c>
      <c r="P126" s="246" t="n">
        <f aca="false">SUM(P127)</f>
        <v>55000</v>
      </c>
      <c r="Q126" s="246" t="n">
        <f aca="false">SUM(Q127)</f>
        <v>55000</v>
      </c>
      <c r="R126" s="246" t="n">
        <f aca="false">SUM(R127)</f>
        <v>15657</v>
      </c>
      <c r="S126" s="246" t="e">
        <f aca="false">SUM(S127)</f>
        <v>#REF!</v>
      </c>
      <c r="T126" s="246" t="e">
        <f aca="false">SUM(T127)</f>
        <v>#REF!</v>
      </c>
      <c r="U126" s="246" t="e">
        <f aca="false">SUM(U127)</f>
        <v>#REF!</v>
      </c>
      <c r="V126" s="246" t="e">
        <f aca="false">SUM(V127)</f>
        <v>#DIV/0!</v>
      </c>
      <c r="W126" s="246" t="n">
        <f aca="false">SUM(W127)</f>
        <v>110020</v>
      </c>
      <c r="X126" s="246" t="n">
        <f aca="false">SUM(X127)</f>
        <v>230000</v>
      </c>
      <c r="Y126" s="246" t="n">
        <f aca="false">SUM(Y127)</f>
        <v>375000</v>
      </c>
      <c r="Z126" s="246" t="n">
        <f aca="false">SUM(Z127)</f>
        <v>415000</v>
      </c>
      <c r="AA126" s="246" t="n">
        <f aca="false">SUM(AA127)</f>
        <v>282000</v>
      </c>
      <c r="AB126" s="246" t="n">
        <f aca="false">SUM(AB127)</f>
        <v>82653.65</v>
      </c>
      <c r="AC126" s="246" t="n">
        <f aca="false">SUM(AC127)</f>
        <v>590000</v>
      </c>
      <c r="AD126" s="246" t="n">
        <f aca="false">SUM(AD127)</f>
        <v>390000</v>
      </c>
      <c r="AE126" s="246" t="n">
        <f aca="false">SUM(AE127)</f>
        <v>0</v>
      </c>
      <c r="AF126" s="246" t="n">
        <f aca="false">SUM(AF127)</f>
        <v>0</v>
      </c>
      <c r="AG126" s="246" t="n">
        <f aca="false">SUM(AG127)</f>
        <v>390000</v>
      </c>
      <c r="AH126" s="246" t="n">
        <f aca="false">SUM(AH127)</f>
        <v>154491.43</v>
      </c>
      <c r="AI126" s="246" t="n">
        <f aca="false">SUM(AI127)</f>
        <v>207000</v>
      </c>
      <c r="AJ126" s="246" t="n">
        <f aca="false">SUM(AJ127)</f>
        <v>14429.98</v>
      </c>
      <c r="AK126" s="246" t="n">
        <f aca="false">SUM(AK127)</f>
        <v>315000</v>
      </c>
      <c r="AL126" s="246" t="n">
        <f aca="false">SUM(AL127)</f>
        <v>75000</v>
      </c>
      <c r="AM126" s="246" t="n">
        <f aca="false">SUM(AM127)</f>
        <v>200000</v>
      </c>
      <c r="AN126" s="246" t="n">
        <f aca="false">SUM(AN127)</f>
        <v>190000</v>
      </c>
      <c r="AO126" s="237" t="n">
        <f aca="false">SUM(AN126/$AN$2)</f>
        <v>25217.333598779</v>
      </c>
      <c r="AP126" s="246" t="n">
        <f aca="false">SUM(AP127)</f>
        <v>315000</v>
      </c>
      <c r="AQ126" s="246" t="n">
        <f aca="false">SUM(AQ127)</f>
        <v>0</v>
      </c>
      <c r="AR126" s="237" t="n">
        <f aca="false">SUM(AP126/$AN$2)</f>
        <v>41807.6846506072</v>
      </c>
      <c r="AS126" s="237"/>
      <c r="AT126" s="237" t="n">
        <f aca="false">SUM(AT127)</f>
        <v>24750.01</v>
      </c>
      <c r="AU126" s="237" t="n">
        <f aca="false">SUM(AU127)</f>
        <v>17200</v>
      </c>
      <c r="AV126" s="237" t="n">
        <f aca="false">SUM(AV127)</f>
        <v>0</v>
      </c>
      <c r="AW126" s="237" t="n">
        <f aca="false">SUM(AR126+AU126-AV126)</f>
        <v>59007.6846506072</v>
      </c>
      <c r="AX126" s="45"/>
      <c r="AY126" s="45"/>
      <c r="AZ126" s="45"/>
      <c r="BA126" s="45"/>
      <c r="BB126" s="45"/>
      <c r="BC126" s="45"/>
      <c r="BD126" s="45" t="n">
        <f aca="false">SUM(AX126+AY126+AZ126+BA126+BB126+BC126)</f>
        <v>0</v>
      </c>
      <c r="BE126" s="45" t="n">
        <f aca="false">SUM(AW126-BD126)</f>
        <v>59007.6846506072</v>
      </c>
      <c r="BF126" s="45" t="n">
        <f aca="false">SUM(BE126-AW126)</f>
        <v>0</v>
      </c>
      <c r="BG126" s="45" t="n">
        <f aca="false">SUM(BG133)</f>
        <v>76776.03</v>
      </c>
      <c r="BH126" s="45" t="n">
        <f aca="false">SUM(BH133)</f>
        <v>38000</v>
      </c>
      <c r="BI126" s="45" t="n">
        <f aca="false">SUM(BI133)</f>
        <v>38000</v>
      </c>
      <c r="BJ126" s="45" t="n">
        <f aca="false">SUM(BJ133)</f>
        <v>1800</v>
      </c>
      <c r="BK126" s="45" t="n">
        <f aca="false">SUM(BK133)</f>
        <v>40000</v>
      </c>
      <c r="BL126" s="45" t="n">
        <f aca="false">SUM(BL133)</f>
        <v>40000</v>
      </c>
      <c r="BM126" s="46" t="n">
        <f aca="false">SUM(BJ126/BI126*100)</f>
        <v>4.73684210526316</v>
      </c>
    </row>
    <row r="127" customFormat="false" ht="12.75" hidden="true" customHeight="false" outlineLevel="0" collapsed="false">
      <c r="A127" s="238"/>
      <c r="B127" s="234"/>
      <c r="C127" s="234"/>
      <c r="D127" s="234"/>
      <c r="E127" s="234"/>
      <c r="F127" s="234"/>
      <c r="G127" s="234"/>
      <c r="H127" s="234"/>
      <c r="I127" s="244" t="s">
        <v>535</v>
      </c>
      <c r="J127" s="245"/>
      <c r="K127" s="246" t="n">
        <f aca="false">SUM(K133)</f>
        <v>17615</v>
      </c>
      <c r="L127" s="246" t="n">
        <f aca="false">SUM(L133)</f>
        <v>0</v>
      </c>
      <c r="M127" s="246" t="n">
        <f aca="false">SUM(M133)</f>
        <v>0</v>
      </c>
      <c r="N127" s="246" t="n">
        <f aca="false">SUM(N133)</f>
        <v>36000</v>
      </c>
      <c r="O127" s="246" t="n">
        <f aca="false">SUM(O133)</f>
        <v>36000</v>
      </c>
      <c r="P127" s="246" t="n">
        <f aca="false">SUM(P133)</f>
        <v>55000</v>
      </c>
      <c r="Q127" s="246" t="n">
        <f aca="false">SUM(Q133)</f>
        <v>55000</v>
      </c>
      <c r="R127" s="246" t="n">
        <f aca="false">SUM(R133)</f>
        <v>15657</v>
      </c>
      <c r="S127" s="246" t="e">
        <f aca="false">SUM(S133)</f>
        <v>#REF!</v>
      </c>
      <c r="T127" s="246" t="e">
        <f aca="false">SUM(T133)</f>
        <v>#REF!</v>
      </c>
      <c r="U127" s="246" t="e">
        <f aca="false">SUM(U133)</f>
        <v>#REF!</v>
      </c>
      <c r="V127" s="246" t="e">
        <f aca="false">SUM(V133)</f>
        <v>#DIV/0!</v>
      </c>
      <c r="W127" s="246" t="n">
        <f aca="false">SUM(W133)</f>
        <v>110020</v>
      </c>
      <c r="X127" s="246" t="n">
        <f aca="false">SUM(X133)</f>
        <v>230000</v>
      </c>
      <c r="Y127" s="246" t="n">
        <f aca="false">SUM(Y133)</f>
        <v>375000</v>
      </c>
      <c r="Z127" s="246" t="n">
        <f aca="false">SUM(Z133)</f>
        <v>415000</v>
      </c>
      <c r="AA127" s="246" t="n">
        <f aca="false">SUM(AA133)</f>
        <v>282000</v>
      </c>
      <c r="AB127" s="246" t="n">
        <f aca="false">SUM(AB133)</f>
        <v>82653.65</v>
      </c>
      <c r="AC127" s="246" t="n">
        <f aca="false">SUM(AC133)</f>
        <v>590000</v>
      </c>
      <c r="AD127" s="246" t="n">
        <f aca="false">SUM(AD133)</f>
        <v>390000</v>
      </c>
      <c r="AE127" s="246" t="n">
        <f aca="false">SUM(AE133)</f>
        <v>0</v>
      </c>
      <c r="AF127" s="246" t="n">
        <f aca="false">SUM(AF133)</f>
        <v>0</v>
      </c>
      <c r="AG127" s="246" t="n">
        <f aca="false">SUM(AG133)</f>
        <v>390000</v>
      </c>
      <c r="AH127" s="246" t="n">
        <f aca="false">SUM(AH133)</f>
        <v>154491.43</v>
      </c>
      <c r="AI127" s="246" t="n">
        <f aca="false">SUM(AI133)</f>
        <v>207000</v>
      </c>
      <c r="AJ127" s="246" t="n">
        <f aca="false">SUM(AJ133)</f>
        <v>14429.98</v>
      </c>
      <c r="AK127" s="246" t="n">
        <f aca="false">SUM(AK133)</f>
        <v>315000</v>
      </c>
      <c r="AL127" s="246" t="n">
        <f aca="false">SUM(AL133)</f>
        <v>75000</v>
      </c>
      <c r="AM127" s="246" t="n">
        <f aca="false">SUM(AM133)</f>
        <v>200000</v>
      </c>
      <c r="AN127" s="246" t="n">
        <f aca="false">SUM(AN133)</f>
        <v>190000</v>
      </c>
      <c r="AO127" s="237" t="n">
        <f aca="false">SUM(AN127/$AN$2)</f>
        <v>25217.333598779</v>
      </c>
      <c r="AP127" s="246" t="n">
        <f aca="false">SUM(AP133)</f>
        <v>315000</v>
      </c>
      <c r="AQ127" s="246" t="n">
        <f aca="false">SUM(AQ133)</f>
        <v>0</v>
      </c>
      <c r="AR127" s="237" t="n">
        <f aca="false">SUM(AP127/$AN$2)</f>
        <v>41807.6846506072</v>
      </c>
      <c r="AS127" s="237"/>
      <c r="AT127" s="237" t="n">
        <f aca="false">SUM(AT133)</f>
        <v>24750.01</v>
      </c>
      <c r="AU127" s="237" t="n">
        <f aca="false">SUM(AU133)</f>
        <v>17200</v>
      </c>
      <c r="AV127" s="237" t="n">
        <f aca="false">SUM(AV133)</f>
        <v>0</v>
      </c>
      <c r="AW127" s="237" t="n">
        <f aca="false">SUM(AR127+AU127-AV127)</f>
        <v>59007.6846506072</v>
      </c>
      <c r="AX127" s="45"/>
      <c r="AY127" s="45"/>
      <c r="AZ127" s="45"/>
      <c r="BA127" s="45"/>
      <c r="BB127" s="45"/>
      <c r="BC127" s="45"/>
      <c r="BD127" s="45" t="n">
        <f aca="false">SUM(AX127+AY127+AZ127+BA127+BB127+BC127)</f>
        <v>0</v>
      </c>
      <c r="BE127" s="45" t="n">
        <f aca="false">SUM(AW127-BD127)</f>
        <v>59007.6846506072</v>
      </c>
      <c r="BF127" s="45" t="n">
        <f aca="false">SUM(BE127-AW127)</f>
        <v>0</v>
      </c>
      <c r="BG127" s="45"/>
      <c r="BH127" s="45" t="n">
        <f aca="false">SUM(BH128:BH130)</f>
        <v>38000</v>
      </c>
      <c r="BI127" s="45" t="n">
        <f aca="false">SUM(BI128:BI130)</f>
        <v>38000</v>
      </c>
      <c r="BJ127" s="45" t="n">
        <f aca="false">SUM(BJ128:BJ130)</f>
        <v>1800</v>
      </c>
      <c r="BK127" s="45" t="n">
        <f aca="false">SUM(BK128:BK130)</f>
        <v>40000</v>
      </c>
      <c r="BL127" s="45" t="n">
        <f aca="false">SUM(BL128:BL130)</f>
        <v>40000</v>
      </c>
      <c r="BM127" s="46" t="n">
        <f aca="false">SUM(BJ127/BI127*100)</f>
        <v>4.73684210526316</v>
      </c>
    </row>
    <row r="128" customFormat="false" ht="12.75" hidden="true" customHeight="false" outlineLevel="0" collapsed="false">
      <c r="A128" s="238"/>
      <c r="B128" s="234" t="s">
        <v>554</v>
      </c>
      <c r="C128" s="234"/>
      <c r="D128" s="234"/>
      <c r="E128" s="234"/>
      <c r="F128" s="234"/>
      <c r="G128" s="234"/>
      <c r="H128" s="234"/>
      <c r="I128" s="250" t="s">
        <v>555</v>
      </c>
      <c r="J128" s="245" t="s">
        <v>39</v>
      </c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  <c r="AM128" s="246"/>
      <c r="AN128" s="246"/>
      <c r="AO128" s="237" t="n">
        <f aca="false">SUM(AN128/$AN$2)</f>
        <v>0</v>
      </c>
      <c r="AP128" s="246" t="n">
        <f aca="false">SUM(AY138:AY152)</f>
        <v>0</v>
      </c>
      <c r="AQ128" s="246"/>
      <c r="AR128" s="237" t="n">
        <f aca="false">SUM(AP128/$AN$2)</f>
        <v>0</v>
      </c>
      <c r="AS128" s="237"/>
      <c r="AT128" s="237" t="n">
        <f aca="false">SUM(BE138:BE152)</f>
        <v>59007.6793012144</v>
      </c>
      <c r="AU128" s="237"/>
      <c r="AV128" s="237" t="n">
        <f aca="false">SUM(BG138:BG152)</f>
        <v>153552.06</v>
      </c>
      <c r="AW128" s="237" t="n">
        <v>40369.74</v>
      </c>
      <c r="AX128" s="45"/>
      <c r="AY128" s="45"/>
      <c r="AZ128" s="45"/>
      <c r="BA128" s="45"/>
      <c r="BB128" s="45"/>
      <c r="BC128" s="45"/>
      <c r="BD128" s="45" t="n">
        <f aca="false">SUM(AX128+AY128+AZ128+BA128+BB128+BC128)</f>
        <v>0</v>
      </c>
      <c r="BE128" s="45" t="n">
        <f aca="false">SUM(AW128-BD128)</f>
        <v>40369.74</v>
      </c>
      <c r="BF128" s="45" t="n">
        <f aca="false">SUM(BE128-AW128)</f>
        <v>0</v>
      </c>
      <c r="BG128" s="45"/>
      <c r="BH128" s="45" t="n">
        <v>3000</v>
      </c>
      <c r="BI128" s="45" t="n">
        <v>3000</v>
      </c>
      <c r="BJ128" s="45" t="n">
        <v>0</v>
      </c>
      <c r="BK128" s="45" t="n">
        <v>5000</v>
      </c>
      <c r="BL128" s="45" t="n">
        <v>5000</v>
      </c>
      <c r="BM128" s="46" t="n">
        <f aca="false">SUM(BJ128/BI128*100)</f>
        <v>0</v>
      </c>
    </row>
    <row r="129" customFormat="false" ht="12.75" hidden="true" customHeight="false" outlineLevel="0" collapsed="false">
      <c r="A129" s="238"/>
      <c r="B129" s="234" t="s">
        <v>554</v>
      </c>
      <c r="C129" s="234"/>
      <c r="D129" s="234"/>
      <c r="E129" s="234"/>
      <c r="F129" s="234"/>
      <c r="G129" s="234"/>
      <c r="H129" s="234"/>
      <c r="I129" s="250" t="s">
        <v>558</v>
      </c>
      <c r="J129" s="245" t="s">
        <v>559</v>
      </c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  <c r="AM129" s="246"/>
      <c r="AN129" s="246"/>
      <c r="AO129" s="237" t="n">
        <f aca="false">SUM(AN129/$AN$2)</f>
        <v>0</v>
      </c>
      <c r="AP129" s="246" t="n">
        <f aca="false">SUM(BA139:BA144)</f>
        <v>6636.15</v>
      </c>
      <c r="AQ129" s="246"/>
      <c r="AR129" s="237" t="n">
        <f aca="false">SUM(AP129/$AN$2)</f>
        <v>880.768465060721</v>
      </c>
      <c r="AS129" s="237"/>
      <c r="AT129" s="237" t="n">
        <f aca="false">SUM(BG139:BG144)</f>
        <v>35288.29</v>
      </c>
      <c r="AU129" s="237" t="n">
        <f aca="false">SUM(BI139:BI144)</f>
        <v>5000</v>
      </c>
      <c r="AV129" s="237" t="n">
        <f aca="false">SUM(BK139:BK144)</f>
        <v>2000</v>
      </c>
      <c r="AW129" s="237" t="n">
        <v>0</v>
      </c>
      <c r="AX129" s="45"/>
      <c r="AY129" s="45"/>
      <c r="AZ129" s="45"/>
      <c r="BA129" s="45"/>
      <c r="BB129" s="45"/>
      <c r="BC129" s="45"/>
      <c r="BD129" s="45" t="n">
        <f aca="false">SUM(AX129+AY129+AZ129+BA129+BB129+BC129)</f>
        <v>0</v>
      </c>
      <c r="BE129" s="45" t="n">
        <f aca="false">SUM(AW129-BD129)</f>
        <v>0</v>
      </c>
      <c r="BF129" s="45" t="n">
        <f aca="false">SUM(BE129-AW129)</f>
        <v>0</v>
      </c>
      <c r="BG129" s="45"/>
      <c r="BH129" s="45" t="n">
        <v>5000</v>
      </c>
      <c r="BI129" s="45" t="n">
        <v>5000</v>
      </c>
      <c r="BJ129" s="45" t="n">
        <v>1800</v>
      </c>
      <c r="BK129" s="45" t="n">
        <v>5000</v>
      </c>
      <c r="BL129" s="45" t="n">
        <v>5000</v>
      </c>
      <c r="BM129" s="46" t="n">
        <f aca="false">SUM(BJ129/BI129*100)</f>
        <v>36</v>
      </c>
    </row>
    <row r="130" customFormat="false" ht="12.75" hidden="true" customHeight="false" outlineLevel="0" collapsed="false">
      <c r="A130" s="238"/>
      <c r="B130" s="234" t="s">
        <v>554</v>
      </c>
      <c r="C130" s="234"/>
      <c r="D130" s="234"/>
      <c r="E130" s="234"/>
      <c r="F130" s="234"/>
      <c r="G130" s="234"/>
      <c r="H130" s="234"/>
      <c r="I130" s="250" t="s">
        <v>556</v>
      </c>
      <c r="J130" s="245" t="s">
        <v>557</v>
      </c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  <c r="AM130" s="246"/>
      <c r="AN130" s="246"/>
      <c r="AO130" s="237"/>
      <c r="AP130" s="246"/>
      <c r="AQ130" s="246"/>
      <c r="AR130" s="237"/>
      <c r="AS130" s="237"/>
      <c r="AT130" s="237"/>
      <c r="AU130" s="237"/>
      <c r="AV130" s="237"/>
      <c r="AW130" s="237" t="n">
        <v>6636.15</v>
      </c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 t="n">
        <v>30000</v>
      </c>
      <c r="BI130" s="45" t="n">
        <v>30000</v>
      </c>
      <c r="BJ130" s="45"/>
      <c r="BK130" s="45" t="n">
        <v>30000</v>
      </c>
      <c r="BL130" s="45" t="n">
        <v>30000</v>
      </c>
      <c r="BM130" s="46" t="n">
        <f aca="false">SUM(BJ130/BI130*100)</f>
        <v>0</v>
      </c>
    </row>
    <row r="131" customFormat="false" ht="12.75" hidden="true" customHeight="false" outlineLevel="0" collapsed="false">
      <c r="A131" s="238"/>
      <c r="B131" s="234" t="s">
        <v>554</v>
      </c>
      <c r="C131" s="234"/>
      <c r="D131" s="234"/>
      <c r="E131" s="234"/>
      <c r="F131" s="234"/>
      <c r="G131" s="234"/>
      <c r="H131" s="234"/>
      <c r="I131" s="250" t="s">
        <v>560</v>
      </c>
      <c r="J131" s="245" t="s">
        <v>637</v>
      </c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  <c r="AM131" s="246"/>
      <c r="AN131" s="246"/>
      <c r="AO131" s="237"/>
      <c r="AP131" s="246"/>
      <c r="AQ131" s="246"/>
      <c r="AR131" s="237"/>
      <c r="AS131" s="237"/>
      <c r="AT131" s="237"/>
      <c r="AU131" s="237"/>
      <c r="AV131" s="237"/>
      <c r="AW131" s="237" t="n">
        <v>201.35</v>
      </c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6" t="n">
        <v>0</v>
      </c>
    </row>
    <row r="132" customFormat="false" ht="12.75" hidden="true" customHeight="false" outlineLevel="0" collapsed="false">
      <c r="A132" s="238"/>
      <c r="B132" s="234" t="s">
        <v>554</v>
      </c>
      <c r="C132" s="234"/>
      <c r="D132" s="234"/>
      <c r="E132" s="234"/>
      <c r="F132" s="234"/>
      <c r="G132" s="234"/>
      <c r="H132" s="234"/>
      <c r="I132" s="250" t="s">
        <v>638</v>
      </c>
      <c r="J132" s="245" t="s">
        <v>48</v>
      </c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237"/>
      <c r="AP132" s="246"/>
      <c r="AQ132" s="246"/>
      <c r="AR132" s="237"/>
      <c r="AS132" s="237"/>
      <c r="AT132" s="237"/>
      <c r="AU132" s="237"/>
      <c r="AV132" s="237"/>
      <c r="AW132" s="237" t="n">
        <v>11800.45</v>
      </c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6" t="n">
        <v>0</v>
      </c>
    </row>
    <row r="133" customFormat="false" ht="12.75" hidden="true" customHeight="false" outlineLevel="0" collapsed="false">
      <c r="A133" s="243"/>
      <c r="B133" s="247"/>
      <c r="C133" s="247"/>
      <c r="D133" s="247"/>
      <c r="E133" s="247"/>
      <c r="F133" s="247"/>
      <c r="G133" s="247"/>
      <c r="H133" s="247"/>
      <c r="I133" s="235" t="n">
        <v>4</v>
      </c>
      <c r="J133" s="236" t="s">
        <v>409</v>
      </c>
      <c r="K133" s="237" t="n">
        <f aca="false">SUM(K137)</f>
        <v>17615</v>
      </c>
      <c r="L133" s="237" t="n">
        <f aca="false">SUM(L137)</f>
        <v>0</v>
      </c>
      <c r="M133" s="237" t="n">
        <f aca="false">SUM(M137)</f>
        <v>0</v>
      </c>
      <c r="N133" s="237" t="n">
        <f aca="false">SUM(N137)</f>
        <v>36000</v>
      </c>
      <c r="O133" s="237" t="n">
        <f aca="false">SUM(O137)</f>
        <v>36000</v>
      </c>
      <c r="P133" s="237" t="n">
        <f aca="false">SUM(P137)</f>
        <v>55000</v>
      </c>
      <c r="Q133" s="237" t="n">
        <f aca="false">SUM(Q137)</f>
        <v>55000</v>
      </c>
      <c r="R133" s="237" t="n">
        <f aca="false">SUM(R137)</f>
        <v>15657</v>
      </c>
      <c r="S133" s="237" t="e">
        <f aca="false">SUM(S137)</f>
        <v>#REF!</v>
      </c>
      <c r="T133" s="237" t="e">
        <f aca="false">SUM(T137)</f>
        <v>#REF!</v>
      </c>
      <c r="U133" s="237" t="e">
        <f aca="false">SUM(U137)</f>
        <v>#REF!</v>
      </c>
      <c r="V133" s="237" t="e">
        <f aca="false">SUM(V137)</f>
        <v>#DIV/0!</v>
      </c>
      <c r="W133" s="237" t="n">
        <f aca="false">SUM(W137+W134)</f>
        <v>110020</v>
      </c>
      <c r="X133" s="237" t="n">
        <f aca="false">SUM(X137+X134)</f>
        <v>230000</v>
      </c>
      <c r="Y133" s="237" t="n">
        <f aca="false">SUM(Y137+Y134)</f>
        <v>375000</v>
      </c>
      <c r="Z133" s="237" t="n">
        <f aca="false">SUM(Z137+Z134)</f>
        <v>415000</v>
      </c>
      <c r="AA133" s="237" t="n">
        <f aca="false">SUM(AA137+AA134)</f>
        <v>282000</v>
      </c>
      <c r="AB133" s="237" t="n">
        <f aca="false">SUM(AB137+AB134)</f>
        <v>82653.65</v>
      </c>
      <c r="AC133" s="237" t="n">
        <f aca="false">SUM(AC137+AC134)</f>
        <v>590000</v>
      </c>
      <c r="AD133" s="237" t="n">
        <f aca="false">SUM(AD137+AD134)</f>
        <v>390000</v>
      </c>
      <c r="AE133" s="237" t="n">
        <f aca="false">SUM(AE137+AE134)</f>
        <v>0</v>
      </c>
      <c r="AF133" s="237" t="n">
        <f aca="false">SUM(AF137+AF134)</f>
        <v>0</v>
      </c>
      <c r="AG133" s="237" t="n">
        <f aca="false">SUM(AG137+AG134)</f>
        <v>390000</v>
      </c>
      <c r="AH133" s="237" t="n">
        <f aca="false">SUM(AH137+AH134)</f>
        <v>154491.43</v>
      </c>
      <c r="AI133" s="237" t="n">
        <f aca="false">SUM(AI137+AI134)</f>
        <v>207000</v>
      </c>
      <c r="AJ133" s="237" t="n">
        <f aca="false">SUM(AJ137+AJ134)</f>
        <v>14429.98</v>
      </c>
      <c r="AK133" s="237" t="n">
        <f aca="false">SUM(AK137+AK134)</f>
        <v>315000</v>
      </c>
      <c r="AL133" s="237" t="n">
        <f aca="false">SUM(AL137+AL134)</f>
        <v>75000</v>
      </c>
      <c r="AM133" s="237" t="n">
        <f aca="false">SUM(AM137+AM134)</f>
        <v>200000</v>
      </c>
      <c r="AN133" s="237" t="n">
        <f aca="false">SUM(AN137+AN134)</f>
        <v>190000</v>
      </c>
      <c r="AO133" s="237" t="n">
        <f aca="false">SUM(AN133/$AN$2)</f>
        <v>25217.333598779</v>
      </c>
      <c r="AP133" s="237" t="n">
        <f aca="false">SUM(AP137+AP134)</f>
        <v>315000</v>
      </c>
      <c r="AQ133" s="237" t="n">
        <f aca="false">SUM(AQ137+AQ134)</f>
        <v>0</v>
      </c>
      <c r="AR133" s="237" t="n">
        <f aca="false">SUM(AP133/$AN$2)</f>
        <v>41807.6846506072</v>
      </c>
      <c r="AS133" s="237"/>
      <c r="AT133" s="237" t="n">
        <f aca="false">SUM(AT137+AT134)</f>
        <v>24750.01</v>
      </c>
      <c r="AU133" s="237" t="n">
        <f aca="false">SUM(AU137+AU134)</f>
        <v>17200</v>
      </c>
      <c r="AV133" s="237" t="n">
        <f aca="false">SUM(AV137+AV134)</f>
        <v>0</v>
      </c>
      <c r="AW133" s="237" t="n">
        <f aca="false">SUM(AR133+AU133-AV133)</f>
        <v>59007.6846506072</v>
      </c>
      <c r="AX133" s="45"/>
      <c r="AY133" s="45"/>
      <c r="AZ133" s="45"/>
      <c r="BA133" s="45"/>
      <c r="BB133" s="45"/>
      <c r="BC133" s="45"/>
      <c r="BD133" s="45" t="n">
        <f aca="false">SUM(AX133+AY133+AZ133+BA133+BB133+BC133)</f>
        <v>0</v>
      </c>
      <c r="BE133" s="45" t="n">
        <f aca="false">SUM(AW133-BD133)</f>
        <v>59007.6846506072</v>
      </c>
      <c r="BF133" s="45" t="n">
        <f aca="false">SUM(BE133-AW133)</f>
        <v>0</v>
      </c>
      <c r="BG133" s="45" t="n">
        <f aca="false">SUM(BG137)</f>
        <v>76776.03</v>
      </c>
      <c r="BH133" s="45" t="n">
        <f aca="false">SUM(BH134+BH137)</f>
        <v>38000</v>
      </c>
      <c r="BI133" s="45" t="n">
        <f aca="false">SUM(BI134+BI137)</f>
        <v>38000</v>
      </c>
      <c r="BJ133" s="45" t="n">
        <f aca="false">SUM(BJ134+BJ137)</f>
        <v>1800</v>
      </c>
      <c r="BK133" s="45" t="n">
        <f aca="false">SUM(BK137)</f>
        <v>40000</v>
      </c>
      <c r="BL133" s="45" t="n">
        <f aca="false">SUM(BL137)</f>
        <v>40000</v>
      </c>
      <c r="BM133" s="46" t="n">
        <f aca="false">SUM(BJ133/BI133*100)</f>
        <v>4.73684210526316</v>
      </c>
    </row>
    <row r="134" customFormat="false" ht="12" hidden="true" customHeight="true" outlineLevel="0" collapsed="false">
      <c r="A134" s="243"/>
      <c r="B134" s="247"/>
      <c r="C134" s="247"/>
      <c r="D134" s="247"/>
      <c r="E134" s="247"/>
      <c r="F134" s="247"/>
      <c r="G134" s="247"/>
      <c r="H134" s="247"/>
      <c r="I134" s="235" t="n">
        <v>41</v>
      </c>
      <c r="J134" s="236" t="s">
        <v>639</v>
      </c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 t="n">
        <f aca="false">SUM(W135)</f>
        <v>60020</v>
      </c>
      <c r="X134" s="237" t="n">
        <f aca="false">SUM(X135)</f>
        <v>100000</v>
      </c>
      <c r="Y134" s="237" t="n">
        <f aca="false">SUM(Y135)</f>
        <v>200000</v>
      </c>
      <c r="Z134" s="237" t="n">
        <f aca="false">SUM(Z135)</f>
        <v>200000</v>
      </c>
      <c r="AA134" s="237" t="n">
        <f aca="false">SUM(AA135)</f>
        <v>200000</v>
      </c>
      <c r="AB134" s="237" t="n">
        <f aca="false">SUM(AB135)</f>
        <v>0</v>
      </c>
      <c r="AC134" s="237" t="n">
        <f aca="false">SUM(AC135)</f>
        <v>200000</v>
      </c>
      <c r="AD134" s="237" t="n">
        <f aca="false">SUM(AD135)</f>
        <v>0</v>
      </c>
      <c r="AE134" s="237" t="n">
        <f aca="false">SUM(AE135)</f>
        <v>0</v>
      </c>
      <c r="AF134" s="237" t="n">
        <f aca="false">SUM(AF135)</f>
        <v>0</v>
      </c>
      <c r="AG134" s="237" t="n">
        <f aca="false">SUM(AG135)</f>
        <v>0</v>
      </c>
      <c r="AH134" s="237" t="n">
        <f aca="false">SUM(AH135)</f>
        <v>0</v>
      </c>
      <c r="AI134" s="237" t="n">
        <f aca="false">SUM(AI135)</f>
        <v>100000</v>
      </c>
      <c r="AJ134" s="237" t="n">
        <f aca="false">SUM(AJ135)</f>
        <v>0</v>
      </c>
      <c r="AK134" s="237" t="n">
        <f aca="false">SUM(AK135)</f>
        <v>0</v>
      </c>
      <c r="AL134" s="237" t="n">
        <f aca="false">SUM(AL135)</f>
        <v>0</v>
      </c>
      <c r="AM134" s="237" t="n">
        <f aca="false">SUM(AM135)</f>
        <v>0</v>
      </c>
      <c r="AN134" s="237" t="n">
        <f aca="false">SUM(AN135)</f>
        <v>0</v>
      </c>
      <c r="AO134" s="237" t="n">
        <f aca="false">SUM(AN134/$AN$2)</f>
        <v>0</v>
      </c>
      <c r="AP134" s="45"/>
      <c r="AQ134" s="45"/>
      <c r="AR134" s="237" t="n">
        <f aca="false">SUM(AP134/$AN$2)</f>
        <v>0</v>
      </c>
      <c r="AS134" s="237"/>
      <c r="AT134" s="237"/>
      <c r="AU134" s="237"/>
      <c r="AV134" s="237"/>
      <c r="AW134" s="237" t="n">
        <f aca="false">SUM(AR134+AU134-AV134)</f>
        <v>0</v>
      </c>
      <c r="AX134" s="45"/>
      <c r="AY134" s="45"/>
      <c r="AZ134" s="45"/>
      <c r="BA134" s="45"/>
      <c r="BB134" s="45"/>
      <c r="BC134" s="45"/>
      <c r="BD134" s="45" t="n">
        <f aca="false">SUM(AX134+AY134+AZ134+BA134+BB134+BC134)</f>
        <v>0</v>
      </c>
      <c r="BE134" s="45" t="n">
        <f aca="false">SUM(AW134-BD134)</f>
        <v>0</v>
      </c>
      <c r="BF134" s="45" t="n">
        <f aca="false">SUM(BE134-AW134)</f>
        <v>0</v>
      </c>
      <c r="BG134" s="45"/>
      <c r="BH134" s="45" t="n">
        <f aca="false">SUM(BH135)</f>
        <v>0</v>
      </c>
      <c r="BI134" s="45" t="n">
        <f aca="false">SUM(BI135)</f>
        <v>0</v>
      </c>
      <c r="BJ134" s="45" t="n">
        <f aca="false">SUM(BJ135)</f>
        <v>0</v>
      </c>
      <c r="BK134" s="45"/>
      <c r="BL134" s="45"/>
      <c r="BM134" s="46" t="n">
        <v>0</v>
      </c>
    </row>
    <row r="135" customFormat="false" ht="12.75" hidden="true" customHeight="false" outlineLevel="0" collapsed="false">
      <c r="A135" s="238"/>
      <c r="B135" s="234" t="s">
        <v>640</v>
      </c>
      <c r="C135" s="234"/>
      <c r="D135" s="234"/>
      <c r="E135" s="234"/>
      <c r="F135" s="234"/>
      <c r="G135" s="234"/>
      <c r="H135" s="234"/>
      <c r="I135" s="244" t="n">
        <v>411</v>
      </c>
      <c r="J135" s="245" t="s">
        <v>641</v>
      </c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 t="n">
        <f aca="false">SUM(W136:W136)</f>
        <v>60020</v>
      </c>
      <c r="X135" s="246" t="n">
        <f aca="false">SUM(X136:X136)</f>
        <v>100000</v>
      </c>
      <c r="Y135" s="246" t="n">
        <f aca="false">SUM(Y136:Y136)</f>
        <v>200000</v>
      </c>
      <c r="Z135" s="246" t="n">
        <f aca="false">SUM(Z136:Z136)</f>
        <v>200000</v>
      </c>
      <c r="AA135" s="246" t="n">
        <f aca="false">SUM(AA136:AA136)</f>
        <v>200000</v>
      </c>
      <c r="AB135" s="246" t="n">
        <f aca="false">SUM(AB136:AB136)</f>
        <v>0</v>
      </c>
      <c r="AC135" s="246" t="n">
        <f aca="false">SUM(AC136:AC136)</f>
        <v>200000</v>
      </c>
      <c r="AD135" s="246" t="n">
        <f aca="false">SUM(AD136:AD136)</f>
        <v>0</v>
      </c>
      <c r="AE135" s="246" t="n">
        <f aca="false">SUM(AE136:AE136)</f>
        <v>0</v>
      </c>
      <c r="AF135" s="246" t="n">
        <f aca="false">SUM(AF136:AF136)</f>
        <v>0</v>
      </c>
      <c r="AG135" s="246" t="n">
        <f aca="false">SUM(AG136:AG136)</f>
        <v>0</v>
      </c>
      <c r="AH135" s="246" t="n">
        <f aca="false">SUM(AH136:AH136)</f>
        <v>0</v>
      </c>
      <c r="AI135" s="246" t="n">
        <f aca="false">SUM(AI136:AI136)</f>
        <v>100000</v>
      </c>
      <c r="AJ135" s="246" t="n">
        <f aca="false">SUM(AJ136:AJ136)</f>
        <v>0</v>
      </c>
      <c r="AK135" s="246" t="n">
        <f aca="false">SUM(AK136:AK136)</f>
        <v>0</v>
      </c>
      <c r="AL135" s="246" t="n">
        <f aca="false">SUM(AL136:AL136)</f>
        <v>0</v>
      </c>
      <c r="AM135" s="246" t="n">
        <f aca="false">SUM(AM136:AM136)</f>
        <v>0</v>
      </c>
      <c r="AN135" s="246" t="n">
        <f aca="false">SUM(AN136:AN136)</f>
        <v>0</v>
      </c>
      <c r="AO135" s="237" t="n">
        <f aca="false">SUM(AN135/$AN$2)</f>
        <v>0</v>
      </c>
      <c r="AP135" s="45"/>
      <c r="AQ135" s="45"/>
      <c r="AR135" s="237" t="n">
        <f aca="false">SUM(AP135/$AN$2)</f>
        <v>0</v>
      </c>
      <c r="AS135" s="237"/>
      <c r="AT135" s="237"/>
      <c r="AU135" s="237"/>
      <c r="AV135" s="237"/>
      <c r="AW135" s="237" t="n">
        <f aca="false">SUM(AR135+AU135-AV135)</f>
        <v>0</v>
      </c>
      <c r="AX135" s="45"/>
      <c r="AY135" s="45"/>
      <c r="AZ135" s="45"/>
      <c r="BA135" s="45"/>
      <c r="BB135" s="45"/>
      <c r="BC135" s="45"/>
      <c r="BD135" s="45" t="n">
        <f aca="false">SUM(AX135+AY135+AZ135+BA135+BB135+BC135)</f>
        <v>0</v>
      </c>
      <c r="BE135" s="45" t="n">
        <f aca="false">SUM(AW135-BD135)</f>
        <v>0</v>
      </c>
      <c r="BF135" s="45" t="n">
        <f aca="false">SUM(BE135-AW135)</f>
        <v>0</v>
      </c>
      <c r="BG135" s="45"/>
      <c r="BH135" s="45" t="n">
        <f aca="false">SUM(BH136)</f>
        <v>0</v>
      </c>
      <c r="BI135" s="45" t="n">
        <f aca="false">SUM(BI136)</f>
        <v>0</v>
      </c>
      <c r="BJ135" s="45" t="n">
        <f aca="false">SUM(BJ136)</f>
        <v>0</v>
      </c>
      <c r="BK135" s="45"/>
      <c r="BL135" s="45"/>
      <c r="BM135" s="46" t="n">
        <v>0</v>
      </c>
    </row>
    <row r="136" customFormat="false" ht="12.75" hidden="true" customHeight="false" outlineLevel="0" collapsed="false">
      <c r="A136" s="238"/>
      <c r="B136" s="234"/>
      <c r="C136" s="234"/>
      <c r="D136" s="234"/>
      <c r="E136" s="234"/>
      <c r="F136" s="234"/>
      <c r="G136" s="234"/>
      <c r="H136" s="234"/>
      <c r="I136" s="244" t="n">
        <v>41111</v>
      </c>
      <c r="J136" s="245" t="s">
        <v>642</v>
      </c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 t="n">
        <v>60020</v>
      </c>
      <c r="X136" s="246" t="n">
        <v>100000</v>
      </c>
      <c r="Y136" s="246" t="n">
        <v>200000</v>
      </c>
      <c r="Z136" s="246" t="n">
        <v>200000</v>
      </c>
      <c r="AA136" s="246" t="n">
        <v>200000</v>
      </c>
      <c r="AB136" s="246"/>
      <c r="AC136" s="246" t="n">
        <v>200000</v>
      </c>
      <c r="AD136" s="246" t="n">
        <v>0</v>
      </c>
      <c r="AE136" s="246"/>
      <c r="AF136" s="246"/>
      <c r="AG136" s="248" t="n">
        <f aca="false">SUM(AD136+AE136-AF136)</f>
        <v>0</v>
      </c>
      <c r="AH136" s="246"/>
      <c r="AI136" s="246" t="n">
        <v>100000</v>
      </c>
      <c r="AJ136" s="45" t="n">
        <v>0</v>
      </c>
      <c r="AK136" s="246" t="n">
        <v>0</v>
      </c>
      <c r="AL136" s="246"/>
      <c r="AM136" s="246"/>
      <c r="AN136" s="45" t="n">
        <f aca="false">SUM(AK136+AL136-AM136)</f>
        <v>0</v>
      </c>
      <c r="AO136" s="237" t="n">
        <f aca="false">SUM(AN136/$AN$2)</f>
        <v>0</v>
      </c>
      <c r="AP136" s="45"/>
      <c r="AQ136" s="45"/>
      <c r="AR136" s="237" t="n">
        <f aca="false">SUM(AP136/$AN$2)</f>
        <v>0</v>
      </c>
      <c r="AS136" s="237"/>
      <c r="AT136" s="237"/>
      <c r="AU136" s="237"/>
      <c r="AV136" s="237"/>
      <c r="AW136" s="237" t="n">
        <f aca="false">SUM(AR136+AU136-AV136)</f>
        <v>0</v>
      </c>
      <c r="AX136" s="45"/>
      <c r="AY136" s="45"/>
      <c r="AZ136" s="45"/>
      <c r="BA136" s="45"/>
      <c r="BB136" s="45"/>
      <c r="BC136" s="45"/>
      <c r="BD136" s="45" t="n">
        <f aca="false">SUM(AX136+AY136+AZ136+BA136+BB136+BC136)</f>
        <v>0</v>
      </c>
      <c r="BE136" s="45" t="n">
        <f aca="false">SUM(AW136-BD136)</f>
        <v>0</v>
      </c>
      <c r="BF136" s="45" t="n">
        <f aca="false">SUM(BE136-AW136)</f>
        <v>0</v>
      </c>
      <c r="BG136" s="45"/>
      <c r="BH136" s="45" t="n">
        <v>0</v>
      </c>
      <c r="BI136" s="45" t="n">
        <v>0</v>
      </c>
      <c r="BJ136" s="45"/>
      <c r="BK136" s="45"/>
      <c r="BL136" s="45"/>
      <c r="BM136" s="46" t="n">
        <v>0</v>
      </c>
    </row>
    <row r="137" customFormat="false" ht="12.75" hidden="true" customHeight="false" outlineLevel="0" collapsed="false">
      <c r="A137" s="243"/>
      <c r="B137" s="247" t="s">
        <v>643</v>
      </c>
      <c r="C137" s="247"/>
      <c r="D137" s="247"/>
      <c r="E137" s="247"/>
      <c r="F137" s="247"/>
      <c r="G137" s="247"/>
      <c r="H137" s="247"/>
      <c r="I137" s="235" t="n">
        <v>42</v>
      </c>
      <c r="J137" s="236" t="s">
        <v>419</v>
      </c>
      <c r="K137" s="237" t="n">
        <f aca="false">SUM(K138)</f>
        <v>17615</v>
      </c>
      <c r="L137" s="237" t="n">
        <f aca="false">SUM(L138)</f>
        <v>0</v>
      </c>
      <c r="M137" s="237" t="n">
        <f aca="false">SUM(M138)</f>
        <v>0</v>
      </c>
      <c r="N137" s="237" t="n">
        <f aca="false">SUM(N138)</f>
        <v>36000</v>
      </c>
      <c r="O137" s="237" t="n">
        <f aca="false">SUM(O138)</f>
        <v>36000</v>
      </c>
      <c r="P137" s="237" t="n">
        <f aca="false">SUM(P138)</f>
        <v>55000</v>
      </c>
      <c r="Q137" s="237" t="n">
        <f aca="false">SUM(Q138)</f>
        <v>55000</v>
      </c>
      <c r="R137" s="237" t="n">
        <f aca="false">SUM(R138)</f>
        <v>15657</v>
      </c>
      <c r="S137" s="237" t="e">
        <f aca="false">SUM(S138+#REF!)</f>
        <v>#REF!</v>
      </c>
      <c r="T137" s="237" t="e">
        <f aca="false">SUM(T138+#REF!)</f>
        <v>#REF!</v>
      </c>
      <c r="U137" s="237" t="e">
        <f aca="false">SUM(U138+#REF!)</f>
        <v>#REF!</v>
      </c>
      <c r="V137" s="237" t="e">
        <f aca="false">SUM(V138+#REF!)</f>
        <v>#DIV/0!</v>
      </c>
      <c r="W137" s="237" t="n">
        <f aca="false">SUM(W138)</f>
        <v>50000</v>
      </c>
      <c r="X137" s="237" t="n">
        <f aca="false">SUM(X138+X149)</f>
        <v>130000</v>
      </c>
      <c r="Y137" s="237" t="n">
        <f aca="false">SUM(Y138+Y149)</f>
        <v>175000</v>
      </c>
      <c r="Z137" s="237" t="n">
        <f aca="false">SUM(Z138+Z149)</f>
        <v>215000</v>
      </c>
      <c r="AA137" s="237" t="n">
        <f aca="false">SUM(AA138+AA149)</f>
        <v>82000</v>
      </c>
      <c r="AB137" s="237" t="n">
        <f aca="false">SUM(AB138+AB149)</f>
        <v>82653.65</v>
      </c>
      <c r="AC137" s="237" t="n">
        <f aca="false">SUM(AC138+AC149)</f>
        <v>390000</v>
      </c>
      <c r="AD137" s="237" t="n">
        <f aca="false">SUM(AD138+AD149)</f>
        <v>390000</v>
      </c>
      <c r="AE137" s="237" t="n">
        <f aca="false">SUM(AE138+AE149)</f>
        <v>0</v>
      </c>
      <c r="AF137" s="237" t="n">
        <f aca="false">SUM(AF138+AF149)</f>
        <v>0</v>
      </c>
      <c r="AG137" s="237" t="n">
        <f aca="false">SUM(AG138+AG149)</f>
        <v>390000</v>
      </c>
      <c r="AH137" s="237" t="n">
        <f aca="false">SUM(AH138+AH149)</f>
        <v>154491.43</v>
      </c>
      <c r="AI137" s="237" t="n">
        <f aca="false">SUM(AI138+AI149)</f>
        <v>107000</v>
      </c>
      <c r="AJ137" s="237" t="n">
        <f aca="false">SUM(AJ138+AJ149)</f>
        <v>14429.98</v>
      </c>
      <c r="AK137" s="237" t="n">
        <f aca="false">SUM(AK138+AK149)</f>
        <v>315000</v>
      </c>
      <c r="AL137" s="237" t="n">
        <f aca="false">SUM(AL138+AL149)</f>
        <v>75000</v>
      </c>
      <c r="AM137" s="237" t="n">
        <f aca="false">SUM(AM138+AM149)</f>
        <v>200000</v>
      </c>
      <c r="AN137" s="237" t="n">
        <f aca="false">SUM(AN138+AN149)</f>
        <v>190000</v>
      </c>
      <c r="AO137" s="237" t="n">
        <f aca="false">SUM(AN137/$AN$2)</f>
        <v>25217.333598779</v>
      </c>
      <c r="AP137" s="237" t="n">
        <f aca="false">SUM(AP138+AP149)</f>
        <v>315000</v>
      </c>
      <c r="AQ137" s="237" t="n">
        <f aca="false">SUM(AQ138+AQ149)</f>
        <v>0</v>
      </c>
      <c r="AR137" s="237" t="n">
        <f aca="false">SUM(AP137/$AN$2)</f>
        <v>41807.6846506072</v>
      </c>
      <c r="AS137" s="237"/>
      <c r="AT137" s="237" t="n">
        <f aca="false">SUM(AT138+AT149)</f>
        <v>24750.01</v>
      </c>
      <c r="AU137" s="237" t="n">
        <f aca="false">SUM(AU138+AU149)</f>
        <v>17200</v>
      </c>
      <c r="AV137" s="237" t="n">
        <f aca="false">SUM(AV138+AV149)</f>
        <v>0</v>
      </c>
      <c r="AW137" s="237" t="n">
        <f aca="false">SUM(AR137+AU137-AV137)</f>
        <v>59007.6846506072</v>
      </c>
      <c r="AX137" s="45"/>
      <c r="AY137" s="45"/>
      <c r="AZ137" s="45"/>
      <c r="BA137" s="45"/>
      <c r="BB137" s="45"/>
      <c r="BC137" s="45"/>
      <c r="BD137" s="45" t="n">
        <f aca="false">SUM(AX137+AY137+AZ137+BA137+BB137+BC137)</f>
        <v>0</v>
      </c>
      <c r="BE137" s="45" t="n">
        <f aca="false">SUM(AW137-BD137)</f>
        <v>59007.6846506072</v>
      </c>
      <c r="BF137" s="45" t="n">
        <f aca="false">SUM(BE137-AW137)</f>
        <v>0</v>
      </c>
      <c r="BG137" s="45" t="n">
        <f aca="false">SUM(BG138)</f>
        <v>76776.03</v>
      </c>
      <c r="BH137" s="45" t="n">
        <f aca="false">SUM(BH138)</f>
        <v>38000</v>
      </c>
      <c r="BI137" s="45" t="n">
        <f aca="false">SUM(BI138)</f>
        <v>38000</v>
      </c>
      <c r="BJ137" s="45" t="n">
        <f aca="false">SUM(BJ138)</f>
        <v>1800</v>
      </c>
      <c r="BK137" s="45" t="n">
        <v>40000</v>
      </c>
      <c r="BL137" s="45" t="n">
        <v>40000</v>
      </c>
      <c r="BM137" s="46" t="n">
        <f aca="false">SUM(BJ137/BI137*100)</f>
        <v>4.73684210526316</v>
      </c>
    </row>
    <row r="138" customFormat="false" ht="12.75" hidden="true" customHeight="false" outlineLevel="0" collapsed="false">
      <c r="A138" s="238"/>
      <c r="B138" s="234"/>
      <c r="C138" s="234"/>
      <c r="D138" s="234"/>
      <c r="E138" s="234"/>
      <c r="F138" s="234"/>
      <c r="G138" s="234"/>
      <c r="H138" s="234"/>
      <c r="I138" s="244" t="n">
        <v>422</v>
      </c>
      <c r="J138" s="245" t="s">
        <v>428</v>
      </c>
      <c r="K138" s="246" t="n">
        <f aca="false">SUM(K139:K145)</f>
        <v>17615</v>
      </c>
      <c r="L138" s="246" t="n">
        <f aca="false">SUM(L139:L145)</f>
        <v>0</v>
      </c>
      <c r="M138" s="246" t="n">
        <f aca="false">SUM(M139:M145)</f>
        <v>0</v>
      </c>
      <c r="N138" s="246" t="n">
        <f aca="false">SUM(N139:N145)</f>
        <v>36000</v>
      </c>
      <c r="O138" s="246" t="n">
        <f aca="false">SUM(O139:O145)</f>
        <v>36000</v>
      </c>
      <c r="P138" s="246" t="n">
        <f aca="false">SUM(P139:P145)</f>
        <v>55000</v>
      </c>
      <c r="Q138" s="246" t="n">
        <f aca="false">SUM(Q139:Q145)</f>
        <v>55000</v>
      </c>
      <c r="R138" s="246" t="n">
        <f aca="false">SUM(R139:R145)</f>
        <v>15657</v>
      </c>
      <c r="S138" s="246" t="n">
        <f aca="false">SUM(S139:S145)</f>
        <v>50000</v>
      </c>
      <c r="T138" s="246" t="n">
        <f aca="false">SUM(T139:T145)</f>
        <v>2654.1</v>
      </c>
      <c r="U138" s="246" t="n">
        <f aca="false">SUM(U139:U145)</f>
        <v>0</v>
      </c>
      <c r="V138" s="246" t="e">
        <f aca="false">SUM(V139:V145)</f>
        <v>#DIV/0!</v>
      </c>
      <c r="W138" s="246" t="n">
        <f aca="false">SUM(W139:W145)</f>
        <v>50000</v>
      </c>
      <c r="X138" s="246" t="n">
        <f aca="false">SUM(X139:X145)</f>
        <v>30000</v>
      </c>
      <c r="Y138" s="246" t="n">
        <f aca="false">SUM(Y139:Y145)</f>
        <v>60000</v>
      </c>
      <c r="Z138" s="246" t="n">
        <f aca="false">SUM(Z139:Z145)</f>
        <v>100000</v>
      </c>
      <c r="AA138" s="246" t="n">
        <f aca="false">SUM(AA139:AA145)</f>
        <v>67000</v>
      </c>
      <c r="AB138" s="246" t="n">
        <f aca="false">SUM(AB139:AB145)</f>
        <v>1653.65</v>
      </c>
      <c r="AC138" s="246" t="n">
        <f aca="false">SUM(AC139:AC148)</f>
        <v>375000</v>
      </c>
      <c r="AD138" s="246" t="n">
        <f aca="false">SUM(AD139:AD148)</f>
        <v>375000</v>
      </c>
      <c r="AE138" s="246" t="n">
        <f aca="false">SUM(AE139:AE148)</f>
        <v>0</v>
      </c>
      <c r="AF138" s="246" t="n">
        <f aca="false">SUM(AF139:AF148)</f>
        <v>0</v>
      </c>
      <c r="AG138" s="246" t="n">
        <f aca="false">SUM(AG139:AG148)</f>
        <v>375000</v>
      </c>
      <c r="AH138" s="246" t="n">
        <f aca="false">SUM(AH139:AH148)</f>
        <v>154491.43</v>
      </c>
      <c r="AI138" s="246" t="n">
        <f aca="false">SUM(AI139:AI148)</f>
        <v>107000</v>
      </c>
      <c r="AJ138" s="246" t="n">
        <f aca="false">SUM(AJ139:AJ148)</f>
        <v>14429.98</v>
      </c>
      <c r="AK138" s="246" t="n">
        <f aca="false">SUM(AK139:AK148)</f>
        <v>315000</v>
      </c>
      <c r="AL138" s="246" t="n">
        <f aca="false">SUM(AL139:AL148)</f>
        <v>75000</v>
      </c>
      <c r="AM138" s="246" t="n">
        <f aca="false">SUM(AM139:AM148)</f>
        <v>200000</v>
      </c>
      <c r="AN138" s="246" t="n">
        <f aca="false">SUM(AN139:AN148)</f>
        <v>190000</v>
      </c>
      <c r="AO138" s="237" t="n">
        <f aca="false">SUM(AN138/$AN$2)</f>
        <v>25217.333598779</v>
      </c>
      <c r="AP138" s="246" t="n">
        <f aca="false">SUM(AP139:AP148)</f>
        <v>315000</v>
      </c>
      <c r="AQ138" s="246"/>
      <c r="AR138" s="237" t="n">
        <f aca="false">SUM(AP138/$AN$2)</f>
        <v>41807.6846506072</v>
      </c>
      <c r="AS138" s="237"/>
      <c r="AT138" s="237" t="n">
        <f aca="false">SUM(AT139:AT148)</f>
        <v>24750.01</v>
      </c>
      <c r="AU138" s="237" t="n">
        <f aca="false">SUM(AU139:AU148)</f>
        <v>17200</v>
      </c>
      <c r="AV138" s="237" t="n">
        <f aca="false">SUM(AV139:AV148)</f>
        <v>0</v>
      </c>
      <c r="AW138" s="237" t="n">
        <f aca="false">SUM(AR138+AU138-AV138)</f>
        <v>59007.6846506072</v>
      </c>
      <c r="AX138" s="45"/>
      <c r="AY138" s="45"/>
      <c r="AZ138" s="45"/>
      <c r="BA138" s="45"/>
      <c r="BB138" s="45"/>
      <c r="BC138" s="45"/>
      <c r="BD138" s="45" t="n">
        <f aca="false">SUM(AX138+AY138+AZ138+BA138+BB138+BC138)</f>
        <v>0</v>
      </c>
      <c r="BE138" s="45" t="n">
        <f aca="false">SUM(AW138-BD138)</f>
        <v>59007.6846506072</v>
      </c>
      <c r="BF138" s="45" t="n">
        <f aca="false">SUM(BE138-AW138)</f>
        <v>0</v>
      </c>
      <c r="BG138" s="45" t="n">
        <f aca="false">SUM(BG139:BG148)</f>
        <v>76776.03</v>
      </c>
      <c r="BH138" s="45" t="n">
        <f aca="false">SUM(BH139:BH148)</f>
        <v>38000</v>
      </c>
      <c r="BI138" s="45" t="n">
        <f aca="false">SUM(BI139:BI148)</f>
        <v>38000</v>
      </c>
      <c r="BJ138" s="45" t="n">
        <f aca="false">SUM(BJ139:BJ148)</f>
        <v>1800</v>
      </c>
      <c r="BK138" s="45"/>
      <c r="BL138" s="45"/>
      <c r="BM138" s="46" t="n">
        <f aca="false">SUM(BJ138/BI138*100)</f>
        <v>4.73684210526316</v>
      </c>
    </row>
    <row r="139" customFormat="false" ht="12.75" hidden="true" customHeight="false" outlineLevel="0" collapsed="false">
      <c r="A139" s="238"/>
      <c r="B139" s="234"/>
      <c r="C139" s="234"/>
      <c r="D139" s="234"/>
      <c r="E139" s="234"/>
      <c r="F139" s="234"/>
      <c r="G139" s="234"/>
      <c r="H139" s="234"/>
      <c r="I139" s="244" t="n">
        <v>42211</v>
      </c>
      <c r="J139" s="245" t="s">
        <v>644</v>
      </c>
      <c r="K139" s="246" t="n">
        <v>17615</v>
      </c>
      <c r="L139" s="246" t="n">
        <v>0</v>
      </c>
      <c r="M139" s="246" t="n">
        <v>0</v>
      </c>
      <c r="N139" s="246" t="n">
        <v>6000</v>
      </c>
      <c r="O139" s="246" t="n">
        <v>6000</v>
      </c>
      <c r="P139" s="246" t="n">
        <v>5000</v>
      </c>
      <c r="Q139" s="246" t="n">
        <v>5000</v>
      </c>
      <c r="R139" s="246" t="n">
        <v>1257</v>
      </c>
      <c r="S139" s="246" t="n">
        <v>5000</v>
      </c>
      <c r="T139" s="246"/>
      <c r="U139" s="246"/>
      <c r="V139" s="237" t="n">
        <f aca="false">S139/P139*100</f>
        <v>100</v>
      </c>
      <c r="W139" s="246" t="n">
        <v>5000</v>
      </c>
      <c r="X139" s="246" t="n">
        <v>10000</v>
      </c>
      <c r="Y139" s="246" t="n">
        <v>10000</v>
      </c>
      <c r="Z139" s="246" t="n">
        <v>10000</v>
      </c>
      <c r="AA139" s="246" t="n">
        <v>12000</v>
      </c>
      <c r="AB139" s="246"/>
      <c r="AC139" s="246" t="n">
        <v>150000</v>
      </c>
      <c r="AD139" s="246" t="n">
        <v>150000</v>
      </c>
      <c r="AE139" s="246"/>
      <c r="AF139" s="246"/>
      <c r="AG139" s="248" t="n">
        <f aca="false">SUM(AD139+AE139-AF139)</f>
        <v>150000</v>
      </c>
      <c r="AH139" s="246"/>
      <c r="AI139" s="246" t="n">
        <v>25000</v>
      </c>
      <c r="AJ139" s="45" t="n">
        <v>0</v>
      </c>
      <c r="AK139" s="246" t="n">
        <v>25000</v>
      </c>
      <c r="AL139" s="246"/>
      <c r="AM139" s="246"/>
      <c r="AN139" s="246" t="n">
        <v>25000</v>
      </c>
      <c r="AO139" s="237" t="n">
        <f aca="false">SUM(AN139/$AN$2)</f>
        <v>3318.07021036565</v>
      </c>
      <c r="AP139" s="45" t="n">
        <v>10000</v>
      </c>
      <c r="AQ139" s="45"/>
      <c r="AR139" s="237" t="n">
        <f aca="false">SUM(AP139/$AN$2)</f>
        <v>1327.22808414626</v>
      </c>
      <c r="AS139" s="237"/>
      <c r="AT139" s="237"/>
      <c r="AU139" s="237"/>
      <c r="AV139" s="237"/>
      <c r="AW139" s="237" t="n">
        <f aca="false">SUM(AR139+AU139-AV139)</f>
        <v>1327.22808414626</v>
      </c>
      <c r="AX139" s="45"/>
      <c r="AY139" s="45"/>
      <c r="AZ139" s="45"/>
      <c r="BA139" s="45" t="n">
        <v>1327.23</v>
      </c>
      <c r="BB139" s="45"/>
      <c r="BC139" s="45"/>
      <c r="BD139" s="45" t="n">
        <f aca="false">SUM(AX139+AY139+AZ139+BA139+BB139+BC139)</f>
        <v>1327.23</v>
      </c>
      <c r="BE139" s="45" t="n">
        <f aca="false">SUM(AW139-BD139)</f>
        <v>-0.00191585373954695</v>
      </c>
      <c r="BF139" s="45" t="n">
        <f aca="false">SUM(BE139-AW139)</f>
        <v>-1327.23</v>
      </c>
      <c r="BG139" s="45"/>
      <c r="BH139" s="45" t="n">
        <v>1000</v>
      </c>
      <c r="BI139" s="45" t="n">
        <v>1000</v>
      </c>
      <c r="BJ139" s="45"/>
      <c r="BK139" s="45"/>
      <c r="BL139" s="45"/>
      <c r="BM139" s="46" t="n">
        <f aca="false">SUM(BJ139/BI139*100)</f>
        <v>0</v>
      </c>
    </row>
    <row r="140" customFormat="false" ht="12.75" hidden="true" customHeight="false" outlineLevel="0" collapsed="false">
      <c r="A140" s="238"/>
      <c r="B140" s="234"/>
      <c r="C140" s="234"/>
      <c r="D140" s="234"/>
      <c r="E140" s="234"/>
      <c r="F140" s="234"/>
      <c r="G140" s="234"/>
      <c r="H140" s="234"/>
      <c r="I140" s="244" t="n">
        <v>42212</v>
      </c>
      <c r="J140" s="245" t="s">
        <v>645</v>
      </c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37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8"/>
      <c r="AH140" s="246"/>
      <c r="AI140" s="246"/>
      <c r="AJ140" s="45" t="n">
        <v>4420.77</v>
      </c>
      <c r="AK140" s="246" t="n">
        <v>10000</v>
      </c>
      <c r="AL140" s="246"/>
      <c r="AM140" s="246"/>
      <c r="AN140" s="45" t="n">
        <f aca="false">SUM(AK140+AL140-AM140)</f>
        <v>10000</v>
      </c>
      <c r="AO140" s="237" t="n">
        <f aca="false">SUM(AN140/$AN$2)</f>
        <v>1327.22808414626</v>
      </c>
      <c r="AP140" s="45" t="n">
        <v>10000</v>
      </c>
      <c r="AQ140" s="45"/>
      <c r="AR140" s="237" t="n">
        <f aca="false">SUM(AP140/$AN$2)</f>
        <v>1327.22808414626</v>
      </c>
      <c r="AS140" s="237" t="n">
        <v>693.56</v>
      </c>
      <c r="AT140" s="237" t="n">
        <v>693.56</v>
      </c>
      <c r="AU140" s="237"/>
      <c r="AV140" s="237"/>
      <c r="AW140" s="237" t="n">
        <f aca="false">SUM(AR140+AU140-AV140)</f>
        <v>1327.22808414626</v>
      </c>
      <c r="AX140" s="45"/>
      <c r="AY140" s="45"/>
      <c r="AZ140" s="45"/>
      <c r="BA140" s="45" t="n">
        <v>1327.23</v>
      </c>
      <c r="BB140" s="45"/>
      <c r="BC140" s="45"/>
      <c r="BD140" s="45" t="n">
        <f aca="false">SUM(AX140+AY140+AZ140+BA140+BB140+BC140)</f>
        <v>1327.23</v>
      </c>
      <c r="BE140" s="45" t="n">
        <f aca="false">SUM(AW140-BD140)</f>
        <v>-0.00191585373954695</v>
      </c>
      <c r="BF140" s="45" t="n">
        <f aca="false">SUM(BE140-AW140)</f>
        <v>-1327.23</v>
      </c>
      <c r="BG140" s="45" t="n">
        <v>693.56</v>
      </c>
      <c r="BH140" s="45" t="n">
        <v>1000</v>
      </c>
      <c r="BI140" s="45" t="n">
        <v>1000</v>
      </c>
      <c r="BJ140" s="45"/>
      <c r="BK140" s="45"/>
      <c r="BL140" s="45"/>
      <c r="BM140" s="46" t="n">
        <f aca="false">SUM(BJ140/BI140*100)</f>
        <v>0</v>
      </c>
    </row>
    <row r="141" customFormat="false" ht="12.75" hidden="true" customHeight="false" outlineLevel="0" collapsed="false">
      <c r="A141" s="238"/>
      <c r="B141" s="234"/>
      <c r="C141" s="234"/>
      <c r="D141" s="234"/>
      <c r="E141" s="234"/>
      <c r="F141" s="234"/>
      <c r="G141" s="234"/>
      <c r="H141" s="234"/>
      <c r="I141" s="244" t="n">
        <v>42219</v>
      </c>
      <c r="J141" s="245" t="s">
        <v>646</v>
      </c>
      <c r="K141" s="246"/>
      <c r="L141" s="246"/>
      <c r="M141" s="246"/>
      <c r="N141" s="246"/>
      <c r="O141" s="246"/>
      <c r="P141" s="246"/>
      <c r="Q141" s="246"/>
      <c r="R141" s="246" t="n">
        <v>14400</v>
      </c>
      <c r="S141" s="246" t="n">
        <v>15000</v>
      </c>
      <c r="T141" s="246" t="n">
        <v>2654.1</v>
      </c>
      <c r="U141" s="246"/>
      <c r="V141" s="237" t="e">
        <f aca="false">S141/P141*100</f>
        <v>#DIV/0!</v>
      </c>
      <c r="W141" s="246" t="n">
        <v>15000</v>
      </c>
      <c r="X141" s="246" t="n">
        <v>20000</v>
      </c>
      <c r="Y141" s="246" t="n">
        <v>20000</v>
      </c>
      <c r="Z141" s="246" t="n">
        <v>20000</v>
      </c>
      <c r="AA141" s="246" t="n">
        <v>20000</v>
      </c>
      <c r="AB141" s="246" t="n">
        <v>1653.65</v>
      </c>
      <c r="AC141" s="246" t="n">
        <v>20000</v>
      </c>
      <c r="AD141" s="246" t="n">
        <v>20000</v>
      </c>
      <c r="AE141" s="246"/>
      <c r="AF141" s="246"/>
      <c r="AG141" s="248" t="n">
        <f aca="false">SUM(AD141+AE141-AF141)</f>
        <v>20000</v>
      </c>
      <c r="AH141" s="246"/>
      <c r="AI141" s="246" t="n">
        <v>20000</v>
      </c>
      <c r="AJ141" s="45" t="n">
        <v>0</v>
      </c>
      <c r="AK141" s="246" t="n">
        <v>20000</v>
      </c>
      <c r="AL141" s="246"/>
      <c r="AM141" s="246"/>
      <c r="AN141" s="45" t="n">
        <f aca="false">SUM(AK141+AL141-AM141)</f>
        <v>20000</v>
      </c>
      <c r="AO141" s="237" t="n">
        <f aca="false">SUM(AN141/$AN$2)</f>
        <v>2654.45616829252</v>
      </c>
      <c r="AP141" s="45" t="n">
        <v>20000</v>
      </c>
      <c r="AQ141" s="45"/>
      <c r="AR141" s="237" t="n">
        <f aca="false">SUM(AP141/$AN$2)</f>
        <v>2654.45616829252</v>
      </c>
      <c r="AS141" s="237"/>
      <c r="AT141" s="237"/>
      <c r="AU141" s="237"/>
      <c r="AV141" s="237"/>
      <c r="AW141" s="237" t="n">
        <f aca="false">SUM(AR141+AU141-AV141)</f>
        <v>2654.45616829252</v>
      </c>
      <c r="AX141" s="45"/>
      <c r="AY141" s="45"/>
      <c r="AZ141" s="45"/>
      <c r="BA141" s="45" t="n">
        <v>2654.46</v>
      </c>
      <c r="BB141" s="45"/>
      <c r="BC141" s="45"/>
      <c r="BD141" s="45" t="n">
        <f aca="false">SUM(AX141+AY141+AZ141+BA141+BB141+BC141)</f>
        <v>2654.46</v>
      </c>
      <c r="BE141" s="45" t="n">
        <f aca="false">SUM(AW141-BD141)</f>
        <v>-0.00383170747909389</v>
      </c>
      <c r="BF141" s="45" t="n">
        <f aca="false">SUM(BE141-AW141)</f>
        <v>-2654.46</v>
      </c>
      <c r="BG141" s="45" t="n">
        <v>1631.25</v>
      </c>
      <c r="BH141" s="45" t="n">
        <v>2000</v>
      </c>
      <c r="BI141" s="45" t="n">
        <v>2000</v>
      </c>
      <c r="BJ141" s="45"/>
      <c r="BK141" s="45" t="n">
        <v>2000</v>
      </c>
      <c r="BL141" s="45" t="n">
        <v>2000</v>
      </c>
      <c r="BM141" s="46" t="n">
        <f aca="false">SUM(BJ141/BI141*100)</f>
        <v>0</v>
      </c>
    </row>
    <row r="142" customFormat="false" ht="12.75" hidden="true" customHeight="false" outlineLevel="0" collapsed="false">
      <c r="A142" s="238"/>
      <c r="B142" s="234"/>
      <c r="C142" s="234"/>
      <c r="D142" s="234"/>
      <c r="E142" s="234"/>
      <c r="F142" s="234"/>
      <c r="G142" s="234"/>
      <c r="H142" s="234"/>
      <c r="I142" s="244" t="n">
        <v>42221</v>
      </c>
      <c r="J142" s="245" t="s">
        <v>647</v>
      </c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37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8"/>
      <c r="AH142" s="246"/>
      <c r="AI142" s="246"/>
      <c r="AJ142" s="45"/>
      <c r="AK142" s="246"/>
      <c r="AL142" s="246"/>
      <c r="AM142" s="246"/>
      <c r="AN142" s="45"/>
      <c r="AO142" s="237" t="n">
        <f aca="false">SUM(AN142/$AN$2)</f>
        <v>0</v>
      </c>
      <c r="AP142" s="45" t="n">
        <v>0</v>
      </c>
      <c r="AQ142" s="45"/>
      <c r="AR142" s="237" t="n">
        <f aca="false">SUM(AP142/$AN$2)</f>
        <v>0</v>
      </c>
      <c r="AS142" s="237"/>
      <c r="AT142" s="237"/>
      <c r="AU142" s="237"/>
      <c r="AV142" s="237"/>
      <c r="AW142" s="237" t="n">
        <f aca="false">SUM(AR142+AU142-AV142)</f>
        <v>0</v>
      </c>
      <c r="AX142" s="45"/>
      <c r="AY142" s="45"/>
      <c r="AZ142" s="45"/>
      <c r="BA142" s="45"/>
      <c r="BB142" s="45"/>
      <c r="BC142" s="45"/>
      <c r="BD142" s="45" t="n">
        <f aca="false">SUM(AX142+AY142+AZ142+BA142+BB142+BC142)</f>
        <v>0</v>
      </c>
      <c r="BE142" s="45" t="n">
        <f aca="false">SUM(AW142-BD142)</f>
        <v>0</v>
      </c>
      <c r="BF142" s="45" t="n">
        <f aca="false">SUM(BE142-AW142)</f>
        <v>0</v>
      </c>
      <c r="BG142" s="45"/>
      <c r="BH142" s="45"/>
      <c r="BI142" s="45"/>
      <c r="BJ142" s="45"/>
      <c r="BK142" s="45"/>
      <c r="BL142" s="45"/>
      <c r="BM142" s="46" t="n">
        <v>0</v>
      </c>
    </row>
    <row r="143" customFormat="false" ht="12.75" hidden="true" customHeight="false" outlineLevel="0" collapsed="false">
      <c r="A143" s="238"/>
      <c r="B143" s="234"/>
      <c r="C143" s="234"/>
      <c r="D143" s="234"/>
      <c r="E143" s="234"/>
      <c r="F143" s="234"/>
      <c r="G143" s="234"/>
      <c r="H143" s="234"/>
      <c r="I143" s="244" t="n">
        <v>42231</v>
      </c>
      <c r="J143" s="245" t="s">
        <v>648</v>
      </c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37"/>
      <c r="W143" s="246"/>
      <c r="X143" s="246"/>
      <c r="Y143" s="246"/>
      <c r="Z143" s="246"/>
      <c r="AA143" s="246"/>
      <c r="AB143" s="246"/>
      <c r="AC143" s="246" t="n">
        <v>150000</v>
      </c>
      <c r="AD143" s="246" t="n">
        <v>150000</v>
      </c>
      <c r="AE143" s="246"/>
      <c r="AF143" s="246"/>
      <c r="AG143" s="248" t="n">
        <f aca="false">SUM(AD143+AE143-AF143)</f>
        <v>150000</v>
      </c>
      <c r="AH143" s="246" t="n">
        <v>133963.93</v>
      </c>
      <c r="AI143" s="246" t="n">
        <v>0</v>
      </c>
      <c r="AJ143" s="45" t="n">
        <v>0</v>
      </c>
      <c r="AK143" s="246" t="n">
        <v>20000</v>
      </c>
      <c r="AL143" s="246"/>
      <c r="AM143" s="246"/>
      <c r="AN143" s="45" t="n">
        <f aca="false">SUM(AK143+AL143-AM143)</f>
        <v>20000</v>
      </c>
      <c r="AO143" s="237" t="n">
        <f aca="false">SUM(AN143/$AN$2)</f>
        <v>2654.45616829252</v>
      </c>
      <c r="AP143" s="45" t="n">
        <v>10000</v>
      </c>
      <c r="AQ143" s="45"/>
      <c r="AR143" s="237" t="n">
        <f aca="false">SUM(AP143/$AN$2)</f>
        <v>1327.22808414626</v>
      </c>
      <c r="AS143" s="237"/>
      <c r="AT143" s="237"/>
      <c r="AU143" s="237"/>
      <c r="AV143" s="237"/>
      <c r="AW143" s="237" t="n">
        <f aca="false">SUM(AR143+AU143-AV143)</f>
        <v>1327.22808414626</v>
      </c>
      <c r="AX143" s="45"/>
      <c r="AY143" s="45"/>
      <c r="AZ143" s="45"/>
      <c r="BA143" s="45" t="n">
        <v>1327.23</v>
      </c>
      <c r="BB143" s="45"/>
      <c r="BC143" s="45"/>
      <c r="BD143" s="45" t="n">
        <f aca="false">SUM(AX143+AY143+AZ143+BA143+BB143+BC143)</f>
        <v>1327.23</v>
      </c>
      <c r="BE143" s="45" t="n">
        <f aca="false">SUM(AW143-BD143)</f>
        <v>-0.00191585373954695</v>
      </c>
      <c r="BF143" s="45" t="n">
        <f aca="false">SUM(BE143-AW143)</f>
        <v>-1327.23</v>
      </c>
      <c r="BG143" s="45"/>
      <c r="BH143" s="45" t="n">
        <v>1000</v>
      </c>
      <c r="BI143" s="45" t="n">
        <v>1000</v>
      </c>
      <c r="BJ143" s="45" t="n">
        <v>1800</v>
      </c>
      <c r="BK143" s="45"/>
      <c r="BL143" s="45"/>
      <c r="BM143" s="46" t="n">
        <f aca="false">SUM(BJ143/BI143*100)</f>
        <v>180</v>
      </c>
    </row>
    <row r="144" customFormat="false" ht="12.75" hidden="true" customHeight="false" outlineLevel="0" collapsed="false">
      <c r="A144" s="238"/>
      <c r="B144" s="234"/>
      <c r="C144" s="234"/>
      <c r="D144" s="234"/>
      <c r="E144" s="234"/>
      <c r="F144" s="234"/>
      <c r="G144" s="234"/>
      <c r="H144" s="234"/>
      <c r="I144" s="244" t="n">
        <v>42261</v>
      </c>
      <c r="J144" s="245" t="s">
        <v>649</v>
      </c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37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8"/>
      <c r="AH144" s="246"/>
      <c r="AI144" s="246"/>
      <c r="AJ144" s="45"/>
      <c r="AK144" s="246"/>
      <c r="AL144" s="246"/>
      <c r="AM144" s="246"/>
      <c r="AN144" s="45"/>
      <c r="AO144" s="237" t="n">
        <f aca="false">SUM(AN144/$AN$2)</f>
        <v>0</v>
      </c>
      <c r="AP144" s="45" t="n">
        <v>0</v>
      </c>
      <c r="AQ144" s="45"/>
      <c r="AR144" s="237" t="n">
        <f aca="false">SUM(AP144/$AN$2)</f>
        <v>0</v>
      </c>
      <c r="AS144" s="237" t="n">
        <v>32963.48</v>
      </c>
      <c r="AT144" s="237"/>
      <c r="AU144" s="237"/>
      <c r="AV144" s="237"/>
      <c r="AW144" s="237" t="n">
        <f aca="false">SUM(AR144+AU144-AV144)</f>
        <v>0</v>
      </c>
      <c r="AX144" s="45"/>
      <c r="AY144" s="45"/>
      <c r="AZ144" s="45"/>
      <c r="BA144" s="45"/>
      <c r="BB144" s="45"/>
      <c r="BC144" s="45"/>
      <c r="BD144" s="45" t="n">
        <f aca="false">SUM(AX144+AY144+AZ144+BA144+BB144+BC144)</f>
        <v>0</v>
      </c>
      <c r="BE144" s="45" t="n">
        <f aca="false">SUM(AW144-BD144)</f>
        <v>0</v>
      </c>
      <c r="BF144" s="45" t="n">
        <f aca="false">SUM(BE144-AW144)</f>
        <v>0</v>
      </c>
      <c r="BG144" s="45" t="n">
        <v>32963.48</v>
      </c>
      <c r="BH144" s="45"/>
      <c r="BI144" s="45"/>
      <c r="BJ144" s="45"/>
      <c r="BK144" s="45"/>
      <c r="BL144" s="45"/>
      <c r="BM144" s="46" t="n">
        <v>0</v>
      </c>
    </row>
    <row r="145" customFormat="false" ht="12.75" hidden="true" customHeight="false" outlineLevel="0" collapsed="false">
      <c r="A145" s="238"/>
      <c r="B145" s="234"/>
      <c r="C145" s="234"/>
      <c r="D145" s="234"/>
      <c r="E145" s="234"/>
      <c r="F145" s="234"/>
      <c r="G145" s="234"/>
      <c r="H145" s="234"/>
      <c r="I145" s="244" t="n">
        <v>42273</v>
      </c>
      <c r="J145" s="245" t="s">
        <v>650</v>
      </c>
      <c r="K145" s="246" t="n">
        <v>0</v>
      </c>
      <c r="L145" s="246" t="n">
        <v>0</v>
      </c>
      <c r="M145" s="246" t="n">
        <v>0</v>
      </c>
      <c r="N145" s="246" t="n">
        <v>30000</v>
      </c>
      <c r="O145" s="246" t="n">
        <v>30000</v>
      </c>
      <c r="P145" s="246" t="n">
        <v>50000</v>
      </c>
      <c r="Q145" s="246" t="n">
        <v>50000</v>
      </c>
      <c r="R145" s="246"/>
      <c r="S145" s="246" t="n">
        <v>30000</v>
      </c>
      <c r="T145" s="246"/>
      <c r="U145" s="246"/>
      <c r="V145" s="237" t="n">
        <f aca="false">S145/P145*100</f>
        <v>60</v>
      </c>
      <c r="W145" s="246" t="n">
        <v>30000</v>
      </c>
      <c r="X145" s="246" t="n">
        <v>0</v>
      </c>
      <c r="Y145" s="246" t="n">
        <v>30000</v>
      </c>
      <c r="Z145" s="246" t="n">
        <v>70000</v>
      </c>
      <c r="AA145" s="246" t="n">
        <v>35000</v>
      </c>
      <c r="AB145" s="246"/>
      <c r="AC145" s="246" t="n">
        <v>35000</v>
      </c>
      <c r="AD145" s="246" t="n">
        <v>35000</v>
      </c>
      <c r="AE145" s="246"/>
      <c r="AF145" s="246"/>
      <c r="AG145" s="248" t="n">
        <f aca="false">SUM(AD145+AE145-AF145)</f>
        <v>35000</v>
      </c>
      <c r="AH145" s="246"/>
      <c r="AI145" s="246" t="n">
        <v>30000</v>
      </c>
      <c r="AJ145" s="45" t="n">
        <v>0</v>
      </c>
      <c r="AK145" s="246" t="n">
        <v>200000</v>
      </c>
      <c r="AL145" s="246"/>
      <c r="AM145" s="246" t="n">
        <v>200000</v>
      </c>
      <c r="AN145" s="45" t="n">
        <f aca="false">SUM(AK145+AL145-AM145)</f>
        <v>0</v>
      </c>
      <c r="AO145" s="237" t="n">
        <f aca="false">SUM(AN145/$AN$2)</f>
        <v>0</v>
      </c>
      <c r="AP145" s="45"/>
      <c r="AQ145" s="45"/>
      <c r="AR145" s="237" t="n">
        <f aca="false">SUM(AP145/$AN$2)</f>
        <v>0</v>
      </c>
      <c r="AS145" s="237"/>
      <c r="AT145" s="237"/>
      <c r="AU145" s="237" t="n">
        <v>17200</v>
      </c>
      <c r="AV145" s="237"/>
      <c r="AW145" s="237" t="n">
        <f aca="false">SUM(AR145+AU145-AV145)</f>
        <v>17200</v>
      </c>
      <c r="AX145" s="45"/>
      <c r="AY145" s="45"/>
      <c r="AZ145" s="45" t="n">
        <v>15000</v>
      </c>
      <c r="BA145" s="45"/>
      <c r="BB145" s="45"/>
      <c r="BC145" s="45" t="n">
        <v>2200</v>
      </c>
      <c r="BD145" s="45" t="n">
        <f aca="false">SUM(AX145+AY145+AZ145+BA145+BB145+BC145)</f>
        <v>17200</v>
      </c>
      <c r="BE145" s="45" t="n">
        <f aca="false">SUM(AW145-BD145)</f>
        <v>0</v>
      </c>
      <c r="BF145" s="45" t="n">
        <f aca="false">SUM(BE145-AW145)</f>
        <v>-17200</v>
      </c>
      <c r="BG145" s="45" t="n">
        <v>17071.29</v>
      </c>
      <c r="BH145" s="45"/>
      <c r="BI145" s="45"/>
      <c r="BJ145" s="45"/>
      <c r="BK145" s="45"/>
      <c r="BL145" s="45"/>
      <c r="BM145" s="46" t="n">
        <v>0</v>
      </c>
    </row>
    <row r="146" customFormat="false" ht="12.75" hidden="true" customHeight="false" outlineLevel="0" collapsed="false">
      <c r="A146" s="238"/>
      <c r="B146" s="234"/>
      <c r="C146" s="234"/>
      <c r="D146" s="234"/>
      <c r="E146" s="234"/>
      <c r="F146" s="234"/>
      <c r="G146" s="234"/>
      <c r="H146" s="234"/>
      <c r="I146" s="244" t="n">
        <v>42271</v>
      </c>
      <c r="J146" s="245" t="s">
        <v>651</v>
      </c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37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8"/>
      <c r="AH146" s="246"/>
      <c r="AI146" s="246"/>
      <c r="AJ146" s="45" t="n">
        <v>2036.03</v>
      </c>
      <c r="AK146" s="246" t="n">
        <v>10000</v>
      </c>
      <c r="AL146" s="246" t="n">
        <v>55000</v>
      </c>
      <c r="AM146" s="246"/>
      <c r="AN146" s="45" t="n">
        <f aca="false">SUM(AK146+AL146-AM146)</f>
        <v>65000</v>
      </c>
      <c r="AO146" s="237" t="n">
        <f aca="false">SUM(AN146/$AN$2)</f>
        <v>8626.98254695069</v>
      </c>
      <c r="AP146" s="45" t="n">
        <v>65000</v>
      </c>
      <c r="AQ146" s="45"/>
      <c r="AR146" s="237" t="n">
        <f aca="false">SUM(AP146/$AN$2)</f>
        <v>8626.98254695069</v>
      </c>
      <c r="AS146" s="237"/>
      <c r="AT146" s="237"/>
      <c r="AU146" s="237"/>
      <c r="AV146" s="237"/>
      <c r="AW146" s="237" t="n">
        <f aca="false">SUM(AR146+AU146-AV146)</f>
        <v>8626.98254695069</v>
      </c>
      <c r="AX146" s="45"/>
      <c r="AY146" s="45"/>
      <c r="AZ146" s="45" t="n">
        <v>8626.98</v>
      </c>
      <c r="BA146" s="45"/>
      <c r="BB146" s="45"/>
      <c r="BC146" s="45"/>
      <c r="BD146" s="45" t="n">
        <f aca="false">SUM(AX146+AY146+AZ146+BA146+BB146+BC146)</f>
        <v>8626.98</v>
      </c>
      <c r="BE146" s="45" t="n">
        <f aca="false">SUM(AW146-BD146)</f>
        <v>0.00254695069270383</v>
      </c>
      <c r="BF146" s="45" t="n">
        <f aca="false">SUM(BE146-AW146)</f>
        <v>-8626.98</v>
      </c>
      <c r="BG146" s="45" t="n">
        <v>360</v>
      </c>
      <c r="BH146" s="45"/>
      <c r="BI146" s="45"/>
      <c r="BJ146" s="45"/>
      <c r="BK146" s="45"/>
      <c r="BL146" s="45"/>
      <c r="BM146" s="46" t="n">
        <v>0</v>
      </c>
    </row>
    <row r="147" customFormat="false" ht="12.75" hidden="true" customHeight="false" outlineLevel="0" collapsed="false">
      <c r="A147" s="238"/>
      <c r="B147" s="234"/>
      <c r="C147" s="234"/>
      <c r="D147" s="234"/>
      <c r="E147" s="234"/>
      <c r="F147" s="234"/>
      <c r="G147" s="234"/>
      <c r="H147" s="234"/>
      <c r="I147" s="244" t="n">
        <v>42273</v>
      </c>
      <c r="J147" s="245" t="s">
        <v>652</v>
      </c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37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8"/>
      <c r="AH147" s="246"/>
      <c r="AI147" s="246"/>
      <c r="AJ147" s="45"/>
      <c r="AK147" s="246"/>
      <c r="AL147" s="246"/>
      <c r="AM147" s="246"/>
      <c r="AN147" s="45"/>
      <c r="AO147" s="237" t="n">
        <f aca="false">SUM(AN147/$AN$2)</f>
        <v>0</v>
      </c>
      <c r="AP147" s="45" t="n">
        <v>150000</v>
      </c>
      <c r="AQ147" s="45"/>
      <c r="AR147" s="237" t="n">
        <f aca="false">SUM(AP147/$AN$2)</f>
        <v>19908.4212621939</v>
      </c>
      <c r="AS147" s="237"/>
      <c r="AT147" s="237"/>
      <c r="AU147" s="237"/>
      <c r="AV147" s="237"/>
      <c r="AW147" s="237" t="n">
        <f aca="false">SUM(AR147+AU147-AV147)</f>
        <v>19908.4212621939</v>
      </c>
      <c r="AX147" s="45"/>
      <c r="AY147" s="45"/>
      <c r="AZ147" s="45" t="n">
        <v>10106.62</v>
      </c>
      <c r="BA147" s="45"/>
      <c r="BB147" s="45" t="n">
        <v>201.35</v>
      </c>
      <c r="BC147" s="45" t="n">
        <v>9600.45</v>
      </c>
      <c r="BD147" s="45" t="n">
        <f aca="false">SUM(AX147+AY147+AZ147+BA147+BB147+BC147)</f>
        <v>19908.42</v>
      </c>
      <c r="BE147" s="45" t="n">
        <f aca="false">SUM(AW147-BD147)</f>
        <v>0.00126219390585902</v>
      </c>
      <c r="BF147" s="45" t="n">
        <f aca="false">SUM(BE147-AW147)</f>
        <v>-19908.42</v>
      </c>
      <c r="BG147" s="45"/>
      <c r="BH147" s="45" t="n">
        <v>33000</v>
      </c>
      <c r="BI147" s="45" t="n">
        <v>33000</v>
      </c>
      <c r="BJ147" s="45"/>
      <c r="BK147" s="45"/>
      <c r="BL147" s="45"/>
      <c r="BM147" s="46" t="n">
        <f aca="false">SUM(BJ147/BI147*100)</f>
        <v>0</v>
      </c>
      <c r="BN147" s="253"/>
    </row>
    <row r="148" customFormat="false" ht="12.75" hidden="true" customHeight="false" outlineLevel="0" collapsed="false">
      <c r="A148" s="238"/>
      <c r="B148" s="234"/>
      <c r="C148" s="234"/>
      <c r="D148" s="234"/>
      <c r="E148" s="234"/>
      <c r="F148" s="234"/>
      <c r="G148" s="234"/>
      <c r="H148" s="234"/>
      <c r="I148" s="244" t="n">
        <v>42274</v>
      </c>
      <c r="J148" s="245" t="s">
        <v>653</v>
      </c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37"/>
      <c r="W148" s="246"/>
      <c r="X148" s="246"/>
      <c r="Y148" s="246"/>
      <c r="Z148" s="246"/>
      <c r="AA148" s="246"/>
      <c r="AB148" s="246"/>
      <c r="AC148" s="246" t="n">
        <v>20000</v>
      </c>
      <c r="AD148" s="246" t="n">
        <v>20000</v>
      </c>
      <c r="AE148" s="246"/>
      <c r="AF148" s="246"/>
      <c r="AG148" s="248" t="n">
        <f aca="false">SUM(AD148+AE148-AF148)</f>
        <v>20000</v>
      </c>
      <c r="AH148" s="246" t="n">
        <v>20527.5</v>
      </c>
      <c r="AI148" s="246" t="n">
        <v>32000</v>
      </c>
      <c r="AJ148" s="45" t="n">
        <v>7973.18</v>
      </c>
      <c r="AK148" s="246" t="n">
        <v>30000</v>
      </c>
      <c r="AL148" s="246" t="n">
        <v>20000</v>
      </c>
      <c r="AM148" s="246"/>
      <c r="AN148" s="45" t="n">
        <f aca="false">SUM(AK148+AL148-AM148)</f>
        <v>50000</v>
      </c>
      <c r="AO148" s="237" t="n">
        <f aca="false">SUM(AN148/$AN$2)</f>
        <v>6636.1404207313</v>
      </c>
      <c r="AP148" s="45" t="n">
        <v>50000</v>
      </c>
      <c r="AQ148" s="45"/>
      <c r="AR148" s="237" t="n">
        <f aca="false">SUM(AP148/$AN$2)</f>
        <v>6636.1404207313</v>
      </c>
      <c r="AS148" s="237" t="n">
        <v>24056.45</v>
      </c>
      <c r="AT148" s="237" t="n">
        <v>24056.45</v>
      </c>
      <c r="AU148" s="237"/>
      <c r="AV148" s="237"/>
      <c r="AW148" s="237" t="n">
        <f aca="false">SUM(AR148+AU148-AV148)</f>
        <v>6636.1404207313</v>
      </c>
      <c r="AX148" s="45"/>
      <c r="AY148" s="45"/>
      <c r="AZ148" s="45" t="n">
        <v>6636.14</v>
      </c>
      <c r="BA148" s="45"/>
      <c r="BB148" s="45"/>
      <c r="BC148" s="45"/>
      <c r="BD148" s="45" t="n">
        <f aca="false">SUM(AX148+AY148+AZ148+BA148+BB148+BC148)</f>
        <v>6636.14</v>
      </c>
      <c r="BE148" s="45" t="n">
        <f aca="false">SUM(AW148-BD148)</f>
        <v>0.000420731302256172</v>
      </c>
      <c r="BF148" s="45" t="n">
        <f aca="false">SUM(BE148-AW148)</f>
        <v>-6636.14</v>
      </c>
      <c r="BG148" s="45" t="n">
        <v>24056.45</v>
      </c>
      <c r="BH148" s="45" t="n">
        <v>0</v>
      </c>
      <c r="BI148" s="45" t="n">
        <v>0</v>
      </c>
      <c r="BJ148" s="45"/>
      <c r="BK148" s="45"/>
      <c r="BL148" s="45"/>
      <c r="BM148" s="46" t="n">
        <v>0</v>
      </c>
    </row>
    <row r="149" customFormat="false" ht="12.75" hidden="true" customHeight="false" outlineLevel="0" collapsed="false">
      <c r="A149" s="238"/>
      <c r="B149" s="234" t="s">
        <v>640</v>
      </c>
      <c r="C149" s="234"/>
      <c r="D149" s="234"/>
      <c r="E149" s="234"/>
      <c r="F149" s="234"/>
      <c r="G149" s="234"/>
      <c r="H149" s="234"/>
      <c r="I149" s="244" t="n">
        <v>426</v>
      </c>
      <c r="J149" s="245" t="s">
        <v>654</v>
      </c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37"/>
      <c r="W149" s="246"/>
      <c r="X149" s="246" t="n">
        <f aca="false">SUM(X150:X152)</f>
        <v>100000</v>
      </c>
      <c r="Y149" s="246" t="n">
        <f aca="false">SUM(Y150:Y152)</f>
        <v>115000</v>
      </c>
      <c r="Z149" s="246" t="n">
        <f aca="false">SUM(Z150:Z152)</f>
        <v>115000</v>
      </c>
      <c r="AA149" s="246" t="n">
        <f aca="false">SUM(AA150:AA152)</f>
        <v>15000</v>
      </c>
      <c r="AB149" s="246" t="n">
        <f aca="false">SUM(AB150:AB152)</f>
        <v>81000</v>
      </c>
      <c r="AC149" s="246" t="n">
        <f aca="false">SUM(AC150:AC152)</f>
        <v>15000</v>
      </c>
      <c r="AD149" s="246" t="n">
        <f aca="false">SUM(AD150:AD152)</f>
        <v>15000</v>
      </c>
      <c r="AE149" s="246" t="n">
        <f aca="false">SUM(AE150:AE152)</f>
        <v>0</v>
      </c>
      <c r="AF149" s="246" t="n">
        <f aca="false">SUM(AF150:AF152)</f>
        <v>0</v>
      </c>
      <c r="AG149" s="246" t="n">
        <f aca="false">SUM(AG150:AG152)</f>
        <v>15000</v>
      </c>
      <c r="AH149" s="246" t="n">
        <f aca="false">SUM(AH150:AH152)</f>
        <v>0</v>
      </c>
      <c r="AI149" s="246" t="n">
        <f aca="false">SUM(AI150:AI152)</f>
        <v>0</v>
      </c>
      <c r="AJ149" s="45" t="n">
        <v>0</v>
      </c>
      <c r="AK149" s="246" t="n">
        <v>0</v>
      </c>
      <c r="AL149" s="246"/>
      <c r="AM149" s="246"/>
      <c r="AN149" s="45" t="n">
        <f aca="false">SUM(AK149+AL149-AM149)</f>
        <v>0</v>
      </c>
      <c r="AO149" s="237" t="n">
        <f aca="false">SUM(AN149/$AN$2)</f>
        <v>0</v>
      </c>
      <c r="AP149" s="45"/>
      <c r="AQ149" s="45"/>
      <c r="AR149" s="237" t="n">
        <f aca="false">SUM(AP149/$AN$2)</f>
        <v>0</v>
      </c>
      <c r="AS149" s="237"/>
      <c r="AT149" s="237"/>
      <c r="AU149" s="237"/>
      <c r="AV149" s="237"/>
      <c r="AW149" s="237" t="n">
        <f aca="false">SUM(AR149+AU149-AV149)</f>
        <v>0</v>
      </c>
      <c r="AX149" s="45"/>
      <c r="AY149" s="45"/>
      <c r="AZ149" s="45"/>
      <c r="BA149" s="45"/>
      <c r="BB149" s="45"/>
      <c r="BC149" s="45"/>
      <c r="BD149" s="45" t="n">
        <f aca="false">SUM(AX149+AY149+AZ149+BA149+BB149+BC149)</f>
        <v>0</v>
      </c>
      <c r="BE149" s="45" t="n">
        <f aca="false">SUM(AW149-BD149)</f>
        <v>0</v>
      </c>
      <c r="BF149" s="45" t="n">
        <f aca="false">SUM(BE149-AW149)</f>
        <v>0</v>
      </c>
      <c r="BG149" s="45"/>
      <c r="BH149" s="45"/>
      <c r="BI149" s="45"/>
      <c r="BJ149" s="45"/>
      <c r="BK149" s="45"/>
      <c r="BL149" s="45"/>
      <c r="BM149" s="46" t="n">
        <v>0</v>
      </c>
    </row>
    <row r="150" customFormat="false" ht="12.75" hidden="true" customHeight="false" outlineLevel="0" collapsed="false">
      <c r="A150" s="238"/>
      <c r="B150" s="234"/>
      <c r="C150" s="234"/>
      <c r="D150" s="234"/>
      <c r="E150" s="234"/>
      <c r="F150" s="234"/>
      <c r="G150" s="234"/>
      <c r="H150" s="234"/>
      <c r="I150" s="244" t="n">
        <v>42621</v>
      </c>
      <c r="J150" s="245" t="s">
        <v>655</v>
      </c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37"/>
      <c r="W150" s="246"/>
      <c r="X150" s="246"/>
      <c r="Y150" s="246" t="n">
        <v>15000</v>
      </c>
      <c r="Z150" s="246" t="n">
        <v>15000</v>
      </c>
      <c r="AA150" s="246" t="n">
        <v>15000</v>
      </c>
      <c r="AB150" s="246" t="n">
        <v>6000</v>
      </c>
      <c r="AC150" s="246" t="n">
        <v>15000</v>
      </c>
      <c r="AD150" s="246" t="n">
        <v>15000</v>
      </c>
      <c r="AE150" s="246"/>
      <c r="AF150" s="246"/>
      <c r="AG150" s="248" t="n">
        <f aca="false">SUM(AC150+AE150-AF150)</f>
        <v>15000</v>
      </c>
      <c r="AH150" s="246"/>
      <c r="AI150" s="246" t="n">
        <v>0</v>
      </c>
      <c r="AJ150" s="45" t="n">
        <v>0</v>
      </c>
      <c r="AK150" s="246"/>
      <c r="AL150" s="246"/>
      <c r="AM150" s="246"/>
      <c r="AN150" s="45" t="n">
        <f aca="false">SUM(AK150+AL150-AM150)</f>
        <v>0</v>
      </c>
      <c r="AO150" s="237" t="n">
        <f aca="false">SUM(AN150/$AN$2)</f>
        <v>0</v>
      </c>
      <c r="AP150" s="45"/>
      <c r="AQ150" s="45"/>
      <c r="AR150" s="237" t="n">
        <f aca="false">SUM(AP150/$AN$2)</f>
        <v>0</v>
      </c>
      <c r="AS150" s="237"/>
      <c r="AT150" s="237"/>
      <c r="AU150" s="237"/>
      <c r="AV150" s="237"/>
      <c r="AW150" s="237" t="n">
        <f aca="false">SUM(AR150+AU150-AV150)</f>
        <v>0</v>
      </c>
      <c r="AX150" s="45"/>
      <c r="AY150" s="45"/>
      <c r="AZ150" s="45"/>
      <c r="BA150" s="45"/>
      <c r="BB150" s="45"/>
      <c r="BC150" s="45"/>
      <c r="BD150" s="45" t="n">
        <f aca="false">SUM(AX150+AY150+AZ150+BA150+BB150+BC150)</f>
        <v>0</v>
      </c>
      <c r="BE150" s="45" t="n">
        <f aca="false">SUM(AW150-BD150)</f>
        <v>0</v>
      </c>
      <c r="BF150" s="45" t="n">
        <f aca="false">SUM(BE150-AW150)</f>
        <v>0</v>
      </c>
      <c r="BG150" s="45"/>
      <c r="BH150" s="45"/>
      <c r="BI150" s="45"/>
      <c r="BJ150" s="45"/>
      <c r="BK150" s="45"/>
      <c r="BL150" s="45"/>
      <c r="BM150" s="46" t="e">
        <f aca="false">SUM(BJ150/BI150*100)</f>
        <v>#DIV/0!</v>
      </c>
    </row>
    <row r="151" customFormat="false" ht="12.75" hidden="true" customHeight="false" outlineLevel="0" collapsed="false">
      <c r="A151" s="238"/>
      <c r="B151" s="234"/>
      <c r="C151" s="234"/>
      <c r="D151" s="234"/>
      <c r="E151" s="234"/>
      <c r="F151" s="234"/>
      <c r="G151" s="234"/>
      <c r="H151" s="234"/>
      <c r="I151" s="244" t="n">
        <v>42639</v>
      </c>
      <c r="J151" s="245" t="s">
        <v>656</v>
      </c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37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8" t="n">
        <f aca="false">SUM(AC151+AE151-AF151)</f>
        <v>0</v>
      </c>
      <c r="AH151" s="246"/>
      <c r="AI151" s="246"/>
      <c r="AJ151" s="45"/>
      <c r="AK151" s="246"/>
      <c r="AL151" s="246"/>
      <c r="AM151" s="246"/>
      <c r="AN151" s="45" t="n">
        <f aca="false">SUM(AK151+AL151-AM151)</f>
        <v>0</v>
      </c>
      <c r="AO151" s="237" t="n">
        <f aca="false">SUM(AN151/$AN$2)</f>
        <v>0</v>
      </c>
      <c r="AP151" s="45"/>
      <c r="AQ151" s="45"/>
      <c r="AR151" s="237" t="n">
        <f aca="false">SUM(AP151/$AN$2)</f>
        <v>0</v>
      </c>
      <c r="AS151" s="237"/>
      <c r="AT151" s="237"/>
      <c r="AU151" s="237"/>
      <c r="AV151" s="237"/>
      <c r="AW151" s="237" t="n">
        <f aca="false">SUM(AR151+AU151-AV151)</f>
        <v>0</v>
      </c>
      <c r="AX151" s="45"/>
      <c r="AY151" s="45"/>
      <c r="AZ151" s="45"/>
      <c r="BA151" s="45"/>
      <c r="BB151" s="45"/>
      <c r="BC151" s="45"/>
      <c r="BD151" s="45" t="n">
        <f aca="false">SUM(AX151+AY151+AZ151+BA151+BB151+BC151)</f>
        <v>0</v>
      </c>
      <c r="BE151" s="45" t="n">
        <f aca="false">SUM(AW151-BD151)</f>
        <v>0</v>
      </c>
      <c r="BF151" s="45" t="n">
        <f aca="false">SUM(BE151-AW151)</f>
        <v>0</v>
      </c>
      <c r="BG151" s="45"/>
      <c r="BH151" s="45"/>
      <c r="BI151" s="45"/>
      <c r="BJ151" s="45"/>
      <c r="BK151" s="45"/>
      <c r="BL151" s="45"/>
      <c r="BM151" s="46" t="e">
        <f aca="false">SUM(BJ151/BI151*100)</f>
        <v>#DIV/0!</v>
      </c>
    </row>
    <row r="152" customFormat="false" ht="12.75" hidden="true" customHeight="false" outlineLevel="0" collapsed="false">
      <c r="A152" s="238"/>
      <c r="B152" s="234"/>
      <c r="C152" s="234"/>
      <c r="D152" s="234"/>
      <c r="E152" s="234"/>
      <c r="F152" s="234"/>
      <c r="G152" s="234"/>
      <c r="H152" s="234"/>
      <c r="I152" s="244" t="n">
        <v>42637</v>
      </c>
      <c r="J152" s="245" t="s">
        <v>657</v>
      </c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37"/>
      <c r="W152" s="246"/>
      <c r="X152" s="246" t="n">
        <v>100000</v>
      </c>
      <c r="Y152" s="246" t="n">
        <v>100000</v>
      </c>
      <c r="Z152" s="246" t="n">
        <v>100000</v>
      </c>
      <c r="AA152" s="246"/>
      <c r="AB152" s="246" t="n">
        <v>75000</v>
      </c>
      <c r="AC152" s="246"/>
      <c r="AD152" s="246"/>
      <c r="AE152" s="246"/>
      <c r="AF152" s="246"/>
      <c r="AG152" s="248" t="n">
        <f aca="false">SUM(AC152+AE152-AF152)</f>
        <v>0</v>
      </c>
      <c r="AH152" s="246"/>
      <c r="AI152" s="246"/>
      <c r="AJ152" s="45"/>
      <c r="AK152" s="246"/>
      <c r="AL152" s="246"/>
      <c r="AM152" s="246"/>
      <c r="AN152" s="45" t="n">
        <f aca="false">SUM(AK152+AL152-AM152)</f>
        <v>0</v>
      </c>
      <c r="AO152" s="237" t="n">
        <f aca="false">SUM(AN152/$AN$2)</f>
        <v>0</v>
      </c>
      <c r="AP152" s="45"/>
      <c r="AQ152" s="45"/>
      <c r="AR152" s="237" t="n">
        <f aca="false">SUM(AP152/$AN$2)</f>
        <v>0</v>
      </c>
      <c r="AS152" s="237"/>
      <c r="AT152" s="237"/>
      <c r="AU152" s="237"/>
      <c r="AV152" s="237"/>
      <c r="AW152" s="237" t="n">
        <f aca="false">SUM(AR152+AU152-AV152)</f>
        <v>0</v>
      </c>
      <c r="AX152" s="45"/>
      <c r="AY152" s="45"/>
      <c r="AZ152" s="45"/>
      <c r="BA152" s="45"/>
      <c r="BB152" s="45"/>
      <c r="BC152" s="45"/>
      <c r="BD152" s="45" t="n">
        <f aca="false">SUM(AX152+AY152+AZ152+BA152+BB152+BC152)</f>
        <v>0</v>
      </c>
      <c r="BE152" s="45" t="n">
        <f aca="false">SUM(AW152-BD152)</f>
        <v>0</v>
      </c>
      <c r="BF152" s="45" t="n">
        <f aca="false">SUM(BE152-AW152)</f>
        <v>0</v>
      </c>
      <c r="BG152" s="45"/>
      <c r="BH152" s="45"/>
      <c r="BI152" s="45"/>
      <c r="BJ152" s="45"/>
      <c r="BK152" s="45"/>
      <c r="BL152" s="45"/>
      <c r="BM152" s="46" t="e">
        <f aca="false">SUM(BJ152/BI152*100)</f>
        <v>#DIV/0!</v>
      </c>
    </row>
    <row r="153" customFormat="false" ht="12.75" hidden="true" customHeight="false" outlineLevel="0" collapsed="false">
      <c r="A153" s="243" t="s">
        <v>658</v>
      </c>
      <c r="B153" s="247"/>
      <c r="C153" s="247"/>
      <c r="D153" s="247"/>
      <c r="E153" s="247"/>
      <c r="F153" s="247"/>
      <c r="G153" s="247"/>
      <c r="H153" s="247"/>
      <c r="I153" s="235" t="s">
        <v>659</v>
      </c>
      <c r="J153" s="236" t="s">
        <v>660</v>
      </c>
      <c r="K153" s="237" t="e">
        <f aca="false">SUM(K154+K161+#REF!)</f>
        <v>#REF!</v>
      </c>
      <c r="L153" s="237" t="e">
        <f aca="false">SUM(L154+L161+#REF!)</f>
        <v>#REF!</v>
      </c>
      <c r="M153" s="237" t="e">
        <f aca="false">SUM(M154+M161+#REF!)</f>
        <v>#REF!</v>
      </c>
      <c r="N153" s="237" t="n">
        <f aca="false">SUM(N154+N161)</f>
        <v>43000</v>
      </c>
      <c r="O153" s="237" t="n">
        <f aca="false">SUM(O154+O161)</f>
        <v>43000</v>
      </c>
      <c r="P153" s="237" t="n">
        <f aca="false">SUM(P154+P161)</f>
        <v>31000</v>
      </c>
      <c r="Q153" s="237" t="n">
        <f aca="false">SUM(Q154+Q161)</f>
        <v>31000</v>
      </c>
      <c r="R153" s="237" t="n">
        <f aca="false">SUM(R154+R161)</f>
        <v>0</v>
      </c>
      <c r="S153" s="237" t="n">
        <f aca="false">SUM(S154+S161)</f>
        <v>31000</v>
      </c>
      <c r="T153" s="237" t="n">
        <f aca="false">SUM(T154+T161)</f>
        <v>0</v>
      </c>
      <c r="U153" s="237" t="n">
        <f aca="false">SUM(U154+U161)</f>
        <v>0</v>
      </c>
      <c r="V153" s="237" t="n">
        <f aca="false">SUM(V154+V161)</f>
        <v>200</v>
      </c>
      <c r="W153" s="237" t="n">
        <f aca="false">SUM(W154+W161)</f>
        <v>31000</v>
      </c>
      <c r="X153" s="237" t="n">
        <f aca="false">SUM(X154+X161)</f>
        <v>88000</v>
      </c>
      <c r="Y153" s="237" t="n">
        <f aca="false">SUM(Y154+Y161)</f>
        <v>88000</v>
      </c>
      <c r="Z153" s="237" t="n">
        <f aca="false">SUM(Z154+Z161)</f>
        <v>88000</v>
      </c>
      <c r="AA153" s="237" t="n">
        <f aca="false">SUM(AA154+AA161)</f>
        <v>93000</v>
      </c>
      <c r="AB153" s="237" t="n">
        <f aca="false">SUM(AB154+AB161)</f>
        <v>0</v>
      </c>
      <c r="AC153" s="237" t="n">
        <f aca="false">SUM(AC154+AC161)</f>
        <v>115000</v>
      </c>
      <c r="AD153" s="237" t="n">
        <f aca="false">SUM(AD154+AD161)</f>
        <v>95000</v>
      </c>
      <c r="AE153" s="237" t="n">
        <f aca="false">SUM(AE154+AE161)</f>
        <v>0</v>
      </c>
      <c r="AF153" s="237" t="n">
        <f aca="false">SUM(AF154+AF161)</f>
        <v>0</v>
      </c>
      <c r="AG153" s="237" t="n">
        <f aca="false">SUM(AG154+AG161)</f>
        <v>95000</v>
      </c>
      <c r="AH153" s="237" t="n">
        <f aca="false">SUM(AH154+AH161)</f>
        <v>4997.09</v>
      </c>
      <c r="AI153" s="237" t="n">
        <f aca="false">SUM(AI154+AI161)</f>
        <v>60000</v>
      </c>
      <c r="AJ153" s="237" t="n">
        <f aca="false">SUM(AJ154+AJ161)</f>
        <v>0</v>
      </c>
      <c r="AK153" s="237" t="n">
        <f aca="false">SUM(AK154+AK161)</f>
        <v>60000</v>
      </c>
      <c r="AL153" s="237" t="n">
        <f aca="false">SUM(AL154+AL161)</f>
        <v>0</v>
      </c>
      <c r="AM153" s="237" t="n">
        <f aca="false">SUM(AM154+AM161)</f>
        <v>0</v>
      </c>
      <c r="AN153" s="237" t="n">
        <f aca="false">SUM(AN154+AN161)</f>
        <v>60000</v>
      </c>
      <c r="AO153" s="237" t="n">
        <f aca="false">SUM(AN153/$AN$2)</f>
        <v>7963.36850487756</v>
      </c>
      <c r="AP153" s="237" t="n">
        <f aca="false">SUM(AP154+AP161)</f>
        <v>60000</v>
      </c>
      <c r="AQ153" s="237" t="n">
        <f aca="false">SUM(AQ154+AQ161)</f>
        <v>0</v>
      </c>
      <c r="AR153" s="237" t="n">
        <f aca="false">SUM(AP153/$AN$2)</f>
        <v>7963.36850487756</v>
      </c>
      <c r="AS153" s="237"/>
      <c r="AT153" s="237" t="n">
        <f aca="false">SUM(AT154+AT161)</f>
        <v>0</v>
      </c>
      <c r="AU153" s="237" t="n">
        <f aca="false">SUM(AU154+AU161)</f>
        <v>0</v>
      </c>
      <c r="AV153" s="237" t="n">
        <f aca="false">SUM(AV154+AV161)</f>
        <v>0</v>
      </c>
      <c r="AW153" s="237" t="n">
        <f aca="false">SUM(AR153+AU153-AV153)</f>
        <v>7963.36850487756</v>
      </c>
      <c r="AX153" s="45"/>
      <c r="AY153" s="45"/>
      <c r="AZ153" s="45"/>
      <c r="BA153" s="45"/>
      <c r="BB153" s="45"/>
      <c r="BC153" s="45"/>
      <c r="BD153" s="45" t="n">
        <f aca="false">SUM(AX153+AY153+AZ153+BA153+BB153+BC153)</f>
        <v>0</v>
      </c>
      <c r="BE153" s="45" t="n">
        <f aca="false">SUM(AW153-BD153)</f>
        <v>7963.36850487756</v>
      </c>
      <c r="BF153" s="45" t="n">
        <f aca="false">SUM(BE153-AW153)</f>
        <v>0</v>
      </c>
      <c r="BG153" s="45" t="n">
        <f aca="false">SUM(BG154+BG161)</f>
        <v>2805.68</v>
      </c>
      <c r="BH153" s="45" t="n">
        <f aca="false">SUM(BH154+BH161)</f>
        <v>7980</v>
      </c>
      <c r="BI153" s="45" t="n">
        <f aca="false">SUM(BI154+BI161)</f>
        <v>7980</v>
      </c>
      <c r="BJ153" s="45" t="n">
        <f aca="false">SUM(BJ154+BJ161)</f>
        <v>0</v>
      </c>
      <c r="BK153" s="45" t="n">
        <f aca="false">SUM(BK154+BK161)</f>
        <v>8030</v>
      </c>
      <c r="BL153" s="45" t="n">
        <f aca="false">SUM(BL154+BL161)</f>
        <v>8030</v>
      </c>
      <c r="BM153" s="46" t="n">
        <f aca="false">SUM(BJ153/BI153*100)</f>
        <v>0</v>
      </c>
    </row>
    <row r="154" customFormat="false" ht="12.75" hidden="true" customHeight="false" outlineLevel="0" collapsed="false">
      <c r="A154" s="238" t="s">
        <v>661</v>
      </c>
      <c r="B154" s="234"/>
      <c r="C154" s="234"/>
      <c r="D154" s="234"/>
      <c r="E154" s="234"/>
      <c r="F154" s="234"/>
      <c r="G154" s="234"/>
      <c r="H154" s="234"/>
      <c r="I154" s="244" t="s">
        <v>533</v>
      </c>
      <c r="J154" s="245" t="s">
        <v>662</v>
      </c>
      <c r="K154" s="246" t="e">
        <f aca="false">SUM(K155)</f>
        <v>#REF!</v>
      </c>
      <c r="L154" s="246" t="e">
        <f aca="false">SUM(L155)</f>
        <v>#REF!</v>
      </c>
      <c r="M154" s="246" t="e">
        <f aca="false">SUM(M155)</f>
        <v>#REF!</v>
      </c>
      <c r="N154" s="246" t="n">
        <f aca="false">SUM(N155)</f>
        <v>40000</v>
      </c>
      <c r="O154" s="246" t="n">
        <f aca="false">SUM(O155)</f>
        <v>40000</v>
      </c>
      <c r="P154" s="246" t="n">
        <f aca="false">SUM(P155)</f>
        <v>28000</v>
      </c>
      <c r="Q154" s="246" t="n">
        <f aca="false">SUM(Q155)</f>
        <v>28000</v>
      </c>
      <c r="R154" s="246" t="n">
        <f aca="false">SUM(R155)</f>
        <v>0</v>
      </c>
      <c r="S154" s="246" t="n">
        <f aca="false">SUM(S155)</f>
        <v>28000</v>
      </c>
      <c r="T154" s="246" t="n">
        <f aca="false">SUM(T155)</f>
        <v>0</v>
      </c>
      <c r="U154" s="246" t="n">
        <f aca="false">SUM(U155)</f>
        <v>0</v>
      </c>
      <c r="V154" s="246" t="n">
        <f aca="false">SUM(V155)</f>
        <v>100</v>
      </c>
      <c r="W154" s="246" t="n">
        <f aca="false">SUM(W155)</f>
        <v>28000</v>
      </c>
      <c r="X154" s="246" t="n">
        <f aca="false">SUM(X155)</f>
        <v>85000</v>
      </c>
      <c r="Y154" s="246" t="n">
        <f aca="false">SUM(Y155)</f>
        <v>85000</v>
      </c>
      <c r="Z154" s="246" t="n">
        <f aca="false">SUM(Z155)</f>
        <v>85000</v>
      </c>
      <c r="AA154" s="246" t="n">
        <f aca="false">SUM(AA155)</f>
        <v>85000</v>
      </c>
      <c r="AB154" s="246" t="n">
        <f aca="false">SUM(AB155)</f>
        <v>0</v>
      </c>
      <c r="AC154" s="246" t="n">
        <f aca="false">SUM(AC155)</f>
        <v>85000</v>
      </c>
      <c r="AD154" s="246" t="n">
        <f aca="false">SUM(AD155)</f>
        <v>85000</v>
      </c>
      <c r="AE154" s="246" t="n">
        <f aca="false">SUM(AE155)</f>
        <v>0</v>
      </c>
      <c r="AF154" s="246" t="n">
        <f aca="false">SUM(AF155)</f>
        <v>0</v>
      </c>
      <c r="AG154" s="246" t="n">
        <f aca="false">SUM(AG155)</f>
        <v>85000</v>
      </c>
      <c r="AH154" s="246" t="n">
        <f aca="false">SUM(AH155)</f>
        <v>0</v>
      </c>
      <c r="AI154" s="246" t="n">
        <f aca="false">SUM(AI155)</f>
        <v>50000</v>
      </c>
      <c r="AJ154" s="246" t="n">
        <f aca="false">SUM(AJ155)</f>
        <v>0</v>
      </c>
      <c r="AK154" s="246" t="n">
        <f aca="false">SUM(AK155)</f>
        <v>50000</v>
      </c>
      <c r="AL154" s="246" t="n">
        <f aca="false">SUM(AL155)</f>
        <v>0</v>
      </c>
      <c r="AM154" s="246" t="n">
        <f aca="false">SUM(AM155)</f>
        <v>0</v>
      </c>
      <c r="AN154" s="246" t="n">
        <f aca="false">SUM(AN155)</f>
        <v>50000</v>
      </c>
      <c r="AO154" s="237" t="n">
        <f aca="false">SUM(AN154/$AN$2)</f>
        <v>6636.1404207313</v>
      </c>
      <c r="AP154" s="246" t="n">
        <f aca="false">SUM(AP155)</f>
        <v>50000</v>
      </c>
      <c r="AQ154" s="246" t="n">
        <f aca="false">SUM(AQ155)</f>
        <v>0</v>
      </c>
      <c r="AR154" s="237" t="n">
        <f aca="false">SUM(AP154/$AN$2)</f>
        <v>6636.1404207313</v>
      </c>
      <c r="AS154" s="237"/>
      <c r="AT154" s="237" t="n">
        <f aca="false">SUM(AT155)</f>
        <v>0</v>
      </c>
      <c r="AU154" s="237" t="n">
        <f aca="false">SUM(AU155)</f>
        <v>0</v>
      </c>
      <c r="AV154" s="237" t="n">
        <f aca="false">SUM(AV155)</f>
        <v>0</v>
      </c>
      <c r="AW154" s="237" t="n">
        <f aca="false">SUM(AR154+AU154-AV154)</f>
        <v>6636.1404207313</v>
      </c>
      <c r="AX154" s="45"/>
      <c r="AY154" s="45"/>
      <c r="AZ154" s="45"/>
      <c r="BA154" s="45"/>
      <c r="BB154" s="45"/>
      <c r="BC154" s="45"/>
      <c r="BD154" s="45" t="n">
        <f aca="false">SUM(AX154+AY154+AZ154+BA154+BB154+BC154)</f>
        <v>0</v>
      </c>
      <c r="BE154" s="45" t="n">
        <f aca="false">SUM(AW154-BD154)</f>
        <v>6636.1404207313</v>
      </c>
      <c r="BF154" s="45" t="n">
        <f aca="false">SUM(BE154-AW154)</f>
        <v>0</v>
      </c>
      <c r="BG154" s="45" t="n">
        <f aca="false">SUM(BG157)</f>
        <v>2805.68</v>
      </c>
      <c r="BH154" s="45" t="n">
        <f aca="false">SUM(BH157)</f>
        <v>6650</v>
      </c>
      <c r="BI154" s="45" t="n">
        <f aca="false">SUM(BI157)</f>
        <v>6650</v>
      </c>
      <c r="BJ154" s="45" t="n">
        <f aca="false">SUM(BJ157)</f>
        <v>0</v>
      </c>
      <c r="BK154" s="45" t="n">
        <f aca="false">SUM(BK157)</f>
        <v>6700</v>
      </c>
      <c r="BL154" s="45" t="n">
        <f aca="false">SUM(BL157)</f>
        <v>6700</v>
      </c>
      <c r="BM154" s="46" t="n">
        <f aca="false">SUM(BJ154/BI154*100)</f>
        <v>0</v>
      </c>
    </row>
    <row r="155" customFormat="false" ht="12.75" hidden="true" customHeight="false" outlineLevel="0" collapsed="false">
      <c r="A155" s="238"/>
      <c r="B155" s="234"/>
      <c r="C155" s="234"/>
      <c r="D155" s="234"/>
      <c r="E155" s="234"/>
      <c r="F155" s="234"/>
      <c r="G155" s="234"/>
      <c r="H155" s="234"/>
      <c r="I155" s="244" t="s">
        <v>663</v>
      </c>
      <c r="J155" s="245"/>
      <c r="K155" s="246" t="e">
        <f aca="false">SUM(K157)</f>
        <v>#REF!</v>
      </c>
      <c r="L155" s="246" t="e">
        <f aca="false">SUM(L157)</f>
        <v>#REF!</v>
      </c>
      <c r="M155" s="246" t="e">
        <f aca="false">SUM(M157)</f>
        <v>#REF!</v>
      </c>
      <c r="N155" s="246" t="n">
        <f aca="false">SUM(N157)</f>
        <v>40000</v>
      </c>
      <c r="O155" s="246" t="n">
        <f aca="false">SUM(O157)</f>
        <v>40000</v>
      </c>
      <c r="P155" s="246" t="n">
        <f aca="false">SUM(P157)</f>
        <v>28000</v>
      </c>
      <c r="Q155" s="246" t="n">
        <f aca="false">SUM(Q157)</f>
        <v>28000</v>
      </c>
      <c r="R155" s="246" t="n">
        <f aca="false">SUM(R157)</f>
        <v>0</v>
      </c>
      <c r="S155" s="246" t="n">
        <f aca="false">SUM(S157)</f>
        <v>28000</v>
      </c>
      <c r="T155" s="246" t="n">
        <f aca="false">SUM(T157)</f>
        <v>0</v>
      </c>
      <c r="U155" s="246" t="n">
        <f aca="false">SUM(U157)</f>
        <v>0</v>
      </c>
      <c r="V155" s="246" t="n">
        <f aca="false">SUM(V157)</f>
        <v>100</v>
      </c>
      <c r="W155" s="246" t="n">
        <f aca="false">SUM(W157)</f>
        <v>28000</v>
      </c>
      <c r="X155" s="246" t="n">
        <f aca="false">SUM(X157)</f>
        <v>85000</v>
      </c>
      <c r="Y155" s="246" t="n">
        <f aca="false">SUM(Y157)</f>
        <v>85000</v>
      </c>
      <c r="Z155" s="246" t="n">
        <f aca="false">SUM(Z157)</f>
        <v>85000</v>
      </c>
      <c r="AA155" s="246" t="n">
        <f aca="false">SUM(AA157)</f>
        <v>85000</v>
      </c>
      <c r="AB155" s="246" t="n">
        <f aca="false">SUM(AB157)</f>
        <v>0</v>
      </c>
      <c r="AC155" s="246" t="n">
        <f aca="false">SUM(AC157)</f>
        <v>85000</v>
      </c>
      <c r="AD155" s="246" t="n">
        <f aca="false">SUM(AD157)</f>
        <v>85000</v>
      </c>
      <c r="AE155" s="246" t="n">
        <f aca="false">SUM(AE157)</f>
        <v>0</v>
      </c>
      <c r="AF155" s="246" t="n">
        <f aca="false">SUM(AF157)</f>
        <v>0</v>
      </c>
      <c r="AG155" s="246" t="n">
        <f aca="false">SUM(AG157)</f>
        <v>85000</v>
      </c>
      <c r="AH155" s="246" t="n">
        <f aca="false">SUM(AH157)</f>
        <v>0</v>
      </c>
      <c r="AI155" s="246" t="n">
        <f aca="false">SUM(AI157)</f>
        <v>50000</v>
      </c>
      <c r="AJ155" s="246" t="n">
        <f aca="false">SUM(AJ157)</f>
        <v>0</v>
      </c>
      <c r="AK155" s="246" t="n">
        <f aca="false">SUM(AK157)</f>
        <v>50000</v>
      </c>
      <c r="AL155" s="246" t="n">
        <f aca="false">SUM(AL157)</f>
        <v>0</v>
      </c>
      <c r="AM155" s="246" t="n">
        <f aca="false">SUM(AM157)</f>
        <v>0</v>
      </c>
      <c r="AN155" s="246" t="n">
        <f aca="false">SUM(AN157)</f>
        <v>50000</v>
      </c>
      <c r="AO155" s="237" t="n">
        <f aca="false">SUM(AN155/$AN$2)</f>
        <v>6636.1404207313</v>
      </c>
      <c r="AP155" s="246" t="n">
        <f aca="false">SUM(AP157)</f>
        <v>50000</v>
      </c>
      <c r="AQ155" s="246" t="n">
        <f aca="false">SUM(AQ157)</f>
        <v>0</v>
      </c>
      <c r="AR155" s="237" t="n">
        <f aca="false">SUM(AP155/$AN$2)</f>
        <v>6636.1404207313</v>
      </c>
      <c r="AS155" s="237"/>
      <c r="AT155" s="237" t="n">
        <f aca="false">SUM(AT157)</f>
        <v>0</v>
      </c>
      <c r="AU155" s="237" t="n">
        <f aca="false">SUM(AU157)</f>
        <v>0</v>
      </c>
      <c r="AV155" s="237" t="n">
        <f aca="false">SUM(AV157)</f>
        <v>0</v>
      </c>
      <c r="AW155" s="237" t="n">
        <f aca="false">SUM(AR155+AU155-AV155)</f>
        <v>6636.1404207313</v>
      </c>
      <c r="AX155" s="45"/>
      <c r="AY155" s="45"/>
      <c r="AZ155" s="45"/>
      <c r="BA155" s="45"/>
      <c r="BB155" s="45"/>
      <c r="BC155" s="45"/>
      <c r="BD155" s="45" t="n">
        <f aca="false">SUM(AX155+AY155+AZ155+BA155+BB155+BC155)</f>
        <v>0</v>
      </c>
      <c r="BE155" s="45" t="n">
        <f aca="false">SUM(AW155-BD155)</f>
        <v>6636.1404207313</v>
      </c>
      <c r="BF155" s="45" t="n">
        <f aca="false">SUM(BE155-AW155)</f>
        <v>0</v>
      </c>
      <c r="BG155" s="45"/>
      <c r="BH155" s="45" t="n">
        <f aca="false">SUM(BH158)</f>
        <v>6650</v>
      </c>
      <c r="BI155" s="45" t="n">
        <f aca="false">SUM(BI158)</f>
        <v>6650</v>
      </c>
      <c r="BJ155" s="45" t="n">
        <f aca="false">SUM(BJ158)</f>
        <v>0</v>
      </c>
      <c r="BK155" s="45" t="n">
        <f aca="false">SUM(BK158)</f>
        <v>6700</v>
      </c>
      <c r="BL155" s="45" t="n">
        <f aca="false">SUM(BL158)</f>
        <v>6700</v>
      </c>
      <c r="BM155" s="46" t="n">
        <f aca="false">SUM(BJ155/BI155*100)</f>
        <v>0</v>
      </c>
    </row>
    <row r="156" customFormat="false" ht="12.75" hidden="true" customHeight="false" outlineLevel="0" collapsed="false">
      <c r="A156" s="238"/>
      <c r="B156" s="234" t="s">
        <v>537</v>
      </c>
      <c r="C156" s="234"/>
      <c r="D156" s="234"/>
      <c r="E156" s="234"/>
      <c r="F156" s="234"/>
      <c r="G156" s="234"/>
      <c r="H156" s="234"/>
      <c r="I156" s="244" t="s">
        <v>538</v>
      </c>
      <c r="J156" s="245" t="s">
        <v>75</v>
      </c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  <c r="AM156" s="246"/>
      <c r="AN156" s="246"/>
      <c r="AO156" s="237" t="n">
        <f aca="false">SUM(AN156/$AN$2)</f>
        <v>0</v>
      </c>
      <c r="AP156" s="246" t="n">
        <v>50000</v>
      </c>
      <c r="AQ156" s="246" t="n">
        <v>50000</v>
      </c>
      <c r="AR156" s="237" t="n">
        <f aca="false">SUM(AP156/$AN$2)</f>
        <v>6636.1404207313</v>
      </c>
      <c r="AS156" s="237"/>
      <c r="AT156" s="237" t="n">
        <v>50000</v>
      </c>
      <c r="AU156" s="237"/>
      <c r="AV156" s="237"/>
      <c r="AW156" s="237" t="n">
        <f aca="false">SUM(AR156+AU156-AV156)</f>
        <v>6636.1404207313</v>
      </c>
      <c r="AX156" s="45"/>
      <c r="AY156" s="45"/>
      <c r="AZ156" s="45"/>
      <c r="BA156" s="45"/>
      <c r="BB156" s="45"/>
      <c r="BC156" s="45"/>
      <c r="BD156" s="45" t="n">
        <f aca="false">SUM(AX156+AY156+AZ156+BA156+BB156+BC156)</f>
        <v>0</v>
      </c>
      <c r="BE156" s="45" t="n">
        <f aca="false">SUM(AW156-BD156)</f>
        <v>6636.1404207313</v>
      </c>
      <c r="BF156" s="45" t="n">
        <f aca="false">SUM(BE156-AW156)</f>
        <v>0</v>
      </c>
      <c r="BG156" s="45"/>
      <c r="BH156" s="45" t="n">
        <v>6650</v>
      </c>
      <c r="BI156" s="45" t="n">
        <v>6650</v>
      </c>
      <c r="BJ156" s="45"/>
      <c r="BK156" s="45" t="n">
        <v>6700</v>
      </c>
      <c r="BL156" s="45" t="n">
        <v>6700</v>
      </c>
      <c r="BM156" s="46" t="n">
        <f aca="false">SUM(BJ156/BI156*100)</f>
        <v>0</v>
      </c>
    </row>
    <row r="157" customFormat="false" ht="12.75" hidden="true" customHeight="false" outlineLevel="0" collapsed="false">
      <c r="A157" s="243"/>
      <c r="B157" s="247"/>
      <c r="C157" s="247"/>
      <c r="D157" s="247"/>
      <c r="E157" s="247"/>
      <c r="F157" s="247"/>
      <c r="G157" s="247"/>
      <c r="H157" s="247"/>
      <c r="I157" s="235" t="n">
        <v>3</v>
      </c>
      <c r="J157" s="236" t="s">
        <v>234</v>
      </c>
      <c r="K157" s="237" t="e">
        <f aca="false">SUM(K158)</f>
        <v>#REF!</v>
      </c>
      <c r="L157" s="237" t="e">
        <f aca="false">SUM(L158)</f>
        <v>#REF!</v>
      </c>
      <c r="M157" s="237" t="e">
        <f aca="false">SUM(M158)</f>
        <v>#REF!</v>
      </c>
      <c r="N157" s="237" t="n">
        <f aca="false">SUM(N158)</f>
        <v>40000</v>
      </c>
      <c r="O157" s="237" t="n">
        <f aca="false">SUM(O158)</f>
        <v>40000</v>
      </c>
      <c r="P157" s="237" t="n">
        <f aca="false">SUM(P158)</f>
        <v>28000</v>
      </c>
      <c r="Q157" s="237" t="n">
        <f aca="false">SUM(Q158)</f>
        <v>28000</v>
      </c>
      <c r="R157" s="237" t="n">
        <f aca="false">SUM(R158)</f>
        <v>0</v>
      </c>
      <c r="S157" s="237" t="n">
        <f aca="false">SUM(S158)</f>
        <v>28000</v>
      </c>
      <c r="T157" s="237" t="n">
        <f aca="false">SUM(T158)</f>
        <v>0</v>
      </c>
      <c r="U157" s="237" t="n">
        <f aca="false">SUM(U158)</f>
        <v>0</v>
      </c>
      <c r="V157" s="237" t="n">
        <f aca="false">SUM(V158)</f>
        <v>100</v>
      </c>
      <c r="W157" s="237" t="n">
        <f aca="false">SUM(W158)</f>
        <v>28000</v>
      </c>
      <c r="X157" s="237" t="n">
        <f aca="false">SUM(X158)</f>
        <v>85000</v>
      </c>
      <c r="Y157" s="237" t="n">
        <f aca="false">SUM(Y158)</f>
        <v>85000</v>
      </c>
      <c r="Z157" s="237" t="n">
        <f aca="false">SUM(Z158)</f>
        <v>85000</v>
      </c>
      <c r="AA157" s="237" t="n">
        <f aca="false">SUM(AA158)</f>
        <v>85000</v>
      </c>
      <c r="AB157" s="237" t="n">
        <f aca="false">SUM(AB158)</f>
        <v>0</v>
      </c>
      <c r="AC157" s="237" t="n">
        <f aca="false">SUM(AC158)</f>
        <v>85000</v>
      </c>
      <c r="AD157" s="237" t="n">
        <f aca="false">SUM(AD158)</f>
        <v>85000</v>
      </c>
      <c r="AE157" s="237" t="n">
        <f aca="false">SUM(AE158)</f>
        <v>0</v>
      </c>
      <c r="AF157" s="237" t="n">
        <f aca="false">SUM(AF158)</f>
        <v>0</v>
      </c>
      <c r="AG157" s="237" t="n">
        <f aca="false">SUM(AG158)</f>
        <v>85000</v>
      </c>
      <c r="AH157" s="237" t="n">
        <f aca="false">SUM(AH158)</f>
        <v>0</v>
      </c>
      <c r="AI157" s="237" t="n">
        <f aca="false">SUM(AI158)</f>
        <v>50000</v>
      </c>
      <c r="AJ157" s="237" t="n">
        <f aca="false">SUM(AJ158)</f>
        <v>0</v>
      </c>
      <c r="AK157" s="237" t="n">
        <f aca="false">SUM(AK158)</f>
        <v>50000</v>
      </c>
      <c r="AL157" s="237" t="n">
        <f aca="false">SUM(AL158)</f>
        <v>0</v>
      </c>
      <c r="AM157" s="237" t="n">
        <f aca="false">SUM(AM158)</f>
        <v>0</v>
      </c>
      <c r="AN157" s="237" t="n">
        <f aca="false">SUM(AN158)</f>
        <v>50000</v>
      </c>
      <c r="AO157" s="237" t="n">
        <f aca="false">SUM(AN157/$AN$2)</f>
        <v>6636.1404207313</v>
      </c>
      <c r="AP157" s="237" t="n">
        <f aca="false">SUM(AP158)</f>
        <v>50000</v>
      </c>
      <c r="AQ157" s="237" t="n">
        <f aca="false">SUM(AQ158)</f>
        <v>0</v>
      </c>
      <c r="AR157" s="237" t="n">
        <f aca="false">SUM(AP157/$AN$2)</f>
        <v>6636.1404207313</v>
      </c>
      <c r="AS157" s="237"/>
      <c r="AT157" s="237" t="n">
        <f aca="false">SUM(AT158)</f>
        <v>0</v>
      </c>
      <c r="AU157" s="237" t="n">
        <f aca="false">SUM(AU158)</f>
        <v>0</v>
      </c>
      <c r="AV157" s="237" t="n">
        <f aca="false">SUM(AV158)</f>
        <v>0</v>
      </c>
      <c r="AW157" s="237" t="n">
        <f aca="false">SUM(AR157+AU157-AV157)</f>
        <v>6636.1404207313</v>
      </c>
      <c r="AX157" s="45"/>
      <c r="AY157" s="45"/>
      <c r="AZ157" s="45"/>
      <c r="BA157" s="45"/>
      <c r="BB157" s="45"/>
      <c r="BC157" s="45"/>
      <c r="BD157" s="45" t="n">
        <f aca="false">SUM(AX157+AY157+AZ157+BA157+BB157+BC157)</f>
        <v>0</v>
      </c>
      <c r="BE157" s="45" t="n">
        <f aca="false">SUM(AW157-BD157)</f>
        <v>6636.1404207313</v>
      </c>
      <c r="BF157" s="45" t="n">
        <f aca="false">SUM(BE157-AW157)</f>
        <v>0</v>
      </c>
      <c r="BG157" s="45" t="n">
        <f aca="false">SUM(BG158)</f>
        <v>2805.68</v>
      </c>
      <c r="BH157" s="45" t="n">
        <f aca="false">SUM(BH158)</f>
        <v>6650</v>
      </c>
      <c r="BI157" s="45" t="n">
        <f aca="false">SUM(BI158)</f>
        <v>6650</v>
      </c>
      <c r="BJ157" s="45" t="n">
        <f aca="false">SUM(BJ158)</f>
        <v>0</v>
      </c>
      <c r="BK157" s="45" t="n">
        <f aca="false">SUM(BK158)</f>
        <v>6700</v>
      </c>
      <c r="BL157" s="45" t="n">
        <f aca="false">SUM(BL158)</f>
        <v>6700</v>
      </c>
      <c r="BM157" s="46" t="n">
        <f aca="false">SUM(BJ157/BI157*100)</f>
        <v>0</v>
      </c>
    </row>
    <row r="158" customFormat="false" ht="12.75" hidden="true" customHeight="false" outlineLevel="0" collapsed="false">
      <c r="A158" s="243"/>
      <c r="B158" s="247" t="s">
        <v>538</v>
      </c>
      <c r="C158" s="247"/>
      <c r="D158" s="247"/>
      <c r="E158" s="247"/>
      <c r="F158" s="247"/>
      <c r="G158" s="247"/>
      <c r="H158" s="247"/>
      <c r="I158" s="235" t="n">
        <v>38</v>
      </c>
      <c r="J158" s="236" t="s">
        <v>545</v>
      </c>
      <c r="K158" s="237" t="e">
        <f aca="false">SUM(K159)</f>
        <v>#REF!</v>
      </c>
      <c r="L158" s="237" t="e">
        <f aca="false">SUM(L159)</f>
        <v>#REF!</v>
      </c>
      <c r="M158" s="237" t="e">
        <f aca="false">SUM(M159)</f>
        <v>#REF!</v>
      </c>
      <c r="N158" s="237" t="n">
        <f aca="false">SUM(N159)</f>
        <v>40000</v>
      </c>
      <c r="O158" s="237" t="n">
        <f aca="false">SUM(O159)</f>
        <v>40000</v>
      </c>
      <c r="P158" s="237" t="n">
        <f aca="false">SUM(P159)</f>
        <v>28000</v>
      </c>
      <c r="Q158" s="237" t="n">
        <f aca="false">SUM(Q159)</f>
        <v>28000</v>
      </c>
      <c r="R158" s="237" t="n">
        <f aca="false">SUM(R159)</f>
        <v>0</v>
      </c>
      <c r="S158" s="237" t="n">
        <f aca="false">SUM(S159)</f>
        <v>28000</v>
      </c>
      <c r="T158" s="237" t="n">
        <f aca="false">SUM(T159)</f>
        <v>0</v>
      </c>
      <c r="U158" s="237" t="n">
        <f aca="false">SUM(U159)</f>
        <v>0</v>
      </c>
      <c r="V158" s="237" t="n">
        <f aca="false">SUM(V159)</f>
        <v>100</v>
      </c>
      <c r="W158" s="237" t="n">
        <f aca="false">SUM(W159)</f>
        <v>28000</v>
      </c>
      <c r="X158" s="237" t="n">
        <f aca="false">SUM(X159)</f>
        <v>85000</v>
      </c>
      <c r="Y158" s="237" t="n">
        <f aca="false">SUM(Y159)</f>
        <v>85000</v>
      </c>
      <c r="Z158" s="237" t="n">
        <f aca="false">SUM(Z159)</f>
        <v>85000</v>
      </c>
      <c r="AA158" s="237" t="n">
        <f aca="false">SUM(AA159)</f>
        <v>85000</v>
      </c>
      <c r="AB158" s="237" t="n">
        <f aca="false">SUM(AB159)</f>
        <v>0</v>
      </c>
      <c r="AC158" s="237" t="n">
        <f aca="false">SUM(AC159)</f>
        <v>85000</v>
      </c>
      <c r="AD158" s="237" t="n">
        <f aca="false">SUM(AD159)</f>
        <v>85000</v>
      </c>
      <c r="AE158" s="237" t="n">
        <f aca="false">SUM(AE159)</f>
        <v>0</v>
      </c>
      <c r="AF158" s="237" t="n">
        <f aca="false">SUM(AF159)</f>
        <v>0</v>
      </c>
      <c r="AG158" s="237" t="n">
        <f aca="false">SUM(AG159)</f>
        <v>85000</v>
      </c>
      <c r="AH158" s="237" t="n">
        <f aca="false">SUM(AH159)</f>
        <v>0</v>
      </c>
      <c r="AI158" s="237" t="n">
        <f aca="false">SUM(AI159)</f>
        <v>50000</v>
      </c>
      <c r="AJ158" s="237" t="n">
        <f aca="false">SUM(AJ159)</f>
        <v>0</v>
      </c>
      <c r="AK158" s="237" t="n">
        <f aca="false">SUM(AK159)</f>
        <v>50000</v>
      </c>
      <c r="AL158" s="237" t="n">
        <f aca="false">SUM(AL159)</f>
        <v>0</v>
      </c>
      <c r="AM158" s="237" t="n">
        <f aca="false">SUM(AM159)</f>
        <v>0</v>
      </c>
      <c r="AN158" s="237" t="n">
        <f aca="false">SUM(AN159)</f>
        <v>50000</v>
      </c>
      <c r="AO158" s="237" t="n">
        <f aca="false">SUM(AN158/$AN$2)</f>
        <v>6636.1404207313</v>
      </c>
      <c r="AP158" s="237" t="n">
        <f aca="false">SUM(AP159)</f>
        <v>50000</v>
      </c>
      <c r="AQ158" s="237"/>
      <c r="AR158" s="237" t="n">
        <f aca="false">SUM(AP158/$AN$2)</f>
        <v>6636.1404207313</v>
      </c>
      <c r="AS158" s="237"/>
      <c r="AT158" s="237" t="n">
        <f aca="false">SUM(AT159)</f>
        <v>0</v>
      </c>
      <c r="AU158" s="237" t="n">
        <f aca="false">SUM(AU159)</f>
        <v>0</v>
      </c>
      <c r="AV158" s="237" t="n">
        <f aca="false">SUM(AV159)</f>
        <v>0</v>
      </c>
      <c r="AW158" s="237" t="n">
        <f aca="false">SUM(AR158+AU158-AV158)</f>
        <v>6636.1404207313</v>
      </c>
      <c r="AX158" s="45"/>
      <c r="AY158" s="45"/>
      <c r="AZ158" s="45"/>
      <c r="BA158" s="45"/>
      <c r="BB158" s="45"/>
      <c r="BC158" s="45"/>
      <c r="BD158" s="45" t="n">
        <f aca="false">SUM(AX158+AY158+AZ158+BA158+BB158+BC158)</f>
        <v>0</v>
      </c>
      <c r="BE158" s="45" t="n">
        <f aca="false">SUM(AW158-BD158)</f>
        <v>6636.1404207313</v>
      </c>
      <c r="BF158" s="45" t="n">
        <f aca="false">SUM(BE158-AW158)</f>
        <v>0</v>
      </c>
      <c r="BG158" s="45" t="n">
        <f aca="false">SUM(BG248)</f>
        <v>2805.68</v>
      </c>
      <c r="BH158" s="45" t="n">
        <f aca="false">SUM(BH159)</f>
        <v>6650</v>
      </c>
      <c r="BI158" s="45" t="n">
        <f aca="false">SUM(BI159)</f>
        <v>6650</v>
      </c>
      <c r="BJ158" s="45" t="n">
        <f aca="false">SUM(BJ159)</f>
        <v>0</v>
      </c>
      <c r="BK158" s="45" t="n">
        <v>6700</v>
      </c>
      <c r="BL158" s="45" t="n">
        <v>6700</v>
      </c>
      <c r="BM158" s="46" t="n">
        <f aca="false">SUM(BJ158/BI158*100)</f>
        <v>0</v>
      </c>
    </row>
    <row r="159" customFormat="false" ht="12.75" hidden="true" customHeight="false" outlineLevel="0" collapsed="false">
      <c r="A159" s="238"/>
      <c r="B159" s="234"/>
      <c r="C159" s="234"/>
      <c r="D159" s="234"/>
      <c r="E159" s="234"/>
      <c r="F159" s="234"/>
      <c r="G159" s="234"/>
      <c r="H159" s="234"/>
      <c r="I159" s="244" t="n">
        <v>381</v>
      </c>
      <c r="J159" s="245" t="s">
        <v>197</v>
      </c>
      <c r="K159" s="246" t="e">
        <f aca="false">SUM(#REF!)</f>
        <v>#REF!</v>
      </c>
      <c r="L159" s="246" t="e">
        <f aca="false">SUM(#REF!)</f>
        <v>#REF!</v>
      </c>
      <c r="M159" s="246" t="e">
        <f aca="false">SUM(#REF!)</f>
        <v>#REF!</v>
      </c>
      <c r="N159" s="246" t="n">
        <f aca="false">SUM(N160:N160)</f>
        <v>40000</v>
      </c>
      <c r="O159" s="246" t="n">
        <f aca="false">SUM(O160:O160)</f>
        <v>40000</v>
      </c>
      <c r="P159" s="246" t="n">
        <f aca="false">SUM(P160:P160)</f>
        <v>28000</v>
      </c>
      <c r="Q159" s="246" t="n">
        <f aca="false">SUM(Q160:Q160)</f>
        <v>28000</v>
      </c>
      <c r="R159" s="246" t="n">
        <f aca="false">SUM(R160:R160)</f>
        <v>0</v>
      </c>
      <c r="S159" s="246" t="n">
        <f aca="false">SUM(S160:S160)</f>
        <v>28000</v>
      </c>
      <c r="T159" s="246" t="n">
        <f aca="false">SUM(T160:T160)</f>
        <v>0</v>
      </c>
      <c r="U159" s="246" t="n">
        <f aca="false">SUM(U160:U160)</f>
        <v>0</v>
      </c>
      <c r="V159" s="246" t="n">
        <f aca="false">SUM(V160:V160)</f>
        <v>100</v>
      </c>
      <c r="W159" s="246" t="n">
        <f aca="false">SUM(W160:W160)</f>
        <v>28000</v>
      </c>
      <c r="X159" s="246" t="n">
        <f aca="false">SUM(X160:X160)</f>
        <v>85000</v>
      </c>
      <c r="Y159" s="246" t="n">
        <f aca="false">SUM(Y160:Y160)</f>
        <v>85000</v>
      </c>
      <c r="Z159" s="246" t="n">
        <f aca="false">SUM(Z160:Z160)</f>
        <v>85000</v>
      </c>
      <c r="AA159" s="246" t="n">
        <f aca="false">SUM(AA160:AA160)</f>
        <v>85000</v>
      </c>
      <c r="AB159" s="246" t="n">
        <f aca="false">SUM(AB160:AB160)</f>
        <v>0</v>
      </c>
      <c r="AC159" s="246" t="n">
        <f aca="false">SUM(AC160:AC160)</f>
        <v>85000</v>
      </c>
      <c r="AD159" s="246" t="n">
        <f aca="false">SUM(AD160:AD160)</f>
        <v>85000</v>
      </c>
      <c r="AE159" s="246" t="n">
        <f aca="false">SUM(AE160:AE160)</f>
        <v>0</v>
      </c>
      <c r="AF159" s="246" t="n">
        <f aca="false">SUM(AF160:AF160)</f>
        <v>0</v>
      </c>
      <c r="AG159" s="246" t="n">
        <f aca="false">SUM(AG160:AG160)</f>
        <v>85000</v>
      </c>
      <c r="AH159" s="246" t="n">
        <f aca="false">SUM(AH160:AH160)</f>
        <v>0</v>
      </c>
      <c r="AI159" s="246" t="n">
        <f aca="false">SUM(AI160:AI160)</f>
        <v>50000</v>
      </c>
      <c r="AJ159" s="246" t="n">
        <f aca="false">SUM(AJ160:AJ160)</f>
        <v>0</v>
      </c>
      <c r="AK159" s="246" t="n">
        <f aca="false">SUM(AK160:AK160)</f>
        <v>50000</v>
      </c>
      <c r="AL159" s="246" t="n">
        <f aca="false">SUM(AL160:AL160)</f>
        <v>0</v>
      </c>
      <c r="AM159" s="246" t="n">
        <f aca="false">SUM(AM160:AM160)</f>
        <v>0</v>
      </c>
      <c r="AN159" s="246" t="n">
        <f aca="false">SUM(AN160:AN160)</f>
        <v>50000</v>
      </c>
      <c r="AO159" s="237" t="n">
        <f aca="false">SUM(AN159/$AN$2)</f>
        <v>6636.1404207313</v>
      </c>
      <c r="AP159" s="246" t="n">
        <f aca="false">SUM(AP160:AP160)</f>
        <v>50000</v>
      </c>
      <c r="AQ159" s="246"/>
      <c r="AR159" s="237" t="n">
        <f aca="false">SUM(AP159/$AN$2)</f>
        <v>6636.1404207313</v>
      </c>
      <c r="AS159" s="237"/>
      <c r="AT159" s="237" t="n">
        <f aca="false">SUM(AT160:AT160)</f>
        <v>0</v>
      </c>
      <c r="AU159" s="237" t="n">
        <f aca="false">SUM(AU160:AU160)</f>
        <v>0</v>
      </c>
      <c r="AV159" s="237" t="n">
        <f aca="false">SUM(AV160:AV160)</f>
        <v>0</v>
      </c>
      <c r="AW159" s="237" t="n">
        <f aca="false">SUM(AR159+AU159-AV159)</f>
        <v>6636.1404207313</v>
      </c>
      <c r="AX159" s="45"/>
      <c r="AY159" s="45"/>
      <c r="AZ159" s="45"/>
      <c r="BA159" s="45"/>
      <c r="BB159" s="45"/>
      <c r="BC159" s="45"/>
      <c r="BD159" s="45" t="n">
        <f aca="false">SUM(AX159+AY159+AZ159+BA159+BB159+BC159)</f>
        <v>0</v>
      </c>
      <c r="BE159" s="45" t="n">
        <f aca="false">SUM(AW159-BD159)</f>
        <v>6636.1404207313</v>
      </c>
      <c r="BF159" s="45" t="n">
        <f aca="false">SUM(BE159-AW159)</f>
        <v>0</v>
      </c>
      <c r="BG159" s="45" t="n">
        <f aca="false">SUM(BG160)</f>
        <v>0</v>
      </c>
      <c r="BH159" s="45" t="n">
        <f aca="false">SUM(BH160)</f>
        <v>6650</v>
      </c>
      <c r="BI159" s="45" t="n">
        <f aca="false">SUM(BI160)</f>
        <v>6650</v>
      </c>
      <c r="BJ159" s="45" t="n">
        <f aca="false">SUM(BJ160)</f>
        <v>0</v>
      </c>
      <c r="BK159" s="45"/>
      <c r="BL159" s="45"/>
      <c r="BM159" s="46" t="n">
        <f aca="false">SUM(BJ159/BI159*100)</f>
        <v>0</v>
      </c>
    </row>
    <row r="160" customFormat="false" ht="12.75" hidden="true" customHeight="false" outlineLevel="0" collapsed="false">
      <c r="A160" s="238"/>
      <c r="B160" s="234"/>
      <c r="C160" s="234"/>
      <c r="D160" s="234"/>
      <c r="E160" s="234"/>
      <c r="F160" s="234"/>
      <c r="G160" s="234"/>
      <c r="H160" s="234"/>
      <c r="I160" s="244" t="n">
        <v>38111</v>
      </c>
      <c r="J160" s="245" t="s">
        <v>662</v>
      </c>
      <c r="K160" s="246"/>
      <c r="L160" s="246"/>
      <c r="M160" s="246"/>
      <c r="N160" s="246" t="n">
        <v>40000</v>
      </c>
      <c r="O160" s="246" t="n">
        <v>40000</v>
      </c>
      <c r="P160" s="246" t="n">
        <v>28000</v>
      </c>
      <c r="Q160" s="246" t="n">
        <v>28000</v>
      </c>
      <c r="R160" s="246"/>
      <c r="S160" s="246" t="n">
        <v>28000</v>
      </c>
      <c r="T160" s="246"/>
      <c r="U160" s="246"/>
      <c r="V160" s="237" t="n">
        <f aca="false">S160/P160*100</f>
        <v>100</v>
      </c>
      <c r="W160" s="246" t="n">
        <v>28000</v>
      </c>
      <c r="X160" s="246" t="n">
        <v>85000</v>
      </c>
      <c r="Y160" s="246" t="n">
        <v>85000</v>
      </c>
      <c r="Z160" s="246" t="n">
        <v>85000</v>
      </c>
      <c r="AA160" s="246" t="n">
        <v>85000</v>
      </c>
      <c r="AB160" s="246"/>
      <c r="AC160" s="246" t="n">
        <v>85000</v>
      </c>
      <c r="AD160" s="246" t="n">
        <v>85000</v>
      </c>
      <c r="AE160" s="246"/>
      <c r="AF160" s="246"/>
      <c r="AG160" s="248" t="n">
        <f aca="false">SUM(AC160+AE160-AF160)</f>
        <v>85000</v>
      </c>
      <c r="AH160" s="246"/>
      <c r="AI160" s="246" t="n">
        <v>50000</v>
      </c>
      <c r="AJ160" s="45" t="n">
        <v>0</v>
      </c>
      <c r="AK160" s="246" t="n">
        <v>50000</v>
      </c>
      <c r="AL160" s="246"/>
      <c r="AM160" s="246"/>
      <c r="AN160" s="45" t="n">
        <f aca="false">SUM(AK160+AL160-AM160)</f>
        <v>50000</v>
      </c>
      <c r="AO160" s="237" t="n">
        <f aca="false">SUM(AN160/$AN$2)</f>
        <v>6636.1404207313</v>
      </c>
      <c r="AP160" s="45" t="n">
        <v>50000</v>
      </c>
      <c r="AQ160" s="45"/>
      <c r="AR160" s="237" t="n">
        <f aca="false">SUM(AP160/$AN$2)</f>
        <v>6636.1404207313</v>
      </c>
      <c r="AS160" s="237"/>
      <c r="AT160" s="237"/>
      <c r="AU160" s="237"/>
      <c r="AV160" s="237"/>
      <c r="AW160" s="237" t="n">
        <f aca="false">SUM(AR160+AU160-AV160)</f>
        <v>6636.1404207313</v>
      </c>
      <c r="AX160" s="45" t="n">
        <v>6636.14</v>
      </c>
      <c r="AY160" s="45"/>
      <c r="AZ160" s="45"/>
      <c r="BA160" s="45"/>
      <c r="BB160" s="45"/>
      <c r="BC160" s="45"/>
      <c r="BD160" s="45" t="n">
        <f aca="false">SUM(AX160+AY160+AZ160+BA160+BB160+BC160)</f>
        <v>6636.14</v>
      </c>
      <c r="BE160" s="45" t="n">
        <f aca="false">SUM(AW160-BD160)</f>
        <v>0.000420731302256172</v>
      </c>
      <c r="BF160" s="45" t="n">
        <f aca="false">SUM(BE160-AW160)</f>
        <v>-6636.14</v>
      </c>
      <c r="BG160" s="45"/>
      <c r="BH160" s="45" t="n">
        <v>6650</v>
      </c>
      <c r="BI160" s="45" t="n">
        <v>6650</v>
      </c>
      <c r="BJ160" s="45"/>
      <c r="BK160" s="45"/>
      <c r="BL160" s="45"/>
      <c r="BM160" s="46" t="n">
        <f aca="false">SUM(BJ160/BI160*100)</f>
        <v>0</v>
      </c>
    </row>
    <row r="161" customFormat="false" ht="12.75" hidden="true" customHeight="false" outlineLevel="0" collapsed="false">
      <c r="A161" s="238" t="s">
        <v>664</v>
      </c>
      <c r="B161" s="234"/>
      <c r="C161" s="234"/>
      <c r="D161" s="234"/>
      <c r="E161" s="234"/>
      <c r="F161" s="234"/>
      <c r="G161" s="234"/>
      <c r="H161" s="234"/>
      <c r="I161" s="244" t="s">
        <v>533</v>
      </c>
      <c r="J161" s="245" t="s">
        <v>665</v>
      </c>
      <c r="K161" s="246" t="n">
        <f aca="false">SUM(K162)</f>
        <v>0</v>
      </c>
      <c r="L161" s="246" t="n">
        <f aca="false">SUM(L162)</f>
        <v>3000</v>
      </c>
      <c r="M161" s="246" t="n">
        <f aca="false">SUM(M162)</f>
        <v>3000</v>
      </c>
      <c r="N161" s="246" t="n">
        <f aca="false">SUM(N162)</f>
        <v>3000</v>
      </c>
      <c r="O161" s="246" t="n">
        <f aca="false">SUM(O162)</f>
        <v>3000</v>
      </c>
      <c r="P161" s="246" t="n">
        <f aca="false">SUM(P162)</f>
        <v>3000</v>
      </c>
      <c r="Q161" s="246" t="n">
        <f aca="false">SUM(Q162)</f>
        <v>3000</v>
      </c>
      <c r="R161" s="246" t="n">
        <f aca="false">SUM(R162)</f>
        <v>0</v>
      </c>
      <c r="S161" s="246" t="n">
        <f aca="false">SUM(S162)</f>
        <v>3000</v>
      </c>
      <c r="T161" s="246" t="n">
        <f aca="false">SUM(T162)</f>
        <v>0</v>
      </c>
      <c r="U161" s="246" t="n">
        <f aca="false">SUM(U162)</f>
        <v>0</v>
      </c>
      <c r="V161" s="246" t="n">
        <f aca="false">SUM(V162)</f>
        <v>100</v>
      </c>
      <c r="W161" s="246" t="n">
        <f aca="false">SUM(W162)</f>
        <v>3000</v>
      </c>
      <c r="X161" s="246" t="n">
        <f aca="false">SUM(X162)</f>
        <v>3000</v>
      </c>
      <c r="Y161" s="246" t="n">
        <f aca="false">SUM(Y162)</f>
        <v>3000</v>
      </c>
      <c r="Z161" s="246" t="n">
        <f aca="false">SUM(Z162)</f>
        <v>3000</v>
      </c>
      <c r="AA161" s="246" t="n">
        <f aca="false">SUM(AA162)</f>
        <v>8000</v>
      </c>
      <c r="AB161" s="246" t="n">
        <f aca="false">SUM(AB162)</f>
        <v>0</v>
      </c>
      <c r="AC161" s="246" t="n">
        <f aca="false">SUM(AC162)</f>
        <v>30000</v>
      </c>
      <c r="AD161" s="246" t="n">
        <f aca="false">SUM(AD162)</f>
        <v>10000</v>
      </c>
      <c r="AE161" s="246" t="n">
        <f aca="false">SUM(AE162)</f>
        <v>0</v>
      </c>
      <c r="AF161" s="246" t="n">
        <f aca="false">SUM(AF162)</f>
        <v>0</v>
      </c>
      <c r="AG161" s="246" t="n">
        <f aca="false">SUM(AG162)</f>
        <v>10000</v>
      </c>
      <c r="AH161" s="246" t="n">
        <f aca="false">SUM(AH162)</f>
        <v>4997.09</v>
      </c>
      <c r="AI161" s="246" t="n">
        <f aca="false">SUM(AI162)</f>
        <v>10000</v>
      </c>
      <c r="AJ161" s="246" t="n">
        <f aca="false">SUM(AJ162)</f>
        <v>0</v>
      </c>
      <c r="AK161" s="246" t="n">
        <f aca="false">SUM(AK162)</f>
        <v>10000</v>
      </c>
      <c r="AL161" s="246" t="n">
        <f aca="false">SUM(AL162)</f>
        <v>0</v>
      </c>
      <c r="AM161" s="246" t="n">
        <f aca="false">SUM(AM162)</f>
        <v>0</v>
      </c>
      <c r="AN161" s="246" t="n">
        <f aca="false">SUM(AN162)</f>
        <v>10000</v>
      </c>
      <c r="AO161" s="237" t="n">
        <f aca="false">SUM(AN161/$AN$2)</f>
        <v>1327.22808414626</v>
      </c>
      <c r="AP161" s="246" t="n">
        <f aca="false">SUM(AP162)</f>
        <v>10000</v>
      </c>
      <c r="AQ161" s="246" t="n">
        <f aca="false">SUM(AQ162)</f>
        <v>0</v>
      </c>
      <c r="AR161" s="237" t="n">
        <f aca="false">SUM(AP161/$AN$2)</f>
        <v>1327.22808414626</v>
      </c>
      <c r="AS161" s="237"/>
      <c r="AT161" s="237" t="n">
        <f aca="false">SUM(AT162)</f>
        <v>0</v>
      </c>
      <c r="AU161" s="237" t="n">
        <f aca="false">SUM(AU162)</f>
        <v>0</v>
      </c>
      <c r="AV161" s="237" t="n">
        <f aca="false">SUM(AV162)</f>
        <v>0</v>
      </c>
      <c r="AW161" s="237" t="n">
        <f aca="false">SUM(AR161+AU161-AV161)</f>
        <v>1327.22808414626</v>
      </c>
      <c r="AX161" s="45"/>
      <c r="AY161" s="45"/>
      <c r="AZ161" s="45"/>
      <c r="BA161" s="45"/>
      <c r="BB161" s="45"/>
      <c r="BC161" s="45"/>
      <c r="BD161" s="45" t="n">
        <f aca="false">SUM(AX161+AY161+AZ161+BA161+BB161+BC161)</f>
        <v>0</v>
      </c>
      <c r="BE161" s="45" t="n">
        <f aca="false">SUM(AW161-BD161)</f>
        <v>1327.22808414626</v>
      </c>
      <c r="BF161" s="45" t="n">
        <f aca="false">SUM(BE161-AW161)</f>
        <v>0</v>
      </c>
      <c r="BG161" s="45" t="n">
        <f aca="false">SUM(BG165)</f>
        <v>0</v>
      </c>
      <c r="BH161" s="45" t="n">
        <f aca="false">SUM(BH165)</f>
        <v>1330</v>
      </c>
      <c r="BI161" s="45" t="n">
        <f aca="false">SUM(BI165)</f>
        <v>1330</v>
      </c>
      <c r="BJ161" s="45"/>
      <c r="BK161" s="45" t="n">
        <f aca="false">SUM(BK165)</f>
        <v>1330</v>
      </c>
      <c r="BL161" s="45" t="n">
        <f aca="false">SUM(BL165)</f>
        <v>1330</v>
      </c>
      <c r="BM161" s="46" t="n">
        <f aca="false">SUM(BJ161/BI161*100)</f>
        <v>0</v>
      </c>
    </row>
    <row r="162" customFormat="false" ht="12.75" hidden="true" customHeight="false" outlineLevel="0" collapsed="false">
      <c r="A162" s="238"/>
      <c r="B162" s="234"/>
      <c r="C162" s="234"/>
      <c r="D162" s="234"/>
      <c r="E162" s="234"/>
      <c r="F162" s="234"/>
      <c r="G162" s="234"/>
      <c r="H162" s="234"/>
      <c r="I162" s="244" t="s">
        <v>666</v>
      </c>
      <c r="J162" s="245"/>
      <c r="K162" s="246" t="n">
        <f aca="false">SUM(K165)</f>
        <v>0</v>
      </c>
      <c r="L162" s="246" t="n">
        <f aca="false">SUM(L165)</f>
        <v>3000</v>
      </c>
      <c r="M162" s="246" t="n">
        <f aca="false">SUM(M165)</f>
        <v>3000</v>
      </c>
      <c r="N162" s="246" t="n">
        <f aca="false">SUM(N165)</f>
        <v>3000</v>
      </c>
      <c r="O162" s="246" t="n">
        <f aca="false">SUM(O165)</f>
        <v>3000</v>
      </c>
      <c r="P162" s="246" t="n">
        <f aca="false">SUM(P165)</f>
        <v>3000</v>
      </c>
      <c r="Q162" s="246" t="n">
        <f aca="false">SUM(Q165)</f>
        <v>3000</v>
      </c>
      <c r="R162" s="246" t="n">
        <f aca="false">SUM(R165)</f>
        <v>0</v>
      </c>
      <c r="S162" s="246" t="n">
        <f aca="false">SUM(S165)</f>
        <v>3000</v>
      </c>
      <c r="T162" s="246" t="n">
        <f aca="false">SUM(T165)</f>
        <v>0</v>
      </c>
      <c r="U162" s="246" t="n">
        <f aca="false">SUM(U165)</f>
        <v>0</v>
      </c>
      <c r="V162" s="246" t="n">
        <f aca="false">SUM(V165)</f>
        <v>100</v>
      </c>
      <c r="W162" s="246" t="n">
        <f aca="false">SUM(W165)</f>
        <v>3000</v>
      </c>
      <c r="X162" s="246" t="n">
        <f aca="false">SUM(X165)</f>
        <v>3000</v>
      </c>
      <c r="Y162" s="246" t="n">
        <f aca="false">SUM(Y165)</f>
        <v>3000</v>
      </c>
      <c r="Z162" s="246" t="n">
        <f aca="false">SUM(Z165)</f>
        <v>3000</v>
      </c>
      <c r="AA162" s="246" t="n">
        <f aca="false">SUM(AA165)</f>
        <v>8000</v>
      </c>
      <c r="AB162" s="246" t="n">
        <f aca="false">SUM(AB165)</f>
        <v>0</v>
      </c>
      <c r="AC162" s="246" t="n">
        <f aca="false">SUM(AC165)</f>
        <v>30000</v>
      </c>
      <c r="AD162" s="246" t="n">
        <f aca="false">SUM(AD165)</f>
        <v>10000</v>
      </c>
      <c r="AE162" s="246" t="n">
        <f aca="false">SUM(AE165)</f>
        <v>0</v>
      </c>
      <c r="AF162" s="246" t="n">
        <f aca="false">SUM(AF165)</f>
        <v>0</v>
      </c>
      <c r="AG162" s="246" t="n">
        <f aca="false">SUM(AG165)</f>
        <v>10000</v>
      </c>
      <c r="AH162" s="246" t="n">
        <f aca="false">SUM(AH165)</f>
        <v>4997.09</v>
      </c>
      <c r="AI162" s="246" t="n">
        <f aca="false">SUM(AI165)</f>
        <v>10000</v>
      </c>
      <c r="AJ162" s="246" t="n">
        <f aca="false">SUM(AJ165)</f>
        <v>0</v>
      </c>
      <c r="AK162" s="246" t="n">
        <f aca="false">SUM(AK165)</f>
        <v>10000</v>
      </c>
      <c r="AL162" s="246" t="n">
        <f aca="false">SUM(AL165)</f>
        <v>0</v>
      </c>
      <c r="AM162" s="246" t="n">
        <f aca="false">SUM(AM165)</f>
        <v>0</v>
      </c>
      <c r="AN162" s="246" t="n">
        <f aca="false">SUM(AN165)</f>
        <v>10000</v>
      </c>
      <c r="AO162" s="237" t="n">
        <f aca="false">SUM(AN162/$AN$2)</f>
        <v>1327.22808414626</v>
      </c>
      <c r="AP162" s="246" t="n">
        <f aca="false">SUM(AP165)</f>
        <v>10000</v>
      </c>
      <c r="AQ162" s="246" t="n">
        <f aca="false">SUM(AQ165)</f>
        <v>0</v>
      </c>
      <c r="AR162" s="237" t="n">
        <f aca="false">SUM(AP162/$AN$2)</f>
        <v>1327.22808414626</v>
      </c>
      <c r="AS162" s="237"/>
      <c r="AT162" s="237" t="n">
        <f aca="false">SUM(AT165)</f>
        <v>0</v>
      </c>
      <c r="AU162" s="237" t="n">
        <f aca="false">SUM(AU165)</f>
        <v>0</v>
      </c>
      <c r="AV162" s="237" t="n">
        <f aca="false">SUM(AV165)</f>
        <v>0</v>
      </c>
      <c r="AW162" s="237" t="n">
        <f aca="false">SUM(AR162+AU162-AV162)</f>
        <v>1327.22808414626</v>
      </c>
      <c r="AX162" s="45"/>
      <c r="AY162" s="45"/>
      <c r="AZ162" s="45"/>
      <c r="BA162" s="45"/>
      <c r="BB162" s="45"/>
      <c r="BC162" s="45"/>
      <c r="BD162" s="45" t="n">
        <f aca="false">SUM(AX162+AY162+AZ162+BA162+BB162+BC162)</f>
        <v>0</v>
      </c>
      <c r="BE162" s="45" t="n">
        <f aca="false">SUM(AW162-BD162)</f>
        <v>1327.22808414626</v>
      </c>
      <c r="BF162" s="45" t="n">
        <f aca="false">SUM(BE162-AW162)</f>
        <v>0</v>
      </c>
      <c r="BG162" s="45"/>
      <c r="BH162" s="45" t="n">
        <f aca="false">SUM(BH161)</f>
        <v>1330</v>
      </c>
      <c r="BI162" s="45" t="n">
        <f aca="false">SUM(BI161)</f>
        <v>1330</v>
      </c>
      <c r="BJ162" s="45"/>
      <c r="BK162" s="45" t="n">
        <f aca="false">SUM(BK161)</f>
        <v>1330</v>
      </c>
      <c r="BL162" s="45" t="n">
        <f aca="false">SUM(BL161)</f>
        <v>1330</v>
      </c>
      <c r="BM162" s="46" t="n">
        <f aca="false">SUM(BJ162/BI162*100)</f>
        <v>0</v>
      </c>
    </row>
    <row r="163" customFormat="false" ht="12.75" hidden="true" customHeight="false" outlineLevel="0" collapsed="false">
      <c r="A163" s="238"/>
      <c r="B163" s="234" t="s">
        <v>554</v>
      </c>
      <c r="C163" s="234"/>
      <c r="D163" s="234"/>
      <c r="E163" s="234"/>
      <c r="F163" s="234"/>
      <c r="G163" s="234"/>
      <c r="H163" s="234"/>
      <c r="I163" s="250" t="s">
        <v>555</v>
      </c>
      <c r="J163" s="245" t="s">
        <v>39</v>
      </c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  <c r="AM163" s="246"/>
      <c r="AN163" s="246"/>
      <c r="AO163" s="237" t="n">
        <f aca="false">SUM(AN163/$AN$2)</f>
        <v>0</v>
      </c>
      <c r="AP163" s="246" t="n">
        <v>10000</v>
      </c>
      <c r="AQ163" s="246"/>
      <c r="AR163" s="237" t="n">
        <f aca="false">SUM(AP163/$AN$2)</f>
        <v>1327.22808414626</v>
      </c>
      <c r="AS163" s="237"/>
      <c r="AT163" s="237" t="n">
        <v>10000</v>
      </c>
      <c r="AU163" s="237"/>
      <c r="AV163" s="237"/>
      <c r="AW163" s="237" t="n">
        <v>0</v>
      </c>
      <c r="AX163" s="45"/>
      <c r="AY163" s="45"/>
      <c r="AZ163" s="45"/>
      <c r="BA163" s="45"/>
      <c r="BB163" s="45"/>
      <c r="BC163" s="45"/>
      <c r="BD163" s="45" t="n">
        <f aca="false">SUM(AX163+AY163+AZ163+BA163+BB163+BC163)</f>
        <v>0</v>
      </c>
      <c r="BE163" s="45" t="n">
        <f aca="false">SUM(AW163-BD163)</f>
        <v>0</v>
      </c>
      <c r="BF163" s="45" t="n">
        <f aca="false">SUM(BE163-AW163)</f>
        <v>0</v>
      </c>
      <c r="BG163" s="45"/>
      <c r="BH163" s="45" t="n">
        <v>1330</v>
      </c>
      <c r="BI163" s="45" t="n">
        <v>1330</v>
      </c>
      <c r="BJ163" s="45"/>
      <c r="BK163" s="45" t="n">
        <v>1330</v>
      </c>
      <c r="BL163" s="45" t="n">
        <v>1330</v>
      </c>
      <c r="BM163" s="46" t="n">
        <f aca="false">SUM(BJ163/BI163*100)</f>
        <v>0</v>
      </c>
    </row>
    <row r="164" customFormat="false" ht="12.75" hidden="true" customHeight="false" outlineLevel="0" collapsed="false">
      <c r="A164" s="238"/>
      <c r="B164" s="234" t="s">
        <v>554</v>
      </c>
      <c r="C164" s="234"/>
      <c r="D164" s="234"/>
      <c r="E164" s="234"/>
      <c r="F164" s="234"/>
      <c r="G164" s="234"/>
      <c r="H164" s="234"/>
      <c r="I164" s="250" t="s">
        <v>558</v>
      </c>
      <c r="J164" s="245" t="s">
        <v>667</v>
      </c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  <c r="AM164" s="246"/>
      <c r="AN164" s="246"/>
      <c r="AO164" s="237"/>
      <c r="AP164" s="246"/>
      <c r="AQ164" s="246"/>
      <c r="AR164" s="237"/>
      <c r="AS164" s="237"/>
      <c r="AT164" s="237"/>
      <c r="AU164" s="237"/>
      <c r="AV164" s="237"/>
      <c r="AW164" s="237" t="n">
        <v>1327.23</v>
      </c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 t="n">
        <v>0</v>
      </c>
      <c r="BI164" s="45" t="n">
        <v>0</v>
      </c>
      <c r="BJ164" s="45"/>
      <c r="BK164" s="45"/>
      <c r="BL164" s="45"/>
      <c r="BM164" s="46" t="n">
        <v>0</v>
      </c>
    </row>
    <row r="165" customFormat="false" ht="12.75" hidden="true" customHeight="false" outlineLevel="0" collapsed="false">
      <c r="A165" s="243"/>
      <c r="B165" s="247"/>
      <c r="C165" s="247"/>
      <c r="D165" s="247"/>
      <c r="E165" s="247"/>
      <c r="F165" s="247"/>
      <c r="G165" s="247"/>
      <c r="H165" s="247"/>
      <c r="I165" s="235" t="n">
        <v>3</v>
      </c>
      <c r="J165" s="236" t="s">
        <v>234</v>
      </c>
      <c r="K165" s="237" t="n">
        <f aca="false">SUM(K166)</f>
        <v>0</v>
      </c>
      <c r="L165" s="237" t="n">
        <f aca="false">SUM(L166)</f>
        <v>3000</v>
      </c>
      <c r="M165" s="237" t="n">
        <f aca="false">SUM(M166)</f>
        <v>3000</v>
      </c>
      <c r="N165" s="237" t="n">
        <f aca="false">SUM(N166)</f>
        <v>3000</v>
      </c>
      <c r="O165" s="237" t="n">
        <f aca="false">SUM(O166)</f>
        <v>3000</v>
      </c>
      <c r="P165" s="237" t="n">
        <f aca="false">SUM(P166)</f>
        <v>3000</v>
      </c>
      <c r="Q165" s="237" t="n">
        <f aca="false">SUM(Q166)</f>
        <v>3000</v>
      </c>
      <c r="R165" s="237" t="n">
        <f aca="false">SUM(R166)</f>
        <v>0</v>
      </c>
      <c r="S165" s="237" t="n">
        <f aca="false">SUM(S166)</f>
        <v>3000</v>
      </c>
      <c r="T165" s="237" t="n">
        <f aca="false">SUM(T166)</f>
        <v>0</v>
      </c>
      <c r="U165" s="237" t="n">
        <f aca="false">SUM(U166)</f>
        <v>0</v>
      </c>
      <c r="V165" s="237" t="n">
        <f aca="false">SUM(V166)</f>
        <v>100</v>
      </c>
      <c r="W165" s="237" t="n">
        <f aca="false">SUM(W166)</f>
        <v>3000</v>
      </c>
      <c r="X165" s="237" t="n">
        <f aca="false">SUM(X166)</f>
        <v>3000</v>
      </c>
      <c r="Y165" s="237" t="n">
        <f aca="false">SUM(Y166)</f>
        <v>3000</v>
      </c>
      <c r="Z165" s="237" t="n">
        <f aca="false">SUM(Z166)</f>
        <v>3000</v>
      </c>
      <c r="AA165" s="237" t="n">
        <f aca="false">SUM(AA166)</f>
        <v>8000</v>
      </c>
      <c r="AB165" s="237" t="n">
        <f aca="false">SUM(AB166)</f>
        <v>0</v>
      </c>
      <c r="AC165" s="237" t="n">
        <f aca="false">SUM(AC166)</f>
        <v>30000</v>
      </c>
      <c r="AD165" s="237" t="n">
        <f aca="false">SUM(AD166)</f>
        <v>10000</v>
      </c>
      <c r="AE165" s="237" t="n">
        <f aca="false">SUM(AE166)</f>
        <v>0</v>
      </c>
      <c r="AF165" s="237" t="n">
        <f aca="false">SUM(AF166)</f>
        <v>0</v>
      </c>
      <c r="AG165" s="237" t="n">
        <f aca="false">SUM(AG166)</f>
        <v>10000</v>
      </c>
      <c r="AH165" s="237" t="n">
        <f aca="false">SUM(AH166)</f>
        <v>4997.09</v>
      </c>
      <c r="AI165" s="237" t="n">
        <f aca="false">SUM(AI166)</f>
        <v>10000</v>
      </c>
      <c r="AJ165" s="237" t="n">
        <f aca="false">SUM(AJ166)</f>
        <v>0</v>
      </c>
      <c r="AK165" s="237" t="n">
        <f aca="false">SUM(AK166)</f>
        <v>10000</v>
      </c>
      <c r="AL165" s="237" t="n">
        <f aca="false">SUM(AL166)</f>
        <v>0</v>
      </c>
      <c r="AM165" s="237" t="n">
        <f aca="false">SUM(AM166)</f>
        <v>0</v>
      </c>
      <c r="AN165" s="237" t="n">
        <f aca="false">SUM(AN166)</f>
        <v>10000</v>
      </c>
      <c r="AO165" s="237" t="n">
        <f aca="false">SUM(AN165/$AN$2)</f>
        <v>1327.22808414626</v>
      </c>
      <c r="AP165" s="237" t="n">
        <f aca="false">SUM(AP166)</f>
        <v>10000</v>
      </c>
      <c r="AQ165" s="237" t="n">
        <f aca="false">SUM(AQ166)</f>
        <v>0</v>
      </c>
      <c r="AR165" s="237" t="n">
        <f aca="false">SUM(AP165/$AN$2)</f>
        <v>1327.22808414626</v>
      </c>
      <c r="AS165" s="237"/>
      <c r="AT165" s="237" t="n">
        <f aca="false">SUM(AT166)</f>
        <v>0</v>
      </c>
      <c r="AU165" s="237" t="n">
        <f aca="false">SUM(AU166)</f>
        <v>0</v>
      </c>
      <c r="AV165" s="237" t="n">
        <f aca="false">SUM(AV166)</f>
        <v>0</v>
      </c>
      <c r="AW165" s="237" t="n">
        <f aca="false">SUM(AR165+AU165-AV165)</f>
        <v>1327.22808414626</v>
      </c>
      <c r="AX165" s="45"/>
      <c r="AY165" s="45"/>
      <c r="AZ165" s="45"/>
      <c r="BA165" s="45"/>
      <c r="BB165" s="45"/>
      <c r="BC165" s="45"/>
      <c r="BD165" s="45" t="n">
        <f aca="false">SUM(AX165+AY165+AZ165+BA165+BB165+BC165)</f>
        <v>0</v>
      </c>
      <c r="BE165" s="45" t="n">
        <f aca="false">SUM(AW165-BD165)</f>
        <v>1327.22808414626</v>
      </c>
      <c r="BF165" s="45" t="n">
        <f aca="false">SUM(BE165-AW165)</f>
        <v>0</v>
      </c>
      <c r="BG165" s="45" t="n">
        <f aca="false">SUM(BG166)</f>
        <v>0</v>
      </c>
      <c r="BH165" s="45" t="n">
        <f aca="false">SUM(BH166)</f>
        <v>1330</v>
      </c>
      <c r="BI165" s="45" t="n">
        <f aca="false">SUM(BI166)</f>
        <v>1330</v>
      </c>
      <c r="BJ165" s="45" t="n">
        <f aca="false">SUM(BJ166)</f>
        <v>0</v>
      </c>
      <c r="BK165" s="45" t="n">
        <f aca="false">SUM(BK166)</f>
        <v>1330</v>
      </c>
      <c r="BL165" s="45" t="n">
        <f aca="false">SUM(BL166)</f>
        <v>1330</v>
      </c>
      <c r="BM165" s="46" t="n">
        <f aca="false">SUM(BJ165/BI165*100)</f>
        <v>0</v>
      </c>
    </row>
    <row r="166" customFormat="false" ht="12.75" hidden="true" customHeight="false" outlineLevel="0" collapsed="false">
      <c r="A166" s="243"/>
      <c r="B166" s="247" t="s">
        <v>555</v>
      </c>
      <c r="C166" s="247"/>
      <c r="D166" s="247"/>
      <c r="E166" s="247"/>
      <c r="F166" s="247"/>
      <c r="G166" s="247"/>
      <c r="H166" s="247"/>
      <c r="I166" s="235" t="n">
        <v>38</v>
      </c>
      <c r="J166" s="236" t="s">
        <v>545</v>
      </c>
      <c r="K166" s="237" t="n">
        <f aca="false">SUM(K167)</f>
        <v>0</v>
      </c>
      <c r="L166" s="237" t="n">
        <f aca="false">SUM(L167)</f>
        <v>3000</v>
      </c>
      <c r="M166" s="237" t="n">
        <f aca="false">SUM(M167)</f>
        <v>3000</v>
      </c>
      <c r="N166" s="237" t="n">
        <f aca="false">SUM(N167)</f>
        <v>3000</v>
      </c>
      <c r="O166" s="237" t="n">
        <f aca="false">SUM(O167)</f>
        <v>3000</v>
      </c>
      <c r="P166" s="237" t="n">
        <f aca="false">SUM(P167)</f>
        <v>3000</v>
      </c>
      <c r="Q166" s="237" t="n">
        <f aca="false">SUM(Q167)</f>
        <v>3000</v>
      </c>
      <c r="R166" s="237" t="n">
        <f aca="false">SUM(R167)</f>
        <v>0</v>
      </c>
      <c r="S166" s="237" t="n">
        <f aca="false">SUM(S167)</f>
        <v>3000</v>
      </c>
      <c r="T166" s="237" t="n">
        <f aca="false">SUM(T167)</f>
        <v>0</v>
      </c>
      <c r="U166" s="237" t="n">
        <f aca="false">SUM(U167)</f>
        <v>0</v>
      </c>
      <c r="V166" s="237" t="n">
        <f aca="false">SUM(V167)</f>
        <v>100</v>
      </c>
      <c r="W166" s="237" t="n">
        <f aca="false">SUM(W167)</f>
        <v>3000</v>
      </c>
      <c r="X166" s="237" t="n">
        <f aca="false">SUM(X167)</f>
        <v>3000</v>
      </c>
      <c r="Y166" s="237" t="n">
        <f aca="false">SUM(Y167)</f>
        <v>3000</v>
      </c>
      <c r="Z166" s="237" t="n">
        <f aca="false">SUM(Z167)</f>
        <v>3000</v>
      </c>
      <c r="AA166" s="237" t="n">
        <f aca="false">SUM(AA167)</f>
        <v>8000</v>
      </c>
      <c r="AB166" s="237" t="n">
        <f aca="false">SUM(AB167)</f>
        <v>0</v>
      </c>
      <c r="AC166" s="237" t="n">
        <f aca="false">SUM(AC167)</f>
        <v>30000</v>
      </c>
      <c r="AD166" s="237" t="n">
        <f aca="false">SUM(AD167)</f>
        <v>10000</v>
      </c>
      <c r="AE166" s="237" t="n">
        <f aca="false">SUM(AE167)</f>
        <v>0</v>
      </c>
      <c r="AF166" s="237" t="n">
        <f aca="false">SUM(AF167)</f>
        <v>0</v>
      </c>
      <c r="AG166" s="237" t="n">
        <f aca="false">SUM(AG167)</f>
        <v>10000</v>
      </c>
      <c r="AH166" s="237" t="n">
        <f aca="false">SUM(AH167)</f>
        <v>4997.09</v>
      </c>
      <c r="AI166" s="237" t="n">
        <f aca="false">SUM(AI167)</f>
        <v>10000</v>
      </c>
      <c r="AJ166" s="237" t="n">
        <f aca="false">SUM(AJ167)</f>
        <v>0</v>
      </c>
      <c r="AK166" s="237" t="n">
        <f aca="false">SUM(AK167)</f>
        <v>10000</v>
      </c>
      <c r="AL166" s="237" t="n">
        <f aca="false">SUM(AL167)</f>
        <v>0</v>
      </c>
      <c r="AM166" s="237" t="n">
        <f aca="false">SUM(AM167)</f>
        <v>0</v>
      </c>
      <c r="AN166" s="237" t="n">
        <f aca="false">SUM(AN167)</f>
        <v>10000</v>
      </c>
      <c r="AO166" s="237" t="n">
        <f aca="false">SUM(AN166/$AN$2)</f>
        <v>1327.22808414626</v>
      </c>
      <c r="AP166" s="237" t="n">
        <f aca="false">SUM(AP167)</f>
        <v>10000</v>
      </c>
      <c r="AQ166" s="237"/>
      <c r="AR166" s="237" t="n">
        <f aca="false">SUM(AP166/$AN$2)</f>
        <v>1327.22808414626</v>
      </c>
      <c r="AS166" s="237"/>
      <c r="AT166" s="237" t="n">
        <f aca="false">SUM(AT167)</f>
        <v>0</v>
      </c>
      <c r="AU166" s="237" t="n">
        <f aca="false">SUM(AU167)</f>
        <v>0</v>
      </c>
      <c r="AV166" s="237" t="n">
        <f aca="false">SUM(AV167)</f>
        <v>0</v>
      </c>
      <c r="AW166" s="237" t="n">
        <f aca="false">SUM(AR166+AU166-AV166)</f>
        <v>1327.22808414626</v>
      </c>
      <c r="AX166" s="45"/>
      <c r="AY166" s="45"/>
      <c r="AZ166" s="45"/>
      <c r="BA166" s="45"/>
      <c r="BB166" s="45"/>
      <c r="BC166" s="45"/>
      <c r="BD166" s="45" t="n">
        <f aca="false">SUM(AX166+AY166+AZ166+BA166+BB166+BC166)</f>
        <v>0</v>
      </c>
      <c r="BE166" s="45" t="n">
        <f aca="false">SUM(AW166-BD166)</f>
        <v>1327.22808414626</v>
      </c>
      <c r="BF166" s="45" t="n">
        <f aca="false">SUM(BE166-AW166)</f>
        <v>0</v>
      </c>
      <c r="BG166" s="45" t="n">
        <f aca="false">SUM(BG167)</f>
        <v>0</v>
      </c>
      <c r="BH166" s="45" t="n">
        <f aca="false">SUM(BH167)</f>
        <v>1330</v>
      </c>
      <c r="BI166" s="45" t="n">
        <f aca="false">SUM(BI167)</f>
        <v>1330</v>
      </c>
      <c r="BJ166" s="45" t="n">
        <f aca="false">SUM(BJ167)</f>
        <v>0</v>
      </c>
      <c r="BK166" s="45" t="n">
        <v>1330</v>
      </c>
      <c r="BL166" s="45" t="n">
        <v>1330</v>
      </c>
      <c r="BM166" s="46" t="n">
        <f aca="false">SUM(BJ166/BI166*100)</f>
        <v>0</v>
      </c>
    </row>
    <row r="167" customFormat="false" ht="12.75" hidden="true" customHeight="false" outlineLevel="0" collapsed="false">
      <c r="A167" s="238"/>
      <c r="B167" s="234"/>
      <c r="C167" s="234"/>
      <c r="D167" s="234"/>
      <c r="E167" s="234"/>
      <c r="F167" s="234"/>
      <c r="G167" s="234"/>
      <c r="H167" s="234"/>
      <c r="I167" s="244" t="n">
        <v>381</v>
      </c>
      <c r="J167" s="245" t="s">
        <v>197</v>
      </c>
      <c r="K167" s="246" t="n">
        <f aca="false">SUM(K168)</f>
        <v>0</v>
      </c>
      <c r="L167" s="246" t="n">
        <f aca="false">SUM(L168)</f>
        <v>3000</v>
      </c>
      <c r="M167" s="246" t="n">
        <f aca="false">SUM(M168)</f>
        <v>3000</v>
      </c>
      <c r="N167" s="246" t="n">
        <f aca="false">SUM(N168)</f>
        <v>3000</v>
      </c>
      <c r="O167" s="246" t="n">
        <f aca="false">SUM(O168)</f>
        <v>3000</v>
      </c>
      <c r="P167" s="246" t="n">
        <f aca="false">SUM(P168)</f>
        <v>3000</v>
      </c>
      <c r="Q167" s="246" t="n">
        <f aca="false">SUM(Q168)</f>
        <v>3000</v>
      </c>
      <c r="R167" s="246" t="n">
        <f aca="false">SUM(R168)</f>
        <v>0</v>
      </c>
      <c r="S167" s="246" t="n">
        <f aca="false">SUM(S168)</f>
        <v>3000</v>
      </c>
      <c r="T167" s="246" t="n">
        <f aca="false">SUM(T168)</f>
        <v>0</v>
      </c>
      <c r="U167" s="246" t="n">
        <f aca="false">SUM(U168)</f>
        <v>0</v>
      </c>
      <c r="V167" s="246" t="n">
        <f aca="false">SUM(V168)</f>
        <v>100</v>
      </c>
      <c r="W167" s="246" t="n">
        <f aca="false">SUM(W168)</f>
        <v>3000</v>
      </c>
      <c r="X167" s="246" t="n">
        <f aca="false">SUM(X168)</f>
        <v>3000</v>
      </c>
      <c r="Y167" s="246" t="n">
        <f aca="false">SUM(Y168)</f>
        <v>3000</v>
      </c>
      <c r="Z167" s="246" t="n">
        <f aca="false">SUM(Z168)</f>
        <v>3000</v>
      </c>
      <c r="AA167" s="246" t="n">
        <f aca="false">SUM(AA168)</f>
        <v>8000</v>
      </c>
      <c r="AB167" s="246" t="n">
        <f aca="false">SUM(AB168)</f>
        <v>0</v>
      </c>
      <c r="AC167" s="246" t="n">
        <f aca="false">SUM(AC168)</f>
        <v>30000</v>
      </c>
      <c r="AD167" s="246" t="n">
        <f aca="false">SUM(AD168)</f>
        <v>10000</v>
      </c>
      <c r="AE167" s="246" t="n">
        <f aca="false">SUM(AE168)</f>
        <v>0</v>
      </c>
      <c r="AF167" s="246" t="n">
        <f aca="false">SUM(AF168)</f>
        <v>0</v>
      </c>
      <c r="AG167" s="246" t="n">
        <f aca="false">SUM(AG168)</f>
        <v>10000</v>
      </c>
      <c r="AH167" s="246" t="n">
        <f aca="false">SUM(AH168)</f>
        <v>4997.09</v>
      </c>
      <c r="AI167" s="246" t="n">
        <f aca="false">SUM(AI168)</f>
        <v>10000</v>
      </c>
      <c r="AJ167" s="246" t="n">
        <f aca="false">SUM(AJ168)</f>
        <v>0</v>
      </c>
      <c r="AK167" s="246" t="n">
        <f aca="false">SUM(AK168)</f>
        <v>10000</v>
      </c>
      <c r="AL167" s="246" t="n">
        <f aca="false">SUM(AL168)</f>
        <v>0</v>
      </c>
      <c r="AM167" s="246" t="n">
        <f aca="false">SUM(AM168)</f>
        <v>0</v>
      </c>
      <c r="AN167" s="246" t="n">
        <f aca="false">SUM(AN168)</f>
        <v>10000</v>
      </c>
      <c r="AO167" s="237" t="n">
        <f aca="false">SUM(AN167/$AN$2)</f>
        <v>1327.22808414626</v>
      </c>
      <c r="AP167" s="246" t="n">
        <f aca="false">SUM(AP168)</f>
        <v>10000</v>
      </c>
      <c r="AQ167" s="246"/>
      <c r="AR167" s="237" t="n">
        <f aca="false">SUM(AP167/$AN$2)</f>
        <v>1327.22808414626</v>
      </c>
      <c r="AS167" s="237"/>
      <c r="AT167" s="237" t="n">
        <f aca="false">SUM(AT168)</f>
        <v>0</v>
      </c>
      <c r="AU167" s="237" t="n">
        <f aca="false">SUM(AU168)</f>
        <v>0</v>
      </c>
      <c r="AV167" s="237" t="n">
        <f aca="false">SUM(AV168)</f>
        <v>0</v>
      </c>
      <c r="AW167" s="237" t="n">
        <f aca="false">SUM(AR167+AU167-AV167)</f>
        <v>1327.22808414626</v>
      </c>
      <c r="AX167" s="45"/>
      <c r="AY167" s="45"/>
      <c r="AZ167" s="45"/>
      <c r="BA167" s="45"/>
      <c r="BB167" s="45"/>
      <c r="BC167" s="45"/>
      <c r="BD167" s="45" t="n">
        <f aca="false">SUM(AX167+AY167+AZ167+BA167+BB167+BC167)</f>
        <v>0</v>
      </c>
      <c r="BE167" s="45" t="n">
        <f aca="false">SUM(AW167-BD167)</f>
        <v>1327.22808414626</v>
      </c>
      <c r="BF167" s="45" t="n">
        <f aca="false">SUM(BE167-AW167)</f>
        <v>0</v>
      </c>
      <c r="BG167" s="45" t="n">
        <f aca="false">SUM(BG168)</f>
        <v>0</v>
      </c>
      <c r="BH167" s="45" t="n">
        <f aca="false">SUM(BH168)</f>
        <v>1330</v>
      </c>
      <c r="BI167" s="45" t="n">
        <f aca="false">SUM(BI168)</f>
        <v>1330</v>
      </c>
      <c r="BJ167" s="45" t="n">
        <f aca="false">SUM(BJ168)</f>
        <v>0</v>
      </c>
      <c r="BK167" s="45"/>
      <c r="BL167" s="45"/>
      <c r="BM167" s="46" t="n">
        <f aca="false">SUM(BJ167/BI167*100)</f>
        <v>0</v>
      </c>
    </row>
    <row r="168" customFormat="false" ht="12.75" hidden="true" customHeight="false" outlineLevel="0" collapsed="false">
      <c r="A168" s="238"/>
      <c r="B168" s="234"/>
      <c r="C168" s="234"/>
      <c r="D168" s="234"/>
      <c r="E168" s="234"/>
      <c r="F168" s="234"/>
      <c r="G168" s="234"/>
      <c r="H168" s="234"/>
      <c r="I168" s="244" t="n">
        <v>38111</v>
      </c>
      <c r="J168" s="245" t="s">
        <v>665</v>
      </c>
      <c r="K168" s="246" t="n">
        <v>0</v>
      </c>
      <c r="L168" s="246" t="n">
        <v>3000</v>
      </c>
      <c r="M168" s="246" t="n">
        <v>3000</v>
      </c>
      <c r="N168" s="246" t="n">
        <v>3000</v>
      </c>
      <c r="O168" s="246" t="n">
        <v>3000</v>
      </c>
      <c r="P168" s="246" t="n">
        <v>3000</v>
      </c>
      <c r="Q168" s="246" t="n">
        <v>3000</v>
      </c>
      <c r="R168" s="246"/>
      <c r="S168" s="246" t="n">
        <v>3000</v>
      </c>
      <c r="T168" s="246"/>
      <c r="U168" s="246"/>
      <c r="V168" s="237" t="n">
        <f aca="false">S168/P168*100</f>
        <v>100</v>
      </c>
      <c r="W168" s="246" t="n">
        <v>3000</v>
      </c>
      <c r="X168" s="246" t="n">
        <v>3000</v>
      </c>
      <c r="Y168" s="246" t="n">
        <v>3000</v>
      </c>
      <c r="Z168" s="246" t="n">
        <v>3000</v>
      </c>
      <c r="AA168" s="246" t="n">
        <v>8000</v>
      </c>
      <c r="AB168" s="246"/>
      <c r="AC168" s="246" t="n">
        <v>30000</v>
      </c>
      <c r="AD168" s="246" t="n">
        <v>10000</v>
      </c>
      <c r="AE168" s="246"/>
      <c r="AF168" s="246"/>
      <c r="AG168" s="248" t="n">
        <v>10000</v>
      </c>
      <c r="AH168" s="246" t="n">
        <v>4997.09</v>
      </c>
      <c r="AI168" s="246" t="n">
        <v>10000</v>
      </c>
      <c r="AJ168" s="45" t="n">
        <v>0</v>
      </c>
      <c r="AK168" s="246" t="n">
        <v>10000</v>
      </c>
      <c r="AL168" s="246"/>
      <c r="AM168" s="246"/>
      <c r="AN168" s="45" t="n">
        <f aca="false">SUM(AK168+AL168-AM168)</f>
        <v>10000</v>
      </c>
      <c r="AO168" s="237" t="n">
        <f aca="false">SUM(AN168/$AN$2)</f>
        <v>1327.22808414626</v>
      </c>
      <c r="AP168" s="45" t="n">
        <v>10000</v>
      </c>
      <c r="AQ168" s="45"/>
      <c r="AR168" s="237" t="n">
        <f aca="false">SUM(AP168/$AN$2)</f>
        <v>1327.22808414626</v>
      </c>
      <c r="AS168" s="237"/>
      <c r="AT168" s="237"/>
      <c r="AU168" s="237"/>
      <c r="AV168" s="237"/>
      <c r="AW168" s="237" t="n">
        <f aca="false">SUM(AR168+AU168-AV168)</f>
        <v>1327.22808414626</v>
      </c>
      <c r="AX168" s="45"/>
      <c r="AY168" s="45" t="n">
        <v>1327.23</v>
      </c>
      <c r="AZ168" s="45"/>
      <c r="BA168" s="45"/>
      <c r="BB168" s="45"/>
      <c r="BC168" s="45"/>
      <c r="BD168" s="45" t="n">
        <f aca="false">SUM(AX168+AY168+AZ168+BA168+BB168+BC168)</f>
        <v>1327.23</v>
      </c>
      <c r="BE168" s="45" t="n">
        <f aca="false">SUM(AW168-BD168)</f>
        <v>-0.00191585373954695</v>
      </c>
      <c r="BF168" s="45" t="n">
        <f aca="false">SUM(BE168-AW168)</f>
        <v>-1327.23</v>
      </c>
      <c r="BG168" s="45"/>
      <c r="BH168" s="45" t="n">
        <v>1330</v>
      </c>
      <c r="BI168" s="45" t="n">
        <v>1330</v>
      </c>
      <c r="BJ168" s="45"/>
      <c r="BK168" s="45"/>
      <c r="BL168" s="45"/>
      <c r="BM168" s="46" t="n">
        <f aca="false">SUM(BJ168/BI168*100)</f>
        <v>0</v>
      </c>
    </row>
    <row r="169" customFormat="false" ht="12.75" hidden="true" customHeight="false" outlineLevel="0" collapsed="false">
      <c r="A169" s="243" t="s">
        <v>668</v>
      </c>
      <c r="B169" s="247"/>
      <c r="C169" s="247"/>
      <c r="D169" s="247"/>
      <c r="E169" s="247"/>
      <c r="F169" s="247"/>
      <c r="G169" s="247"/>
      <c r="H169" s="247"/>
      <c r="I169" s="235" t="s">
        <v>669</v>
      </c>
      <c r="J169" s="236" t="s">
        <v>670</v>
      </c>
      <c r="K169" s="237" t="n">
        <f aca="false">SUM(K170+K186)</f>
        <v>82578.36</v>
      </c>
      <c r="L169" s="237" t="n">
        <f aca="false">SUM(L170+L186)</f>
        <v>25000</v>
      </c>
      <c r="M169" s="237" t="n">
        <f aca="false">SUM(M170+M186)</f>
        <v>25000</v>
      </c>
      <c r="N169" s="237" t="n">
        <f aca="false">SUM(N170+N186)</f>
        <v>122000</v>
      </c>
      <c r="O169" s="237" t="n">
        <f aca="false">SUM(O170+O186)</f>
        <v>122000</v>
      </c>
      <c r="P169" s="237" t="n">
        <f aca="false">SUM(P170+P186)</f>
        <v>129000</v>
      </c>
      <c r="Q169" s="237" t="n">
        <f aca="false">SUM(Q170+Q186)</f>
        <v>129000</v>
      </c>
      <c r="R169" s="237" t="n">
        <f aca="false">SUM(R170+R186)</f>
        <v>42556.25</v>
      </c>
      <c r="S169" s="237" t="n">
        <f aca="false">SUM(S170+S186+S194)</f>
        <v>110000</v>
      </c>
      <c r="T169" s="237" t="n">
        <f aca="false">SUM(T170+T186+T194)</f>
        <v>51240.19</v>
      </c>
      <c r="U169" s="237" t="n">
        <f aca="false">SUM(U170+U186+U194)</f>
        <v>0</v>
      </c>
      <c r="V169" s="237" t="n">
        <f aca="false">SUM(V170+V186+V194)</f>
        <v>161.390762843799</v>
      </c>
      <c r="W169" s="237" t="n">
        <f aca="false">SUM(W170+W186+W194)</f>
        <v>160000</v>
      </c>
      <c r="X169" s="237" t="n">
        <f aca="false">SUM(X170+X186+X194)</f>
        <v>191000</v>
      </c>
      <c r="Y169" s="237" t="n">
        <f aca="false">SUM(Y170+Y186+Y194)</f>
        <v>199500</v>
      </c>
      <c r="Z169" s="237" t="n">
        <f aca="false">SUM(Z170+Z186+Z194)</f>
        <v>199500</v>
      </c>
      <c r="AA169" s="237" t="n">
        <f aca="false">SUM(AA170+AA186+AA194)</f>
        <v>220000</v>
      </c>
      <c r="AB169" s="237" t="n">
        <f aca="false">SUM(AB170+AB186+AB194)</f>
        <v>110744.73</v>
      </c>
      <c r="AC169" s="237" t="n">
        <f aca="false">SUM(AC170+AC186+AC194)</f>
        <v>220000</v>
      </c>
      <c r="AD169" s="237" t="n">
        <f aca="false">SUM(AD170+AD186+AD194)</f>
        <v>208000</v>
      </c>
      <c r="AE169" s="237" t="n">
        <f aca="false">SUM(AE170+AE186+AE194)</f>
        <v>0</v>
      </c>
      <c r="AF169" s="237" t="n">
        <f aca="false">SUM(AF170+AF186+AF194)</f>
        <v>0</v>
      </c>
      <c r="AG169" s="237" t="n">
        <f aca="false">SUM(AG170+AG186+AG194)</f>
        <v>224000</v>
      </c>
      <c r="AH169" s="237" t="n">
        <f aca="false">SUM(AH170+AH186+AH194)</f>
        <v>135922.87</v>
      </c>
      <c r="AI169" s="237" t="n">
        <f aca="false">SUM(AI170+AI186+AI194)</f>
        <v>223000</v>
      </c>
      <c r="AJ169" s="237" t="n">
        <f aca="false">SUM(AJ170+AJ186+AJ194)</f>
        <v>64888.98</v>
      </c>
      <c r="AK169" s="237" t="n">
        <f aca="false">SUM(AK170+AK186+AK194)</f>
        <v>271000</v>
      </c>
      <c r="AL169" s="237" t="n">
        <f aca="false">SUM(AL170+AL186+AL194)</f>
        <v>33500</v>
      </c>
      <c r="AM169" s="237" t="n">
        <f aca="false">SUM(AM170+AM186+AM194)</f>
        <v>0</v>
      </c>
      <c r="AN169" s="237" t="n">
        <f aca="false">SUM(AN170+AN186+AN194)</f>
        <v>304500</v>
      </c>
      <c r="AO169" s="237" t="n">
        <f aca="false">SUM(AN169/$AN$2)</f>
        <v>40414.0951622536</v>
      </c>
      <c r="AP169" s="237" t="n">
        <f aca="false">SUM(AP170+AP186+AP194)</f>
        <v>300500</v>
      </c>
      <c r="AQ169" s="237" t="n">
        <f aca="false">SUM(AQ170+AQ186+AQ194)</f>
        <v>0</v>
      </c>
      <c r="AR169" s="237" t="n">
        <f aca="false">SUM(AP169/$AN$2)</f>
        <v>39883.2039285951</v>
      </c>
      <c r="AS169" s="237"/>
      <c r="AT169" s="237" t="n">
        <f aca="false">SUM(AT170+AT186+AT194)</f>
        <v>21432.65</v>
      </c>
      <c r="AU169" s="237" t="n">
        <f aca="false">SUM(AU170+AU186+AU194)</f>
        <v>2000</v>
      </c>
      <c r="AV169" s="237" t="n">
        <f aca="false">SUM(AV170+AV186+AV194)</f>
        <v>0</v>
      </c>
      <c r="AW169" s="237" t="n">
        <f aca="false">SUM(AR169+AU169-AV169)</f>
        <v>41883.2039285951</v>
      </c>
      <c r="AX169" s="45"/>
      <c r="AY169" s="45"/>
      <c r="AZ169" s="45"/>
      <c r="BA169" s="45"/>
      <c r="BB169" s="45"/>
      <c r="BC169" s="45"/>
      <c r="BD169" s="45" t="n">
        <f aca="false">SUM(AX169+AY169+AZ169+BA169+BB169+BC169)</f>
        <v>0</v>
      </c>
      <c r="BE169" s="45" t="n">
        <f aca="false">SUM(AW169-BD169)</f>
        <v>41883.2039285951</v>
      </c>
      <c r="BF169" s="45" t="n">
        <f aca="false">SUM(BE169-AW169)</f>
        <v>0</v>
      </c>
      <c r="BG169" s="45" t="n">
        <f aca="false">SUM(BG170+BG186+BG194)</f>
        <v>31631</v>
      </c>
      <c r="BH169" s="45" t="n">
        <f aca="false">SUM(BH170+BH186+BH194)</f>
        <v>52850</v>
      </c>
      <c r="BI169" s="45" t="n">
        <f aca="false">SUM(BI170+BI186+BI194)</f>
        <v>52850</v>
      </c>
      <c r="BJ169" s="45" t="n">
        <f aca="false">SUM(BJ170+BJ186+BJ194)</f>
        <v>20871.87</v>
      </c>
      <c r="BK169" s="45" t="n">
        <f aca="false">SUM(BK170+BK186+BK194)</f>
        <v>49000</v>
      </c>
      <c r="BL169" s="45" t="n">
        <f aca="false">SUM(BL170+BL186+BL194)</f>
        <v>49000</v>
      </c>
      <c r="BM169" s="46" t="n">
        <f aca="false">SUM(BJ169/BI169*100)</f>
        <v>39.4926584673605</v>
      </c>
    </row>
    <row r="170" customFormat="false" ht="12.75" hidden="true" customHeight="false" outlineLevel="0" collapsed="false">
      <c r="A170" s="238" t="s">
        <v>671</v>
      </c>
      <c r="B170" s="234"/>
      <c r="C170" s="234"/>
      <c r="D170" s="234"/>
      <c r="E170" s="234"/>
      <c r="F170" s="234"/>
      <c r="G170" s="234"/>
      <c r="H170" s="234"/>
      <c r="I170" s="244" t="s">
        <v>533</v>
      </c>
      <c r="J170" s="245" t="s">
        <v>672</v>
      </c>
      <c r="K170" s="246" t="n">
        <f aca="false">SUM(K171)</f>
        <v>8000</v>
      </c>
      <c r="L170" s="246" t="n">
        <f aca="false">SUM(L171)</f>
        <v>10000</v>
      </c>
      <c r="M170" s="246" t="n">
        <f aca="false">SUM(M171)</f>
        <v>10000</v>
      </c>
      <c r="N170" s="246" t="n">
        <f aca="false">SUM(N171)</f>
        <v>82000</v>
      </c>
      <c r="O170" s="246" t="n">
        <f aca="false">SUM(O171)</f>
        <v>82000</v>
      </c>
      <c r="P170" s="246" t="n">
        <f aca="false">SUM(P171)</f>
        <v>82000</v>
      </c>
      <c r="Q170" s="246" t="n">
        <f aca="false">SUM(Q171)</f>
        <v>82000</v>
      </c>
      <c r="R170" s="246" t="n">
        <f aca="false">SUM(R171)</f>
        <v>37145.75</v>
      </c>
      <c r="S170" s="246" t="n">
        <f aca="false">SUM(S171)</f>
        <v>80000</v>
      </c>
      <c r="T170" s="246" t="n">
        <f aca="false">SUM(T171)</f>
        <v>29334.9</v>
      </c>
      <c r="U170" s="246" t="n">
        <f aca="false">SUM(U171)</f>
        <v>0</v>
      </c>
      <c r="V170" s="246" t="n">
        <f aca="false">SUM(V171)</f>
        <v>97.5609756097561</v>
      </c>
      <c r="W170" s="246" t="n">
        <f aca="false">SUM(W171)</f>
        <v>100000</v>
      </c>
      <c r="X170" s="246" t="n">
        <f aca="false">SUM(X171)</f>
        <v>100000</v>
      </c>
      <c r="Y170" s="246" t="n">
        <f aca="false">SUM(Y171)</f>
        <v>100000</v>
      </c>
      <c r="Z170" s="246" t="n">
        <f aca="false">SUM(Z171)</f>
        <v>100000</v>
      </c>
      <c r="AA170" s="246" t="n">
        <f aca="false">SUM(AA171)</f>
        <v>116000</v>
      </c>
      <c r="AB170" s="246" t="n">
        <f aca="false">SUM(AB171)</f>
        <v>63895.98</v>
      </c>
      <c r="AC170" s="246" t="n">
        <f aca="false">SUM(AC171)</f>
        <v>116000</v>
      </c>
      <c r="AD170" s="246" t="n">
        <f aca="false">SUM(AD171)</f>
        <v>116000</v>
      </c>
      <c r="AE170" s="246" t="n">
        <f aca="false">SUM(AE171)</f>
        <v>0</v>
      </c>
      <c r="AF170" s="246" t="n">
        <f aca="false">SUM(AF171)</f>
        <v>0</v>
      </c>
      <c r="AG170" s="246" t="n">
        <f aca="false">SUM(AG171)</f>
        <v>116000</v>
      </c>
      <c r="AH170" s="246" t="n">
        <f aca="false">SUM(AH171)</f>
        <v>80602.94</v>
      </c>
      <c r="AI170" s="246" t="n">
        <f aca="false">SUM(AI171)</f>
        <v>116000</v>
      </c>
      <c r="AJ170" s="246" t="n">
        <f aca="false">SUM(AJ171)</f>
        <v>51267.74</v>
      </c>
      <c r="AK170" s="246" t="n">
        <f aca="false">SUM(AK171)</f>
        <v>136000</v>
      </c>
      <c r="AL170" s="246" t="n">
        <f aca="false">SUM(AL171)</f>
        <v>5000</v>
      </c>
      <c r="AM170" s="246" t="n">
        <f aca="false">SUM(AM171)</f>
        <v>0</v>
      </c>
      <c r="AN170" s="246" t="n">
        <f aca="false">SUM(AN171)</f>
        <v>141000</v>
      </c>
      <c r="AO170" s="237" t="n">
        <f aca="false">SUM(AN170/$AN$2)</f>
        <v>18713.9159864623</v>
      </c>
      <c r="AP170" s="246" t="n">
        <f aca="false">SUM(AP171)</f>
        <v>142000</v>
      </c>
      <c r="AQ170" s="246" t="n">
        <f aca="false">SUM(AQ171)</f>
        <v>0</v>
      </c>
      <c r="AR170" s="237" t="n">
        <f aca="false">SUM(AP170/$AN$2)</f>
        <v>18846.6387948769</v>
      </c>
      <c r="AS170" s="237"/>
      <c r="AT170" s="237" t="n">
        <f aca="false">SUM(AT171)</f>
        <v>10906.46</v>
      </c>
      <c r="AU170" s="237" t="n">
        <f aca="false">SUM(AU171)</f>
        <v>0</v>
      </c>
      <c r="AV170" s="237" t="n">
        <f aca="false">SUM(AV171)</f>
        <v>0</v>
      </c>
      <c r="AW170" s="237" t="n">
        <f aca="false">SUM(AR170+AU170-AV170)</f>
        <v>18846.6387948769</v>
      </c>
      <c r="AX170" s="45"/>
      <c r="AY170" s="45"/>
      <c r="AZ170" s="45"/>
      <c r="BA170" s="45"/>
      <c r="BB170" s="45"/>
      <c r="BC170" s="45"/>
      <c r="BD170" s="45" t="n">
        <f aca="false">SUM(AX170+AY170+AZ170+BA170+BB170+BC170)</f>
        <v>0</v>
      </c>
      <c r="BE170" s="45" t="n">
        <f aca="false">SUM(AW170-BD170)</f>
        <v>18846.6387948769</v>
      </c>
      <c r="BF170" s="45" t="n">
        <f aca="false">SUM(BE170-AW170)</f>
        <v>0</v>
      </c>
      <c r="BG170" s="45" t="n">
        <f aca="false">SUM(BG174)</f>
        <v>14841</v>
      </c>
      <c r="BH170" s="45" t="n">
        <f aca="false">SUM(BH174)</f>
        <v>37550</v>
      </c>
      <c r="BI170" s="45" t="n">
        <f aca="false">SUM(BI174)</f>
        <v>37550</v>
      </c>
      <c r="BJ170" s="45" t="n">
        <f aca="false">SUM(BJ174)</f>
        <v>12476.69</v>
      </c>
      <c r="BK170" s="45" t="n">
        <f aca="false">SUM(BK174)</f>
        <v>37500</v>
      </c>
      <c r="BL170" s="45" t="n">
        <f aca="false">SUM(BL174)</f>
        <v>37500</v>
      </c>
      <c r="BM170" s="46" t="n">
        <f aca="false">SUM(BJ170/BI170*100)</f>
        <v>33.2268708388815</v>
      </c>
    </row>
    <row r="171" customFormat="false" ht="12.75" hidden="true" customHeight="false" outlineLevel="0" collapsed="false">
      <c r="A171" s="238"/>
      <c r="B171" s="234"/>
      <c r="C171" s="234"/>
      <c r="D171" s="234"/>
      <c r="E171" s="234"/>
      <c r="F171" s="234"/>
      <c r="G171" s="234"/>
      <c r="H171" s="234"/>
      <c r="I171" s="244" t="s">
        <v>673</v>
      </c>
      <c r="J171" s="245"/>
      <c r="K171" s="246" t="n">
        <f aca="false">SUM(K174)</f>
        <v>8000</v>
      </c>
      <c r="L171" s="246" t="n">
        <f aca="false">SUM(L174)</f>
        <v>10000</v>
      </c>
      <c r="M171" s="246" t="n">
        <f aca="false">SUM(M174)</f>
        <v>10000</v>
      </c>
      <c r="N171" s="246" t="n">
        <f aca="false">SUM(N174)</f>
        <v>82000</v>
      </c>
      <c r="O171" s="246" t="n">
        <f aca="false">SUM(O174)</f>
        <v>82000</v>
      </c>
      <c r="P171" s="246" t="n">
        <f aca="false">SUM(P174)</f>
        <v>82000</v>
      </c>
      <c r="Q171" s="246" t="n">
        <f aca="false">SUM(Q174)</f>
        <v>82000</v>
      </c>
      <c r="R171" s="246" t="n">
        <f aca="false">SUM(R174)</f>
        <v>37145.75</v>
      </c>
      <c r="S171" s="246" t="n">
        <f aca="false">SUM(S174)</f>
        <v>80000</v>
      </c>
      <c r="T171" s="246" t="n">
        <f aca="false">SUM(T174)</f>
        <v>29334.9</v>
      </c>
      <c r="U171" s="246" t="n">
        <f aca="false">SUM(U174)</f>
        <v>0</v>
      </c>
      <c r="V171" s="246" t="n">
        <f aca="false">SUM(V174)</f>
        <v>97.5609756097561</v>
      </c>
      <c r="W171" s="246" t="n">
        <f aca="false">SUM(W174)</f>
        <v>100000</v>
      </c>
      <c r="X171" s="246" t="n">
        <f aca="false">SUM(X174)</f>
        <v>100000</v>
      </c>
      <c r="Y171" s="246" t="n">
        <f aca="false">SUM(Y174)</f>
        <v>100000</v>
      </c>
      <c r="Z171" s="246" t="n">
        <f aca="false">SUM(Z174)</f>
        <v>100000</v>
      </c>
      <c r="AA171" s="246" t="n">
        <f aca="false">SUM(AA174)</f>
        <v>116000</v>
      </c>
      <c r="AB171" s="246" t="n">
        <f aca="false">SUM(AB174)</f>
        <v>63895.98</v>
      </c>
      <c r="AC171" s="246" t="n">
        <f aca="false">SUM(AC174)</f>
        <v>116000</v>
      </c>
      <c r="AD171" s="246" t="n">
        <f aca="false">SUM(AD174)</f>
        <v>116000</v>
      </c>
      <c r="AE171" s="246" t="n">
        <f aca="false">SUM(AE174)</f>
        <v>0</v>
      </c>
      <c r="AF171" s="246" t="n">
        <f aca="false">SUM(AF174)</f>
        <v>0</v>
      </c>
      <c r="AG171" s="246" t="n">
        <f aca="false">SUM(AG174)</f>
        <v>116000</v>
      </c>
      <c r="AH171" s="246" t="n">
        <f aca="false">SUM(AH174)</f>
        <v>80602.94</v>
      </c>
      <c r="AI171" s="246" t="n">
        <f aca="false">SUM(AI174)</f>
        <v>116000</v>
      </c>
      <c r="AJ171" s="246" t="n">
        <f aca="false">SUM(AJ174)</f>
        <v>51267.74</v>
      </c>
      <c r="AK171" s="246" t="n">
        <f aca="false">SUM(AK174)</f>
        <v>136000</v>
      </c>
      <c r="AL171" s="246" t="n">
        <f aca="false">SUM(AL174)</f>
        <v>5000</v>
      </c>
      <c r="AM171" s="246" t="n">
        <f aca="false">SUM(AM174)</f>
        <v>0</v>
      </c>
      <c r="AN171" s="246" t="n">
        <f aca="false">SUM(AN174)</f>
        <v>141000</v>
      </c>
      <c r="AO171" s="237" t="n">
        <f aca="false">SUM(AN171/$AN$2)</f>
        <v>18713.9159864623</v>
      </c>
      <c r="AP171" s="246" t="n">
        <f aca="false">SUM(AP174)</f>
        <v>142000</v>
      </c>
      <c r="AQ171" s="246" t="n">
        <f aca="false">SUM(AQ174)</f>
        <v>0</v>
      </c>
      <c r="AR171" s="237" t="n">
        <f aca="false">SUM(AP171/$AN$2)</f>
        <v>18846.6387948769</v>
      </c>
      <c r="AS171" s="237"/>
      <c r="AT171" s="237" t="n">
        <f aca="false">SUM(AT174)</f>
        <v>10906.46</v>
      </c>
      <c r="AU171" s="237" t="n">
        <f aca="false">SUM(AU174)</f>
        <v>0</v>
      </c>
      <c r="AV171" s="237" t="n">
        <f aca="false">SUM(AV174)</f>
        <v>0</v>
      </c>
      <c r="AW171" s="237" t="n">
        <f aca="false">SUM(AR171+AU171-AV171)</f>
        <v>18846.6387948769</v>
      </c>
      <c r="AX171" s="45"/>
      <c r="AY171" s="45"/>
      <c r="AZ171" s="45"/>
      <c r="BA171" s="45"/>
      <c r="BB171" s="45"/>
      <c r="BC171" s="45"/>
      <c r="BD171" s="45" t="n">
        <f aca="false">SUM(AX171+AY171+AZ171+BA171+BB171+BC171)</f>
        <v>0</v>
      </c>
      <c r="BE171" s="45" t="n">
        <f aca="false">SUM(AW171-BD171)</f>
        <v>18846.6387948769</v>
      </c>
      <c r="BF171" s="45" t="n">
        <f aca="false">SUM(BE171-AW171)</f>
        <v>0</v>
      </c>
      <c r="BG171" s="45"/>
      <c r="BH171" s="45" t="n">
        <f aca="false">SUM(BH172:BH173)</f>
        <v>37550</v>
      </c>
      <c r="BI171" s="45" t="n">
        <f aca="false">SUM(BI172:BI173)</f>
        <v>37550</v>
      </c>
      <c r="BJ171" s="45" t="n">
        <f aca="false">SUM(BJ172:BJ173)</f>
        <v>12626.69</v>
      </c>
      <c r="BK171" s="45" t="n">
        <f aca="false">SUM(BK172:BK173)</f>
        <v>37500</v>
      </c>
      <c r="BL171" s="45" t="n">
        <f aca="false">SUM(BL172:BL173)</f>
        <v>37500</v>
      </c>
      <c r="BM171" s="46" t="n">
        <f aca="false">SUM(BJ171/BI171*100)</f>
        <v>33.6263382157124</v>
      </c>
    </row>
    <row r="172" customFormat="false" ht="12.75" hidden="true" customHeight="false" outlineLevel="0" collapsed="false">
      <c r="A172" s="238"/>
      <c r="B172" s="234" t="s">
        <v>537</v>
      </c>
      <c r="C172" s="234"/>
      <c r="D172" s="234"/>
      <c r="E172" s="234"/>
      <c r="F172" s="234"/>
      <c r="G172" s="234"/>
      <c r="H172" s="234"/>
      <c r="I172" s="244" t="s">
        <v>538</v>
      </c>
      <c r="J172" s="245" t="s">
        <v>75</v>
      </c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  <c r="AM172" s="246"/>
      <c r="AN172" s="246"/>
      <c r="AO172" s="237"/>
      <c r="AP172" s="246"/>
      <c r="AQ172" s="246"/>
      <c r="AR172" s="237"/>
      <c r="AS172" s="237"/>
      <c r="AT172" s="237"/>
      <c r="AU172" s="237"/>
      <c r="AV172" s="237"/>
      <c r="AW172" s="237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 t="n">
        <v>9270</v>
      </c>
      <c r="BI172" s="45" t="n">
        <v>9270</v>
      </c>
      <c r="BJ172" s="45" t="n">
        <v>1591.46</v>
      </c>
      <c r="BK172" s="45" t="n">
        <v>11500</v>
      </c>
      <c r="BL172" s="45" t="n">
        <v>11500</v>
      </c>
      <c r="BM172" s="46" t="n">
        <f aca="false">SUM(BJ172/BI172*100)</f>
        <v>17.1678532901834</v>
      </c>
    </row>
    <row r="173" customFormat="false" ht="12.75" hidden="true" customHeight="false" outlineLevel="0" collapsed="false">
      <c r="A173" s="238"/>
      <c r="B173" s="234" t="s">
        <v>554</v>
      </c>
      <c r="C173" s="234"/>
      <c r="D173" s="234"/>
      <c r="E173" s="234"/>
      <c r="F173" s="234"/>
      <c r="G173" s="234"/>
      <c r="H173" s="234"/>
      <c r="I173" s="250" t="s">
        <v>555</v>
      </c>
      <c r="J173" s="245" t="s">
        <v>39</v>
      </c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  <c r="AM173" s="246"/>
      <c r="AN173" s="246"/>
      <c r="AO173" s="237" t="n">
        <f aca="false">SUM(AN173/$AN$2)</f>
        <v>0</v>
      </c>
      <c r="AP173" s="246" t="n">
        <v>142000</v>
      </c>
      <c r="AQ173" s="246"/>
      <c r="AR173" s="237" t="n">
        <f aca="false">SUM(AP173/$AN$2)</f>
        <v>18846.6387948769</v>
      </c>
      <c r="AS173" s="237"/>
      <c r="AT173" s="237" t="n">
        <v>142000</v>
      </c>
      <c r="AU173" s="237"/>
      <c r="AV173" s="237"/>
      <c r="AW173" s="237" t="n">
        <f aca="false">SUM(AR173+AU173-AV173)</f>
        <v>18846.6387948769</v>
      </c>
      <c r="AX173" s="45"/>
      <c r="AY173" s="45"/>
      <c r="AZ173" s="45"/>
      <c r="BA173" s="45"/>
      <c r="BB173" s="45"/>
      <c r="BC173" s="45"/>
      <c r="BD173" s="45" t="n">
        <f aca="false">SUM(AX173+AY173+AZ173+BA173+BB173+BC173)</f>
        <v>0</v>
      </c>
      <c r="BE173" s="45" t="n">
        <f aca="false">SUM(AW173-BD173)</f>
        <v>18846.6387948769</v>
      </c>
      <c r="BF173" s="45" t="n">
        <f aca="false">SUM(BE173-AW173)</f>
        <v>0</v>
      </c>
      <c r="BG173" s="45"/>
      <c r="BH173" s="45" t="n">
        <v>28280</v>
      </c>
      <c r="BI173" s="45" t="n">
        <v>28280</v>
      </c>
      <c r="BJ173" s="45" t="n">
        <v>11035.23</v>
      </c>
      <c r="BK173" s="45" t="n">
        <v>26000</v>
      </c>
      <c r="BL173" s="45" t="n">
        <v>26000</v>
      </c>
      <c r="BM173" s="46" t="n">
        <f aca="false">SUM(BJ173/BI173*100)</f>
        <v>39.0213224893918</v>
      </c>
    </row>
    <row r="174" customFormat="false" ht="12.75" hidden="true" customHeight="false" outlineLevel="0" collapsed="false">
      <c r="A174" s="243"/>
      <c r="B174" s="247"/>
      <c r="C174" s="247"/>
      <c r="D174" s="247"/>
      <c r="E174" s="247"/>
      <c r="F174" s="247"/>
      <c r="G174" s="247"/>
      <c r="H174" s="247"/>
      <c r="I174" s="235" t="n">
        <v>3</v>
      </c>
      <c r="J174" s="236" t="s">
        <v>234</v>
      </c>
      <c r="K174" s="237" t="n">
        <f aca="false">SUM(K179)</f>
        <v>8000</v>
      </c>
      <c r="L174" s="237" t="n">
        <f aca="false">SUM(L179)</f>
        <v>10000</v>
      </c>
      <c r="M174" s="237" t="n">
        <f aca="false">SUM(M179)</f>
        <v>10000</v>
      </c>
      <c r="N174" s="237" t="n">
        <f aca="false">SUM(N179)</f>
        <v>82000</v>
      </c>
      <c r="O174" s="237" t="n">
        <f aca="false">SUM(O179)</f>
        <v>82000</v>
      </c>
      <c r="P174" s="237" t="n">
        <f aca="false">SUM(P179)</f>
        <v>82000</v>
      </c>
      <c r="Q174" s="237" t="n">
        <f aca="false">SUM(Q179)</f>
        <v>82000</v>
      </c>
      <c r="R174" s="237" t="n">
        <f aca="false">SUM(R179)</f>
        <v>37145.75</v>
      </c>
      <c r="S174" s="237" t="n">
        <f aca="false">SUM(S179)</f>
        <v>80000</v>
      </c>
      <c r="T174" s="237" t="n">
        <f aca="false">SUM(T179)</f>
        <v>29334.9</v>
      </c>
      <c r="U174" s="237" t="n">
        <f aca="false">SUM(U179)</f>
        <v>0</v>
      </c>
      <c r="V174" s="237" t="n">
        <f aca="false">SUM(V179)</f>
        <v>97.5609756097561</v>
      </c>
      <c r="W174" s="237" t="n">
        <f aca="false">SUM(W179)</f>
        <v>100000</v>
      </c>
      <c r="X174" s="237" t="n">
        <f aca="false">SUM(X179)</f>
        <v>100000</v>
      </c>
      <c r="Y174" s="237" t="n">
        <f aca="false">SUM(Y179)</f>
        <v>100000</v>
      </c>
      <c r="Z174" s="237" t="n">
        <f aca="false">SUM(Z179)</f>
        <v>100000</v>
      </c>
      <c r="AA174" s="237" t="n">
        <f aca="false">SUM(AA179)</f>
        <v>116000</v>
      </c>
      <c r="AB174" s="237" t="n">
        <f aca="false">SUM(AB179)</f>
        <v>63895.98</v>
      </c>
      <c r="AC174" s="237" t="n">
        <f aca="false">SUM(AC179)</f>
        <v>116000</v>
      </c>
      <c r="AD174" s="237" t="n">
        <f aca="false">SUM(AD179)</f>
        <v>116000</v>
      </c>
      <c r="AE174" s="237" t="n">
        <f aca="false">SUM(AE179)</f>
        <v>0</v>
      </c>
      <c r="AF174" s="237" t="n">
        <f aca="false">SUM(AF179)</f>
        <v>0</v>
      </c>
      <c r="AG174" s="237" t="n">
        <f aca="false">SUM(AG179)</f>
        <v>116000</v>
      </c>
      <c r="AH174" s="237" t="n">
        <f aca="false">SUM(AH179)</f>
        <v>80602.94</v>
      </c>
      <c r="AI174" s="237" t="n">
        <f aca="false">SUM(AI179)</f>
        <v>116000</v>
      </c>
      <c r="AJ174" s="237" t="n">
        <f aca="false">SUM(AJ179)</f>
        <v>51267.74</v>
      </c>
      <c r="AK174" s="237" t="n">
        <f aca="false">SUM(AK179)</f>
        <v>136000</v>
      </c>
      <c r="AL174" s="237" t="n">
        <f aca="false">SUM(AL179)</f>
        <v>5000</v>
      </c>
      <c r="AM174" s="237" t="n">
        <f aca="false">SUM(AM179)</f>
        <v>0</v>
      </c>
      <c r="AN174" s="237" t="n">
        <f aca="false">SUM(AN179)</f>
        <v>141000</v>
      </c>
      <c r="AO174" s="237" t="n">
        <f aca="false">SUM(AN174/$AN$2)</f>
        <v>18713.9159864623</v>
      </c>
      <c r="AP174" s="237" t="n">
        <f aca="false">SUM(AP179)</f>
        <v>142000</v>
      </c>
      <c r="AQ174" s="237" t="n">
        <f aca="false">SUM(AQ179)</f>
        <v>0</v>
      </c>
      <c r="AR174" s="237" t="n">
        <f aca="false">SUM(AP174/$AN$2)</f>
        <v>18846.6387948769</v>
      </c>
      <c r="AS174" s="237"/>
      <c r="AT174" s="237" t="n">
        <f aca="false">SUM(AT179)</f>
        <v>10906.46</v>
      </c>
      <c r="AU174" s="237" t="n">
        <f aca="false">SUM(AU179)</f>
        <v>0</v>
      </c>
      <c r="AV174" s="237" t="n">
        <f aca="false">SUM(AV179)</f>
        <v>0</v>
      </c>
      <c r="AW174" s="237" t="n">
        <f aca="false">SUM(AR174+AU174-AV174)</f>
        <v>18846.6387948769</v>
      </c>
      <c r="AX174" s="45"/>
      <c r="AY174" s="45"/>
      <c r="AZ174" s="45"/>
      <c r="BA174" s="45"/>
      <c r="BB174" s="45"/>
      <c r="BC174" s="45"/>
      <c r="BD174" s="45" t="n">
        <f aca="false">SUM(AX174+AY174+AZ174+BA174+BB174+BC174)</f>
        <v>0</v>
      </c>
      <c r="BE174" s="45" t="n">
        <f aca="false">SUM(AW174-BD174)</f>
        <v>18846.6387948769</v>
      </c>
      <c r="BF174" s="45" t="n">
        <f aca="false">SUM(BE174-AW174)</f>
        <v>0</v>
      </c>
      <c r="BG174" s="45" t="n">
        <f aca="false">SUM(BG175+BG179)</f>
        <v>14841</v>
      </c>
      <c r="BH174" s="45" t="n">
        <f aca="false">SUM(BH175+BH179)</f>
        <v>37550</v>
      </c>
      <c r="BI174" s="45" t="n">
        <f aca="false">SUM(BI175+BI179)</f>
        <v>37550</v>
      </c>
      <c r="BJ174" s="45" t="n">
        <f aca="false">SUM(BJ175+BJ179)</f>
        <v>12476.69</v>
      </c>
      <c r="BK174" s="45" t="n">
        <f aca="false">SUM(BK175+BK179)</f>
        <v>37500</v>
      </c>
      <c r="BL174" s="45" t="n">
        <f aca="false">SUM(BL175+BL179)</f>
        <v>37500</v>
      </c>
      <c r="BM174" s="46" t="n">
        <f aca="false">SUM(BJ174/BI174*100)</f>
        <v>33.2268708388815</v>
      </c>
    </row>
    <row r="175" customFormat="false" ht="12.75" hidden="true" customHeight="false" outlineLevel="0" collapsed="false">
      <c r="A175" s="233"/>
      <c r="B175" s="234"/>
      <c r="C175" s="234"/>
      <c r="D175" s="234"/>
      <c r="E175" s="234"/>
      <c r="F175" s="234"/>
      <c r="G175" s="234"/>
      <c r="H175" s="234"/>
      <c r="I175" s="244" t="n">
        <v>37</v>
      </c>
      <c r="J175" s="245" t="s">
        <v>674</v>
      </c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46"/>
      <c r="AS175" s="246"/>
      <c r="AT175" s="246"/>
      <c r="AU175" s="246"/>
      <c r="AV175" s="246"/>
      <c r="AW175" s="246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 t="n">
        <f aca="false">SUM(BG176)</f>
        <v>0</v>
      </c>
      <c r="BH175" s="45" t="n">
        <f aca="false">SUM(BH176)</f>
        <v>11500</v>
      </c>
      <c r="BI175" s="45" t="n">
        <f aca="false">SUM(BI176)</f>
        <v>11500</v>
      </c>
      <c r="BJ175" s="45" t="n">
        <f aca="false">SUM(BJ176)</f>
        <v>1350</v>
      </c>
      <c r="BK175" s="45" t="n">
        <v>11500</v>
      </c>
      <c r="BL175" s="45" t="n">
        <v>11500</v>
      </c>
      <c r="BM175" s="46" t="n">
        <f aca="false">SUM(BJ175/BI175*100)</f>
        <v>11.7391304347826</v>
      </c>
    </row>
    <row r="176" customFormat="false" ht="12.75" hidden="true" customHeight="false" outlineLevel="0" collapsed="false">
      <c r="A176" s="233"/>
      <c r="B176" s="234"/>
      <c r="C176" s="234"/>
      <c r="D176" s="234"/>
      <c r="E176" s="234"/>
      <c r="F176" s="234"/>
      <c r="G176" s="234"/>
      <c r="H176" s="234"/>
      <c r="I176" s="244" t="n">
        <v>372</v>
      </c>
      <c r="J176" s="245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  <c r="AM176" s="246"/>
      <c r="AN176" s="246"/>
      <c r="AO176" s="246"/>
      <c r="AP176" s="246"/>
      <c r="AQ176" s="246"/>
      <c r="AR176" s="246"/>
      <c r="AS176" s="246"/>
      <c r="AT176" s="246"/>
      <c r="AU176" s="246"/>
      <c r="AV176" s="246"/>
      <c r="AW176" s="246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 t="n">
        <f aca="false">SUM(BG177)</f>
        <v>0</v>
      </c>
      <c r="BH176" s="45" t="n">
        <f aca="false">SUM(BH177:BH178)</f>
        <v>11500</v>
      </c>
      <c r="BI176" s="45" t="n">
        <f aca="false">SUM(BI177:BI178)</f>
        <v>11500</v>
      </c>
      <c r="BJ176" s="45" t="n">
        <f aca="false">SUM(BJ177:BJ178)</f>
        <v>1350</v>
      </c>
      <c r="BK176" s="45"/>
      <c r="BL176" s="45"/>
      <c r="BM176" s="46" t="n">
        <f aca="false">SUM(BJ176/BI176*100)</f>
        <v>11.7391304347826</v>
      </c>
    </row>
    <row r="177" customFormat="false" ht="12.75" hidden="true" customHeight="false" outlineLevel="0" collapsed="false">
      <c r="A177" s="233"/>
      <c r="B177" s="234"/>
      <c r="C177" s="234"/>
      <c r="D177" s="234"/>
      <c r="E177" s="234"/>
      <c r="F177" s="234"/>
      <c r="G177" s="234"/>
      <c r="H177" s="234"/>
      <c r="I177" s="244" t="n">
        <v>37212</v>
      </c>
      <c r="J177" s="245" t="s">
        <v>675</v>
      </c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  <c r="AM177" s="246"/>
      <c r="AN177" s="246"/>
      <c r="AO177" s="246"/>
      <c r="AP177" s="246"/>
      <c r="AQ177" s="246"/>
      <c r="AR177" s="246"/>
      <c r="AS177" s="246"/>
      <c r="AT177" s="246"/>
      <c r="AU177" s="246"/>
      <c r="AV177" s="246"/>
      <c r="AW177" s="246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 t="n">
        <v>10000</v>
      </c>
      <c r="BI177" s="45" t="n">
        <v>10000</v>
      </c>
      <c r="BJ177" s="45" t="n">
        <v>1350</v>
      </c>
      <c r="BK177" s="45"/>
      <c r="BL177" s="45"/>
      <c r="BM177" s="46" t="n">
        <f aca="false">SUM(BJ177/BI177*100)</f>
        <v>13.5</v>
      </c>
    </row>
    <row r="178" customFormat="false" ht="12.75" hidden="true" customHeight="false" outlineLevel="0" collapsed="false">
      <c r="A178" s="233"/>
      <c r="B178" s="234"/>
      <c r="C178" s="234"/>
      <c r="D178" s="234"/>
      <c r="E178" s="234"/>
      <c r="F178" s="234"/>
      <c r="G178" s="234"/>
      <c r="H178" s="234"/>
      <c r="I178" s="244" t="n">
        <v>37212</v>
      </c>
      <c r="J178" s="245" t="s">
        <v>676</v>
      </c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46"/>
      <c r="AS178" s="246"/>
      <c r="AT178" s="246"/>
      <c r="AU178" s="246"/>
      <c r="AV178" s="246"/>
      <c r="AW178" s="246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 t="n">
        <v>1500</v>
      </c>
      <c r="BI178" s="45" t="n">
        <v>1500</v>
      </c>
      <c r="BJ178" s="45"/>
      <c r="BK178" s="45"/>
      <c r="BL178" s="45"/>
      <c r="BM178" s="46" t="n">
        <f aca="false">SUM(BJ178/BI178*100)</f>
        <v>0</v>
      </c>
    </row>
    <row r="179" customFormat="false" ht="12.75" hidden="true" customHeight="false" outlineLevel="0" collapsed="false">
      <c r="A179" s="243"/>
      <c r="B179" s="247" t="s">
        <v>555</v>
      </c>
      <c r="C179" s="247"/>
      <c r="D179" s="247"/>
      <c r="E179" s="247"/>
      <c r="F179" s="247"/>
      <c r="G179" s="247"/>
      <c r="H179" s="247"/>
      <c r="I179" s="235" t="n">
        <v>38</v>
      </c>
      <c r="J179" s="236" t="s">
        <v>383</v>
      </c>
      <c r="K179" s="237" t="n">
        <f aca="false">SUM(K180)</f>
        <v>8000</v>
      </c>
      <c r="L179" s="237" t="n">
        <f aca="false">SUM(L180)</f>
        <v>10000</v>
      </c>
      <c r="M179" s="237" t="n">
        <f aca="false">SUM(M180)</f>
        <v>10000</v>
      </c>
      <c r="N179" s="237" t="n">
        <f aca="false">SUM(N180)</f>
        <v>82000</v>
      </c>
      <c r="O179" s="237" t="n">
        <f aca="false">SUM(O180)</f>
        <v>82000</v>
      </c>
      <c r="P179" s="237" t="n">
        <f aca="false">SUM(P180)</f>
        <v>82000</v>
      </c>
      <c r="Q179" s="237" t="n">
        <f aca="false">SUM(Q180)</f>
        <v>82000</v>
      </c>
      <c r="R179" s="237" t="n">
        <f aca="false">SUM(R180)</f>
        <v>37145.75</v>
      </c>
      <c r="S179" s="237" t="n">
        <f aca="false">SUM(S180)</f>
        <v>80000</v>
      </c>
      <c r="T179" s="237" t="n">
        <f aca="false">SUM(T180)</f>
        <v>29334.9</v>
      </c>
      <c r="U179" s="237" t="n">
        <f aca="false">SUM(U180)</f>
        <v>0</v>
      </c>
      <c r="V179" s="237" t="n">
        <f aca="false">SUM(V180)</f>
        <v>97.5609756097561</v>
      </c>
      <c r="W179" s="237" t="n">
        <f aca="false">SUM(W180)</f>
        <v>100000</v>
      </c>
      <c r="X179" s="237" t="n">
        <f aca="false">SUM(X180)</f>
        <v>100000</v>
      </c>
      <c r="Y179" s="237" t="n">
        <v>100000</v>
      </c>
      <c r="Z179" s="237" t="n">
        <v>100000</v>
      </c>
      <c r="AA179" s="237" t="n">
        <f aca="false">SUM(AA180)</f>
        <v>116000</v>
      </c>
      <c r="AB179" s="237" t="n">
        <f aca="false">SUM(AB180)</f>
        <v>63895.98</v>
      </c>
      <c r="AC179" s="237" t="n">
        <f aca="false">SUM(AC180)</f>
        <v>116000</v>
      </c>
      <c r="AD179" s="237" t="n">
        <f aca="false">SUM(AD180)</f>
        <v>116000</v>
      </c>
      <c r="AE179" s="237" t="n">
        <f aca="false">SUM(AE180)</f>
        <v>0</v>
      </c>
      <c r="AF179" s="237" t="n">
        <f aca="false">SUM(AF180)</f>
        <v>0</v>
      </c>
      <c r="AG179" s="237" t="n">
        <f aca="false">SUM(AG180)</f>
        <v>116000</v>
      </c>
      <c r="AH179" s="237" t="n">
        <f aca="false">SUM(AH180)</f>
        <v>80602.94</v>
      </c>
      <c r="AI179" s="237" t="n">
        <f aca="false">SUM(AI180)</f>
        <v>116000</v>
      </c>
      <c r="AJ179" s="237" t="n">
        <f aca="false">SUM(AJ180)</f>
        <v>51267.74</v>
      </c>
      <c r="AK179" s="237" t="n">
        <f aca="false">SUM(AK180)</f>
        <v>136000</v>
      </c>
      <c r="AL179" s="237" t="n">
        <f aca="false">SUM(AL180)</f>
        <v>5000</v>
      </c>
      <c r="AM179" s="237" t="n">
        <f aca="false">SUM(AM180)</f>
        <v>0</v>
      </c>
      <c r="AN179" s="237" t="n">
        <f aca="false">SUM(AN180)</f>
        <v>141000</v>
      </c>
      <c r="AO179" s="237" t="n">
        <f aca="false">SUM(AN179/$AN$2)</f>
        <v>18713.9159864623</v>
      </c>
      <c r="AP179" s="237" t="n">
        <f aca="false">SUM(AP180)</f>
        <v>142000</v>
      </c>
      <c r="AQ179" s="237"/>
      <c r="AR179" s="237" t="n">
        <f aca="false">SUM(AP179/$AN$2)</f>
        <v>18846.6387948769</v>
      </c>
      <c r="AS179" s="237"/>
      <c r="AT179" s="237" t="n">
        <f aca="false">SUM(AT180)</f>
        <v>10906.46</v>
      </c>
      <c r="AU179" s="237" t="n">
        <f aca="false">SUM(AU180)</f>
        <v>0</v>
      </c>
      <c r="AV179" s="237" t="n">
        <f aca="false">SUM(AV180)</f>
        <v>0</v>
      </c>
      <c r="AW179" s="237" t="n">
        <f aca="false">SUM(AR179+AU179-AV179)</f>
        <v>18846.6387948769</v>
      </c>
      <c r="AX179" s="45"/>
      <c r="AY179" s="45"/>
      <c r="AZ179" s="45"/>
      <c r="BA179" s="45"/>
      <c r="BB179" s="45"/>
      <c r="BC179" s="45"/>
      <c r="BD179" s="45" t="n">
        <f aca="false">SUM(AX179+AY179+AZ179+BA179+BB179+BC179)</f>
        <v>0</v>
      </c>
      <c r="BE179" s="45" t="n">
        <f aca="false">SUM(AW179-BD179)</f>
        <v>18846.6387948769</v>
      </c>
      <c r="BF179" s="45" t="n">
        <f aca="false">SUM(BE179-AW179)</f>
        <v>0</v>
      </c>
      <c r="BG179" s="45" t="n">
        <f aca="false">SUM(BG180)</f>
        <v>14841</v>
      </c>
      <c r="BH179" s="45" t="n">
        <f aca="false">SUM(BH180)</f>
        <v>26050</v>
      </c>
      <c r="BI179" s="45" t="n">
        <f aca="false">SUM(BI180)</f>
        <v>26050</v>
      </c>
      <c r="BJ179" s="45" t="n">
        <f aca="false">SUM(BJ180)</f>
        <v>11126.69</v>
      </c>
      <c r="BK179" s="45" t="n">
        <v>26000</v>
      </c>
      <c r="BL179" s="45" t="n">
        <v>26000</v>
      </c>
      <c r="BM179" s="46" t="n">
        <f aca="false">SUM(BJ179/BI179*100)</f>
        <v>42.7128214971209</v>
      </c>
    </row>
    <row r="180" customFormat="false" ht="12.75" hidden="true" customHeight="false" outlineLevel="0" collapsed="false">
      <c r="A180" s="238"/>
      <c r="B180" s="234"/>
      <c r="C180" s="234"/>
      <c r="D180" s="234"/>
      <c r="E180" s="234"/>
      <c r="F180" s="234"/>
      <c r="G180" s="234"/>
      <c r="H180" s="234"/>
      <c r="I180" s="244" t="n">
        <v>381</v>
      </c>
      <c r="J180" s="245" t="s">
        <v>197</v>
      </c>
      <c r="K180" s="246" t="n">
        <f aca="false">SUM(K182)</f>
        <v>8000</v>
      </c>
      <c r="L180" s="246" t="n">
        <f aca="false">SUM(L182)</f>
        <v>10000</v>
      </c>
      <c r="M180" s="246" t="n">
        <f aca="false">SUM(M182)</f>
        <v>10000</v>
      </c>
      <c r="N180" s="246" t="n">
        <f aca="false">SUM(N182)</f>
        <v>82000</v>
      </c>
      <c r="O180" s="246" t="n">
        <f aca="false">SUM(O182)</f>
        <v>82000</v>
      </c>
      <c r="P180" s="246" t="n">
        <f aca="false">SUM(P182)</f>
        <v>82000</v>
      </c>
      <c r="Q180" s="246" t="n">
        <f aca="false">SUM(Q182)</f>
        <v>82000</v>
      </c>
      <c r="R180" s="246" t="n">
        <f aca="false">SUM(R182)</f>
        <v>37145.75</v>
      </c>
      <c r="S180" s="246" t="n">
        <f aca="false">SUM(S182)</f>
        <v>80000</v>
      </c>
      <c r="T180" s="246" t="n">
        <f aca="false">SUM(T182)</f>
        <v>29334.9</v>
      </c>
      <c r="U180" s="246" t="n">
        <f aca="false">SUM(U182)</f>
        <v>0</v>
      </c>
      <c r="V180" s="246" t="n">
        <f aca="false">SUM(V182)</f>
        <v>97.5609756097561</v>
      </c>
      <c r="W180" s="246" t="n">
        <f aca="false">SUM(W182)</f>
        <v>100000</v>
      </c>
      <c r="X180" s="246" t="n">
        <f aca="false">SUM(X182)</f>
        <v>100000</v>
      </c>
      <c r="Y180" s="246" t="n">
        <v>100000</v>
      </c>
      <c r="Z180" s="246" t="n">
        <v>100000</v>
      </c>
      <c r="AA180" s="246" t="n">
        <f aca="false">SUM(AA182:AA185)</f>
        <v>116000</v>
      </c>
      <c r="AB180" s="246" t="n">
        <f aca="false">SUM(AB182:AB185)</f>
        <v>63895.98</v>
      </c>
      <c r="AC180" s="246" t="n">
        <f aca="false">SUM(AC182:AC185)</f>
        <v>116000</v>
      </c>
      <c r="AD180" s="246" t="n">
        <f aca="false">SUM(AD182:AD185)</f>
        <v>116000</v>
      </c>
      <c r="AE180" s="246" t="n">
        <f aca="false">SUM(AE182:AE185)</f>
        <v>0</v>
      </c>
      <c r="AF180" s="246" t="n">
        <f aca="false">SUM(AF182:AF185)</f>
        <v>0</v>
      </c>
      <c r="AG180" s="246" t="n">
        <f aca="false">SUM(AG182:AG185)</f>
        <v>116000</v>
      </c>
      <c r="AH180" s="246" t="n">
        <f aca="false">SUM(AH182:AH185)</f>
        <v>80602.94</v>
      </c>
      <c r="AI180" s="246" t="n">
        <f aca="false">SUM(AI182:AI185)</f>
        <v>116000</v>
      </c>
      <c r="AJ180" s="246" t="n">
        <f aca="false">SUM(AJ182:AJ185)</f>
        <v>51267.74</v>
      </c>
      <c r="AK180" s="246" t="n">
        <f aca="false">SUM(AK182:AK185)</f>
        <v>136000</v>
      </c>
      <c r="AL180" s="246" t="n">
        <f aca="false">SUM(AL182:AL185)</f>
        <v>5000</v>
      </c>
      <c r="AM180" s="246" t="n">
        <f aca="false">SUM(AM182:AM185)</f>
        <v>0</v>
      </c>
      <c r="AN180" s="246" t="n">
        <f aca="false">SUM(AN182:AN185)</f>
        <v>141000</v>
      </c>
      <c r="AO180" s="237" t="n">
        <f aca="false">SUM(AN180/$AN$2)</f>
        <v>18713.9159864623</v>
      </c>
      <c r="AP180" s="246" t="n">
        <f aca="false">SUM(AP182:AP185)</f>
        <v>142000</v>
      </c>
      <c r="AQ180" s="246"/>
      <c r="AR180" s="237" t="n">
        <f aca="false">SUM(AP180/$AN$2)</f>
        <v>18846.6387948769</v>
      </c>
      <c r="AS180" s="237"/>
      <c r="AT180" s="237" t="n">
        <f aca="false">SUM(AT182:AT185)</f>
        <v>10906.46</v>
      </c>
      <c r="AU180" s="237" t="n">
        <f aca="false">SUM(AU182:AU185)</f>
        <v>0</v>
      </c>
      <c r="AV180" s="237" t="n">
        <f aca="false">SUM(AV182:AV185)</f>
        <v>0</v>
      </c>
      <c r="AW180" s="237" t="n">
        <f aca="false">SUM(AR180+AU180-AV180)</f>
        <v>18846.6387948769</v>
      </c>
      <c r="AX180" s="45"/>
      <c r="AY180" s="45"/>
      <c r="AZ180" s="45"/>
      <c r="BA180" s="45"/>
      <c r="BB180" s="45"/>
      <c r="BC180" s="45"/>
      <c r="BD180" s="45" t="n">
        <f aca="false">SUM(AX180+AY180+AZ180+BA180+BB180+BC180)</f>
        <v>0</v>
      </c>
      <c r="BE180" s="45" t="n">
        <f aca="false">SUM(AW180-BD180)</f>
        <v>18846.6387948769</v>
      </c>
      <c r="BF180" s="45" t="n">
        <f aca="false">SUM(BE180-AW180)</f>
        <v>0</v>
      </c>
      <c r="BG180" s="45" t="n">
        <f aca="false">SUM(BG181:BG185)</f>
        <v>14841</v>
      </c>
      <c r="BH180" s="45" t="n">
        <f aca="false">SUM(BH181:BH185)</f>
        <v>26050</v>
      </c>
      <c r="BI180" s="45" t="n">
        <f aca="false">SUM(BI181:BI185)</f>
        <v>26050</v>
      </c>
      <c r="BJ180" s="45" t="n">
        <f aca="false">SUM(BJ181:BJ185)</f>
        <v>11126.69</v>
      </c>
      <c r="BK180" s="45"/>
      <c r="BL180" s="45"/>
      <c r="BM180" s="46" t="n">
        <f aca="false">SUM(BJ180/BI180*100)</f>
        <v>42.7128214971209</v>
      </c>
    </row>
    <row r="181" customFormat="false" ht="12.75" hidden="true" customHeight="false" outlineLevel="0" collapsed="false">
      <c r="A181" s="238"/>
      <c r="B181" s="234"/>
      <c r="C181" s="234"/>
      <c r="D181" s="234"/>
      <c r="E181" s="234"/>
      <c r="F181" s="234"/>
      <c r="G181" s="234"/>
      <c r="H181" s="234"/>
      <c r="I181" s="244" t="n">
        <v>38113</v>
      </c>
      <c r="J181" s="245" t="s">
        <v>677</v>
      </c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37"/>
      <c r="AP181" s="246"/>
      <c r="AQ181" s="246"/>
      <c r="AR181" s="237"/>
      <c r="AS181" s="237"/>
      <c r="AT181" s="237"/>
      <c r="AU181" s="237"/>
      <c r="AV181" s="237"/>
      <c r="AW181" s="237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 t="n">
        <v>4000</v>
      </c>
      <c r="BI181" s="45" t="n">
        <v>4000</v>
      </c>
      <c r="BJ181" s="45"/>
      <c r="BK181" s="45"/>
      <c r="BL181" s="45"/>
      <c r="BM181" s="46" t="n">
        <f aca="false">SUM(BJ181/BI181*100)</f>
        <v>0</v>
      </c>
    </row>
    <row r="182" customFormat="false" ht="12.75" hidden="true" customHeight="false" outlineLevel="0" collapsed="false">
      <c r="A182" s="238"/>
      <c r="B182" s="234"/>
      <c r="C182" s="234"/>
      <c r="D182" s="234"/>
      <c r="E182" s="234"/>
      <c r="F182" s="234"/>
      <c r="G182" s="234"/>
      <c r="H182" s="234"/>
      <c r="I182" s="244" t="n">
        <v>38113</v>
      </c>
      <c r="J182" s="245" t="s">
        <v>678</v>
      </c>
      <c r="K182" s="246" t="n">
        <v>8000</v>
      </c>
      <c r="L182" s="246" t="n">
        <v>10000</v>
      </c>
      <c r="M182" s="246" t="n">
        <v>10000</v>
      </c>
      <c r="N182" s="246" t="n">
        <v>82000</v>
      </c>
      <c r="O182" s="246" t="n">
        <v>82000</v>
      </c>
      <c r="P182" s="246" t="n">
        <v>82000</v>
      </c>
      <c r="Q182" s="246" t="n">
        <v>82000</v>
      </c>
      <c r="R182" s="246" t="n">
        <v>37145.75</v>
      </c>
      <c r="S182" s="246" t="n">
        <v>80000</v>
      </c>
      <c r="T182" s="246" t="n">
        <v>29334.9</v>
      </c>
      <c r="U182" s="246"/>
      <c r="V182" s="237" t="n">
        <f aca="false">S182/P182*100</f>
        <v>97.5609756097561</v>
      </c>
      <c r="W182" s="246" t="n">
        <v>100000</v>
      </c>
      <c r="X182" s="246" t="n">
        <v>100000</v>
      </c>
      <c r="Y182" s="246" t="n">
        <v>100000</v>
      </c>
      <c r="Z182" s="246" t="n">
        <v>100000</v>
      </c>
      <c r="AA182" s="246" t="n">
        <v>96000</v>
      </c>
      <c r="AB182" s="246" t="n">
        <v>31947.99</v>
      </c>
      <c r="AC182" s="246" t="n">
        <v>96000</v>
      </c>
      <c r="AD182" s="246" t="n">
        <v>92000</v>
      </c>
      <c r="AE182" s="246"/>
      <c r="AF182" s="246"/>
      <c r="AG182" s="248" t="n">
        <f aca="false">SUM(AD182+AE182-AF182)</f>
        <v>92000</v>
      </c>
      <c r="AH182" s="246" t="n">
        <v>80602.94</v>
      </c>
      <c r="AI182" s="246" t="n">
        <v>97000</v>
      </c>
      <c r="AJ182" s="45" t="n">
        <v>45465.24</v>
      </c>
      <c r="AK182" s="246" t="n">
        <v>117000</v>
      </c>
      <c r="AL182" s="246"/>
      <c r="AM182" s="246"/>
      <c r="AN182" s="45" t="n">
        <f aca="false">SUM(AK182+AL182-AM182)</f>
        <v>117000</v>
      </c>
      <c r="AO182" s="237" t="n">
        <f aca="false">SUM(AN182/$AN$2)</f>
        <v>15528.5685845112</v>
      </c>
      <c r="AP182" s="45" t="n">
        <v>117000</v>
      </c>
      <c r="AQ182" s="45"/>
      <c r="AR182" s="237" t="n">
        <f aca="false">SUM(AP182/$AN$2)</f>
        <v>15528.5685845112</v>
      </c>
      <c r="AS182" s="237" t="n">
        <v>9118.94</v>
      </c>
      <c r="AT182" s="237" t="n">
        <v>9118.94</v>
      </c>
      <c r="AU182" s="237"/>
      <c r="AV182" s="237"/>
      <c r="AW182" s="237" t="n">
        <f aca="false">SUM(AR182+AU182-AV182)</f>
        <v>15528.5685845112</v>
      </c>
      <c r="AX182" s="45"/>
      <c r="AY182" s="45"/>
      <c r="AZ182" s="45" t="n">
        <v>15528.57</v>
      </c>
      <c r="BA182" s="45"/>
      <c r="BB182" s="45"/>
      <c r="BC182" s="45"/>
      <c r="BD182" s="45" t="n">
        <f aca="false">SUM(AX182+AY182+AZ182+BA182+BB182+BC182)</f>
        <v>15528.57</v>
      </c>
      <c r="BE182" s="45" t="n">
        <f aca="false">SUM(AW182-BD182)</f>
        <v>-0.00141548875217268</v>
      </c>
      <c r="BF182" s="45" t="n">
        <f aca="false">SUM(BE182-AW182)</f>
        <v>-15528.57</v>
      </c>
      <c r="BG182" s="45" t="n">
        <v>12202.28</v>
      </c>
      <c r="BH182" s="45" t="n">
        <v>16500</v>
      </c>
      <c r="BI182" s="45" t="n">
        <v>16500</v>
      </c>
      <c r="BJ182" s="45" t="n">
        <v>11035.23</v>
      </c>
      <c r="BK182" s="45"/>
      <c r="BL182" s="45"/>
      <c r="BM182" s="46" t="n">
        <f aca="false">SUM(BJ182/BI182*100)</f>
        <v>66.8801818181818</v>
      </c>
    </row>
    <row r="183" customFormat="false" ht="12.75" hidden="true" customHeight="false" outlineLevel="0" collapsed="false">
      <c r="A183" s="238"/>
      <c r="B183" s="234"/>
      <c r="C183" s="234"/>
      <c r="D183" s="234"/>
      <c r="E183" s="234"/>
      <c r="F183" s="234"/>
      <c r="G183" s="234"/>
      <c r="H183" s="234"/>
      <c r="I183" s="244" t="n">
        <v>38113</v>
      </c>
      <c r="J183" s="245" t="s">
        <v>679</v>
      </c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37"/>
      <c r="W183" s="246"/>
      <c r="X183" s="246"/>
      <c r="Y183" s="246"/>
      <c r="Z183" s="246"/>
      <c r="AA183" s="246"/>
      <c r="AB183" s="246"/>
      <c r="AC183" s="246"/>
      <c r="AD183" s="246" t="n">
        <v>4000</v>
      </c>
      <c r="AE183" s="246"/>
      <c r="AF183" s="246"/>
      <c r="AG183" s="248" t="n">
        <f aca="false">SUM(AD183+AE183-AF183)</f>
        <v>4000</v>
      </c>
      <c r="AH183" s="246"/>
      <c r="AI183" s="246" t="n">
        <v>4000</v>
      </c>
      <c r="AJ183" s="45" t="n">
        <v>0</v>
      </c>
      <c r="AK183" s="246" t="n">
        <v>4000</v>
      </c>
      <c r="AL183" s="246"/>
      <c r="AM183" s="246"/>
      <c r="AN183" s="45" t="n">
        <f aca="false">SUM(AK183+AL183-AM183)</f>
        <v>4000</v>
      </c>
      <c r="AO183" s="237" t="n">
        <f aca="false">SUM(AN183/$AN$2)</f>
        <v>530.891233658504</v>
      </c>
      <c r="AP183" s="45" t="n">
        <v>0</v>
      </c>
      <c r="AQ183" s="45"/>
      <c r="AR183" s="237" t="n">
        <f aca="false">SUM(AP183/$AN$2)</f>
        <v>0</v>
      </c>
      <c r="AS183" s="237"/>
      <c r="AT183" s="237"/>
      <c r="AU183" s="237"/>
      <c r="AV183" s="237"/>
      <c r="AW183" s="237" t="n">
        <f aca="false">SUM(AR183+AU183-AV183)</f>
        <v>0</v>
      </c>
      <c r="AX183" s="45"/>
      <c r="AY183" s="45"/>
      <c r="AZ183" s="45"/>
      <c r="BA183" s="45"/>
      <c r="BB183" s="45"/>
      <c r="BC183" s="45"/>
      <c r="BD183" s="45" t="n">
        <f aca="false">SUM(AX183+AY183+AZ183+BA183+BB183+BC183)</f>
        <v>0</v>
      </c>
      <c r="BE183" s="45" t="n">
        <f aca="false">SUM(AW183-BD183)</f>
        <v>0</v>
      </c>
      <c r="BF183" s="45" t="n">
        <f aca="false">SUM(BE183-AW183)</f>
        <v>0</v>
      </c>
      <c r="BG183" s="45"/>
      <c r="BH183" s="45" t="n">
        <v>550</v>
      </c>
      <c r="BI183" s="45" t="n">
        <v>550</v>
      </c>
      <c r="BJ183" s="45"/>
      <c r="BK183" s="45"/>
      <c r="BL183" s="45"/>
      <c r="BM183" s="46" t="n">
        <f aca="false">SUM(BJ183/BI183*100)</f>
        <v>0</v>
      </c>
    </row>
    <row r="184" customFormat="false" ht="12.75" hidden="true" customHeight="false" outlineLevel="0" collapsed="false">
      <c r="A184" s="238"/>
      <c r="B184" s="234"/>
      <c r="C184" s="234"/>
      <c r="D184" s="234"/>
      <c r="E184" s="234"/>
      <c r="F184" s="234"/>
      <c r="G184" s="234"/>
      <c r="H184" s="234"/>
      <c r="I184" s="244" t="n">
        <v>38113</v>
      </c>
      <c r="J184" s="245" t="s">
        <v>680</v>
      </c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37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8"/>
      <c r="AH184" s="246"/>
      <c r="AI184" s="246"/>
      <c r="AJ184" s="45"/>
      <c r="AK184" s="246"/>
      <c r="AL184" s="246"/>
      <c r="AM184" s="246"/>
      <c r="AN184" s="45"/>
      <c r="AO184" s="237" t="n">
        <f aca="false">SUM(AN184/$AN$2)</f>
        <v>0</v>
      </c>
      <c r="AP184" s="45" t="n">
        <v>5000</v>
      </c>
      <c r="AQ184" s="45"/>
      <c r="AR184" s="237" t="n">
        <f aca="false">SUM(AP184/$AN$2)</f>
        <v>663.61404207313</v>
      </c>
      <c r="AS184" s="237"/>
      <c r="AT184" s="237"/>
      <c r="AU184" s="237"/>
      <c r="AV184" s="237"/>
      <c r="AW184" s="237" t="n">
        <f aca="false">SUM(AR184+AU184-AV184)</f>
        <v>663.61404207313</v>
      </c>
      <c r="AX184" s="45"/>
      <c r="AY184" s="45"/>
      <c r="AZ184" s="45" t="n">
        <v>663.61</v>
      </c>
      <c r="BA184" s="45"/>
      <c r="BB184" s="45"/>
      <c r="BC184" s="45"/>
      <c r="BD184" s="45" t="n">
        <f aca="false">SUM(AX184+AY184+AZ184+BA184+BB184+BC184)</f>
        <v>663.61</v>
      </c>
      <c r="BE184" s="45" t="n">
        <f aca="false">SUM(AW184-BD184)</f>
        <v>0.00404207313022198</v>
      </c>
      <c r="BF184" s="45" t="n">
        <f aca="false">SUM(BE184-AW184)</f>
        <v>-663.61</v>
      </c>
      <c r="BG184" s="45"/>
      <c r="BH184" s="45" t="n">
        <v>2000</v>
      </c>
      <c r="BI184" s="45" t="n">
        <v>2000</v>
      </c>
      <c r="BJ184" s="45" t="n">
        <v>91.46</v>
      </c>
      <c r="BK184" s="45"/>
      <c r="BL184" s="45"/>
      <c r="BM184" s="46" t="n">
        <f aca="false">SUM(BJ184/BI184*100)</f>
        <v>4.573</v>
      </c>
    </row>
    <row r="185" customFormat="false" ht="12.75" hidden="true" customHeight="false" outlineLevel="0" collapsed="false">
      <c r="A185" s="238"/>
      <c r="B185" s="234"/>
      <c r="C185" s="234"/>
      <c r="D185" s="234"/>
      <c r="E185" s="234"/>
      <c r="F185" s="234"/>
      <c r="G185" s="234"/>
      <c r="H185" s="234"/>
      <c r="I185" s="244" t="n">
        <v>38113</v>
      </c>
      <c r="J185" s="245" t="s">
        <v>681</v>
      </c>
      <c r="K185" s="246" t="n">
        <v>8000</v>
      </c>
      <c r="L185" s="246" t="n">
        <v>10000</v>
      </c>
      <c r="M185" s="246" t="n">
        <v>10000</v>
      </c>
      <c r="N185" s="246" t="n">
        <v>82000</v>
      </c>
      <c r="O185" s="246" t="n">
        <v>82000</v>
      </c>
      <c r="P185" s="246" t="n">
        <v>82000</v>
      </c>
      <c r="Q185" s="246" t="n">
        <v>82000</v>
      </c>
      <c r="R185" s="246" t="n">
        <v>37145.75</v>
      </c>
      <c r="S185" s="246" t="n">
        <v>80000</v>
      </c>
      <c r="T185" s="246" t="n">
        <v>29334.9</v>
      </c>
      <c r="U185" s="246"/>
      <c r="V185" s="237" t="n">
        <f aca="false">S185/P185*100</f>
        <v>97.5609756097561</v>
      </c>
      <c r="W185" s="246" t="n">
        <v>100000</v>
      </c>
      <c r="X185" s="246" t="n">
        <v>100000</v>
      </c>
      <c r="Y185" s="246"/>
      <c r="Z185" s="246"/>
      <c r="AA185" s="246" t="n">
        <v>20000</v>
      </c>
      <c r="AB185" s="246" t="n">
        <v>31947.99</v>
      </c>
      <c r="AC185" s="246" t="n">
        <v>20000</v>
      </c>
      <c r="AD185" s="246" t="n">
        <v>20000</v>
      </c>
      <c r="AE185" s="246"/>
      <c r="AF185" s="246"/>
      <c r="AG185" s="248" t="n">
        <f aca="false">SUM(AD185+AE185-AF185)</f>
        <v>20000</v>
      </c>
      <c r="AH185" s="246"/>
      <c r="AI185" s="246" t="n">
        <v>15000</v>
      </c>
      <c r="AJ185" s="45" t="n">
        <v>5802.5</v>
      </c>
      <c r="AK185" s="246" t="n">
        <v>15000</v>
      </c>
      <c r="AL185" s="246" t="n">
        <v>5000</v>
      </c>
      <c r="AM185" s="246"/>
      <c r="AN185" s="45" t="n">
        <f aca="false">SUM(AK185+AL185-AM185)</f>
        <v>20000</v>
      </c>
      <c r="AO185" s="237" t="n">
        <f aca="false">SUM(AN185/$AN$2)</f>
        <v>2654.45616829252</v>
      </c>
      <c r="AP185" s="45" t="n">
        <v>20000</v>
      </c>
      <c r="AQ185" s="45"/>
      <c r="AR185" s="237" t="n">
        <f aca="false">SUM(AP185/$AN$2)</f>
        <v>2654.45616829252</v>
      </c>
      <c r="AS185" s="237" t="n">
        <v>1787.52</v>
      </c>
      <c r="AT185" s="237" t="n">
        <v>1787.52</v>
      </c>
      <c r="AU185" s="237"/>
      <c r="AV185" s="237"/>
      <c r="AW185" s="237" t="n">
        <f aca="false">SUM(AR185+AU185-AV185)</f>
        <v>2654.45616829252</v>
      </c>
      <c r="AX185" s="45"/>
      <c r="AY185" s="45"/>
      <c r="AZ185" s="45" t="n">
        <v>2654.46</v>
      </c>
      <c r="BA185" s="45"/>
      <c r="BB185" s="45"/>
      <c r="BC185" s="45"/>
      <c r="BD185" s="45" t="n">
        <f aca="false">SUM(AX185+AY185+AZ185+BA185+BB185+BC185)</f>
        <v>2654.46</v>
      </c>
      <c r="BE185" s="45" t="n">
        <f aca="false">SUM(AW185-BD185)</f>
        <v>-0.00383170747909389</v>
      </c>
      <c r="BF185" s="45" t="n">
        <f aca="false">SUM(BE185-AW185)</f>
        <v>-2654.46</v>
      </c>
      <c r="BG185" s="45" t="n">
        <v>2638.72</v>
      </c>
      <c r="BH185" s="45" t="n">
        <v>3000</v>
      </c>
      <c r="BI185" s="45" t="n">
        <v>3000</v>
      </c>
      <c r="BJ185" s="45"/>
      <c r="BK185" s="45"/>
      <c r="BL185" s="45"/>
      <c r="BM185" s="46" t="n">
        <f aca="false">SUM(BJ185/BI185*100)</f>
        <v>0</v>
      </c>
    </row>
    <row r="186" customFormat="false" ht="12.75" hidden="true" customHeight="false" outlineLevel="0" collapsed="false">
      <c r="A186" s="238" t="s">
        <v>682</v>
      </c>
      <c r="B186" s="234"/>
      <c r="C186" s="234"/>
      <c r="D186" s="234"/>
      <c r="E186" s="234"/>
      <c r="F186" s="234"/>
      <c r="G186" s="234"/>
      <c r="H186" s="234"/>
      <c r="I186" s="244" t="s">
        <v>533</v>
      </c>
      <c r="J186" s="245" t="s">
        <v>683</v>
      </c>
      <c r="K186" s="246" t="n">
        <f aca="false">SUM(K187)</f>
        <v>74578.36</v>
      </c>
      <c r="L186" s="246" t="n">
        <f aca="false">SUM(L187)</f>
        <v>15000</v>
      </c>
      <c r="M186" s="246" t="n">
        <f aca="false">SUM(M187)</f>
        <v>15000</v>
      </c>
      <c r="N186" s="246" t="n">
        <f aca="false">SUM(N187)</f>
        <v>40000</v>
      </c>
      <c r="O186" s="246" t="n">
        <f aca="false">SUM(O187)</f>
        <v>40000</v>
      </c>
      <c r="P186" s="246" t="n">
        <f aca="false">SUM(P187)</f>
        <v>47000</v>
      </c>
      <c r="Q186" s="246" t="n">
        <f aca="false">SUM(Q187)</f>
        <v>47000</v>
      </c>
      <c r="R186" s="246" t="n">
        <f aca="false">SUM(R187)</f>
        <v>5410.5</v>
      </c>
      <c r="S186" s="246" t="n">
        <f aca="false">SUM(S187)</f>
        <v>30000</v>
      </c>
      <c r="T186" s="246" t="n">
        <f aca="false">SUM(T187)</f>
        <v>8352</v>
      </c>
      <c r="U186" s="246" t="n">
        <f aca="false">SUM(U187)</f>
        <v>0</v>
      </c>
      <c r="V186" s="246" t="n">
        <f aca="false">SUM(V187)</f>
        <v>63.8297872340426</v>
      </c>
      <c r="W186" s="246" t="n">
        <f aca="false">SUM(W187)</f>
        <v>30000</v>
      </c>
      <c r="X186" s="246" t="n">
        <f aca="false">SUM(X187)</f>
        <v>15000</v>
      </c>
      <c r="Y186" s="246" t="n">
        <f aca="false">SUM(Y187)</f>
        <v>30000</v>
      </c>
      <c r="Z186" s="246" t="n">
        <f aca="false">SUM(Z187)</f>
        <v>30000</v>
      </c>
      <c r="AA186" s="246" t="n">
        <f aca="false">SUM(AA187)</f>
        <v>35000</v>
      </c>
      <c r="AB186" s="246" t="n">
        <f aca="false">SUM(AB187)</f>
        <v>6735.11</v>
      </c>
      <c r="AC186" s="246" t="n">
        <f aca="false">SUM(AC187)</f>
        <v>35000</v>
      </c>
      <c r="AD186" s="246" t="n">
        <f aca="false">SUM(AD187)</f>
        <v>35000</v>
      </c>
      <c r="AE186" s="246" t="n">
        <f aca="false">SUM(AE187)</f>
        <v>0</v>
      </c>
      <c r="AF186" s="246" t="n">
        <f aca="false">SUM(AF187)</f>
        <v>0</v>
      </c>
      <c r="AG186" s="246" t="n">
        <f aca="false">SUM(AG187)</f>
        <v>35000</v>
      </c>
      <c r="AH186" s="246" t="n">
        <f aca="false">SUM(AH187)</f>
        <v>6097.03</v>
      </c>
      <c r="AI186" s="246" t="n">
        <f aca="false">SUM(AI187)</f>
        <v>35000</v>
      </c>
      <c r="AJ186" s="246" t="n">
        <f aca="false">SUM(AJ187)</f>
        <v>5570.24</v>
      </c>
      <c r="AK186" s="246" t="n">
        <f aca="false">SUM(AK187)</f>
        <v>35000</v>
      </c>
      <c r="AL186" s="246" t="n">
        <f aca="false">SUM(AL187)</f>
        <v>0</v>
      </c>
      <c r="AM186" s="246" t="n">
        <f aca="false">SUM(AM187)</f>
        <v>0</v>
      </c>
      <c r="AN186" s="246" t="n">
        <f aca="false">SUM(AN187)</f>
        <v>35000</v>
      </c>
      <c r="AO186" s="237" t="n">
        <f aca="false">SUM(AN186/$AN$2)</f>
        <v>4645.29829451191</v>
      </c>
      <c r="AP186" s="246" t="n">
        <f aca="false">SUM(AP187)</f>
        <v>25000</v>
      </c>
      <c r="AQ186" s="246" t="n">
        <f aca="false">SUM(AQ187)</f>
        <v>0</v>
      </c>
      <c r="AR186" s="237" t="n">
        <f aca="false">SUM(AP186/$AN$2)</f>
        <v>3318.07021036565</v>
      </c>
      <c r="AS186" s="237"/>
      <c r="AT186" s="237" t="n">
        <f aca="false">SUM(AT187)</f>
        <v>1668.75</v>
      </c>
      <c r="AU186" s="237" t="n">
        <f aca="false">SUM(AU187)</f>
        <v>0</v>
      </c>
      <c r="AV186" s="237" t="n">
        <f aca="false">SUM(AV187)</f>
        <v>0</v>
      </c>
      <c r="AW186" s="237" t="n">
        <f aca="false">SUM(AR186+AU186-AV186)</f>
        <v>3318.07021036565</v>
      </c>
      <c r="AX186" s="45"/>
      <c r="AY186" s="45"/>
      <c r="AZ186" s="45"/>
      <c r="BA186" s="45"/>
      <c r="BB186" s="45"/>
      <c r="BC186" s="45"/>
      <c r="BD186" s="45" t="n">
        <f aca="false">SUM(AX186+AY186+AZ186+BA186+BB186+BC186)</f>
        <v>0</v>
      </c>
      <c r="BE186" s="45" t="n">
        <f aca="false">SUM(AW186-BD186)</f>
        <v>3318.07021036565</v>
      </c>
      <c r="BF186" s="45" t="n">
        <f aca="false">SUM(BE186-AW186)</f>
        <v>0</v>
      </c>
      <c r="BG186" s="45" t="n">
        <f aca="false">SUM(BG190)</f>
        <v>2056.2</v>
      </c>
      <c r="BH186" s="45" t="n">
        <f aca="false">SUM(BH190)</f>
        <v>3300</v>
      </c>
      <c r="BI186" s="45" t="n">
        <f aca="false">SUM(BI190)</f>
        <v>3300</v>
      </c>
      <c r="BJ186" s="45" t="n">
        <f aca="false">SUM(BJ190)</f>
        <v>1035.3</v>
      </c>
      <c r="BK186" s="45" t="n">
        <f aca="false">SUM(BK190)</f>
        <v>3000</v>
      </c>
      <c r="BL186" s="45" t="n">
        <f aca="false">SUM(BL190)</f>
        <v>3000</v>
      </c>
      <c r="BM186" s="46" t="n">
        <f aca="false">SUM(BJ186/BI186*100)</f>
        <v>31.3727272727273</v>
      </c>
    </row>
    <row r="187" customFormat="false" ht="12.75" hidden="true" customHeight="false" outlineLevel="0" collapsed="false">
      <c r="A187" s="238"/>
      <c r="B187" s="234"/>
      <c r="C187" s="234"/>
      <c r="D187" s="234"/>
      <c r="E187" s="234"/>
      <c r="F187" s="234"/>
      <c r="G187" s="234"/>
      <c r="H187" s="234"/>
      <c r="I187" s="244" t="s">
        <v>684</v>
      </c>
      <c r="J187" s="245"/>
      <c r="K187" s="246" t="n">
        <f aca="false">SUM(K190)</f>
        <v>74578.36</v>
      </c>
      <c r="L187" s="246" t="n">
        <f aca="false">SUM(L190)</f>
        <v>15000</v>
      </c>
      <c r="M187" s="246" t="n">
        <f aca="false">SUM(M190)</f>
        <v>15000</v>
      </c>
      <c r="N187" s="246" t="n">
        <f aca="false">SUM(N190)</f>
        <v>40000</v>
      </c>
      <c r="O187" s="246" t="n">
        <f aca="false">SUM(O190)</f>
        <v>40000</v>
      </c>
      <c r="P187" s="246" t="n">
        <f aca="false">SUM(P190)</f>
        <v>47000</v>
      </c>
      <c r="Q187" s="246" t="n">
        <f aca="false">SUM(Q190)</f>
        <v>47000</v>
      </c>
      <c r="R187" s="246" t="n">
        <f aca="false">SUM(R190)</f>
        <v>5410.5</v>
      </c>
      <c r="S187" s="246" t="n">
        <f aca="false">SUM(S190)</f>
        <v>30000</v>
      </c>
      <c r="T187" s="246" t="n">
        <f aca="false">SUM(T190)</f>
        <v>8352</v>
      </c>
      <c r="U187" s="246" t="n">
        <f aca="false">SUM(U190)</f>
        <v>0</v>
      </c>
      <c r="V187" s="246" t="n">
        <f aca="false">SUM(V190)</f>
        <v>63.8297872340426</v>
      </c>
      <c r="W187" s="246" t="n">
        <f aca="false">SUM(W190)</f>
        <v>30000</v>
      </c>
      <c r="X187" s="246" t="n">
        <f aca="false">SUM(X190)</f>
        <v>15000</v>
      </c>
      <c r="Y187" s="246" t="n">
        <f aca="false">SUM(Y190)</f>
        <v>30000</v>
      </c>
      <c r="Z187" s="246" t="n">
        <f aca="false">SUM(Z190)</f>
        <v>30000</v>
      </c>
      <c r="AA187" s="246" t="n">
        <f aca="false">SUM(AA190)</f>
        <v>35000</v>
      </c>
      <c r="AB187" s="246" t="n">
        <f aca="false">SUM(AB190)</f>
        <v>6735.11</v>
      </c>
      <c r="AC187" s="246" t="n">
        <f aca="false">SUM(AC190)</f>
        <v>35000</v>
      </c>
      <c r="AD187" s="246" t="n">
        <f aca="false">SUM(AD190)</f>
        <v>35000</v>
      </c>
      <c r="AE187" s="246" t="n">
        <f aca="false">SUM(AE190)</f>
        <v>0</v>
      </c>
      <c r="AF187" s="246" t="n">
        <f aca="false">SUM(AF190)</f>
        <v>0</v>
      </c>
      <c r="AG187" s="246" t="n">
        <f aca="false">SUM(AG190)</f>
        <v>35000</v>
      </c>
      <c r="AH187" s="246" t="n">
        <f aca="false">SUM(AH190)</f>
        <v>6097.03</v>
      </c>
      <c r="AI187" s="246" t="n">
        <f aca="false">SUM(AI190)</f>
        <v>35000</v>
      </c>
      <c r="AJ187" s="246" t="n">
        <f aca="false">SUM(AJ190)</f>
        <v>5570.24</v>
      </c>
      <c r="AK187" s="246" t="n">
        <f aca="false">SUM(AK190)</f>
        <v>35000</v>
      </c>
      <c r="AL187" s="246" t="n">
        <f aca="false">SUM(AL190)</f>
        <v>0</v>
      </c>
      <c r="AM187" s="246" t="n">
        <f aca="false">SUM(AM190)</f>
        <v>0</v>
      </c>
      <c r="AN187" s="246" t="n">
        <f aca="false">SUM(AN190)</f>
        <v>35000</v>
      </c>
      <c r="AO187" s="237" t="n">
        <f aca="false">SUM(AN187/$AN$2)</f>
        <v>4645.29829451191</v>
      </c>
      <c r="AP187" s="246" t="n">
        <f aca="false">SUM(AP190)</f>
        <v>25000</v>
      </c>
      <c r="AQ187" s="246" t="n">
        <f aca="false">SUM(AQ190)</f>
        <v>0</v>
      </c>
      <c r="AR187" s="237" t="n">
        <f aca="false">SUM(AP187/$AN$2)</f>
        <v>3318.07021036565</v>
      </c>
      <c r="AS187" s="237"/>
      <c r="AT187" s="237" t="n">
        <f aca="false">SUM(AT190)</f>
        <v>1668.75</v>
      </c>
      <c r="AU187" s="237" t="n">
        <f aca="false">SUM(AU190)</f>
        <v>0</v>
      </c>
      <c r="AV187" s="237" t="n">
        <f aca="false">SUM(AV190)</f>
        <v>0</v>
      </c>
      <c r="AW187" s="237" t="n">
        <f aca="false">SUM(AR187+AU187-AV187)</f>
        <v>3318.07021036565</v>
      </c>
      <c r="AX187" s="45"/>
      <c r="AY187" s="45"/>
      <c r="AZ187" s="45"/>
      <c r="BA187" s="45"/>
      <c r="BB187" s="45"/>
      <c r="BC187" s="45"/>
      <c r="BD187" s="45" t="n">
        <f aca="false">SUM(AX187+AY187+AZ187+BA187+BB187+BC187)</f>
        <v>0</v>
      </c>
      <c r="BE187" s="45" t="n">
        <f aca="false">SUM(AW187-BD187)</f>
        <v>3318.07021036565</v>
      </c>
      <c r="BF187" s="45" t="n">
        <f aca="false">SUM(BE187-AW187)</f>
        <v>0</v>
      </c>
      <c r="BG187" s="45"/>
      <c r="BH187" s="45" t="n">
        <f aca="false">SUM(BH188)</f>
        <v>3300</v>
      </c>
      <c r="BI187" s="45" t="n">
        <f aca="false">SUM(BI188)</f>
        <v>3300</v>
      </c>
      <c r="BJ187" s="45" t="n">
        <f aca="false">SUM(BJ186)</f>
        <v>1035.3</v>
      </c>
      <c r="BK187" s="45" t="n">
        <f aca="false">SUM(BK188)</f>
        <v>3000</v>
      </c>
      <c r="BL187" s="45" t="n">
        <f aca="false">SUM(BL188)</f>
        <v>3000</v>
      </c>
      <c r="BM187" s="46" t="n">
        <f aca="false">SUM(BJ187/BI187*100)</f>
        <v>31.3727272727273</v>
      </c>
    </row>
    <row r="188" customFormat="false" ht="12.75" hidden="true" customHeight="false" outlineLevel="0" collapsed="false">
      <c r="A188" s="238"/>
      <c r="B188" s="234" t="s">
        <v>537</v>
      </c>
      <c r="C188" s="234"/>
      <c r="D188" s="234"/>
      <c r="E188" s="234"/>
      <c r="F188" s="234"/>
      <c r="G188" s="234"/>
      <c r="H188" s="234"/>
      <c r="I188" s="244" t="s">
        <v>538</v>
      </c>
      <c r="J188" s="245" t="s">
        <v>75</v>
      </c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37"/>
      <c r="AP188" s="246"/>
      <c r="AQ188" s="246"/>
      <c r="AR188" s="237"/>
      <c r="AS188" s="237"/>
      <c r="AT188" s="237"/>
      <c r="AU188" s="237"/>
      <c r="AV188" s="237"/>
      <c r="AW188" s="237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 t="n">
        <v>3300</v>
      </c>
      <c r="BI188" s="45" t="n">
        <v>3300</v>
      </c>
      <c r="BJ188" s="45"/>
      <c r="BK188" s="45" t="n">
        <f aca="false">SUM(BK190)</f>
        <v>3000</v>
      </c>
      <c r="BL188" s="45" t="n">
        <f aca="false">SUM(BL190)</f>
        <v>3000</v>
      </c>
      <c r="BM188" s="46" t="n">
        <f aca="false">SUM(BJ188/BI188*100)</f>
        <v>0</v>
      </c>
    </row>
    <row r="189" customFormat="false" ht="12.75" hidden="true" customHeight="false" outlineLevel="0" collapsed="false">
      <c r="A189" s="238"/>
      <c r="B189" s="234" t="s">
        <v>554</v>
      </c>
      <c r="C189" s="234"/>
      <c r="D189" s="234"/>
      <c r="E189" s="234"/>
      <c r="F189" s="234"/>
      <c r="G189" s="234"/>
      <c r="H189" s="234"/>
      <c r="I189" s="250" t="s">
        <v>555</v>
      </c>
      <c r="J189" s="245" t="s">
        <v>39</v>
      </c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37" t="n">
        <f aca="false">SUM(AN189/$AN$2)</f>
        <v>0</v>
      </c>
      <c r="AP189" s="246" t="n">
        <v>25000</v>
      </c>
      <c r="AQ189" s="246"/>
      <c r="AR189" s="237" t="n">
        <f aca="false">SUM(AP189/$AN$2)</f>
        <v>3318.07021036565</v>
      </c>
      <c r="AS189" s="237"/>
      <c r="AT189" s="237" t="n">
        <v>25000</v>
      </c>
      <c r="AU189" s="237"/>
      <c r="AV189" s="237"/>
      <c r="AW189" s="237" t="n">
        <f aca="false">SUM(AR189+AU189-AV189)</f>
        <v>3318.07021036565</v>
      </c>
      <c r="AX189" s="45"/>
      <c r="AY189" s="45"/>
      <c r="AZ189" s="45"/>
      <c r="BA189" s="45"/>
      <c r="BB189" s="45"/>
      <c r="BC189" s="45"/>
      <c r="BD189" s="45" t="n">
        <f aca="false">SUM(AX189+AY189+AZ189+BA189+BB189+BC189)</f>
        <v>0</v>
      </c>
      <c r="BE189" s="45" t="n">
        <f aca="false">SUM(AW189-BD189)</f>
        <v>3318.07021036565</v>
      </c>
      <c r="BF189" s="45" t="n">
        <f aca="false">SUM(BE189-AW189)</f>
        <v>0</v>
      </c>
      <c r="BG189" s="45"/>
      <c r="BH189" s="45" t="n">
        <v>0</v>
      </c>
      <c r="BI189" s="45" t="n">
        <v>0</v>
      </c>
      <c r="BJ189" s="45"/>
      <c r="BK189" s="45"/>
      <c r="BL189" s="45"/>
      <c r="BM189" s="46" t="n">
        <v>0</v>
      </c>
    </row>
    <row r="190" customFormat="false" ht="12.75" hidden="true" customHeight="false" outlineLevel="0" collapsed="false">
      <c r="A190" s="243"/>
      <c r="B190" s="247"/>
      <c r="C190" s="247"/>
      <c r="D190" s="247"/>
      <c r="E190" s="247"/>
      <c r="F190" s="247"/>
      <c r="G190" s="247"/>
      <c r="H190" s="247"/>
      <c r="I190" s="235" t="n">
        <v>3</v>
      </c>
      <c r="J190" s="236" t="s">
        <v>234</v>
      </c>
      <c r="K190" s="237" t="n">
        <f aca="false">SUM(K191)</f>
        <v>74578.36</v>
      </c>
      <c r="L190" s="237" t="n">
        <f aca="false">SUM(L191)</f>
        <v>15000</v>
      </c>
      <c r="M190" s="237" t="n">
        <f aca="false">SUM(M191)</f>
        <v>15000</v>
      </c>
      <c r="N190" s="237" t="n">
        <f aca="false">SUM(N191)</f>
        <v>40000</v>
      </c>
      <c r="O190" s="237" t="n">
        <f aca="false">SUM(O191)</f>
        <v>40000</v>
      </c>
      <c r="P190" s="237" t="n">
        <f aca="false">SUM(P191)</f>
        <v>47000</v>
      </c>
      <c r="Q190" s="237" t="n">
        <f aca="false">SUM(Q191)</f>
        <v>47000</v>
      </c>
      <c r="R190" s="237" t="n">
        <f aca="false">SUM(R191)</f>
        <v>5410.5</v>
      </c>
      <c r="S190" s="237" t="n">
        <f aca="false">SUM(S191)</f>
        <v>30000</v>
      </c>
      <c r="T190" s="237" t="n">
        <f aca="false">SUM(T191)</f>
        <v>8352</v>
      </c>
      <c r="U190" s="237" t="n">
        <f aca="false">SUM(U191)</f>
        <v>0</v>
      </c>
      <c r="V190" s="237" t="n">
        <f aca="false">SUM(V191)</f>
        <v>63.8297872340426</v>
      </c>
      <c r="W190" s="237" t="n">
        <f aca="false">SUM(W191)</f>
        <v>30000</v>
      </c>
      <c r="X190" s="237" t="n">
        <f aca="false">SUM(X191)</f>
        <v>15000</v>
      </c>
      <c r="Y190" s="237" t="n">
        <f aca="false">SUM(Y191)</f>
        <v>30000</v>
      </c>
      <c r="Z190" s="237" t="n">
        <f aca="false">SUM(Z191)</f>
        <v>30000</v>
      </c>
      <c r="AA190" s="237" t="n">
        <f aca="false">SUM(AA191)</f>
        <v>35000</v>
      </c>
      <c r="AB190" s="237" t="n">
        <f aca="false">SUM(AB191)</f>
        <v>6735.11</v>
      </c>
      <c r="AC190" s="237" t="n">
        <f aca="false">SUM(AC191)</f>
        <v>35000</v>
      </c>
      <c r="AD190" s="237" t="n">
        <f aca="false">SUM(AD191)</f>
        <v>35000</v>
      </c>
      <c r="AE190" s="237" t="n">
        <f aca="false">SUM(AE191)</f>
        <v>0</v>
      </c>
      <c r="AF190" s="237" t="n">
        <f aca="false">SUM(AF191)</f>
        <v>0</v>
      </c>
      <c r="AG190" s="237" t="n">
        <f aca="false">SUM(AG191)</f>
        <v>35000</v>
      </c>
      <c r="AH190" s="237" t="n">
        <f aca="false">SUM(AH191)</f>
        <v>6097.03</v>
      </c>
      <c r="AI190" s="237" t="n">
        <f aca="false">SUM(AI191)</f>
        <v>35000</v>
      </c>
      <c r="AJ190" s="237" t="n">
        <f aca="false">SUM(AJ191)</f>
        <v>5570.24</v>
      </c>
      <c r="AK190" s="237" t="n">
        <f aca="false">SUM(AK191)</f>
        <v>35000</v>
      </c>
      <c r="AL190" s="237" t="n">
        <f aca="false">SUM(AL191)</f>
        <v>0</v>
      </c>
      <c r="AM190" s="237" t="n">
        <f aca="false">SUM(AM191)</f>
        <v>0</v>
      </c>
      <c r="AN190" s="237" t="n">
        <f aca="false">SUM(AN191)</f>
        <v>35000</v>
      </c>
      <c r="AO190" s="237" t="n">
        <f aca="false">SUM(AN190/$AN$2)</f>
        <v>4645.29829451191</v>
      </c>
      <c r="AP190" s="237" t="n">
        <f aca="false">SUM(AP191)</f>
        <v>25000</v>
      </c>
      <c r="AQ190" s="237" t="n">
        <f aca="false">SUM(AQ191)</f>
        <v>0</v>
      </c>
      <c r="AR190" s="237" t="n">
        <f aca="false">SUM(AP190/$AN$2)</f>
        <v>3318.07021036565</v>
      </c>
      <c r="AS190" s="237"/>
      <c r="AT190" s="237" t="n">
        <f aca="false">SUM(AT191)</f>
        <v>1668.75</v>
      </c>
      <c r="AU190" s="237" t="n">
        <f aca="false">SUM(AU191)</f>
        <v>0</v>
      </c>
      <c r="AV190" s="237" t="n">
        <f aca="false">SUM(AV191)</f>
        <v>0</v>
      </c>
      <c r="AW190" s="237" t="n">
        <f aca="false">SUM(AR190+AU190-AV190)</f>
        <v>3318.07021036565</v>
      </c>
      <c r="AX190" s="45"/>
      <c r="AY190" s="45"/>
      <c r="AZ190" s="45"/>
      <c r="BA190" s="45"/>
      <c r="BB190" s="45"/>
      <c r="BC190" s="45"/>
      <c r="BD190" s="45" t="n">
        <f aca="false">SUM(AX190+AY190+AZ190+BA190+BB190+BC190)</f>
        <v>0</v>
      </c>
      <c r="BE190" s="45" t="n">
        <f aca="false">SUM(AW190-BD190)</f>
        <v>3318.07021036565</v>
      </c>
      <c r="BF190" s="45" t="n">
        <f aca="false">SUM(BE190-AW190)</f>
        <v>0</v>
      </c>
      <c r="BG190" s="45" t="n">
        <f aca="false">SUM(BG191)</f>
        <v>2056.2</v>
      </c>
      <c r="BH190" s="45" t="n">
        <f aca="false">SUM(BH191)</f>
        <v>3300</v>
      </c>
      <c r="BI190" s="45" t="n">
        <f aca="false">SUM(BI191)</f>
        <v>3300</v>
      </c>
      <c r="BJ190" s="45" t="n">
        <f aca="false">SUM(BJ191)</f>
        <v>1035.3</v>
      </c>
      <c r="BK190" s="45" t="n">
        <f aca="false">SUM(BK191)</f>
        <v>3000</v>
      </c>
      <c r="BL190" s="45" t="n">
        <f aca="false">SUM(BL191)</f>
        <v>3000</v>
      </c>
      <c r="BM190" s="46" t="n">
        <f aca="false">SUM(BJ190/BI190*100)</f>
        <v>31.3727272727273</v>
      </c>
    </row>
    <row r="191" customFormat="false" ht="12.75" hidden="true" customHeight="false" outlineLevel="0" collapsed="false">
      <c r="A191" s="243"/>
      <c r="B191" s="247" t="s">
        <v>555</v>
      </c>
      <c r="C191" s="247"/>
      <c r="D191" s="247"/>
      <c r="E191" s="247"/>
      <c r="F191" s="247"/>
      <c r="G191" s="247"/>
      <c r="H191" s="247"/>
      <c r="I191" s="235" t="n">
        <v>37</v>
      </c>
      <c r="J191" s="236" t="s">
        <v>674</v>
      </c>
      <c r="K191" s="237" t="n">
        <f aca="false">SUM(K192)</f>
        <v>74578.36</v>
      </c>
      <c r="L191" s="237" t="n">
        <f aca="false">SUM(L192)</f>
        <v>15000</v>
      </c>
      <c r="M191" s="237" t="n">
        <f aca="false">SUM(M192)</f>
        <v>15000</v>
      </c>
      <c r="N191" s="237" t="n">
        <f aca="false">SUM(N192)</f>
        <v>40000</v>
      </c>
      <c r="O191" s="237" t="n">
        <f aca="false">SUM(O192)</f>
        <v>40000</v>
      </c>
      <c r="P191" s="237" t="n">
        <f aca="false">SUM(P192)</f>
        <v>47000</v>
      </c>
      <c r="Q191" s="237" t="n">
        <f aca="false">SUM(Q192)</f>
        <v>47000</v>
      </c>
      <c r="R191" s="237" t="n">
        <f aca="false">SUM(R192)</f>
        <v>5410.5</v>
      </c>
      <c r="S191" s="237" t="n">
        <f aca="false">SUM(S192)</f>
        <v>30000</v>
      </c>
      <c r="T191" s="237" t="n">
        <f aca="false">SUM(T192)</f>
        <v>8352</v>
      </c>
      <c r="U191" s="237" t="n">
        <f aca="false">SUM(U192)</f>
        <v>0</v>
      </c>
      <c r="V191" s="237" t="n">
        <f aca="false">SUM(V192)</f>
        <v>63.8297872340426</v>
      </c>
      <c r="W191" s="237" t="n">
        <f aca="false">SUM(W192)</f>
        <v>30000</v>
      </c>
      <c r="X191" s="237" t="n">
        <f aca="false">SUM(X192)</f>
        <v>15000</v>
      </c>
      <c r="Y191" s="237" t="n">
        <f aca="false">SUM(Y192)</f>
        <v>30000</v>
      </c>
      <c r="Z191" s="237" t="n">
        <f aca="false">SUM(Z192)</f>
        <v>30000</v>
      </c>
      <c r="AA191" s="237" t="n">
        <f aca="false">SUM(AA192)</f>
        <v>35000</v>
      </c>
      <c r="AB191" s="237" t="n">
        <f aca="false">SUM(AB192)</f>
        <v>6735.11</v>
      </c>
      <c r="AC191" s="237" t="n">
        <f aca="false">SUM(AC192)</f>
        <v>35000</v>
      </c>
      <c r="AD191" s="237" t="n">
        <f aca="false">SUM(AD192)</f>
        <v>35000</v>
      </c>
      <c r="AE191" s="237" t="n">
        <f aca="false">SUM(AE192)</f>
        <v>0</v>
      </c>
      <c r="AF191" s="237" t="n">
        <f aca="false">SUM(AF192)</f>
        <v>0</v>
      </c>
      <c r="AG191" s="237" t="n">
        <f aca="false">SUM(AG192)</f>
        <v>35000</v>
      </c>
      <c r="AH191" s="237" t="n">
        <f aca="false">SUM(AH192)</f>
        <v>6097.03</v>
      </c>
      <c r="AI191" s="237" t="n">
        <f aca="false">SUM(AI192)</f>
        <v>35000</v>
      </c>
      <c r="AJ191" s="237" t="n">
        <f aca="false">SUM(AJ192)</f>
        <v>5570.24</v>
      </c>
      <c r="AK191" s="237" t="n">
        <f aca="false">SUM(AK192)</f>
        <v>35000</v>
      </c>
      <c r="AL191" s="237" t="n">
        <f aca="false">SUM(AL192)</f>
        <v>0</v>
      </c>
      <c r="AM191" s="237" t="n">
        <f aca="false">SUM(AM192)</f>
        <v>0</v>
      </c>
      <c r="AN191" s="237" t="n">
        <f aca="false">SUM(AN192)</f>
        <v>35000</v>
      </c>
      <c r="AO191" s="237" t="n">
        <f aca="false">SUM(AN191/$AN$2)</f>
        <v>4645.29829451191</v>
      </c>
      <c r="AP191" s="237" t="n">
        <f aca="false">SUM(AP192)</f>
        <v>25000</v>
      </c>
      <c r="AQ191" s="237"/>
      <c r="AR191" s="237" t="n">
        <f aca="false">SUM(AP191/$AN$2)</f>
        <v>3318.07021036565</v>
      </c>
      <c r="AS191" s="237"/>
      <c r="AT191" s="237" t="n">
        <f aca="false">SUM(AT192)</f>
        <v>1668.75</v>
      </c>
      <c r="AU191" s="237" t="n">
        <f aca="false">SUM(AU192)</f>
        <v>0</v>
      </c>
      <c r="AV191" s="237" t="n">
        <f aca="false">SUM(AV192)</f>
        <v>0</v>
      </c>
      <c r="AW191" s="237" t="n">
        <f aca="false">SUM(AR191+AU191-AV191)</f>
        <v>3318.07021036565</v>
      </c>
      <c r="AX191" s="45"/>
      <c r="AY191" s="45"/>
      <c r="AZ191" s="45"/>
      <c r="BA191" s="45"/>
      <c r="BB191" s="45"/>
      <c r="BC191" s="45"/>
      <c r="BD191" s="45" t="n">
        <f aca="false">SUM(AX191+AY191+AZ191+BA191+BB191+BC191)</f>
        <v>0</v>
      </c>
      <c r="BE191" s="45" t="n">
        <f aca="false">SUM(AW191-BD191)</f>
        <v>3318.07021036565</v>
      </c>
      <c r="BF191" s="45" t="n">
        <f aca="false">SUM(BE191-AW191)</f>
        <v>0</v>
      </c>
      <c r="BG191" s="45" t="n">
        <f aca="false">SUM(BG192)</f>
        <v>2056.2</v>
      </c>
      <c r="BH191" s="45" t="n">
        <f aca="false">SUM(BH192)</f>
        <v>3300</v>
      </c>
      <c r="BI191" s="45" t="n">
        <f aca="false">SUM(BI192)</f>
        <v>3300</v>
      </c>
      <c r="BJ191" s="45" t="n">
        <f aca="false">SUM(BJ192)</f>
        <v>1035.3</v>
      </c>
      <c r="BK191" s="45" t="n">
        <v>3000</v>
      </c>
      <c r="BL191" s="45" t="n">
        <v>3000</v>
      </c>
      <c r="BM191" s="46" t="n">
        <f aca="false">SUM(BJ191/BI191*100)</f>
        <v>31.3727272727273</v>
      </c>
    </row>
    <row r="192" customFormat="false" ht="12.75" hidden="true" customHeight="false" outlineLevel="0" collapsed="false">
      <c r="A192" s="238"/>
      <c r="B192" s="234"/>
      <c r="C192" s="234"/>
      <c r="D192" s="234"/>
      <c r="E192" s="234"/>
      <c r="F192" s="234"/>
      <c r="G192" s="234"/>
      <c r="H192" s="234"/>
      <c r="I192" s="244" t="n">
        <v>372</v>
      </c>
      <c r="J192" s="245" t="s">
        <v>685</v>
      </c>
      <c r="K192" s="246" t="n">
        <f aca="false">SUM(K193)</f>
        <v>74578.36</v>
      </c>
      <c r="L192" s="246" t="n">
        <f aca="false">SUM(L193)</f>
        <v>15000</v>
      </c>
      <c r="M192" s="246" t="n">
        <f aca="false">SUM(M193)</f>
        <v>15000</v>
      </c>
      <c r="N192" s="246" t="n">
        <f aca="false">SUM(N193)</f>
        <v>40000</v>
      </c>
      <c r="O192" s="246" t="n">
        <f aca="false">SUM(O193)</f>
        <v>40000</v>
      </c>
      <c r="P192" s="246" t="n">
        <f aca="false">SUM(P193)</f>
        <v>47000</v>
      </c>
      <c r="Q192" s="246" t="n">
        <f aca="false">SUM(Q193)</f>
        <v>47000</v>
      </c>
      <c r="R192" s="246" t="n">
        <f aca="false">SUM(R193)</f>
        <v>5410.5</v>
      </c>
      <c r="S192" s="246" t="n">
        <f aca="false">SUM(S193)</f>
        <v>30000</v>
      </c>
      <c r="T192" s="246" t="n">
        <f aca="false">SUM(T193)</f>
        <v>8352</v>
      </c>
      <c r="U192" s="246" t="n">
        <f aca="false">SUM(U193)</f>
        <v>0</v>
      </c>
      <c r="V192" s="246" t="n">
        <f aca="false">SUM(V193)</f>
        <v>63.8297872340426</v>
      </c>
      <c r="W192" s="246" t="n">
        <f aca="false">SUM(W193)</f>
        <v>30000</v>
      </c>
      <c r="X192" s="246" t="n">
        <f aca="false">SUM(X193)</f>
        <v>15000</v>
      </c>
      <c r="Y192" s="246" t="n">
        <f aca="false">SUM(Y193)</f>
        <v>30000</v>
      </c>
      <c r="Z192" s="246" t="n">
        <f aca="false">SUM(Z193)</f>
        <v>30000</v>
      </c>
      <c r="AA192" s="246" t="n">
        <f aca="false">SUM(AA193)</f>
        <v>35000</v>
      </c>
      <c r="AB192" s="246" t="n">
        <f aca="false">SUM(AB193)</f>
        <v>6735.11</v>
      </c>
      <c r="AC192" s="246" t="n">
        <f aca="false">SUM(AC193)</f>
        <v>35000</v>
      </c>
      <c r="AD192" s="246" t="n">
        <f aca="false">SUM(AD193)</f>
        <v>35000</v>
      </c>
      <c r="AE192" s="246" t="n">
        <f aca="false">SUM(AE193)</f>
        <v>0</v>
      </c>
      <c r="AF192" s="246" t="n">
        <f aca="false">SUM(AF193)</f>
        <v>0</v>
      </c>
      <c r="AG192" s="246" t="n">
        <f aca="false">SUM(AG193)</f>
        <v>35000</v>
      </c>
      <c r="AH192" s="246" t="n">
        <f aca="false">SUM(AH193)</f>
        <v>6097.03</v>
      </c>
      <c r="AI192" s="246" t="n">
        <f aca="false">SUM(AI193)</f>
        <v>35000</v>
      </c>
      <c r="AJ192" s="246" t="n">
        <f aca="false">SUM(AJ193)</f>
        <v>5570.24</v>
      </c>
      <c r="AK192" s="246" t="n">
        <f aca="false">SUM(AK193)</f>
        <v>35000</v>
      </c>
      <c r="AL192" s="246" t="n">
        <f aca="false">SUM(AL193)</f>
        <v>0</v>
      </c>
      <c r="AM192" s="246" t="n">
        <f aca="false">SUM(AM193)</f>
        <v>0</v>
      </c>
      <c r="AN192" s="246" t="n">
        <f aca="false">SUM(AN193)</f>
        <v>35000</v>
      </c>
      <c r="AO192" s="237" t="n">
        <f aca="false">SUM(AN192/$AN$2)</f>
        <v>4645.29829451191</v>
      </c>
      <c r="AP192" s="246" t="n">
        <f aca="false">SUM(AP193)</f>
        <v>25000</v>
      </c>
      <c r="AQ192" s="246"/>
      <c r="AR192" s="237" t="n">
        <f aca="false">SUM(AP192/$AN$2)</f>
        <v>3318.07021036565</v>
      </c>
      <c r="AS192" s="237"/>
      <c r="AT192" s="237" t="n">
        <f aca="false">SUM(AT193)</f>
        <v>1668.75</v>
      </c>
      <c r="AU192" s="237" t="n">
        <f aca="false">SUM(AU193)</f>
        <v>0</v>
      </c>
      <c r="AV192" s="237" t="n">
        <f aca="false">SUM(AV193)</f>
        <v>0</v>
      </c>
      <c r="AW192" s="237" t="n">
        <f aca="false">SUM(AR192+AU192-AV192)</f>
        <v>3318.07021036565</v>
      </c>
      <c r="AX192" s="45"/>
      <c r="AY192" s="45"/>
      <c r="AZ192" s="45"/>
      <c r="BA192" s="45"/>
      <c r="BB192" s="45"/>
      <c r="BC192" s="45"/>
      <c r="BD192" s="45" t="n">
        <f aca="false">SUM(AX192+AY192+AZ192+BA192+BB192+BC192)</f>
        <v>0</v>
      </c>
      <c r="BE192" s="45" t="n">
        <f aca="false">SUM(AW192-BD192)</f>
        <v>3318.07021036565</v>
      </c>
      <c r="BF192" s="45" t="n">
        <f aca="false">SUM(BE192-AW192)</f>
        <v>0</v>
      </c>
      <c r="BG192" s="45" t="n">
        <f aca="false">SUM(BG193)</f>
        <v>2056.2</v>
      </c>
      <c r="BH192" s="45" t="n">
        <f aca="false">SUM(BH193)</f>
        <v>3300</v>
      </c>
      <c r="BI192" s="45" t="n">
        <f aca="false">SUM(BI193)</f>
        <v>3300</v>
      </c>
      <c r="BJ192" s="45" t="n">
        <f aca="false">SUM(BJ193)</f>
        <v>1035.3</v>
      </c>
      <c r="BK192" s="45"/>
      <c r="BL192" s="45"/>
      <c r="BM192" s="46" t="n">
        <f aca="false">SUM(BJ192/BI192*100)</f>
        <v>31.3727272727273</v>
      </c>
    </row>
    <row r="193" customFormat="false" ht="12.75" hidden="true" customHeight="false" outlineLevel="0" collapsed="false">
      <c r="A193" s="238"/>
      <c r="B193" s="234"/>
      <c r="C193" s="234"/>
      <c r="D193" s="234"/>
      <c r="E193" s="234"/>
      <c r="F193" s="234"/>
      <c r="G193" s="234"/>
      <c r="H193" s="234"/>
      <c r="I193" s="244" t="n">
        <v>37221</v>
      </c>
      <c r="J193" s="245" t="s">
        <v>686</v>
      </c>
      <c r="K193" s="246" t="n">
        <v>74578.36</v>
      </c>
      <c r="L193" s="246" t="n">
        <v>15000</v>
      </c>
      <c r="M193" s="246" t="n">
        <v>15000</v>
      </c>
      <c r="N193" s="246" t="n">
        <v>40000</v>
      </c>
      <c r="O193" s="246" t="n">
        <v>40000</v>
      </c>
      <c r="P193" s="246" t="n">
        <v>47000</v>
      </c>
      <c r="Q193" s="246" t="n">
        <v>47000</v>
      </c>
      <c r="R193" s="246" t="n">
        <v>5410.5</v>
      </c>
      <c r="S193" s="246" t="n">
        <v>30000</v>
      </c>
      <c r="T193" s="246" t="n">
        <v>8352</v>
      </c>
      <c r="U193" s="246"/>
      <c r="V193" s="237" t="n">
        <f aca="false">S193/P193*100</f>
        <v>63.8297872340426</v>
      </c>
      <c r="W193" s="246" t="n">
        <v>30000</v>
      </c>
      <c r="X193" s="246" t="n">
        <v>15000</v>
      </c>
      <c r="Y193" s="246" t="n">
        <v>30000</v>
      </c>
      <c r="Z193" s="246" t="n">
        <v>30000</v>
      </c>
      <c r="AA193" s="246" t="n">
        <v>35000</v>
      </c>
      <c r="AB193" s="246" t="n">
        <v>6735.11</v>
      </c>
      <c r="AC193" s="246" t="n">
        <v>35000</v>
      </c>
      <c r="AD193" s="246" t="n">
        <v>35000</v>
      </c>
      <c r="AE193" s="246"/>
      <c r="AF193" s="246"/>
      <c r="AG193" s="248" t="n">
        <f aca="false">SUM(AC193+AE193-AF193)</f>
        <v>35000</v>
      </c>
      <c r="AH193" s="246" t="n">
        <v>6097.03</v>
      </c>
      <c r="AI193" s="246" t="n">
        <v>35000</v>
      </c>
      <c r="AJ193" s="45" t="n">
        <v>5570.24</v>
      </c>
      <c r="AK193" s="246" t="n">
        <v>35000</v>
      </c>
      <c r="AL193" s="246"/>
      <c r="AM193" s="246"/>
      <c r="AN193" s="45" t="n">
        <f aca="false">SUM(AK193+AL193-AM193)</f>
        <v>35000</v>
      </c>
      <c r="AO193" s="237" t="n">
        <f aca="false">SUM(AN193/$AN$2)</f>
        <v>4645.29829451191</v>
      </c>
      <c r="AP193" s="45" t="n">
        <v>25000</v>
      </c>
      <c r="AQ193" s="45"/>
      <c r="AR193" s="237" t="n">
        <f aca="false">SUM(AP193/$AN$2)</f>
        <v>3318.07021036565</v>
      </c>
      <c r="AS193" s="237" t="n">
        <v>1668.75</v>
      </c>
      <c r="AT193" s="237" t="n">
        <v>1668.75</v>
      </c>
      <c r="AU193" s="237"/>
      <c r="AV193" s="237"/>
      <c r="AW193" s="237" t="n">
        <f aca="false">SUM(AR193+AU193-AV193)</f>
        <v>3318.07021036565</v>
      </c>
      <c r="AX193" s="45"/>
      <c r="AY193" s="45"/>
      <c r="AZ193" s="45" t="n">
        <v>3318.07</v>
      </c>
      <c r="BA193" s="45"/>
      <c r="BB193" s="45"/>
      <c r="BC193" s="45"/>
      <c r="BD193" s="45" t="n">
        <f aca="false">SUM(AX193+AY193+AZ193+BA193+BB193+BC193)</f>
        <v>3318.07</v>
      </c>
      <c r="BE193" s="45" t="n">
        <f aca="false">SUM(AW193-BD193)</f>
        <v>0.000210365651128086</v>
      </c>
      <c r="BF193" s="45" t="n">
        <f aca="false">SUM(BE193-AW193)</f>
        <v>-3318.07</v>
      </c>
      <c r="BG193" s="45" t="n">
        <v>2056.2</v>
      </c>
      <c r="BH193" s="45" t="n">
        <v>3300</v>
      </c>
      <c r="BI193" s="45" t="n">
        <v>3300</v>
      </c>
      <c r="BJ193" s="45" t="n">
        <v>1035.3</v>
      </c>
      <c r="BK193" s="45"/>
      <c r="BL193" s="45"/>
      <c r="BM193" s="46" t="n">
        <f aca="false">SUM(BJ193/BI193*100)</f>
        <v>31.3727272727273</v>
      </c>
    </row>
    <row r="194" customFormat="false" ht="12.75" hidden="true" customHeight="false" outlineLevel="0" collapsed="false">
      <c r="A194" s="238" t="s">
        <v>687</v>
      </c>
      <c r="B194" s="234"/>
      <c r="C194" s="234"/>
      <c r="D194" s="234"/>
      <c r="E194" s="234"/>
      <c r="F194" s="234"/>
      <c r="G194" s="234"/>
      <c r="H194" s="234"/>
      <c r="I194" s="244" t="s">
        <v>533</v>
      </c>
      <c r="J194" s="245" t="s">
        <v>688</v>
      </c>
      <c r="K194" s="246" t="n">
        <f aca="false">SUM(K195)</f>
        <v>8000</v>
      </c>
      <c r="L194" s="246" t="n">
        <f aca="false">SUM(L195)</f>
        <v>10000</v>
      </c>
      <c r="M194" s="246" t="n">
        <f aca="false">SUM(M195)</f>
        <v>10000</v>
      </c>
      <c r="N194" s="246" t="n">
        <f aca="false">SUM(N195)</f>
        <v>82000</v>
      </c>
      <c r="O194" s="246" t="n">
        <f aca="false">SUM(O195)</f>
        <v>82000</v>
      </c>
      <c r="P194" s="246" t="n">
        <f aca="false">SUM(P195)</f>
        <v>82000</v>
      </c>
      <c r="Q194" s="246" t="n">
        <f aca="false">SUM(Q195)</f>
        <v>82000</v>
      </c>
      <c r="R194" s="246" t="n">
        <f aca="false">SUM(R195)</f>
        <v>37145.75</v>
      </c>
      <c r="S194" s="246" t="n">
        <f aca="false">SUM(S195)</f>
        <v>0</v>
      </c>
      <c r="T194" s="246" t="n">
        <f aca="false">SUM(T195)</f>
        <v>13553.29</v>
      </c>
      <c r="U194" s="246" t="n">
        <f aca="false">SUM(U195)</f>
        <v>0</v>
      </c>
      <c r="V194" s="246" t="n">
        <f aca="false">SUM(V195)</f>
        <v>0</v>
      </c>
      <c r="W194" s="246" t="n">
        <f aca="false">SUM(W195)</f>
        <v>30000</v>
      </c>
      <c r="X194" s="246" t="n">
        <f aca="false">SUM(X195)</f>
        <v>76000</v>
      </c>
      <c r="Y194" s="246" t="n">
        <f aca="false">SUM(Y195)</f>
        <v>69500</v>
      </c>
      <c r="Z194" s="246" t="n">
        <f aca="false">SUM(Z195)</f>
        <v>69500</v>
      </c>
      <c r="AA194" s="246" t="n">
        <f aca="false">SUM(AA195)</f>
        <v>69000</v>
      </c>
      <c r="AB194" s="246" t="n">
        <f aca="false">SUM(AB195)</f>
        <v>40113.64</v>
      </c>
      <c r="AC194" s="246" t="n">
        <f aca="false">SUM(AC195)</f>
        <v>69000</v>
      </c>
      <c r="AD194" s="246" t="n">
        <f aca="false">SUM(AD195)</f>
        <v>57000</v>
      </c>
      <c r="AE194" s="246" t="n">
        <f aca="false">SUM(AE195)</f>
        <v>0</v>
      </c>
      <c r="AF194" s="246" t="n">
        <f aca="false">SUM(AF195)</f>
        <v>0</v>
      </c>
      <c r="AG194" s="246" t="n">
        <f aca="false">SUM(AG195)</f>
        <v>73000</v>
      </c>
      <c r="AH194" s="246" t="n">
        <f aca="false">SUM(AH195)</f>
        <v>49222.9</v>
      </c>
      <c r="AI194" s="246" t="n">
        <f aca="false">SUM(AI195)</f>
        <v>72000</v>
      </c>
      <c r="AJ194" s="246" t="n">
        <f aca="false">SUM(AJ195)</f>
        <v>8051</v>
      </c>
      <c r="AK194" s="246" t="n">
        <f aca="false">SUM(AK195)</f>
        <v>100000</v>
      </c>
      <c r="AL194" s="246" t="n">
        <f aca="false">SUM(AL195)</f>
        <v>28500</v>
      </c>
      <c r="AM194" s="246" t="n">
        <f aca="false">SUM(AM195)</f>
        <v>0</v>
      </c>
      <c r="AN194" s="246" t="n">
        <f aca="false">SUM(AN195)</f>
        <v>128500</v>
      </c>
      <c r="AO194" s="237" t="n">
        <f aca="false">SUM(AN194/$AN$2)</f>
        <v>17054.8808812795</v>
      </c>
      <c r="AP194" s="246" t="n">
        <f aca="false">SUM(AP195)</f>
        <v>133500</v>
      </c>
      <c r="AQ194" s="246" t="n">
        <f aca="false">SUM(AQ195)</f>
        <v>0</v>
      </c>
      <c r="AR194" s="237" t="n">
        <f aca="false">SUM(AP194/$AN$2)</f>
        <v>17718.4949233526</v>
      </c>
      <c r="AS194" s="237"/>
      <c r="AT194" s="237" t="n">
        <f aca="false">SUM(AT195)</f>
        <v>8857.44</v>
      </c>
      <c r="AU194" s="237" t="n">
        <f aca="false">SUM(AU195)</f>
        <v>2000</v>
      </c>
      <c r="AV194" s="237" t="n">
        <f aca="false">SUM(AV195)</f>
        <v>0</v>
      </c>
      <c r="AW194" s="237" t="n">
        <f aca="false">SUM(AR194+AU194-AV194)</f>
        <v>19718.4949233526</v>
      </c>
      <c r="AX194" s="45"/>
      <c r="AY194" s="45"/>
      <c r="AZ194" s="45"/>
      <c r="BA194" s="45"/>
      <c r="BB194" s="45"/>
      <c r="BC194" s="45"/>
      <c r="BD194" s="45" t="n">
        <f aca="false">SUM(AX194+AY194+AZ194+BA194+BB194+BC194)</f>
        <v>0</v>
      </c>
      <c r="BE194" s="45" t="n">
        <f aca="false">SUM(AW194-BD194)</f>
        <v>19718.4949233526</v>
      </c>
      <c r="BF194" s="45" t="n">
        <f aca="false">SUM(BE194-AW194)</f>
        <v>0</v>
      </c>
      <c r="BG194" s="45" t="n">
        <f aca="false">SUM(BG200)</f>
        <v>14733.8</v>
      </c>
      <c r="BH194" s="45" t="n">
        <f aca="false">SUM(BH200)</f>
        <v>12000</v>
      </c>
      <c r="BI194" s="45" t="n">
        <f aca="false">SUM(BI200)</f>
        <v>12000</v>
      </c>
      <c r="BJ194" s="45" t="n">
        <f aca="false">SUM(BJ200)</f>
        <v>7359.88</v>
      </c>
      <c r="BK194" s="45" t="n">
        <f aca="false">SUM(BK200)</f>
        <v>8500</v>
      </c>
      <c r="BL194" s="45" t="n">
        <f aca="false">SUM(BL200)</f>
        <v>8500</v>
      </c>
      <c r="BM194" s="46" t="n">
        <f aca="false">SUM(BJ194/BI194*100)</f>
        <v>61.3323333333333</v>
      </c>
    </row>
    <row r="195" customFormat="false" ht="12.75" hidden="true" customHeight="false" outlineLevel="0" collapsed="false">
      <c r="A195" s="238"/>
      <c r="B195" s="234"/>
      <c r="C195" s="234"/>
      <c r="D195" s="234"/>
      <c r="E195" s="234"/>
      <c r="F195" s="234"/>
      <c r="G195" s="234"/>
      <c r="H195" s="234"/>
      <c r="I195" s="244" t="s">
        <v>689</v>
      </c>
      <c r="J195" s="245"/>
      <c r="K195" s="246" t="n">
        <f aca="false">SUM(K200)</f>
        <v>8000</v>
      </c>
      <c r="L195" s="246" t="n">
        <f aca="false">SUM(L200)</f>
        <v>10000</v>
      </c>
      <c r="M195" s="246" t="n">
        <f aca="false">SUM(M200)</f>
        <v>10000</v>
      </c>
      <c r="N195" s="246" t="n">
        <f aca="false">SUM(N200)</f>
        <v>82000</v>
      </c>
      <c r="O195" s="246" t="n">
        <f aca="false">SUM(O200)</f>
        <v>82000</v>
      </c>
      <c r="P195" s="246" t="n">
        <f aca="false">SUM(P200)</f>
        <v>82000</v>
      </c>
      <c r="Q195" s="246" t="n">
        <f aca="false">SUM(Q200)</f>
        <v>82000</v>
      </c>
      <c r="R195" s="246" t="n">
        <f aca="false">SUM(R200)</f>
        <v>37145.75</v>
      </c>
      <c r="S195" s="246" t="n">
        <f aca="false">SUM(S200)</f>
        <v>0</v>
      </c>
      <c r="T195" s="246" t="n">
        <f aca="false">SUM(T200)</f>
        <v>13553.29</v>
      </c>
      <c r="U195" s="246" t="n">
        <f aca="false">SUM(U200)</f>
        <v>0</v>
      </c>
      <c r="V195" s="246" t="n">
        <f aca="false">SUM(V200)</f>
        <v>0</v>
      </c>
      <c r="W195" s="246" t="n">
        <f aca="false">SUM(W200)</f>
        <v>30000</v>
      </c>
      <c r="X195" s="246" t="n">
        <f aca="false">SUM(X200)</f>
        <v>76000</v>
      </c>
      <c r="Y195" s="246" t="n">
        <f aca="false">SUM(Y200)</f>
        <v>69500</v>
      </c>
      <c r="Z195" s="246" t="n">
        <f aca="false">SUM(Z200)</f>
        <v>69500</v>
      </c>
      <c r="AA195" s="246" t="n">
        <f aca="false">SUM(AA200)</f>
        <v>69000</v>
      </c>
      <c r="AB195" s="246" t="n">
        <f aca="false">SUM(AB200)</f>
        <v>40113.64</v>
      </c>
      <c r="AC195" s="246" t="n">
        <f aca="false">SUM(AC200)</f>
        <v>69000</v>
      </c>
      <c r="AD195" s="246" t="n">
        <f aca="false">SUM(AD200)</f>
        <v>57000</v>
      </c>
      <c r="AE195" s="246" t="n">
        <f aca="false">SUM(AE200)</f>
        <v>0</v>
      </c>
      <c r="AF195" s="246" t="n">
        <f aca="false">SUM(AF200)</f>
        <v>0</v>
      </c>
      <c r="AG195" s="246" t="n">
        <f aca="false">SUM(AG200)</f>
        <v>73000</v>
      </c>
      <c r="AH195" s="246" t="n">
        <f aca="false">SUM(AH200)</f>
        <v>49222.9</v>
      </c>
      <c r="AI195" s="246" t="n">
        <f aca="false">SUM(AI200)</f>
        <v>72000</v>
      </c>
      <c r="AJ195" s="246" t="n">
        <f aca="false">SUM(AJ200)</f>
        <v>8051</v>
      </c>
      <c r="AK195" s="246" t="n">
        <f aca="false">SUM(AK200)</f>
        <v>100000</v>
      </c>
      <c r="AL195" s="246" t="n">
        <f aca="false">SUM(AL200)</f>
        <v>28500</v>
      </c>
      <c r="AM195" s="246" t="n">
        <f aca="false">SUM(AM200)</f>
        <v>0</v>
      </c>
      <c r="AN195" s="246" t="n">
        <f aca="false">SUM(AN200)</f>
        <v>128500</v>
      </c>
      <c r="AO195" s="237" t="n">
        <f aca="false">SUM(AN195/$AN$2)</f>
        <v>17054.8808812795</v>
      </c>
      <c r="AP195" s="246" t="n">
        <f aca="false">SUM(AP200)</f>
        <v>133500</v>
      </c>
      <c r="AQ195" s="246" t="n">
        <f aca="false">SUM(AQ200)</f>
        <v>0</v>
      </c>
      <c r="AR195" s="237" t="n">
        <f aca="false">SUM(AP195/$AN$2)</f>
        <v>17718.4949233526</v>
      </c>
      <c r="AS195" s="237"/>
      <c r="AT195" s="237" t="n">
        <f aca="false">SUM(AT200)</f>
        <v>8857.44</v>
      </c>
      <c r="AU195" s="237" t="n">
        <f aca="false">SUM(AU200)</f>
        <v>2000</v>
      </c>
      <c r="AV195" s="237" t="n">
        <f aca="false">SUM(AV200)</f>
        <v>0</v>
      </c>
      <c r="AW195" s="237" t="n">
        <f aca="false">SUM(AR195+AU195-AV195)</f>
        <v>19718.4949233526</v>
      </c>
      <c r="AX195" s="45"/>
      <c r="AY195" s="45"/>
      <c r="AZ195" s="45"/>
      <c r="BA195" s="45"/>
      <c r="BB195" s="45"/>
      <c r="BC195" s="45"/>
      <c r="BD195" s="45" t="n">
        <f aca="false">SUM(AX195+AY195+AZ195+BA195+BB195+BC195)</f>
        <v>0</v>
      </c>
      <c r="BE195" s="45" t="n">
        <f aca="false">SUM(AW195-BD195)</f>
        <v>19718.4949233526</v>
      </c>
      <c r="BF195" s="45" t="n">
        <f aca="false">SUM(BE195-AW195)</f>
        <v>0</v>
      </c>
      <c r="BG195" s="45"/>
      <c r="BH195" s="45" t="n">
        <f aca="false">SUM(BH196)</f>
        <v>12000</v>
      </c>
      <c r="BI195" s="45" t="n">
        <f aca="false">SUM(BI196)</f>
        <v>12000</v>
      </c>
      <c r="BJ195" s="45" t="n">
        <f aca="false">SUM(BJ196)</f>
        <v>7359.88</v>
      </c>
      <c r="BK195" s="45" t="n">
        <v>12500</v>
      </c>
      <c r="BL195" s="45" t="n">
        <v>13000</v>
      </c>
      <c r="BM195" s="46" t="n">
        <f aca="false">SUM(BJ195/BI195*100)</f>
        <v>61.3323333333333</v>
      </c>
    </row>
    <row r="196" customFormat="false" ht="12.75" hidden="true" customHeight="false" outlineLevel="0" collapsed="false">
      <c r="A196" s="238"/>
      <c r="B196" s="234" t="s">
        <v>537</v>
      </c>
      <c r="C196" s="234"/>
      <c r="D196" s="234"/>
      <c r="E196" s="234"/>
      <c r="F196" s="234"/>
      <c r="G196" s="234"/>
      <c r="H196" s="234"/>
      <c r="I196" s="244" t="s">
        <v>538</v>
      </c>
      <c r="J196" s="245" t="s">
        <v>75</v>
      </c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  <c r="AM196" s="246"/>
      <c r="AN196" s="246"/>
      <c r="AO196" s="237" t="n">
        <f aca="false">SUM(AN196/$AN$2)</f>
        <v>0</v>
      </c>
      <c r="AP196" s="246" t="n">
        <v>8500</v>
      </c>
      <c r="AQ196" s="246"/>
      <c r="AR196" s="237" t="n">
        <f aca="false">SUM(AP196/$AN$2)</f>
        <v>1128.14387152432</v>
      </c>
      <c r="AS196" s="237"/>
      <c r="AT196" s="237" t="n">
        <v>8500</v>
      </c>
      <c r="AU196" s="237"/>
      <c r="AV196" s="237"/>
      <c r="AW196" s="237" t="n">
        <f aca="false">SUM(AR196+AU196-AV196)</f>
        <v>1128.14387152432</v>
      </c>
      <c r="AX196" s="45"/>
      <c r="AY196" s="45"/>
      <c r="AZ196" s="45"/>
      <c r="BA196" s="45"/>
      <c r="BB196" s="45"/>
      <c r="BC196" s="45"/>
      <c r="BD196" s="45" t="n">
        <f aca="false">SUM(AX196+AY196+AZ196+BA196+BB196+BC196)</f>
        <v>0</v>
      </c>
      <c r="BE196" s="45" t="n">
        <f aca="false">SUM(AW196-BD196)</f>
        <v>1128.14387152432</v>
      </c>
      <c r="BF196" s="45" t="n">
        <f aca="false">SUM(BE196-AW196)</f>
        <v>0</v>
      </c>
      <c r="BG196" s="45"/>
      <c r="BH196" s="45" t="n">
        <v>12000</v>
      </c>
      <c r="BI196" s="45" t="n">
        <v>12000</v>
      </c>
      <c r="BJ196" s="45" t="n">
        <v>7359.88</v>
      </c>
      <c r="BK196" s="45" t="n">
        <v>0</v>
      </c>
      <c r="BL196" s="45" t="n">
        <v>0</v>
      </c>
      <c r="BM196" s="46" t="n">
        <f aca="false">SUM(BJ196/BI196*100)</f>
        <v>61.3323333333333</v>
      </c>
    </row>
    <row r="197" customFormat="false" ht="12.75" hidden="true" customHeight="false" outlineLevel="0" collapsed="false">
      <c r="A197" s="238"/>
      <c r="B197" s="234" t="s">
        <v>537</v>
      </c>
      <c r="C197" s="234"/>
      <c r="D197" s="234"/>
      <c r="E197" s="234"/>
      <c r="F197" s="234"/>
      <c r="G197" s="234"/>
      <c r="H197" s="234"/>
      <c r="I197" s="244" t="s">
        <v>558</v>
      </c>
      <c r="J197" s="245" t="s">
        <v>559</v>
      </c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  <c r="AM197" s="246"/>
      <c r="AN197" s="246"/>
      <c r="AO197" s="237"/>
      <c r="AP197" s="246"/>
      <c r="AQ197" s="246"/>
      <c r="AR197" s="237"/>
      <c r="AS197" s="237"/>
      <c r="AT197" s="237"/>
      <c r="AU197" s="237"/>
      <c r="AV197" s="237"/>
      <c r="AW197" s="237" t="n">
        <v>4645.3</v>
      </c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 t="n">
        <v>0</v>
      </c>
      <c r="BI197" s="45" t="n">
        <v>0</v>
      </c>
      <c r="BJ197" s="45"/>
      <c r="BK197" s="45" t="n">
        <v>12500</v>
      </c>
      <c r="BL197" s="45" t="n">
        <v>13000</v>
      </c>
      <c r="BM197" s="46" t="n">
        <v>0</v>
      </c>
    </row>
    <row r="198" customFormat="false" ht="12.75" hidden="true" customHeight="false" outlineLevel="0" collapsed="false">
      <c r="A198" s="238"/>
      <c r="B198" s="234" t="s">
        <v>537</v>
      </c>
      <c r="C198" s="234"/>
      <c r="D198" s="234"/>
      <c r="E198" s="234"/>
      <c r="F198" s="234"/>
      <c r="G198" s="234"/>
      <c r="H198" s="234"/>
      <c r="I198" s="244" t="s">
        <v>638</v>
      </c>
      <c r="J198" s="245" t="s">
        <v>48</v>
      </c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  <c r="AM198" s="246"/>
      <c r="AN198" s="246"/>
      <c r="AO198" s="237"/>
      <c r="AP198" s="246"/>
      <c r="AQ198" s="246"/>
      <c r="AR198" s="237"/>
      <c r="AS198" s="237"/>
      <c r="AT198" s="237"/>
      <c r="AU198" s="237"/>
      <c r="AV198" s="237"/>
      <c r="AW198" s="237" t="n">
        <v>500</v>
      </c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 t="n">
        <v>0</v>
      </c>
      <c r="BI198" s="45" t="n">
        <v>0</v>
      </c>
      <c r="BJ198" s="45"/>
      <c r="BK198" s="45"/>
      <c r="BL198" s="45"/>
      <c r="BM198" s="46" t="n">
        <v>0</v>
      </c>
    </row>
    <row r="199" customFormat="false" ht="12.75" hidden="true" customHeight="false" outlineLevel="0" collapsed="false">
      <c r="A199" s="238"/>
      <c r="B199" s="234" t="s">
        <v>554</v>
      </c>
      <c r="C199" s="234"/>
      <c r="D199" s="234"/>
      <c r="E199" s="234"/>
      <c r="F199" s="234"/>
      <c r="G199" s="234"/>
      <c r="H199" s="234"/>
      <c r="I199" s="250" t="s">
        <v>555</v>
      </c>
      <c r="J199" s="245" t="s">
        <v>39</v>
      </c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  <c r="AM199" s="246"/>
      <c r="AN199" s="246"/>
      <c r="AO199" s="237" t="n">
        <f aca="false">SUM(AN199/$AN$2)</f>
        <v>0</v>
      </c>
      <c r="AP199" s="246" t="n">
        <v>125000</v>
      </c>
      <c r="AQ199" s="246"/>
      <c r="AR199" s="237" t="n">
        <f aca="false">SUM(AP199/$AN$2)</f>
        <v>16590.3510518283</v>
      </c>
      <c r="AS199" s="237"/>
      <c r="AT199" s="237" t="n">
        <v>125000</v>
      </c>
      <c r="AU199" s="237"/>
      <c r="AV199" s="237"/>
      <c r="AW199" s="237" t="n">
        <v>13445.05</v>
      </c>
      <c r="AX199" s="45"/>
      <c r="AY199" s="45"/>
      <c r="AZ199" s="45"/>
      <c r="BA199" s="45"/>
      <c r="BB199" s="45"/>
      <c r="BC199" s="45"/>
      <c r="BD199" s="45" t="n">
        <f aca="false">SUM(AX199+AY199+AZ199+BA199+BB199+BC199)</f>
        <v>0</v>
      </c>
      <c r="BE199" s="45" t="n">
        <f aca="false">SUM(AW199-BD199)</f>
        <v>13445.05</v>
      </c>
      <c r="BF199" s="45" t="n">
        <f aca="false">SUM(BE199-AW199)</f>
        <v>0</v>
      </c>
      <c r="BG199" s="45"/>
      <c r="BH199" s="45" t="n">
        <v>0</v>
      </c>
      <c r="BI199" s="45" t="n">
        <v>0</v>
      </c>
      <c r="BJ199" s="45"/>
      <c r="BK199" s="45"/>
      <c r="BL199" s="45"/>
      <c r="BM199" s="46" t="n">
        <v>0</v>
      </c>
    </row>
    <row r="200" customFormat="false" ht="12.75" hidden="true" customHeight="false" outlineLevel="0" collapsed="false">
      <c r="A200" s="243"/>
      <c r="B200" s="247"/>
      <c r="C200" s="247"/>
      <c r="D200" s="247"/>
      <c r="E200" s="247"/>
      <c r="F200" s="247"/>
      <c r="G200" s="247"/>
      <c r="H200" s="247"/>
      <c r="I200" s="235" t="n">
        <v>3</v>
      </c>
      <c r="J200" s="236" t="s">
        <v>234</v>
      </c>
      <c r="K200" s="237" t="n">
        <f aca="false">SUM(K201)</f>
        <v>8000</v>
      </c>
      <c r="L200" s="237" t="n">
        <f aca="false">SUM(L201)</f>
        <v>10000</v>
      </c>
      <c r="M200" s="237" t="n">
        <f aca="false">SUM(M201)</f>
        <v>10000</v>
      </c>
      <c r="N200" s="237" t="n">
        <f aca="false">SUM(N201)</f>
        <v>82000</v>
      </c>
      <c r="O200" s="237" t="n">
        <f aca="false">SUM(O201)</f>
        <v>82000</v>
      </c>
      <c r="P200" s="237" t="n">
        <f aca="false">SUM(P201)</f>
        <v>82000</v>
      </c>
      <c r="Q200" s="237" t="n">
        <f aca="false">SUM(Q201)</f>
        <v>82000</v>
      </c>
      <c r="R200" s="237" t="n">
        <f aca="false">SUM(R201)</f>
        <v>37145.75</v>
      </c>
      <c r="S200" s="237" t="n">
        <f aca="false">SUM(S201)</f>
        <v>0</v>
      </c>
      <c r="T200" s="237" t="n">
        <f aca="false">SUM(T201)</f>
        <v>13553.29</v>
      </c>
      <c r="U200" s="237" t="n">
        <f aca="false">SUM(U201)</f>
        <v>0</v>
      </c>
      <c r="V200" s="237" t="n">
        <f aca="false">SUM(V201)</f>
        <v>0</v>
      </c>
      <c r="W200" s="237" t="n">
        <f aca="false">SUM(W201)</f>
        <v>30000</v>
      </c>
      <c r="X200" s="237" t="n">
        <f aca="false">SUM(X201+X207)</f>
        <v>76000</v>
      </c>
      <c r="Y200" s="237" t="n">
        <f aca="false">SUM(Y201+Y207)</f>
        <v>69500</v>
      </c>
      <c r="Z200" s="237" t="n">
        <f aca="false">SUM(Z201+Z207)</f>
        <v>69500</v>
      </c>
      <c r="AA200" s="237" t="n">
        <f aca="false">SUM(AA201+AA207)</f>
        <v>69000</v>
      </c>
      <c r="AB200" s="237" t="n">
        <f aca="false">SUM(AB201+AB207)</f>
        <v>40113.64</v>
      </c>
      <c r="AC200" s="237" t="n">
        <f aca="false">SUM(AC201+AC207)</f>
        <v>69000</v>
      </c>
      <c r="AD200" s="237" t="n">
        <f aca="false">SUM(AD201+AD207)</f>
        <v>57000</v>
      </c>
      <c r="AE200" s="237" t="n">
        <f aca="false">SUM(AE201+AE207)</f>
        <v>0</v>
      </c>
      <c r="AF200" s="237" t="n">
        <f aca="false">SUM(AF201+AF207)</f>
        <v>0</v>
      </c>
      <c r="AG200" s="237" t="n">
        <f aca="false">SUM(AG201+AG207)</f>
        <v>73000</v>
      </c>
      <c r="AH200" s="237" t="n">
        <f aca="false">SUM(AH201+AH207)</f>
        <v>49222.9</v>
      </c>
      <c r="AI200" s="237" t="n">
        <f aca="false">SUM(AI201+AI207)</f>
        <v>72000</v>
      </c>
      <c r="AJ200" s="237" t="n">
        <f aca="false">SUM(AJ201+AJ207)</f>
        <v>8051</v>
      </c>
      <c r="AK200" s="237" t="n">
        <f aca="false">SUM(AK201+AK207)</f>
        <v>100000</v>
      </c>
      <c r="AL200" s="237" t="n">
        <f aca="false">SUM(AL201+AL207)</f>
        <v>28500</v>
      </c>
      <c r="AM200" s="237" t="n">
        <f aca="false">SUM(AM201+AM207)</f>
        <v>0</v>
      </c>
      <c r="AN200" s="237" t="n">
        <f aca="false">SUM(AN201+AN207)</f>
        <v>128500</v>
      </c>
      <c r="AO200" s="237" t="n">
        <f aca="false">SUM(AN200/$AN$2)</f>
        <v>17054.8808812795</v>
      </c>
      <c r="AP200" s="237" t="n">
        <f aca="false">SUM(AP201+AP207)</f>
        <v>133500</v>
      </c>
      <c r="AQ200" s="237" t="n">
        <f aca="false">SUM(AQ201+AQ207)</f>
        <v>0</v>
      </c>
      <c r="AR200" s="237" t="n">
        <f aca="false">SUM(AP200/$AN$2)</f>
        <v>17718.4949233526</v>
      </c>
      <c r="AS200" s="237"/>
      <c r="AT200" s="237" t="n">
        <f aca="false">SUM(AT201+AT207)</f>
        <v>8857.44</v>
      </c>
      <c r="AU200" s="237" t="n">
        <f aca="false">SUM(AU201+AU207)</f>
        <v>2000</v>
      </c>
      <c r="AV200" s="237" t="n">
        <f aca="false">SUM(AV201+AV207)</f>
        <v>0</v>
      </c>
      <c r="AW200" s="237" t="n">
        <f aca="false">SUM(AR200+AU200-AV200)</f>
        <v>19718.4949233526</v>
      </c>
      <c r="AX200" s="45"/>
      <c r="AY200" s="45"/>
      <c r="AZ200" s="45"/>
      <c r="BA200" s="45"/>
      <c r="BB200" s="45"/>
      <c r="BC200" s="45"/>
      <c r="BD200" s="45" t="n">
        <f aca="false">SUM(AX200+AY200+AZ200+BA200+BB200+BC200)</f>
        <v>0</v>
      </c>
      <c r="BE200" s="45" t="n">
        <f aca="false">SUM(AW200-BD200)</f>
        <v>19718.4949233526</v>
      </c>
      <c r="BF200" s="45" t="n">
        <f aca="false">SUM(BE200-AW200)</f>
        <v>0</v>
      </c>
      <c r="BG200" s="45" t="n">
        <f aca="false">SUM(BG201+BG207)</f>
        <v>14733.8</v>
      </c>
      <c r="BH200" s="45" t="n">
        <f aca="false">SUM(BH201+BH207)</f>
        <v>12000</v>
      </c>
      <c r="BI200" s="45" t="n">
        <f aca="false">SUM(BI201+BI207)</f>
        <v>12000</v>
      </c>
      <c r="BJ200" s="45" t="n">
        <f aca="false">SUM(BJ201+BJ207)</f>
        <v>7359.88</v>
      </c>
      <c r="BK200" s="45" t="n">
        <f aca="false">SUM(BK201+BK207)</f>
        <v>8500</v>
      </c>
      <c r="BL200" s="45" t="n">
        <f aca="false">SUM(BL201+BL207)</f>
        <v>8500</v>
      </c>
      <c r="BM200" s="46" t="n">
        <f aca="false">SUM(BJ200/BI200*100)</f>
        <v>61.3323333333333</v>
      </c>
    </row>
    <row r="201" customFormat="false" ht="12.75" hidden="true" customHeight="false" outlineLevel="0" collapsed="false">
      <c r="A201" s="243"/>
      <c r="B201" s="247" t="s">
        <v>555</v>
      </c>
      <c r="C201" s="247"/>
      <c r="D201" s="247"/>
      <c r="E201" s="247"/>
      <c r="F201" s="247"/>
      <c r="G201" s="247"/>
      <c r="H201" s="247"/>
      <c r="I201" s="235" t="n">
        <v>36</v>
      </c>
      <c r="J201" s="236" t="s">
        <v>383</v>
      </c>
      <c r="K201" s="237" t="n">
        <f aca="false">SUM(K202)</f>
        <v>8000</v>
      </c>
      <c r="L201" s="237" t="n">
        <f aca="false">SUM(L202)</f>
        <v>10000</v>
      </c>
      <c r="M201" s="237" t="n">
        <f aca="false">SUM(M202)</f>
        <v>10000</v>
      </c>
      <c r="N201" s="237" t="n">
        <f aca="false">SUM(N202)</f>
        <v>82000</v>
      </c>
      <c r="O201" s="237" t="n">
        <f aca="false">SUM(O202)</f>
        <v>82000</v>
      </c>
      <c r="P201" s="237" t="n">
        <f aca="false">SUM(P202)</f>
        <v>82000</v>
      </c>
      <c r="Q201" s="237" t="n">
        <f aca="false">SUM(Q202)</f>
        <v>82000</v>
      </c>
      <c r="R201" s="237" t="n">
        <f aca="false">SUM(R202)</f>
        <v>37145.75</v>
      </c>
      <c r="S201" s="237" t="n">
        <f aca="false">SUM(S202)</f>
        <v>0</v>
      </c>
      <c r="T201" s="237" t="n">
        <f aca="false">SUM(T202)</f>
        <v>13553.29</v>
      </c>
      <c r="U201" s="237" t="n">
        <f aca="false">SUM(U202)</f>
        <v>0</v>
      </c>
      <c r="V201" s="237" t="n">
        <f aca="false">SUM(V202)</f>
        <v>0</v>
      </c>
      <c r="W201" s="237" t="n">
        <f aca="false">SUM(W202)</f>
        <v>30000</v>
      </c>
      <c r="X201" s="237" t="n">
        <f aca="false">SUM(X202)</f>
        <v>46000</v>
      </c>
      <c r="Y201" s="237" t="n">
        <f aca="false">SUM(Y202)</f>
        <v>34000</v>
      </c>
      <c r="Z201" s="237" t="n">
        <f aca="false">SUM(Z202)</f>
        <v>49000</v>
      </c>
      <c r="AA201" s="237" t="n">
        <f aca="false">SUM(AA202)</f>
        <v>48000</v>
      </c>
      <c r="AB201" s="237" t="n">
        <f aca="false">SUM(AB202)</f>
        <v>40113.64</v>
      </c>
      <c r="AC201" s="237" t="n">
        <f aca="false">SUM(AC202)</f>
        <v>48000</v>
      </c>
      <c r="AD201" s="237" t="n">
        <f aca="false">SUM(AD202)</f>
        <v>36000</v>
      </c>
      <c r="AE201" s="237" t="n">
        <f aca="false">SUM(AE202)</f>
        <v>0</v>
      </c>
      <c r="AF201" s="237" t="n">
        <f aca="false">SUM(AF202)</f>
        <v>0</v>
      </c>
      <c r="AG201" s="237" t="n">
        <f aca="false">SUM(AG202)</f>
        <v>36000</v>
      </c>
      <c r="AH201" s="237" t="n">
        <f aca="false">SUM(AH202)</f>
        <v>16754.79</v>
      </c>
      <c r="AI201" s="237" t="n">
        <f aca="false">SUM(AI202)</f>
        <v>36000</v>
      </c>
      <c r="AJ201" s="237" t="n">
        <f aca="false">SUM(AJ202)</f>
        <v>8051</v>
      </c>
      <c r="AK201" s="237" t="n">
        <f aca="false">SUM(AK202)</f>
        <v>70000</v>
      </c>
      <c r="AL201" s="237" t="n">
        <f aca="false">SUM(AL202)</f>
        <v>20000</v>
      </c>
      <c r="AM201" s="237" t="n">
        <f aca="false">SUM(AM202)</f>
        <v>0</v>
      </c>
      <c r="AN201" s="237" t="n">
        <f aca="false">SUM(AN202)</f>
        <v>90000</v>
      </c>
      <c r="AO201" s="237" t="n">
        <f aca="false">SUM(AN201/$AN$2)</f>
        <v>11945.0527573163</v>
      </c>
      <c r="AP201" s="237" t="n">
        <f aca="false">SUM(AP202)</f>
        <v>90000</v>
      </c>
      <c r="AQ201" s="237"/>
      <c r="AR201" s="237" t="n">
        <f aca="false">SUM(AP201/$AN$2)</f>
        <v>11945.0527573163</v>
      </c>
      <c r="AS201" s="237"/>
      <c r="AT201" s="237" t="n">
        <f aca="false">SUM(AT202)</f>
        <v>8575.47</v>
      </c>
      <c r="AU201" s="237" t="n">
        <f aca="false">SUM(AU202)</f>
        <v>1500</v>
      </c>
      <c r="AV201" s="237" t="n">
        <f aca="false">SUM(AV202)</f>
        <v>0</v>
      </c>
      <c r="AW201" s="237" t="n">
        <f aca="false">SUM(AR201+AU201-AV201)</f>
        <v>13445.0527573163</v>
      </c>
      <c r="AX201" s="45"/>
      <c r="AY201" s="45"/>
      <c r="AZ201" s="45"/>
      <c r="BA201" s="45"/>
      <c r="BB201" s="45"/>
      <c r="BC201" s="45"/>
      <c r="BD201" s="45" t="n">
        <f aca="false">SUM(AX201+AY201+AZ201+BA201+BB201+BC201)</f>
        <v>0</v>
      </c>
      <c r="BE201" s="45" t="n">
        <f aca="false">SUM(AW201-BD201)</f>
        <v>13445.0527573163</v>
      </c>
      <c r="BF201" s="45" t="n">
        <f aca="false">SUM(BE201-AW201)</f>
        <v>0</v>
      </c>
      <c r="BG201" s="45" t="n">
        <f aca="false">SUM(BG202)</f>
        <v>11721.83</v>
      </c>
      <c r="BH201" s="45" t="n">
        <f aca="false">SUM(BH202)</f>
        <v>8500</v>
      </c>
      <c r="BI201" s="45" t="n">
        <f aca="false">SUM(BI202)</f>
        <v>8500</v>
      </c>
      <c r="BJ201" s="45" t="n">
        <f aca="false">SUM(BJ202)</f>
        <v>7359.88</v>
      </c>
      <c r="BK201" s="45" t="n">
        <v>8500</v>
      </c>
      <c r="BL201" s="45" t="n">
        <v>8500</v>
      </c>
      <c r="BM201" s="46" t="n">
        <f aca="false">SUM(BJ201/BI201*100)</f>
        <v>86.5868235294118</v>
      </c>
    </row>
    <row r="202" customFormat="false" ht="12.75" hidden="true" customHeight="false" outlineLevel="0" collapsed="false">
      <c r="A202" s="238"/>
      <c r="B202" s="234"/>
      <c r="C202" s="234"/>
      <c r="D202" s="234"/>
      <c r="E202" s="234"/>
      <c r="F202" s="234"/>
      <c r="G202" s="234"/>
      <c r="H202" s="234"/>
      <c r="I202" s="244" t="n">
        <v>366</v>
      </c>
      <c r="J202" s="245" t="s">
        <v>197</v>
      </c>
      <c r="K202" s="246" t="n">
        <f aca="false">SUM(K210)</f>
        <v>8000</v>
      </c>
      <c r="L202" s="246" t="n">
        <f aca="false">SUM(L210)</f>
        <v>10000</v>
      </c>
      <c r="M202" s="246" t="n">
        <f aca="false">SUM(M210)</f>
        <v>10000</v>
      </c>
      <c r="N202" s="246" t="n">
        <f aca="false">SUM(N210)</f>
        <v>82000</v>
      </c>
      <c r="O202" s="246" t="n">
        <f aca="false">SUM(O210)</f>
        <v>82000</v>
      </c>
      <c r="P202" s="246" t="n">
        <f aca="false">SUM(P210)</f>
        <v>82000</v>
      </c>
      <c r="Q202" s="246" t="n">
        <f aca="false">SUM(Q210)</f>
        <v>82000</v>
      </c>
      <c r="R202" s="246" t="n">
        <f aca="false">SUM(R210)</f>
        <v>37145.75</v>
      </c>
      <c r="S202" s="246" t="n">
        <f aca="false">SUM(S210)</f>
        <v>0</v>
      </c>
      <c r="T202" s="246" t="n">
        <f aca="false">SUM(T203:T210)</f>
        <v>13553.29</v>
      </c>
      <c r="U202" s="246" t="n">
        <f aca="false">SUM(U203:U210)</f>
        <v>0</v>
      </c>
      <c r="V202" s="246" t="n">
        <f aca="false">SUM(V203:V210)</f>
        <v>0</v>
      </c>
      <c r="W202" s="246" t="n">
        <f aca="false">SUM(W203:W210)</f>
        <v>30000</v>
      </c>
      <c r="X202" s="246" t="n">
        <f aca="false">SUM(X203:X206)</f>
        <v>46000</v>
      </c>
      <c r="Y202" s="246" t="n">
        <f aca="false">SUM(Y203:Y206)</f>
        <v>34000</v>
      </c>
      <c r="Z202" s="246" t="n">
        <f aca="false">SUM(Z203:Z206)</f>
        <v>49000</v>
      </c>
      <c r="AA202" s="246" t="n">
        <f aca="false">SUM(AA203:AA206)</f>
        <v>48000</v>
      </c>
      <c r="AB202" s="246" t="n">
        <f aca="false">SUM(AB203:AB206)</f>
        <v>40113.64</v>
      </c>
      <c r="AC202" s="246" t="n">
        <f aca="false">SUM(AC203:AC206)</f>
        <v>48000</v>
      </c>
      <c r="AD202" s="246" t="n">
        <f aca="false">SUM(AD203:AD206)</f>
        <v>36000</v>
      </c>
      <c r="AE202" s="246" t="n">
        <f aca="false">SUM(AE203:AE206)</f>
        <v>0</v>
      </c>
      <c r="AF202" s="246" t="n">
        <f aca="false">SUM(AF203:AF206)</f>
        <v>0</v>
      </c>
      <c r="AG202" s="246" t="n">
        <f aca="false">SUM(AG203:AG206)</f>
        <v>36000</v>
      </c>
      <c r="AH202" s="246" t="n">
        <f aca="false">SUM(AH203:AH206)</f>
        <v>16754.79</v>
      </c>
      <c r="AI202" s="246" t="n">
        <f aca="false">SUM(AI203:AI206)</f>
        <v>36000</v>
      </c>
      <c r="AJ202" s="246" t="n">
        <f aca="false">SUM(AJ203:AJ206)</f>
        <v>8051</v>
      </c>
      <c r="AK202" s="246" t="n">
        <f aca="false">SUM(AK203:AK206)</f>
        <v>70000</v>
      </c>
      <c r="AL202" s="246" t="n">
        <f aca="false">SUM(AL203:AL206)</f>
        <v>20000</v>
      </c>
      <c r="AM202" s="246" t="n">
        <f aca="false">SUM(AM203:AM206)</f>
        <v>0</v>
      </c>
      <c r="AN202" s="246" t="n">
        <f aca="false">SUM(AN203:AN206)</f>
        <v>90000</v>
      </c>
      <c r="AO202" s="237" t="n">
        <f aca="false">SUM(AN202/$AN$2)</f>
        <v>11945.0527573163</v>
      </c>
      <c r="AP202" s="246" t="n">
        <f aca="false">SUM(AP203:AP206)</f>
        <v>90000</v>
      </c>
      <c r="AQ202" s="246"/>
      <c r="AR202" s="237" t="n">
        <f aca="false">SUM(AP202/$AN$2)</f>
        <v>11945.0527573163</v>
      </c>
      <c r="AS202" s="237"/>
      <c r="AT202" s="237" t="n">
        <f aca="false">SUM(AT203:AT206)</f>
        <v>8575.47</v>
      </c>
      <c r="AU202" s="237" t="n">
        <f aca="false">SUM(AU203:AU206)</f>
        <v>1500</v>
      </c>
      <c r="AV202" s="237" t="n">
        <f aca="false">SUM(AV203:AV206)</f>
        <v>0</v>
      </c>
      <c r="AW202" s="237" t="n">
        <f aca="false">SUM(AR202+AU202-AV202)</f>
        <v>13445.0527573163</v>
      </c>
      <c r="AX202" s="45"/>
      <c r="AY202" s="45"/>
      <c r="AZ202" s="45"/>
      <c r="BA202" s="45"/>
      <c r="BB202" s="45"/>
      <c r="BC202" s="45"/>
      <c r="BD202" s="45" t="n">
        <f aca="false">SUM(AX202+AY202+AZ202+BA202+BB202+BC202)</f>
        <v>0</v>
      </c>
      <c r="BE202" s="45" t="n">
        <f aca="false">SUM(AW202-BD202)</f>
        <v>13445.0527573163</v>
      </c>
      <c r="BF202" s="45" t="n">
        <f aca="false">SUM(BE202-AW202)</f>
        <v>0</v>
      </c>
      <c r="BG202" s="45" t="n">
        <f aca="false">SUM(BG203:BG206)</f>
        <v>11721.83</v>
      </c>
      <c r="BH202" s="45" t="n">
        <f aca="false">SUM(BH203:BH206)</f>
        <v>8500</v>
      </c>
      <c r="BI202" s="45" t="n">
        <f aca="false">SUM(BI203:BI206)</f>
        <v>8500</v>
      </c>
      <c r="BJ202" s="45" t="n">
        <f aca="false">SUM(BJ203:BJ206)</f>
        <v>7359.88</v>
      </c>
      <c r="BK202" s="45"/>
      <c r="BL202" s="45"/>
      <c r="BM202" s="46" t="n">
        <f aca="false">SUM(BJ202/BI202*100)</f>
        <v>86.5868235294118</v>
      </c>
    </row>
    <row r="203" customFormat="false" ht="12.75" hidden="true" customHeight="false" outlineLevel="0" collapsed="false">
      <c r="A203" s="238"/>
      <c r="B203" s="234"/>
      <c r="C203" s="234"/>
      <c r="D203" s="234"/>
      <c r="E203" s="234"/>
      <c r="F203" s="234"/>
      <c r="G203" s="234"/>
      <c r="H203" s="234"/>
      <c r="I203" s="244" t="n">
        <v>36611</v>
      </c>
      <c r="J203" s="245" t="s">
        <v>690</v>
      </c>
      <c r="K203" s="246" t="n">
        <v>8000</v>
      </c>
      <c r="L203" s="246" t="n">
        <v>10000</v>
      </c>
      <c r="M203" s="246" t="n">
        <v>10000</v>
      </c>
      <c r="N203" s="246" t="n">
        <v>82000</v>
      </c>
      <c r="O203" s="246" t="n">
        <v>82000</v>
      </c>
      <c r="P203" s="246" t="n">
        <v>82000</v>
      </c>
      <c r="Q203" s="246" t="n">
        <v>82000</v>
      </c>
      <c r="R203" s="246" t="n">
        <v>37145.75</v>
      </c>
      <c r="S203" s="246"/>
      <c r="T203" s="246" t="n">
        <v>13553.29</v>
      </c>
      <c r="U203" s="246"/>
      <c r="V203" s="237" t="n">
        <f aca="false">S203/P203*100</f>
        <v>0</v>
      </c>
      <c r="W203" s="246" t="n">
        <v>15000</v>
      </c>
      <c r="X203" s="246" t="n">
        <v>16000</v>
      </c>
      <c r="Y203" s="246" t="n">
        <v>20000</v>
      </c>
      <c r="Z203" s="246" t="n">
        <v>20000</v>
      </c>
      <c r="AA203" s="246" t="n">
        <v>20000</v>
      </c>
      <c r="AB203" s="246" t="n">
        <v>18888.64</v>
      </c>
      <c r="AC203" s="246" t="n">
        <v>20000</v>
      </c>
      <c r="AD203" s="246" t="n">
        <v>20000</v>
      </c>
      <c r="AE203" s="246"/>
      <c r="AF203" s="246"/>
      <c r="AG203" s="248" t="n">
        <v>20000</v>
      </c>
      <c r="AH203" s="246" t="n">
        <v>16754.79</v>
      </c>
      <c r="AI203" s="246" t="n">
        <v>20000</v>
      </c>
      <c r="AJ203" s="45" t="n">
        <v>7051</v>
      </c>
      <c r="AK203" s="246" t="n">
        <v>10000</v>
      </c>
      <c r="AL203" s="246"/>
      <c r="AM203" s="246"/>
      <c r="AN203" s="45" t="n">
        <f aca="false">SUM(AK203+AL203-AM203)</f>
        <v>10000</v>
      </c>
      <c r="AO203" s="237" t="n">
        <f aca="false">SUM(AN203/$AN$2)</f>
        <v>1327.22808414626</v>
      </c>
      <c r="AP203" s="45" t="n">
        <v>10000</v>
      </c>
      <c r="AQ203" s="45"/>
      <c r="AR203" s="237" t="n">
        <f aca="false">SUM(AP203/$AN$2)</f>
        <v>1327.22808414626</v>
      </c>
      <c r="AS203" s="237" t="n">
        <v>1363.61</v>
      </c>
      <c r="AT203" s="237" t="n">
        <v>1363.61</v>
      </c>
      <c r="AU203" s="237"/>
      <c r="AV203" s="237"/>
      <c r="AW203" s="237" t="n">
        <f aca="false">SUM(AR203+AU203-AV203)</f>
        <v>1327.22808414626</v>
      </c>
      <c r="AX203" s="45"/>
      <c r="AY203" s="45"/>
      <c r="AZ203" s="45" t="n">
        <v>1327.23</v>
      </c>
      <c r="BA203" s="45"/>
      <c r="BB203" s="45"/>
      <c r="BC203" s="45"/>
      <c r="BD203" s="45" t="n">
        <f aca="false">SUM(AX203+AY203+AZ203+BA203+BB203+BC203)</f>
        <v>1327.23</v>
      </c>
      <c r="BE203" s="45" t="n">
        <f aca="false">SUM(AW203-BD203)</f>
        <v>-0.00191585373954695</v>
      </c>
      <c r="BF203" s="45" t="n">
        <f aca="false">SUM(BE203-AW203)</f>
        <v>-1327.23</v>
      </c>
      <c r="BG203" s="45" t="n">
        <v>4509.97</v>
      </c>
      <c r="BH203" s="45" t="n">
        <v>1500</v>
      </c>
      <c r="BI203" s="45" t="n">
        <v>1500</v>
      </c>
      <c r="BJ203" s="45" t="n">
        <v>1110</v>
      </c>
      <c r="BK203" s="45"/>
      <c r="BL203" s="45"/>
      <c r="BM203" s="46" t="n">
        <f aca="false">SUM(BJ203/BI203*100)</f>
        <v>74</v>
      </c>
    </row>
    <row r="204" customFormat="false" ht="12.75" hidden="true" customHeight="false" outlineLevel="0" collapsed="false">
      <c r="A204" s="238"/>
      <c r="B204" s="234"/>
      <c r="C204" s="234"/>
      <c r="D204" s="234"/>
      <c r="E204" s="234"/>
      <c r="F204" s="234"/>
      <c r="G204" s="234"/>
      <c r="H204" s="234"/>
      <c r="I204" s="244" t="n">
        <v>36611</v>
      </c>
      <c r="J204" s="245" t="s">
        <v>691</v>
      </c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37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8"/>
      <c r="AH204" s="246"/>
      <c r="AI204" s="246"/>
      <c r="AJ204" s="45"/>
      <c r="AK204" s="246" t="n">
        <v>28000</v>
      </c>
      <c r="AL204" s="246" t="n">
        <v>7000</v>
      </c>
      <c r="AM204" s="246"/>
      <c r="AN204" s="45" t="n">
        <f aca="false">SUM(AK204+AL204-AM204)</f>
        <v>35000</v>
      </c>
      <c r="AO204" s="237" t="n">
        <f aca="false">SUM(AN204/$AN$2)</f>
        <v>4645.29829451191</v>
      </c>
      <c r="AP204" s="45" t="n">
        <v>30000</v>
      </c>
      <c r="AQ204" s="45"/>
      <c r="AR204" s="237" t="n">
        <f aca="false">SUM(AP204/$AN$2)</f>
        <v>3981.68425243878</v>
      </c>
      <c r="AS204" s="237" t="n">
        <v>536.86</v>
      </c>
      <c r="AT204" s="237" t="n">
        <v>536.86</v>
      </c>
      <c r="AU204" s="237"/>
      <c r="AV204" s="237"/>
      <c r="AW204" s="237" t="n">
        <f aca="false">SUM(AR204+AU204-AV204)</f>
        <v>3981.68425243878</v>
      </c>
      <c r="AX204" s="45"/>
      <c r="AY204" s="45"/>
      <c r="AZ204" s="45" t="n">
        <v>3981.68</v>
      </c>
      <c r="BA204" s="45"/>
      <c r="BB204" s="45"/>
      <c r="BC204" s="45"/>
      <c r="BD204" s="45" t="n">
        <f aca="false">SUM(AX204+AY204+AZ204+BA204+BB204+BC204)</f>
        <v>3981.68</v>
      </c>
      <c r="BE204" s="45" t="n">
        <f aca="false">SUM(AW204-BD204)</f>
        <v>0.00425243878135007</v>
      </c>
      <c r="BF204" s="45" t="n">
        <f aca="false">SUM(BE204-AW204)</f>
        <v>-3981.68</v>
      </c>
      <c r="BG204" s="45"/>
      <c r="BH204" s="45" t="n">
        <v>0</v>
      </c>
      <c r="BI204" s="45" t="n">
        <v>0</v>
      </c>
      <c r="BJ204" s="45" t="n">
        <v>2409.38</v>
      </c>
      <c r="BK204" s="45"/>
      <c r="BL204" s="45"/>
      <c r="BM204" s="46" t="n">
        <v>0</v>
      </c>
    </row>
    <row r="205" customFormat="false" ht="12.75" hidden="true" customHeight="false" outlineLevel="0" collapsed="false">
      <c r="A205" s="238"/>
      <c r="B205" s="234"/>
      <c r="C205" s="234"/>
      <c r="D205" s="234"/>
      <c r="E205" s="234"/>
      <c r="F205" s="234"/>
      <c r="G205" s="234"/>
      <c r="H205" s="234"/>
      <c r="I205" s="244"/>
      <c r="J205" s="245" t="s">
        <v>692</v>
      </c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37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8"/>
      <c r="AH205" s="246"/>
      <c r="AI205" s="246"/>
      <c r="AJ205" s="45"/>
      <c r="AK205" s="246"/>
      <c r="AL205" s="246"/>
      <c r="AM205" s="246"/>
      <c r="AN205" s="45"/>
      <c r="AO205" s="237" t="n">
        <f aca="false">SUM(AN205/$AN$2)</f>
        <v>0</v>
      </c>
      <c r="AP205" s="45" t="n">
        <v>10000</v>
      </c>
      <c r="AQ205" s="45"/>
      <c r="AR205" s="237" t="n">
        <f aca="false">SUM(AP205/$AN$2)</f>
        <v>1327.22808414626</v>
      </c>
      <c r="AS205" s="237"/>
      <c r="AT205" s="237"/>
      <c r="AU205" s="237"/>
      <c r="AV205" s="237"/>
      <c r="AW205" s="237" t="n">
        <f aca="false">SUM(AR205+AU205-AV205)</f>
        <v>1327.22808414626</v>
      </c>
      <c r="AX205" s="45"/>
      <c r="AY205" s="45"/>
      <c r="AZ205" s="45" t="n">
        <v>1327.23</v>
      </c>
      <c r="BA205" s="45"/>
      <c r="BB205" s="45"/>
      <c r="BC205" s="45"/>
      <c r="BD205" s="45" t="n">
        <f aca="false">SUM(AX205+AY205+AZ205+BA205+BB205+BC205)</f>
        <v>1327.23</v>
      </c>
      <c r="BE205" s="45" t="n">
        <f aca="false">SUM(AW205-BD205)</f>
        <v>-0.00191585373954695</v>
      </c>
      <c r="BF205" s="45" t="n">
        <f aca="false">SUM(BE205-AW205)</f>
        <v>-1327.23</v>
      </c>
      <c r="BG205" s="45" t="n">
        <v>536.86</v>
      </c>
      <c r="BH205" s="45" t="n">
        <v>0</v>
      </c>
      <c r="BI205" s="45" t="n">
        <v>0</v>
      </c>
      <c r="BJ205" s="45"/>
      <c r="BK205" s="45"/>
      <c r="BL205" s="45"/>
      <c r="BM205" s="46" t="n">
        <v>0</v>
      </c>
    </row>
    <row r="206" customFormat="false" ht="12.75" hidden="true" customHeight="false" outlineLevel="0" collapsed="false">
      <c r="A206" s="238"/>
      <c r="B206" s="234"/>
      <c r="C206" s="234"/>
      <c r="D206" s="234"/>
      <c r="E206" s="234"/>
      <c r="F206" s="234"/>
      <c r="G206" s="234"/>
      <c r="H206" s="234"/>
      <c r="I206" s="244" t="n">
        <v>36611</v>
      </c>
      <c r="J206" s="245" t="s">
        <v>693</v>
      </c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37"/>
      <c r="W206" s="246"/>
      <c r="X206" s="246" t="n">
        <v>30000</v>
      </c>
      <c r="Y206" s="246" t="n">
        <v>14000</v>
      </c>
      <c r="Z206" s="246" t="n">
        <v>29000</v>
      </c>
      <c r="AA206" s="246" t="n">
        <v>28000</v>
      </c>
      <c r="AB206" s="246" t="n">
        <v>21225</v>
      </c>
      <c r="AC206" s="246" t="n">
        <v>28000</v>
      </c>
      <c r="AD206" s="246" t="n">
        <v>16000</v>
      </c>
      <c r="AE206" s="246"/>
      <c r="AF206" s="246"/>
      <c r="AG206" s="248" t="n">
        <f aca="false">SUM(AD206+AE206-AF206)</f>
        <v>16000</v>
      </c>
      <c r="AH206" s="246"/>
      <c r="AI206" s="246" t="n">
        <v>16000</v>
      </c>
      <c r="AJ206" s="45" t="n">
        <v>1000</v>
      </c>
      <c r="AK206" s="246" t="n">
        <v>32000</v>
      </c>
      <c r="AL206" s="246" t="n">
        <v>13000</v>
      </c>
      <c r="AM206" s="246"/>
      <c r="AN206" s="45" t="n">
        <f aca="false">SUM(AK206+AL206-AM206)</f>
        <v>45000</v>
      </c>
      <c r="AO206" s="237" t="n">
        <f aca="false">SUM(AN206/$AN$2)</f>
        <v>5972.52637865817</v>
      </c>
      <c r="AP206" s="45" t="n">
        <v>40000</v>
      </c>
      <c r="AQ206" s="45"/>
      <c r="AR206" s="237" t="n">
        <f aca="false">SUM(AP206/$AN$2)</f>
        <v>5308.91233658504</v>
      </c>
      <c r="AS206" s="237" t="n">
        <v>6675</v>
      </c>
      <c r="AT206" s="237" t="n">
        <v>6675</v>
      </c>
      <c r="AU206" s="237" t="n">
        <v>1500</v>
      </c>
      <c r="AV206" s="237"/>
      <c r="AW206" s="237" t="n">
        <f aca="false">SUM(AR206+AU206-AV206)</f>
        <v>6808.91233658504</v>
      </c>
      <c r="AX206" s="45"/>
      <c r="AY206" s="45"/>
      <c r="AZ206" s="45" t="n">
        <v>6808.91</v>
      </c>
      <c r="BA206" s="45"/>
      <c r="BB206" s="45"/>
      <c r="BC206" s="45"/>
      <c r="BD206" s="45" t="n">
        <f aca="false">SUM(AX206+AY206+AZ206+BA206+BB206+BC206)</f>
        <v>6808.91</v>
      </c>
      <c r="BE206" s="45" t="n">
        <f aca="false">SUM(AW206-BD206)</f>
        <v>0.00233658504203049</v>
      </c>
      <c r="BF206" s="45" t="n">
        <f aca="false">SUM(BE206-AW206)</f>
        <v>-6808.91</v>
      </c>
      <c r="BG206" s="45" t="n">
        <v>6675</v>
      </c>
      <c r="BH206" s="45" t="n">
        <v>7000</v>
      </c>
      <c r="BI206" s="45" t="n">
        <v>7000</v>
      </c>
      <c r="BJ206" s="45" t="n">
        <v>3840.5</v>
      </c>
      <c r="BK206" s="45"/>
      <c r="BL206" s="45"/>
      <c r="BM206" s="46" t="n">
        <f aca="false">SUM(BJ206/BI206*100)</f>
        <v>54.8642857142857</v>
      </c>
    </row>
    <row r="207" customFormat="false" ht="12.75" hidden="true" customHeight="false" outlineLevel="0" collapsed="false">
      <c r="A207" s="243"/>
      <c r="B207" s="247" t="s">
        <v>694</v>
      </c>
      <c r="C207" s="247"/>
      <c r="D207" s="247"/>
      <c r="E207" s="247"/>
      <c r="F207" s="247"/>
      <c r="G207" s="247"/>
      <c r="H207" s="247"/>
      <c r="I207" s="235" t="n">
        <v>37</v>
      </c>
      <c r="J207" s="236" t="s">
        <v>674</v>
      </c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 t="n">
        <f aca="false">SUM(X208)</f>
        <v>30000</v>
      </c>
      <c r="Y207" s="237" t="n">
        <f aca="false">SUM(Y208)</f>
        <v>35500</v>
      </c>
      <c r="Z207" s="237" t="n">
        <f aca="false">SUM(Z208)</f>
        <v>20500</v>
      </c>
      <c r="AA207" s="237" t="n">
        <f aca="false">SUM(AA208)</f>
        <v>21000</v>
      </c>
      <c r="AB207" s="237" t="n">
        <f aca="false">SUM(AB208)</f>
        <v>0</v>
      </c>
      <c r="AC207" s="237" t="n">
        <f aca="false">SUM(AC208)</f>
        <v>21000</v>
      </c>
      <c r="AD207" s="237" t="n">
        <f aca="false">SUM(AD208)</f>
        <v>21000</v>
      </c>
      <c r="AE207" s="237" t="n">
        <f aca="false">SUM(AE208)</f>
        <v>0</v>
      </c>
      <c r="AF207" s="237" t="n">
        <f aca="false">SUM(AF208)</f>
        <v>0</v>
      </c>
      <c r="AG207" s="237" t="n">
        <f aca="false">SUM(AG208)</f>
        <v>37000</v>
      </c>
      <c r="AH207" s="237" t="n">
        <f aca="false">SUM(AH208)</f>
        <v>32468.11</v>
      </c>
      <c r="AI207" s="237" t="n">
        <f aca="false">SUM(AI208)</f>
        <v>36000</v>
      </c>
      <c r="AJ207" s="237" t="n">
        <f aca="false">SUM(AJ208)</f>
        <v>0</v>
      </c>
      <c r="AK207" s="237" t="n">
        <f aca="false">SUM(AK208)</f>
        <v>30000</v>
      </c>
      <c r="AL207" s="237" t="n">
        <f aca="false">SUM(AL208)</f>
        <v>8500</v>
      </c>
      <c r="AM207" s="237" t="n">
        <f aca="false">SUM(AM208)</f>
        <v>0</v>
      </c>
      <c r="AN207" s="237" t="n">
        <f aca="false">SUM(AN208)</f>
        <v>38500</v>
      </c>
      <c r="AO207" s="237" t="n">
        <f aca="false">SUM(AN207/$AN$2)</f>
        <v>5109.8281239631</v>
      </c>
      <c r="AP207" s="237" t="n">
        <f aca="false">SUM(AP208)</f>
        <v>43500</v>
      </c>
      <c r="AQ207" s="237"/>
      <c r="AR207" s="237" t="n">
        <f aca="false">SUM(AP207/$AN$2)</f>
        <v>5773.44216603623</v>
      </c>
      <c r="AS207" s="237"/>
      <c r="AT207" s="237" t="n">
        <f aca="false">SUM(AT208)</f>
        <v>281.97</v>
      </c>
      <c r="AU207" s="237" t="n">
        <f aca="false">SUM(AU208)</f>
        <v>500</v>
      </c>
      <c r="AV207" s="237" t="n">
        <f aca="false">SUM(AV208)</f>
        <v>0</v>
      </c>
      <c r="AW207" s="237" t="n">
        <f aca="false">SUM(AR207+AU207-AV207)</f>
        <v>6273.44216603623</v>
      </c>
      <c r="AX207" s="45"/>
      <c r="AY207" s="45"/>
      <c r="AZ207" s="45"/>
      <c r="BA207" s="45"/>
      <c r="BB207" s="45"/>
      <c r="BC207" s="45"/>
      <c r="BD207" s="45" t="n">
        <f aca="false">SUM(AX207+AY207+AZ207+BA207+BB207+BC207)</f>
        <v>0</v>
      </c>
      <c r="BE207" s="45" t="n">
        <f aca="false">SUM(AW207-BD207)</f>
        <v>6273.44216603623</v>
      </c>
      <c r="BF207" s="45" t="n">
        <f aca="false">SUM(BE207-AW207)</f>
        <v>0</v>
      </c>
      <c r="BG207" s="45" t="n">
        <f aca="false">SUM(BG208)</f>
        <v>3011.97</v>
      </c>
      <c r="BH207" s="45" t="n">
        <f aca="false">SUM(BH208)</f>
        <v>3500</v>
      </c>
      <c r="BI207" s="45" t="n">
        <f aca="false">SUM(BI208)</f>
        <v>3500</v>
      </c>
      <c r="BJ207" s="45" t="n">
        <f aca="false">SUM(BJ208)</f>
        <v>0</v>
      </c>
      <c r="BK207" s="45" t="n">
        <f aca="false">SUM(BK208)</f>
        <v>0</v>
      </c>
      <c r="BL207" s="45" t="n">
        <f aca="false">SUM(BL208)</f>
        <v>0</v>
      </c>
      <c r="BM207" s="46" t="n">
        <f aca="false">SUM(BJ207/BI207*100)</f>
        <v>0</v>
      </c>
    </row>
    <row r="208" customFormat="false" ht="12.75" hidden="true" customHeight="false" outlineLevel="0" collapsed="false">
      <c r="A208" s="238"/>
      <c r="B208" s="234"/>
      <c r="C208" s="234"/>
      <c r="D208" s="234"/>
      <c r="E208" s="234"/>
      <c r="F208" s="234"/>
      <c r="G208" s="234"/>
      <c r="H208" s="234"/>
      <c r="I208" s="244" t="n">
        <v>372</v>
      </c>
      <c r="J208" s="245" t="s">
        <v>685</v>
      </c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37"/>
      <c r="W208" s="246"/>
      <c r="X208" s="246" t="n">
        <f aca="false">SUM(X209:X210)</f>
        <v>30000</v>
      </c>
      <c r="Y208" s="246" t="n">
        <f aca="false">SUM(Y209:Y210)</f>
        <v>35500</v>
      </c>
      <c r="Z208" s="246" t="n">
        <f aca="false">SUM(Z209:Z210)</f>
        <v>20500</v>
      </c>
      <c r="AA208" s="246" t="n">
        <f aca="false">SUM(AA209:AA210)</f>
        <v>21000</v>
      </c>
      <c r="AB208" s="246" t="n">
        <f aca="false">SUM(AB209:AB210)</f>
        <v>0</v>
      </c>
      <c r="AC208" s="246" t="n">
        <f aca="false">SUM(AC209:AC210)</f>
        <v>21000</v>
      </c>
      <c r="AD208" s="246" t="n">
        <f aca="false">SUM(AD209:AD210)</f>
        <v>21000</v>
      </c>
      <c r="AE208" s="246"/>
      <c r="AF208" s="246"/>
      <c r="AG208" s="248" t="n">
        <f aca="false">SUM(AG209:AG212)</f>
        <v>37000</v>
      </c>
      <c r="AH208" s="248" t="n">
        <f aca="false">SUM(AH209:AH212)</f>
        <v>32468.11</v>
      </c>
      <c r="AI208" s="248" t="n">
        <f aca="false">SUM(AI209:AI212)</f>
        <v>36000</v>
      </c>
      <c r="AJ208" s="248" t="n">
        <f aca="false">SUM(AJ209:AJ212)</f>
        <v>0</v>
      </c>
      <c r="AK208" s="248" t="n">
        <v>30000</v>
      </c>
      <c r="AL208" s="248" t="n">
        <f aca="false">SUM(AL209:AL212)</f>
        <v>8500</v>
      </c>
      <c r="AM208" s="248" t="n">
        <f aca="false">SUM(AM209:AM212)</f>
        <v>0</v>
      </c>
      <c r="AN208" s="248" t="n">
        <f aca="false">SUM(AN209:AN212)</f>
        <v>38500</v>
      </c>
      <c r="AO208" s="237" t="n">
        <f aca="false">SUM(AN208/$AN$2)</f>
        <v>5109.8281239631</v>
      </c>
      <c r="AP208" s="248" t="n">
        <f aca="false">SUM(AP209:AP212)</f>
        <v>43500</v>
      </c>
      <c r="AQ208" s="248"/>
      <c r="AR208" s="237" t="n">
        <f aca="false">SUM(AP208/$AN$2)</f>
        <v>5773.44216603623</v>
      </c>
      <c r="AS208" s="237"/>
      <c r="AT208" s="237" t="n">
        <f aca="false">SUM(AT209:AT212)</f>
        <v>281.97</v>
      </c>
      <c r="AU208" s="237" t="n">
        <f aca="false">SUM(AU209:AU212)</f>
        <v>500</v>
      </c>
      <c r="AV208" s="237" t="n">
        <f aca="false">SUM(AV209:AV212)</f>
        <v>0</v>
      </c>
      <c r="AW208" s="237" t="n">
        <f aca="false">SUM(AR208+AU208-AV208)</f>
        <v>6273.44216603623</v>
      </c>
      <c r="AX208" s="45"/>
      <c r="AY208" s="45"/>
      <c r="AZ208" s="45"/>
      <c r="BA208" s="45"/>
      <c r="BB208" s="45"/>
      <c r="BC208" s="45"/>
      <c r="BD208" s="45" t="n">
        <f aca="false">SUM(AX208+AY208+AZ208+BA208+BB208+BC208)</f>
        <v>0</v>
      </c>
      <c r="BE208" s="45" t="n">
        <f aca="false">SUM(AW208-BD208)</f>
        <v>6273.44216603623</v>
      </c>
      <c r="BF208" s="45" t="n">
        <f aca="false">SUM(BE208-AW208)</f>
        <v>0</v>
      </c>
      <c r="BG208" s="45" t="n">
        <f aca="false">SUM(BG209:BG212)</f>
        <v>3011.97</v>
      </c>
      <c r="BH208" s="45" t="n">
        <f aca="false">SUM(BH209:BH212)</f>
        <v>3500</v>
      </c>
      <c r="BI208" s="45" t="n">
        <f aca="false">SUM(BI209:BI212)</f>
        <v>3500</v>
      </c>
      <c r="BJ208" s="45" t="n">
        <f aca="false">SUM(BJ209:BJ212)</f>
        <v>0</v>
      </c>
      <c r="BK208" s="45"/>
      <c r="BL208" s="45"/>
      <c r="BM208" s="46" t="n">
        <f aca="false">SUM(BJ208/BI208*100)</f>
        <v>0</v>
      </c>
    </row>
    <row r="209" customFormat="false" ht="12.75" hidden="true" customHeight="false" outlineLevel="0" collapsed="false">
      <c r="A209" s="238"/>
      <c r="B209" s="234"/>
      <c r="C209" s="234"/>
      <c r="D209" s="234"/>
      <c r="E209" s="234"/>
      <c r="F209" s="234"/>
      <c r="G209" s="234"/>
      <c r="H209" s="234"/>
      <c r="I209" s="244" t="n">
        <v>37221</v>
      </c>
      <c r="J209" s="245" t="s">
        <v>695</v>
      </c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 t="n">
        <v>10000</v>
      </c>
      <c r="X209" s="246" t="n">
        <v>25000</v>
      </c>
      <c r="Y209" s="246" t="n">
        <v>30000</v>
      </c>
      <c r="Z209" s="246" t="n">
        <v>15000</v>
      </c>
      <c r="AA209" s="246" t="n">
        <v>15000</v>
      </c>
      <c r="AB209" s="246"/>
      <c r="AC209" s="246" t="n">
        <v>15000</v>
      </c>
      <c r="AD209" s="246" t="n">
        <v>15000</v>
      </c>
      <c r="AE209" s="246"/>
      <c r="AF209" s="246"/>
      <c r="AG209" s="248" t="n">
        <f aca="false">SUM(AD209+AE209-AF209)</f>
        <v>15000</v>
      </c>
      <c r="AH209" s="246" t="n">
        <v>16468.11</v>
      </c>
      <c r="AI209" s="246" t="n">
        <v>14000</v>
      </c>
      <c r="AJ209" s="45" t="n">
        <v>0</v>
      </c>
      <c r="AK209" s="246" t="n">
        <v>14000</v>
      </c>
      <c r="AL209" s="246"/>
      <c r="AM209" s="246"/>
      <c r="AN209" s="45" t="n">
        <f aca="false">SUM(AK209+AL209-AM209)</f>
        <v>14000</v>
      </c>
      <c r="AO209" s="237" t="n">
        <f aca="false">SUM(AN209/$AN$2)</f>
        <v>1858.11931780476</v>
      </c>
      <c r="AP209" s="45" t="n">
        <v>15000</v>
      </c>
      <c r="AQ209" s="45"/>
      <c r="AR209" s="237" t="n">
        <f aca="false">SUM(AP209/$AN$2)</f>
        <v>1990.84212621939</v>
      </c>
      <c r="AS209" s="237" t="n">
        <v>50.97</v>
      </c>
      <c r="AT209" s="237" t="n">
        <v>50.97</v>
      </c>
      <c r="AU209" s="237"/>
      <c r="AV209" s="237"/>
      <c r="AW209" s="237" t="n">
        <f aca="false">SUM(AR209+AU209-AV209)</f>
        <v>1990.84212621939</v>
      </c>
      <c r="AX209" s="45"/>
      <c r="AY209" s="45" t="n">
        <v>1990.84</v>
      </c>
      <c r="AZ209" s="45"/>
      <c r="BA209" s="45"/>
      <c r="BB209" s="45"/>
      <c r="BC209" s="45"/>
      <c r="BD209" s="45" t="n">
        <f aca="false">SUM(AX209+AY209+AZ209+BA209+BB209+BC209)</f>
        <v>1990.84</v>
      </c>
      <c r="BE209" s="45" t="n">
        <f aca="false">SUM(AW209-BD209)</f>
        <v>0.00212621939067503</v>
      </c>
      <c r="BF209" s="45" t="n">
        <f aca="false">SUM(BE209-AW209)</f>
        <v>-1990.84</v>
      </c>
      <c r="BG209" s="45" t="n">
        <v>50.97</v>
      </c>
      <c r="BH209" s="45" t="n">
        <v>0</v>
      </c>
      <c r="BI209" s="45" t="n">
        <v>0</v>
      </c>
      <c r="BJ209" s="45"/>
      <c r="BK209" s="45"/>
      <c r="BL209" s="45"/>
      <c r="BM209" s="46" t="n">
        <v>0</v>
      </c>
    </row>
    <row r="210" customFormat="false" ht="12.75" hidden="true" customHeight="false" outlineLevel="0" collapsed="false">
      <c r="A210" s="238"/>
      <c r="B210" s="234"/>
      <c r="C210" s="234"/>
      <c r="D210" s="234"/>
      <c r="E210" s="234"/>
      <c r="F210" s="234"/>
      <c r="G210" s="234"/>
      <c r="H210" s="234"/>
      <c r="I210" s="244" t="n">
        <v>37221</v>
      </c>
      <c r="J210" s="245" t="s">
        <v>696</v>
      </c>
      <c r="K210" s="246" t="n">
        <v>8000</v>
      </c>
      <c r="L210" s="246" t="n">
        <v>10000</v>
      </c>
      <c r="M210" s="246" t="n">
        <v>10000</v>
      </c>
      <c r="N210" s="246" t="n">
        <v>82000</v>
      </c>
      <c r="O210" s="246" t="n">
        <v>82000</v>
      </c>
      <c r="P210" s="246" t="n">
        <v>82000</v>
      </c>
      <c r="Q210" s="246" t="n">
        <v>82000</v>
      </c>
      <c r="R210" s="246" t="n">
        <v>37145.75</v>
      </c>
      <c r="S210" s="246"/>
      <c r="T210" s="246"/>
      <c r="U210" s="246"/>
      <c r="V210" s="237" t="n">
        <f aca="false">S210/P210*100</f>
        <v>0</v>
      </c>
      <c r="W210" s="246" t="n">
        <v>5000</v>
      </c>
      <c r="X210" s="246" t="n">
        <v>5000</v>
      </c>
      <c r="Y210" s="246" t="n">
        <v>5500</v>
      </c>
      <c r="Z210" s="246" t="n">
        <v>5500</v>
      </c>
      <c r="AA210" s="246" t="n">
        <v>6000</v>
      </c>
      <c r="AB210" s="246"/>
      <c r="AC210" s="246" t="n">
        <v>6000</v>
      </c>
      <c r="AD210" s="246" t="n">
        <v>6000</v>
      </c>
      <c r="AE210" s="246"/>
      <c r="AF210" s="246"/>
      <c r="AG210" s="248" t="n">
        <f aca="false">SUM(AD210+AE210-AF210)</f>
        <v>6000</v>
      </c>
      <c r="AH210" s="246" t="n">
        <v>0</v>
      </c>
      <c r="AI210" s="246" t="n">
        <v>6000</v>
      </c>
      <c r="AJ210" s="45" t="n">
        <v>0</v>
      </c>
      <c r="AK210" s="246" t="n">
        <v>0</v>
      </c>
      <c r="AL210" s="246" t="n">
        <v>8500</v>
      </c>
      <c r="AM210" s="246"/>
      <c r="AN210" s="45" t="n">
        <f aca="false">SUM(AK210+AL210-AM210)</f>
        <v>8500</v>
      </c>
      <c r="AO210" s="237" t="n">
        <f aca="false">SUM(AN210/$AN$2)</f>
        <v>1128.14387152432</v>
      </c>
      <c r="AP210" s="45" t="n">
        <v>8500</v>
      </c>
      <c r="AQ210" s="45"/>
      <c r="AR210" s="237" t="n">
        <f aca="false">SUM(AP210/$AN$2)</f>
        <v>1128.14387152432</v>
      </c>
      <c r="AS210" s="237"/>
      <c r="AT210" s="237"/>
      <c r="AU210" s="237"/>
      <c r="AV210" s="237"/>
      <c r="AW210" s="237" t="n">
        <f aca="false">SUM(AR210+AU210-AV210)</f>
        <v>1128.14387152432</v>
      </c>
      <c r="AX210" s="45" t="n">
        <v>1128.14</v>
      </c>
      <c r="AY210" s="45"/>
      <c r="AZ210" s="45"/>
      <c r="BA210" s="45"/>
      <c r="BB210" s="45"/>
      <c r="BC210" s="45"/>
      <c r="BD210" s="45" t="n">
        <f aca="false">SUM(AX210+AY210+AZ210+BA210+BB210+BC210)</f>
        <v>1128.14</v>
      </c>
      <c r="BE210" s="45" t="n">
        <f aca="false">SUM(AW210-BD210)</f>
        <v>0.00387152432131188</v>
      </c>
      <c r="BF210" s="45" t="n">
        <f aca="false">SUM(BE210-AW210)</f>
        <v>-1128.14</v>
      </c>
      <c r="BG210" s="45"/>
      <c r="BH210" s="45" t="n">
        <v>1200</v>
      </c>
      <c r="BI210" s="45" t="n">
        <v>1200</v>
      </c>
      <c r="BJ210" s="45"/>
      <c r="BK210" s="45"/>
      <c r="BL210" s="45"/>
      <c r="BM210" s="46" t="n">
        <f aca="false">SUM(BJ210/BI210*100)</f>
        <v>0</v>
      </c>
    </row>
    <row r="211" customFormat="false" ht="12.75" hidden="true" customHeight="false" outlineLevel="0" collapsed="false">
      <c r="A211" s="238"/>
      <c r="B211" s="234"/>
      <c r="C211" s="234"/>
      <c r="D211" s="234"/>
      <c r="E211" s="234"/>
      <c r="F211" s="234"/>
      <c r="G211" s="234"/>
      <c r="H211" s="234"/>
      <c r="I211" s="244" t="n">
        <v>37229</v>
      </c>
      <c r="J211" s="245" t="s">
        <v>697</v>
      </c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37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8"/>
      <c r="AH211" s="246"/>
      <c r="AI211" s="246"/>
      <c r="AJ211" s="45"/>
      <c r="AK211" s="246"/>
      <c r="AL211" s="246"/>
      <c r="AM211" s="246"/>
      <c r="AN211" s="45"/>
      <c r="AO211" s="237"/>
      <c r="AP211" s="45"/>
      <c r="AQ211" s="45"/>
      <c r="AR211" s="237"/>
      <c r="AS211" s="237" t="n">
        <v>231</v>
      </c>
      <c r="AT211" s="237" t="n">
        <v>231</v>
      </c>
      <c r="AU211" s="237" t="n">
        <v>500</v>
      </c>
      <c r="AV211" s="237"/>
      <c r="AW211" s="237" t="n">
        <f aca="false">SUM(AR211+AU211-AV211)</f>
        <v>500</v>
      </c>
      <c r="AX211" s="45"/>
      <c r="AY211" s="45"/>
      <c r="AZ211" s="45"/>
      <c r="BA211" s="45"/>
      <c r="BB211" s="45"/>
      <c r="BC211" s="45" t="n">
        <v>500</v>
      </c>
      <c r="BD211" s="45" t="n">
        <f aca="false">SUM(AX211+AY211+AZ211+BA211+BB211+BC211)</f>
        <v>500</v>
      </c>
      <c r="BE211" s="45" t="n">
        <f aca="false">SUM(AW211-BD211)</f>
        <v>0</v>
      </c>
      <c r="BF211" s="45" t="n">
        <f aca="false">SUM(BE211-AW211)</f>
        <v>-500</v>
      </c>
      <c r="BG211" s="45" t="n">
        <v>231</v>
      </c>
      <c r="BH211" s="45" t="n">
        <v>0</v>
      </c>
      <c r="BI211" s="45" t="n">
        <v>0</v>
      </c>
      <c r="BJ211" s="45"/>
      <c r="BK211" s="45"/>
      <c r="BL211" s="45"/>
      <c r="BM211" s="46" t="n">
        <v>0</v>
      </c>
    </row>
    <row r="212" customFormat="false" ht="12.75" hidden="true" customHeight="false" outlineLevel="0" collapsed="false">
      <c r="A212" s="238"/>
      <c r="B212" s="234"/>
      <c r="C212" s="234"/>
      <c r="D212" s="234"/>
      <c r="E212" s="234"/>
      <c r="F212" s="234"/>
      <c r="G212" s="234"/>
      <c r="H212" s="234"/>
      <c r="I212" s="244" t="n">
        <v>37229</v>
      </c>
      <c r="J212" s="245" t="s">
        <v>698</v>
      </c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37"/>
      <c r="W212" s="246"/>
      <c r="X212" s="246"/>
      <c r="Y212" s="246"/>
      <c r="Z212" s="246"/>
      <c r="AA212" s="246"/>
      <c r="AB212" s="246"/>
      <c r="AC212" s="246"/>
      <c r="AD212" s="246" t="n">
        <v>16000</v>
      </c>
      <c r="AE212" s="246"/>
      <c r="AF212" s="246"/>
      <c r="AG212" s="248" t="n">
        <f aca="false">SUM(AD212+AE212-AF212)</f>
        <v>16000</v>
      </c>
      <c r="AH212" s="246" t="n">
        <v>16000</v>
      </c>
      <c r="AI212" s="246" t="n">
        <v>16000</v>
      </c>
      <c r="AJ212" s="45" t="n">
        <v>0</v>
      </c>
      <c r="AK212" s="246" t="n">
        <v>16000</v>
      </c>
      <c r="AL212" s="246"/>
      <c r="AM212" s="246"/>
      <c r="AN212" s="45" t="n">
        <f aca="false">SUM(AK212+AL212-AM212)</f>
        <v>16000</v>
      </c>
      <c r="AO212" s="237" t="n">
        <f aca="false">SUM(AN212/$AN$2)</f>
        <v>2123.56493463402</v>
      </c>
      <c r="AP212" s="45" t="n">
        <v>20000</v>
      </c>
      <c r="AQ212" s="45"/>
      <c r="AR212" s="237" t="n">
        <f aca="false">SUM(AP212/$AN$2)</f>
        <v>2654.45616829252</v>
      </c>
      <c r="AS212" s="237"/>
      <c r="AT212" s="237"/>
      <c r="AU212" s="237"/>
      <c r="AV212" s="237"/>
      <c r="AW212" s="237" t="n">
        <f aca="false">SUM(AR212+AU212-AV212)</f>
        <v>2654.45616829252</v>
      </c>
      <c r="AX212" s="45"/>
      <c r="AY212" s="45" t="n">
        <v>2654.46</v>
      </c>
      <c r="AZ212" s="45"/>
      <c r="BA212" s="45"/>
      <c r="BB212" s="45"/>
      <c r="BC212" s="45"/>
      <c r="BD212" s="45" t="n">
        <f aca="false">SUM(AX212+AY212+AZ212+BA212+BB212+BC212)</f>
        <v>2654.46</v>
      </c>
      <c r="BE212" s="45" t="n">
        <f aca="false">SUM(AW212-BD212)</f>
        <v>-0.00383170747909389</v>
      </c>
      <c r="BF212" s="45" t="n">
        <f aca="false">SUM(BE212-AW212)</f>
        <v>-2654.46</v>
      </c>
      <c r="BG212" s="45" t="n">
        <v>2730</v>
      </c>
      <c r="BH212" s="45" t="n">
        <v>2300</v>
      </c>
      <c r="BI212" s="45" t="n">
        <v>2300</v>
      </c>
      <c r="BJ212" s="45"/>
      <c r="BK212" s="45"/>
      <c r="BL212" s="45"/>
      <c r="BM212" s="46" t="n">
        <f aca="false">SUM(BJ212/BI212*100)</f>
        <v>0</v>
      </c>
    </row>
    <row r="213" customFormat="false" ht="12.75" hidden="true" customHeight="false" outlineLevel="0" collapsed="false">
      <c r="A213" s="243" t="s">
        <v>699</v>
      </c>
      <c r="B213" s="247"/>
      <c r="C213" s="247"/>
      <c r="D213" s="247"/>
      <c r="E213" s="247"/>
      <c r="F213" s="247"/>
      <c r="G213" s="247"/>
      <c r="H213" s="247"/>
      <c r="I213" s="235" t="s">
        <v>700</v>
      </c>
      <c r="J213" s="236" t="s">
        <v>701</v>
      </c>
      <c r="K213" s="237" t="e">
        <f aca="false">SUM(K214+K239+#REF!)</f>
        <v>#REF!</v>
      </c>
      <c r="L213" s="237" t="e">
        <f aca="false">SUM(L214+L239+#REF!)</f>
        <v>#REF!</v>
      </c>
      <c r="M213" s="237" t="e">
        <f aca="false">SUM(M214+M239+#REF!)</f>
        <v>#REF!</v>
      </c>
      <c r="N213" s="237" t="e">
        <f aca="false">SUM(N214+N239+N229)</f>
        <v>#REF!</v>
      </c>
      <c r="O213" s="237" t="e">
        <f aca="false">SUM(O214+O239+O229)</f>
        <v>#REF!</v>
      </c>
      <c r="P213" s="237" t="e">
        <f aca="false">SUM(P214+P239+P229)</f>
        <v>#REF!</v>
      </c>
      <c r="Q213" s="237" t="e">
        <f aca="false">SUM(Q214+Q239+Q229)</f>
        <v>#REF!</v>
      </c>
      <c r="R213" s="237" t="e">
        <f aca="false">SUM(R214+R239+R229)</f>
        <v>#REF!</v>
      </c>
      <c r="S213" s="237" t="e">
        <f aca="false">SUM(S214+S239+S229)</f>
        <v>#REF!</v>
      </c>
      <c r="T213" s="237" t="e">
        <f aca="false">SUM(T214+T239+T229)</f>
        <v>#REF!</v>
      </c>
      <c r="U213" s="237" t="e">
        <f aca="false">SUM(U214+U239+U229)</f>
        <v>#REF!</v>
      </c>
      <c r="V213" s="237" t="e">
        <f aca="false">SUM(V214+V239+V229)</f>
        <v>#REF!</v>
      </c>
      <c r="W213" s="237" t="n">
        <f aca="false">SUM(W214+W239+W229)</f>
        <v>115000</v>
      </c>
      <c r="X213" s="237" t="n">
        <f aca="false">SUM(X214+X239+X229)</f>
        <v>150000</v>
      </c>
      <c r="Y213" s="237" t="n">
        <f aca="false">SUM(Y214+Y239+Y229)</f>
        <v>950000</v>
      </c>
      <c r="Z213" s="237" t="n">
        <f aca="false">SUM(Z214+Z239+Z229)</f>
        <v>1200000</v>
      </c>
      <c r="AA213" s="237" t="n">
        <f aca="false">SUM(AA214+AA239+AA229)</f>
        <v>950000</v>
      </c>
      <c r="AB213" s="237" t="n">
        <f aca="false">SUM(AB214+AB239+AB229)</f>
        <v>82368.21</v>
      </c>
      <c r="AC213" s="237" t="n">
        <f aca="false">SUM(AC214+AC239+AC229)</f>
        <v>1788000</v>
      </c>
      <c r="AD213" s="237" t="n">
        <f aca="false">SUM(AD214+AD239+AD229)</f>
        <v>1998000</v>
      </c>
      <c r="AE213" s="237" t="n">
        <f aca="false">SUM(AE214+AE239+AE229)</f>
        <v>0</v>
      </c>
      <c r="AF213" s="237" t="n">
        <f aca="false">SUM(AF214+AF239+AF229)</f>
        <v>0</v>
      </c>
      <c r="AG213" s="237" t="n">
        <f aca="false">SUM(AG214+AG239+AG229)</f>
        <v>1998000</v>
      </c>
      <c r="AH213" s="237" t="n">
        <f aca="false">SUM(AH214+AH239+AH229)</f>
        <v>610261.41</v>
      </c>
      <c r="AI213" s="237" t="n">
        <f aca="false">SUM(AI214+AI239+AI229)</f>
        <v>1850000</v>
      </c>
      <c r="AJ213" s="237" t="n">
        <f aca="false">SUM(AJ214+AJ239+AJ229)</f>
        <v>281229.98</v>
      </c>
      <c r="AK213" s="237" t="n">
        <f aca="false">SUM(AK214+AK239+AK229)</f>
        <v>2030000</v>
      </c>
      <c r="AL213" s="237" t="n">
        <f aca="false">SUM(AL214+AL239+AL229)</f>
        <v>320000</v>
      </c>
      <c r="AM213" s="237" t="n">
        <f aca="false">SUM(AM214+AM239+AM229)</f>
        <v>200000</v>
      </c>
      <c r="AN213" s="237" t="n">
        <f aca="false">SUM(AN214+AN239+AN229)</f>
        <v>2150000</v>
      </c>
      <c r="AO213" s="237" t="n">
        <f aca="false">SUM(AN213/$AN$2)</f>
        <v>285354.038091446</v>
      </c>
      <c r="AP213" s="237" t="n">
        <f aca="false">SUM(AP214+AP239+AP229)</f>
        <v>1600000</v>
      </c>
      <c r="AQ213" s="237" t="n">
        <f aca="false">SUM(AQ214+AQ239+AQ229)</f>
        <v>0</v>
      </c>
      <c r="AR213" s="237" t="n">
        <f aca="false">SUM(AP213/$AN$2)</f>
        <v>212356.493463402</v>
      </c>
      <c r="AS213" s="237"/>
      <c r="AT213" s="237" t="n">
        <f aca="false">SUM(AT214+AT239+AT229)</f>
        <v>58314.48</v>
      </c>
      <c r="AU213" s="237" t="n">
        <f aca="false">SUM(AU214+AU239+AU229)</f>
        <v>134463.16</v>
      </c>
      <c r="AV213" s="237" t="n">
        <f aca="false">SUM(AV214+AV239+AV229)</f>
        <v>30466.48</v>
      </c>
      <c r="AW213" s="237" t="n">
        <f aca="false">SUM(AR213+AU213-AV213)</f>
        <v>316353.173463402</v>
      </c>
      <c r="AX213" s="45"/>
      <c r="AY213" s="45"/>
      <c r="AZ213" s="45"/>
      <c r="BA213" s="45"/>
      <c r="BB213" s="45"/>
      <c r="BC213" s="45"/>
      <c r="BD213" s="45" t="n">
        <f aca="false">SUM(AX213+AY213+AZ213+BA213+BB213+BC213)</f>
        <v>0</v>
      </c>
      <c r="BE213" s="45" t="n">
        <f aca="false">SUM(AW213-BD213)</f>
        <v>316353.173463402</v>
      </c>
      <c r="BF213" s="45" t="n">
        <f aca="false">SUM(BE213-AW213)</f>
        <v>0</v>
      </c>
      <c r="BG213" s="45" t="n">
        <f aca="false">SUM(BG214+BG229+BG239)</f>
        <v>74475.77</v>
      </c>
      <c r="BH213" s="45" t="n">
        <f aca="false">SUM(BH214+BH229+BH239)</f>
        <v>273000</v>
      </c>
      <c r="BI213" s="45" t="n">
        <f aca="false">SUM(BI214+BI229+BI239)</f>
        <v>273000</v>
      </c>
      <c r="BJ213" s="45" t="n">
        <f aca="false">SUM(BJ214+BJ229+BJ239)</f>
        <v>25489.1</v>
      </c>
      <c r="BK213" s="45" t="n">
        <f aca="false">SUM(BK214+BK229+BK239)</f>
        <v>275000</v>
      </c>
      <c r="BL213" s="45" t="n">
        <f aca="false">SUM(BL214+BL229+BL239)</f>
        <v>282000</v>
      </c>
      <c r="BM213" s="46" t="n">
        <f aca="false">SUM(BJ213/BI213*100)</f>
        <v>9.33666666666667</v>
      </c>
    </row>
    <row r="214" customFormat="false" ht="12.75" hidden="true" customHeight="false" outlineLevel="0" collapsed="false">
      <c r="A214" s="238" t="s">
        <v>702</v>
      </c>
      <c r="B214" s="234"/>
      <c r="C214" s="234"/>
      <c r="D214" s="234"/>
      <c r="E214" s="234"/>
      <c r="F214" s="234"/>
      <c r="G214" s="234"/>
      <c r="H214" s="234"/>
      <c r="I214" s="244" t="s">
        <v>533</v>
      </c>
      <c r="J214" s="245" t="s">
        <v>703</v>
      </c>
      <c r="K214" s="246" t="e">
        <f aca="false">SUM(K215)</f>
        <v>#REF!</v>
      </c>
      <c r="L214" s="246" t="e">
        <f aca="false">SUM(L215)</f>
        <v>#REF!</v>
      </c>
      <c r="M214" s="246" t="e">
        <f aca="false">SUM(M215)</f>
        <v>#REF!</v>
      </c>
      <c r="N214" s="246" t="e">
        <f aca="false">SUM(N215)</f>
        <v>#REF!</v>
      </c>
      <c r="O214" s="246" t="e">
        <f aca="false">SUM(O215)</f>
        <v>#REF!</v>
      </c>
      <c r="P214" s="246" t="e">
        <f aca="false">SUM(P215)</f>
        <v>#REF!</v>
      </c>
      <c r="Q214" s="246" t="e">
        <f aca="false">SUM(Q215)</f>
        <v>#REF!</v>
      </c>
      <c r="R214" s="246" t="e">
        <f aca="false">SUM(R215)</f>
        <v>#REF!</v>
      </c>
      <c r="S214" s="246" t="e">
        <f aca="false">SUM(S215)</f>
        <v>#REF!</v>
      </c>
      <c r="T214" s="246" t="e">
        <f aca="false">SUM(T215)</f>
        <v>#REF!</v>
      </c>
      <c r="U214" s="246" t="e">
        <f aca="false">SUM(U215)</f>
        <v>#REF!</v>
      </c>
      <c r="V214" s="246" t="e">
        <f aca="false">SUM(V215)</f>
        <v>#REF!</v>
      </c>
      <c r="W214" s="246" t="n">
        <f aca="false">SUM(W215)</f>
        <v>0</v>
      </c>
      <c r="X214" s="246" t="n">
        <f aca="false">SUM(X215)</f>
        <v>0</v>
      </c>
      <c r="Y214" s="246" t="n">
        <f aca="false">SUM(Y215)</f>
        <v>400000</v>
      </c>
      <c r="Z214" s="246" t="n">
        <f aca="false">SUM(Z215)</f>
        <v>650000</v>
      </c>
      <c r="AA214" s="246" t="n">
        <f aca="false">SUM(AA215)</f>
        <v>400000</v>
      </c>
      <c r="AB214" s="246" t="n">
        <f aca="false">SUM(AB215)</f>
        <v>75137.46</v>
      </c>
      <c r="AC214" s="246" t="n">
        <f aca="false">SUM(AC215)</f>
        <v>1238000</v>
      </c>
      <c r="AD214" s="246" t="n">
        <f aca="false">SUM(AD215)</f>
        <v>1498000</v>
      </c>
      <c r="AE214" s="246" t="n">
        <f aca="false">SUM(AE215)</f>
        <v>0</v>
      </c>
      <c r="AF214" s="246" t="n">
        <f aca="false">SUM(AF215)</f>
        <v>0</v>
      </c>
      <c r="AG214" s="246" t="n">
        <f aca="false">SUM(AG215)</f>
        <v>1498000</v>
      </c>
      <c r="AH214" s="246" t="n">
        <f aca="false">SUM(AH215)</f>
        <v>601936.41</v>
      </c>
      <c r="AI214" s="246" t="n">
        <f aca="false">SUM(AI215)</f>
        <v>1250000</v>
      </c>
      <c r="AJ214" s="246" t="n">
        <f aca="false">SUM(AJ215)</f>
        <v>278452.08</v>
      </c>
      <c r="AK214" s="246" t="n">
        <f aca="false">SUM(AK215)</f>
        <v>1650000</v>
      </c>
      <c r="AL214" s="246" t="n">
        <f aca="false">SUM(AL215)</f>
        <v>320000</v>
      </c>
      <c r="AM214" s="246" t="n">
        <f aca="false">SUM(AM215)</f>
        <v>200000</v>
      </c>
      <c r="AN214" s="246" t="n">
        <f aca="false">SUM(AN215)</f>
        <v>1770000</v>
      </c>
      <c r="AO214" s="237" t="n">
        <f aca="false">SUM(AN214/$AN$2)</f>
        <v>234919.370893888</v>
      </c>
      <c r="AP214" s="246" t="n">
        <f aca="false">SUM(AP215)</f>
        <v>1170000</v>
      </c>
      <c r="AQ214" s="246" t="n">
        <f aca="false">SUM(AQ215)</f>
        <v>0</v>
      </c>
      <c r="AR214" s="237" t="n">
        <f aca="false">SUM(AP214/$AN$2)</f>
        <v>155285.685845113</v>
      </c>
      <c r="AS214" s="237"/>
      <c r="AT214" s="237" t="n">
        <f aca="false">SUM(AT215)</f>
        <v>41557.96</v>
      </c>
      <c r="AU214" s="237" t="n">
        <f aca="false">SUM(AU215)</f>
        <v>100000</v>
      </c>
      <c r="AV214" s="237" t="n">
        <f aca="false">SUM(AV215)</f>
        <v>30466.48</v>
      </c>
      <c r="AW214" s="237" t="n">
        <f aca="false">SUM(AR214+AU214-AV214)</f>
        <v>224819.205845112</v>
      </c>
      <c r="AX214" s="45"/>
      <c r="AY214" s="45"/>
      <c r="AZ214" s="45"/>
      <c r="BA214" s="45"/>
      <c r="BB214" s="45"/>
      <c r="BC214" s="45"/>
      <c r="BD214" s="45" t="n">
        <f aca="false">SUM(AX214+AY214+AZ214+BA214+BB214+BC214)</f>
        <v>0</v>
      </c>
      <c r="BE214" s="45" t="n">
        <f aca="false">SUM(AW214-BD214)</f>
        <v>224819.205845112</v>
      </c>
      <c r="BF214" s="45" t="n">
        <f aca="false">SUM(BE214-AW214)</f>
        <v>0</v>
      </c>
      <c r="BG214" s="45" t="n">
        <f aca="false">SUM(BG220)</f>
        <v>31414.22</v>
      </c>
      <c r="BH214" s="45" t="n">
        <f aca="false">SUM(BH220)</f>
        <v>230000</v>
      </c>
      <c r="BI214" s="45" t="n">
        <f aca="false">SUM(BI220)</f>
        <v>230000</v>
      </c>
      <c r="BJ214" s="45" t="n">
        <f aca="false">SUM(BJ220)</f>
        <v>25447</v>
      </c>
      <c r="BK214" s="45" t="n">
        <f aca="false">SUM(BK220)</f>
        <v>235000</v>
      </c>
      <c r="BL214" s="45" t="n">
        <f aca="false">SUM(BL220)</f>
        <v>240000</v>
      </c>
      <c r="BM214" s="46" t="n">
        <f aca="false">SUM(BJ214/BI214*100)</f>
        <v>11.0639130434783</v>
      </c>
    </row>
    <row r="215" customFormat="false" ht="12.75" hidden="true" customHeight="false" outlineLevel="0" collapsed="false">
      <c r="A215" s="238"/>
      <c r="B215" s="234"/>
      <c r="C215" s="234"/>
      <c r="D215" s="234"/>
      <c r="E215" s="234"/>
      <c r="F215" s="234"/>
      <c r="G215" s="234"/>
      <c r="H215" s="234"/>
      <c r="I215" s="244" t="s">
        <v>704</v>
      </c>
      <c r="J215" s="245"/>
      <c r="K215" s="246" t="e">
        <f aca="false">SUM(K220)</f>
        <v>#REF!</v>
      </c>
      <c r="L215" s="246" t="e">
        <f aca="false">SUM(L220)</f>
        <v>#REF!</v>
      </c>
      <c r="M215" s="246" t="e">
        <f aca="false">SUM(M220)</f>
        <v>#REF!</v>
      </c>
      <c r="N215" s="246" t="e">
        <f aca="false">SUM(N220)</f>
        <v>#REF!</v>
      </c>
      <c r="O215" s="246" t="e">
        <f aca="false">SUM(O220)</f>
        <v>#REF!</v>
      </c>
      <c r="P215" s="246" t="e">
        <f aca="false">SUM(P220)</f>
        <v>#REF!</v>
      </c>
      <c r="Q215" s="246" t="e">
        <f aca="false">SUM(Q220)</f>
        <v>#REF!</v>
      </c>
      <c r="R215" s="246" t="e">
        <f aca="false">SUM(R220)</f>
        <v>#REF!</v>
      </c>
      <c r="S215" s="246" t="e">
        <f aca="false">SUM(S220)</f>
        <v>#REF!</v>
      </c>
      <c r="T215" s="246" t="e">
        <f aca="false">SUM(T220)</f>
        <v>#REF!</v>
      </c>
      <c r="U215" s="246" t="e">
        <f aca="false">SUM(U220)</f>
        <v>#REF!</v>
      </c>
      <c r="V215" s="246" t="e">
        <f aca="false">SUM(V220)</f>
        <v>#REF!</v>
      </c>
      <c r="W215" s="246" t="n">
        <f aca="false">SUM(W220)</f>
        <v>0</v>
      </c>
      <c r="X215" s="246" t="n">
        <f aca="false">SUM(X220)</f>
        <v>0</v>
      </c>
      <c r="Y215" s="246" t="n">
        <f aca="false">SUM(Y220)</f>
        <v>400000</v>
      </c>
      <c r="Z215" s="246" t="n">
        <f aca="false">SUM(Z220)</f>
        <v>650000</v>
      </c>
      <c r="AA215" s="246" t="n">
        <f aca="false">SUM(AA220)</f>
        <v>400000</v>
      </c>
      <c r="AB215" s="246" t="n">
        <f aca="false">SUM(AB220)</f>
        <v>75137.46</v>
      </c>
      <c r="AC215" s="246" t="n">
        <f aca="false">SUM(AC220)</f>
        <v>1238000</v>
      </c>
      <c r="AD215" s="246" t="n">
        <f aca="false">SUM(AD220)</f>
        <v>1498000</v>
      </c>
      <c r="AE215" s="246" t="n">
        <f aca="false">SUM(AE220)</f>
        <v>0</v>
      </c>
      <c r="AF215" s="246" t="n">
        <f aca="false">SUM(AF220)</f>
        <v>0</v>
      </c>
      <c r="AG215" s="246" t="n">
        <f aca="false">SUM(AG220)</f>
        <v>1498000</v>
      </c>
      <c r="AH215" s="246" t="n">
        <f aca="false">SUM(AH220)</f>
        <v>601936.41</v>
      </c>
      <c r="AI215" s="246" t="n">
        <f aca="false">SUM(AI220)</f>
        <v>1250000</v>
      </c>
      <c r="AJ215" s="246" t="n">
        <f aca="false">SUM(AJ220)</f>
        <v>278452.08</v>
      </c>
      <c r="AK215" s="246" t="n">
        <f aca="false">SUM(AK220)</f>
        <v>1650000</v>
      </c>
      <c r="AL215" s="246" t="n">
        <f aca="false">SUM(AL220)</f>
        <v>320000</v>
      </c>
      <c r="AM215" s="246" t="n">
        <f aca="false">SUM(AM220)</f>
        <v>200000</v>
      </c>
      <c r="AN215" s="246" t="n">
        <f aca="false">SUM(AN220)</f>
        <v>1770000</v>
      </c>
      <c r="AO215" s="237" t="n">
        <f aca="false">SUM(AN215/$AN$2)</f>
        <v>234919.370893888</v>
      </c>
      <c r="AP215" s="246" t="n">
        <f aca="false">SUM(AP220)</f>
        <v>1170000</v>
      </c>
      <c r="AQ215" s="246" t="n">
        <f aca="false">SUM(AQ220)</f>
        <v>0</v>
      </c>
      <c r="AR215" s="237" t="n">
        <f aca="false">SUM(AP215/$AN$2)</f>
        <v>155285.685845113</v>
      </c>
      <c r="AS215" s="237"/>
      <c r="AT215" s="237" t="n">
        <f aca="false">SUM(AT220)</f>
        <v>41557.96</v>
      </c>
      <c r="AU215" s="237" t="n">
        <f aca="false">SUM(AU220)</f>
        <v>100000</v>
      </c>
      <c r="AV215" s="237" t="n">
        <f aca="false">SUM(AV220)</f>
        <v>30466.48</v>
      </c>
      <c r="AW215" s="237" t="n">
        <f aca="false">SUM(AR215+AU215-AV215)</f>
        <v>224819.205845112</v>
      </c>
      <c r="AX215" s="45"/>
      <c r="AY215" s="45"/>
      <c r="AZ215" s="45"/>
      <c r="BA215" s="45"/>
      <c r="BB215" s="45"/>
      <c r="BC215" s="45"/>
      <c r="BD215" s="45" t="n">
        <f aca="false">SUM(AX215+AY215+AZ215+BA215+BB215+BC215)</f>
        <v>0</v>
      </c>
      <c r="BE215" s="45" t="n">
        <f aca="false">SUM(AW215-BD215)</f>
        <v>224819.205845112</v>
      </c>
      <c r="BF215" s="45" t="n">
        <f aca="false">SUM(BE215-AW215)</f>
        <v>0</v>
      </c>
      <c r="BG215" s="45"/>
      <c r="BH215" s="45" t="n">
        <f aca="false">SUM(BH216:BH219)</f>
        <v>230000</v>
      </c>
      <c r="BI215" s="45" t="n">
        <f aca="false">SUM(BI216:BI219)</f>
        <v>230000</v>
      </c>
      <c r="BJ215" s="45" t="n">
        <f aca="false">SUM(BJ216:BJ219)</f>
        <v>25447</v>
      </c>
      <c r="BK215" s="45" t="n">
        <f aca="false">SUM(BK216:BK219)</f>
        <v>235000</v>
      </c>
      <c r="BL215" s="45" t="n">
        <f aca="false">SUM(BL216:BL219)</f>
        <v>240000</v>
      </c>
      <c r="BM215" s="46" t="n">
        <f aca="false">SUM(BJ215/BI215*100)</f>
        <v>11.0639130434783</v>
      </c>
    </row>
    <row r="216" customFormat="false" ht="12.75" hidden="true" customHeight="false" outlineLevel="0" collapsed="false">
      <c r="A216" s="238"/>
      <c r="B216" s="234" t="s">
        <v>554</v>
      </c>
      <c r="C216" s="234"/>
      <c r="D216" s="234"/>
      <c r="E216" s="234"/>
      <c r="F216" s="234"/>
      <c r="G216" s="234"/>
      <c r="H216" s="234"/>
      <c r="I216" s="250" t="s">
        <v>556</v>
      </c>
      <c r="J216" s="245" t="s">
        <v>39</v>
      </c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  <c r="AJ216" s="246"/>
      <c r="AK216" s="246"/>
      <c r="AL216" s="246"/>
      <c r="AM216" s="246"/>
      <c r="AN216" s="246"/>
      <c r="AO216" s="237" t="n">
        <f aca="false">SUM(AN216/$AN$2)</f>
        <v>0</v>
      </c>
      <c r="AP216" s="246" t="n">
        <v>500000</v>
      </c>
      <c r="AQ216" s="246"/>
      <c r="AR216" s="237" t="n">
        <f aca="false">SUM(AP216/$AN$2)</f>
        <v>66361.404207313</v>
      </c>
      <c r="AS216" s="237"/>
      <c r="AT216" s="237" t="n">
        <v>500000</v>
      </c>
      <c r="AU216" s="237"/>
      <c r="AV216" s="237"/>
      <c r="AW216" s="237" t="n">
        <v>33180.7</v>
      </c>
      <c r="AX216" s="45"/>
      <c r="AY216" s="45"/>
      <c r="AZ216" s="45"/>
      <c r="BA216" s="45"/>
      <c r="BB216" s="45"/>
      <c r="BC216" s="45"/>
      <c r="BD216" s="45" t="n">
        <f aca="false">SUM(AX216+AY216+AZ216+BA216+BB216+BC216)</f>
        <v>0</v>
      </c>
      <c r="BE216" s="45" t="n">
        <f aca="false">SUM(AW216-BD216)</f>
        <v>33180.7</v>
      </c>
      <c r="BF216" s="45" t="n">
        <f aca="false">SUM(BE216-AW216)</f>
        <v>0</v>
      </c>
      <c r="BG216" s="45"/>
      <c r="BH216" s="45" t="n">
        <v>100000</v>
      </c>
      <c r="BI216" s="45" t="n">
        <v>100000</v>
      </c>
      <c r="BJ216" s="45"/>
      <c r="BK216" s="45" t="n">
        <v>100000</v>
      </c>
      <c r="BL216" s="45" t="n">
        <v>100000</v>
      </c>
      <c r="BM216" s="46" t="n">
        <f aca="false">SUM(BJ216/BI216*100)</f>
        <v>0</v>
      </c>
    </row>
    <row r="217" customFormat="false" ht="12.75" hidden="true" customHeight="false" outlineLevel="0" collapsed="false">
      <c r="A217" s="238"/>
      <c r="B217" s="234" t="s">
        <v>554</v>
      </c>
      <c r="C217" s="234"/>
      <c r="D217" s="234"/>
      <c r="E217" s="234"/>
      <c r="F217" s="234"/>
      <c r="G217" s="234"/>
      <c r="H217" s="234"/>
      <c r="I217" s="250" t="s">
        <v>555</v>
      </c>
      <c r="J217" s="245" t="s">
        <v>559</v>
      </c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  <c r="AJ217" s="246"/>
      <c r="AK217" s="246"/>
      <c r="AL217" s="246"/>
      <c r="AM217" s="246"/>
      <c r="AN217" s="246"/>
      <c r="AO217" s="237"/>
      <c r="AP217" s="246"/>
      <c r="AQ217" s="246"/>
      <c r="AR217" s="237"/>
      <c r="AS217" s="237"/>
      <c r="AT217" s="237"/>
      <c r="AU217" s="237"/>
      <c r="AV217" s="237"/>
      <c r="AW217" s="237" t="n">
        <v>9350.36</v>
      </c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 t="n">
        <v>30000</v>
      </c>
      <c r="BI217" s="45" t="n">
        <v>30000</v>
      </c>
      <c r="BJ217" s="45" t="n">
        <v>400</v>
      </c>
      <c r="BK217" s="45" t="n">
        <v>35000</v>
      </c>
      <c r="BL217" s="45" t="n">
        <v>40000</v>
      </c>
      <c r="BM217" s="46" t="n">
        <f aca="false">SUM(BJ217/BI217*100)</f>
        <v>1.33333333333333</v>
      </c>
    </row>
    <row r="218" customFormat="false" ht="12.75" hidden="true" customHeight="false" outlineLevel="0" collapsed="false">
      <c r="A218" s="238"/>
      <c r="B218" s="234" t="s">
        <v>554</v>
      </c>
      <c r="C218" s="234"/>
      <c r="D218" s="234"/>
      <c r="E218" s="234"/>
      <c r="F218" s="234"/>
      <c r="G218" s="234"/>
      <c r="H218" s="234"/>
      <c r="I218" s="250" t="s">
        <v>638</v>
      </c>
      <c r="J218" s="245" t="s">
        <v>48</v>
      </c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  <c r="AJ218" s="246"/>
      <c r="AK218" s="246"/>
      <c r="AL218" s="246"/>
      <c r="AM218" s="246"/>
      <c r="AN218" s="246"/>
      <c r="AO218" s="237"/>
      <c r="AP218" s="246"/>
      <c r="AQ218" s="246"/>
      <c r="AR218" s="237"/>
      <c r="AS218" s="237"/>
      <c r="AT218" s="237"/>
      <c r="AU218" s="237"/>
      <c r="AV218" s="237"/>
      <c r="AW218" s="237" t="n">
        <v>67471.3</v>
      </c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 t="n">
        <v>0</v>
      </c>
      <c r="BI218" s="45" t="n">
        <v>0</v>
      </c>
      <c r="BJ218" s="45"/>
      <c r="BK218" s="45"/>
      <c r="BL218" s="45"/>
      <c r="BM218" s="46" t="n">
        <v>0</v>
      </c>
    </row>
    <row r="219" customFormat="false" ht="12.75" hidden="true" customHeight="false" outlineLevel="0" collapsed="false">
      <c r="A219" s="238"/>
      <c r="B219" s="234" t="s">
        <v>554</v>
      </c>
      <c r="C219" s="234"/>
      <c r="D219" s="234"/>
      <c r="E219" s="234"/>
      <c r="F219" s="234"/>
      <c r="G219" s="234"/>
      <c r="H219" s="234"/>
      <c r="I219" s="244" t="s">
        <v>560</v>
      </c>
      <c r="J219" s="245" t="s">
        <v>561</v>
      </c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  <c r="AJ219" s="246"/>
      <c r="AK219" s="246"/>
      <c r="AL219" s="246"/>
      <c r="AM219" s="246"/>
      <c r="AN219" s="246"/>
      <c r="AO219" s="237" t="n">
        <f aca="false">SUM(AN219/$AN$2)</f>
        <v>0</v>
      </c>
      <c r="AP219" s="246" t="n">
        <v>670000</v>
      </c>
      <c r="AQ219" s="246"/>
      <c r="AR219" s="237" t="n">
        <f aca="false">SUM(AP219/$AN$2)</f>
        <v>88924.2816377995</v>
      </c>
      <c r="AS219" s="237"/>
      <c r="AT219" s="237" t="n">
        <v>670000</v>
      </c>
      <c r="AU219" s="237" t="n">
        <v>670000</v>
      </c>
      <c r="AV219" s="237" t="n">
        <v>670000</v>
      </c>
      <c r="AW219" s="237" t="n">
        <v>96816.97</v>
      </c>
      <c r="AX219" s="45"/>
      <c r="AY219" s="45"/>
      <c r="AZ219" s="45"/>
      <c r="BA219" s="45"/>
      <c r="BB219" s="45"/>
      <c r="BC219" s="45"/>
      <c r="BD219" s="45" t="n">
        <f aca="false">SUM(AX219+AY219+AZ219+BA219+BB219+BC219)</f>
        <v>0</v>
      </c>
      <c r="BE219" s="45" t="n">
        <f aca="false">SUM(AW219-BD219)</f>
        <v>96816.97</v>
      </c>
      <c r="BF219" s="45" t="n">
        <f aca="false">SUM(BE219-AW219)</f>
        <v>0</v>
      </c>
      <c r="BG219" s="45"/>
      <c r="BH219" s="45" t="n">
        <v>100000</v>
      </c>
      <c r="BI219" s="45" t="n">
        <v>100000</v>
      </c>
      <c r="BJ219" s="45" t="n">
        <v>25047</v>
      </c>
      <c r="BK219" s="45" t="n">
        <v>100000</v>
      </c>
      <c r="BL219" s="45" t="n">
        <v>100000</v>
      </c>
      <c r="BM219" s="46" t="n">
        <f aca="false">SUM(BJ219/BI219*100)</f>
        <v>25.047</v>
      </c>
    </row>
    <row r="220" customFormat="false" ht="12.75" hidden="true" customHeight="false" outlineLevel="0" collapsed="false">
      <c r="A220" s="243"/>
      <c r="B220" s="247"/>
      <c r="C220" s="247"/>
      <c r="D220" s="247"/>
      <c r="E220" s="247"/>
      <c r="F220" s="247"/>
      <c r="G220" s="247"/>
      <c r="H220" s="247"/>
      <c r="I220" s="235" t="n">
        <v>4</v>
      </c>
      <c r="J220" s="236" t="s">
        <v>409</v>
      </c>
      <c r="K220" s="237" t="e">
        <f aca="false">SUM(K221)</f>
        <v>#REF!</v>
      </c>
      <c r="L220" s="237" t="e">
        <f aca="false">SUM(L221)</f>
        <v>#REF!</v>
      </c>
      <c r="M220" s="237" t="e">
        <f aca="false">SUM(M221)</f>
        <v>#REF!</v>
      </c>
      <c r="N220" s="237" t="e">
        <f aca="false">SUM(N221)</f>
        <v>#REF!</v>
      </c>
      <c r="O220" s="237" t="e">
        <f aca="false">SUM(O221)</f>
        <v>#REF!</v>
      </c>
      <c r="P220" s="237" t="e">
        <f aca="false">SUM(P221)</f>
        <v>#REF!</v>
      </c>
      <c r="Q220" s="237" t="e">
        <f aca="false">SUM(Q221)</f>
        <v>#REF!</v>
      </c>
      <c r="R220" s="237" t="e">
        <f aca="false">SUM(R221)</f>
        <v>#REF!</v>
      </c>
      <c r="S220" s="237" t="e">
        <f aca="false">SUM(S221)</f>
        <v>#REF!</v>
      </c>
      <c r="T220" s="237" t="e">
        <f aca="false">SUM(T221)</f>
        <v>#REF!</v>
      </c>
      <c r="U220" s="237" t="e">
        <f aca="false">SUM(U221)</f>
        <v>#REF!</v>
      </c>
      <c r="V220" s="237" t="e">
        <f aca="false">SUM(V221)</f>
        <v>#REF!</v>
      </c>
      <c r="W220" s="237" t="n">
        <f aca="false">SUM(W221)</f>
        <v>0</v>
      </c>
      <c r="X220" s="237" t="n">
        <f aca="false">SUM(X221)</f>
        <v>0</v>
      </c>
      <c r="Y220" s="237" t="n">
        <f aca="false">SUM(Y221)</f>
        <v>400000</v>
      </c>
      <c r="Z220" s="237" t="n">
        <f aca="false">SUM(Z221)</f>
        <v>650000</v>
      </c>
      <c r="AA220" s="237" t="n">
        <f aca="false">SUM(AA221)</f>
        <v>400000</v>
      </c>
      <c r="AB220" s="237" t="n">
        <f aca="false">SUM(AB221)</f>
        <v>75137.46</v>
      </c>
      <c r="AC220" s="237" t="n">
        <f aca="false">SUM(AC221)</f>
        <v>1238000</v>
      </c>
      <c r="AD220" s="237" t="n">
        <f aca="false">SUM(AD221)</f>
        <v>1498000</v>
      </c>
      <c r="AE220" s="237" t="n">
        <f aca="false">SUM(AE221)</f>
        <v>0</v>
      </c>
      <c r="AF220" s="237" t="n">
        <f aca="false">SUM(AF221)</f>
        <v>0</v>
      </c>
      <c r="AG220" s="237" t="n">
        <f aca="false">SUM(AG221)</f>
        <v>1498000</v>
      </c>
      <c r="AH220" s="237" t="n">
        <f aca="false">SUM(AH221)</f>
        <v>601936.41</v>
      </c>
      <c r="AI220" s="237" t="n">
        <f aca="false">SUM(AI221)</f>
        <v>1250000</v>
      </c>
      <c r="AJ220" s="237" t="n">
        <f aca="false">SUM(AJ221)</f>
        <v>278452.08</v>
      </c>
      <c r="AK220" s="237" t="n">
        <f aca="false">SUM(AK221)</f>
        <v>1650000</v>
      </c>
      <c r="AL220" s="237" t="n">
        <f aca="false">SUM(AL221)</f>
        <v>320000</v>
      </c>
      <c r="AM220" s="237" t="n">
        <f aca="false">SUM(AM221)</f>
        <v>200000</v>
      </c>
      <c r="AN220" s="237" t="n">
        <f aca="false">SUM(AN221)</f>
        <v>1770000</v>
      </c>
      <c r="AO220" s="237" t="n">
        <f aca="false">SUM(AN220/$AN$2)</f>
        <v>234919.370893888</v>
      </c>
      <c r="AP220" s="237" t="n">
        <f aca="false">SUM(AP221)</f>
        <v>1170000</v>
      </c>
      <c r="AQ220" s="237" t="n">
        <f aca="false">SUM(AQ221)</f>
        <v>0</v>
      </c>
      <c r="AR220" s="237" t="n">
        <f aca="false">SUM(AP220/$AN$2)</f>
        <v>155285.685845113</v>
      </c>
      <c r="AS220" s="237"/>
      <c r="AT220" s="237" t="n">
        <f aca="false">SUM(AT221)</f>
        <v>41557.96</v>
      </c>
      <c r="AU220" s="237" t="n">
        <f aca="false">SUM(AU221)</f>
        <v>100000</v>
      </c>
      <c r="AV220" s="237" t="n">
        <f aca="false">SUM(AV221)</f>
        <v>30466.48</v>
      </c>
      <c r="AW220" s="237" t="n">
        <f aca="false">SUM(AR220+AU220-AV220)</f>
        <v>224819.205845112</v>
      </c>
      <c r="AX220" s="45"/>
      <c r="AY220" s="45"/>
      <c r="AZ220" s="45"/>
      <c r="BA220" s="45"/>
      <c r="BB220" s="45"/>
      <c r="BC220" s="45"/>
      <c r="BD220" s="45" t="n">
        <f aca="false">SUM(AX220+AY220+AZ220+BA220+BB220+BC220)</f>
        <v>0</v>
      </c>
      <c r="BE220" s="45" t="n">
        <f aca="false">SUM(AW220-BD220)</f>
        <v>224819.205845112</v>
      </c>
      <c r="BF220" s="45" t="n">
        <f aca="false">SUM(BE220-AW220)</f>
        <v>0</v>
      </c>
      <c r="BG220" s="45" t="n">
        <f aca="false">SUM(BG221)</f>
        <v>31414.22</v>
      </c>
      <c r="BH220" s="45" t="n">
        <f aca="false">SUM(BH221)</f>
        <v>230000</v>
      </c>
      <c r="BI220" s="45" t="n">
        <f aca="false">SUM(BI221)</f>
        <v>230000</v>
      </c>
      <c r="BJ220" s="45" t="n">
        <f aca="false">SUM(BJ221)</f>
        <v>25447</v>
      </c>
      <c r="BK220" s="45" t="n">
        <f aca="false">SUM(BK221)</f>
        <v>235000</v>
      </c>
      <c r="BL220" s="45" t="n">
        <f aca="false">SUM(BL221)</f>
        <v>240000</v>
      </c>
      <c r="BM220" s="46" t="n">
        <f aca="false">SUM(BJ220/BI220*100)</f>
        <v>11.0639130434783</v>
      </c>
    </row>
    <row r="221" customFormat="false" ht="12.75" hidden="true" customHeight="false" outlineLevel="0" collapsed="false">
      <c r="A221" s="243"/>
      <c r="B221" s="247" t="s">
        <v>705</v>
      </c>
      <c r="C221" s="247"/>
      <c r="D221" s="247"/>
      <c r="E221" s="247"/>
      <c r="F221" s="247"/>
      <c r="G221" s="247"/>
      <c r="H221" s="247"/>
      <c r="I221" s="235" t="n">
        <v>45</v>
      </c>
      <c r="J221" s="236" t="s">
        <v>706</v>
      </c>
      <c r="K221" s="237" t="e">
        <f aca="false">SUM(K222)</f>
        <v>#REF!</v>
      </c>
      <c r="L221" s="237" t="e">
        <f aca="false">SUM(L222)</f>
        <v>#REF!</v>
      </c>
      <c r="M221" s="237" t="e">
        <f aca="false">SUM(M222)</f>
        <v>#REF!</v>
      </c>
      <c r="N221" s="237" t="e">
        <f aca="false">SUM(N222)</f>
        <v>#REF!</v>
      </c>
      <c r="O221" s="237" t="e">
        <f aca="false">SUM(O222)</f>
        <v>#REF!</v>
      </c>
      <c r="P221" s="237" t="e">
        <f aca="false">SUM(P222)</f>
        <v>#REF!</v>
      </c>
      <c r="Q221" s="237" t="e">
        <f aca="false">SUM(Q222)</f>
        <v>#REF!</v>
      </c>
      <c r="R221" s="237" t="e">
        <f aca="false">SUM(R222)</f>
        <v>#REF!</v>
      </c>
      <c r="S221" s="237" t="e">
        <f aca="false">SUM(S222)</f>
        <v>#REF!</v>
      </c>
      <c r="T221" s="237" t="e">
        <f aca="false">SUM(T222)</f>
        <v>#REF!</v>
      </c>
      <c r="U221" s="237" t="e">
        <f aca="false">SUM(U222)</f>
        <v>#REF!</v>
      </c>
      <c r="V221" s="237" t="e">
        <f aca="false">SUM(V222)</f>
        <v>#REF!</v>
      </c>
      <c r="W221" s="237" t="n">
        <f aca="false">SUM(W222)</f>
        <v>0</v>
      </c>
      <c r="X221" s="237" t="n">
        <f aca="false">SUM(X222)</f>
        <v>0</v>
      </c>
      <c r="Y221" s="237" t="n">
        <f aca="false">SUM(Y222)</f>
        <v>400000</v>
      </c>
      <c r="Z221" s="237" t="n">
        <f aca="false">SUM(Z222)</f>
        <v>650000</v>
      </c>
      <c r="AA221" s="237" t="n">
        <f aca="false">SUM(AA222)</f>
        <v>400000</v>
      </c>
      <c r="AB221" s="237" t="n">
        <f aca="false">SUM(AB222)</f>
        <v>75137.46</v>
      </c>
      <c r="AC221" s="237" t="n">
        <f aca="false">SUM(AC222)</f>
        <v>1238000</v>
      </c>
      <c r="AD221" s="237" t="n">
        <f aca="false">SUM(AD222)</f>
        <v>1498000</v>
      </c>
      <c r="AE221" s="237" t="n">
        <f aca="false">SUM(AE222)</f>
        <v>0</v>
      </c>
      <c r="AF221" s="237" t="n">
        <f aca="false">SUM(AF222)</f>
        <v>0</v>
      </c>
      <c r="AG221" s="237" t="n">
        <f aca="false">SUM(AG222)</f>
        <v>1498000</v>
      </c>
      <c r="AH221" s="237" t="n">
        <f aca="false">SUM(AH222)</f>
        <v>601936.41</v>
      </c>
      <c r="AI221" s="237" t="n">
        <f aca="false">SUM(AI222)</f>
        <v>1250000</v>
      </c>
      <c r="AJ221" s="237" t="n">
        <f aca="false">SUM(AJ222)</f>
        <v>278452.08</v>
      </c>
      <c r="AK221" s="237" t="n">
        <f aca="false">SUM(AK222)</f>
        <v>1650000</v>
      </c>
      <c r="AL221" s="237" t="n">
        <f aca="false">SUM(AL222)</f>
        <v>320000</v>
      </c>
      <c r="AM221" s="237" t="n">
        <f aca="false">SUM(AM222)</f>
        <v>200000</v>
      </c>
      <c r="AN221" s="237" t="n">
        <f aca="false">SUM(AN222)</f>
        <v>1770000</v>
      </c>
      <c r="AO221" s="237" t="n">
        <f aca="false">SUM(AN221/$AN$2)</f>
        <v>234919.370893888</v>
      </c>
      <c r="AP221" s="237" t="n">
        <f aca="false">SUM(AP222)</f>
        <v>1170000</v>
      </c>
      <c r="AQ221" s="237"/>
      <c r="AR221" s="237" t="n">
        <f aca="false">SUM(AP221/$AN$2)</f>
        <v>155285.685845113</v>
      </c>
      <c r="AS221" s="237"/>
      <c r="AT221" s="237" t="n">
        <f aca="false">SUM(AT222)</f>
        <v>41557.96</v>
      </c>
      <c r="AU221" s="237" t="n">
        <f aca="false">SUM(AU222)</f>
        <v>100000</v>
      </c>
      <c r="AV221" s="237" t="n">
        <f aca="false">SUM(AV222)</f>
        <v>30466.48</v>
      </c>
      <c r="AW221" s="237" t="n">
        <f aca="false">SUM(AR221+AU221-AV221)</f>
        <v>224819.205845112</v>
      </c>
      <c r="AX221" s="45"/>
      <c r="AY221" s="45"/>
      <c r="AZ221" s="45"/>
      <c r="BA221" s="45"/>
      <c r="BB221" s="45"/>
      <c r="BC221" s="45"/>
      <c r="BD221" s="45" t="n">
        <f aca="false">SUM(AX221+AY221+AZ221+BA221+BB221+BC221)</f>
        <v>0</v>
      </c>
      <c r="BE221" s="45" t="n">
        <f aca="false">SUM(AW221-BD221)</f>
        <v>224819.205845112</v>
      </c>
      <c r="BF221" s="45" t="n">
        <f aca="false">SUM(BE221-AW221)</f>
        <v>0</v>
      </c>
      <c r="BG221" s="45" t="n">
        <f aca="false">SUM(BG222)</f>
        <v>31414.22</v>
      </c>
      <c r="BH221" s="45" t="n">
        <f aca="false">SUM(BH222)</f>
        <v>230000</v>
      </c>
      <c r="BI221" s="45" t="n">
        <f aca="false">SUM(BI222)</f>
        <v>230000</v>
      </c>
      <c r="BJ221" s="45" t="n">
        <f aca="false">SUM(BJ222)</f>
        <v>25447</v>
      </c>
      <c r="BK221" s="45" t="n">
        <v>235000</v>
      </c>
      <c r="BL221" s="45" t="n">
        <v>240000</v>
      </c>
      <c r="BM221" s="46" t="n">
        <f aca="false">SUM(BJ221/BI221*100)</f>
        <v>11.0639130434783</v>
      </c>
    </row>
    <row r="222" customFormat="false" ht="12.75" hidden="true" customHeight="false" outlineLevel="0" collapsed="false">
      <c r="A222" s="238"/>
      <c r="B222" s="234"/>
      <c r="C222" s="234"/>
      <c r="D222" s="234"/>
      <c r="E222" s="234"/>
      <c r="F222" s="234"/>
      <c r="G222" s="234"/>
      <c r="H222" s="234"/>
      <c r="I222" s="244" t="n">
        <v>451</v>
      </c>
      <c r="J222" s="245" t="s">
        <v>460</v>
      </c>
      <c r="K222" s="246" t="e">
        <f aca="false">SUM(#REF!)</f>
        <v>#REF!</v>
      </c>
      <c r="L222" s="246" t="e">
        <f aca="false">SUM(#REF!)</f>
        <v>#REF!</v>
      </c>
      <c r="M222" s="246" t="e">
        <f aca="false">SUM(#REF!)</f>
        <v>#REF!</v>
      </c>
      <c r="N222" s="246" t="e">
        <f aca="false">SUM(#REF!)</f>
        <v>#REF!</v>
      </c>
      <c r="O222" s="246" t="e">
        <f aca="false">SUM(#REF!)</f>
        <v>#REF!</v>
      </c>
      <c r="P222" s="246" t="e">
        <f aca="false">SUM(#REF!)</f>
        <v>#REF!</v>
      </c>
      <c r="Q222" s="246" t="e">
        <f aca="false">SUM(#REF!)</f>
        <v>#REF!</v>
      </c>
      <c r="R222" s="246" t="e">
        <f aca="false">SUM(#REF!)</f>
        <v>#REF!</v>
      </c>
      <c r="S222" s="246" t="e">
        <f aca="false">SUM(#REF!)</f>
        <v>#REF!</v>
      </c>
      <c r="T222" s="246" t="e">
        <f aca="false">SUM(#REF!)</f>
        <v>#REF!</v>
      </c>
      <c r="U222" s="246" t="e">
        <f aca="false">SUM(#REF!)</f>
        <v>#REF!</v>
      </c>
      <c r="V222" s="246" t="e">
        <f aca="false">SUM(#REF!)</f>
        <v>#REF!</v>
      </c>
      <c r="W222" s="246" t="n">
        <f aca="false">SUM(W224:W224)</f>
        <v>0</v>
      </c>
      <c r="X222" s="246" t="n">
        <f aca="false">SUM(X224:X224)</f>
        <v>0</v>
      </c>
      <c r="Y222" s="246" t="n">
        <f aca="false">SUM(Y224:Y228)</f>
        <v>400000</v>
      </c>
      <c r="Z222" s="246" t="n">
        <f aca="false">SUM(Z224:Z228)</f>
        <v>650000</v>
      </c>
      <c r="AA222" s="246" t="n">
        <f aca="false">SUM(AA224:AA228)</f>
        <v>400000</v>
      </c>
      <c r="AB222" s="246" t="n">
        <f aca="false">SUM(AB224:AB228)</f>
        <v>75137.46</v>
      </c>
      <c r="AC222" s="246" t="n">
        <f aca="false">SUM(AC224:AC228)</f>
        <v>1238000</v>
      </c>
      <c r="AD222" s="246" t="n">
        <f aca="false">SUM(AD224:AD228)</f>
        <v>1498000</v>
      </c>
      <c r="AE222" s="246" t="n">
        <f aca="false">SUM(AE224:AE228)</f>
        <v>0</v>
      </c>
      <c r="AF222" s="246" t="n">
        <f aca="false">SUM(AF224:AF228)</f>
        <v>0</v>
      </c>
      <c r="AG222" s="246" t="n">
        <f aca="false">SUM(AG224:AG228)</f>
        <v>1498000</v>
      </c>
      <c r="AH222" s="246" t="n">
        <f aca="false">SUM(AH224:AH228)</f>
        <v>601936.41</v>
      </c>
      <c r="AI222" s="246" t="n">
        <f aca="false">SUM(AI224:AI228)</f>
        <v>1250000</v>
      </c>
      <c r="AJ222" s="246" t="n">
        <f aca="false">SUM(AJ224:AJ228)</f>
        <v>278452.08</v>
      </c>
      <c r="AK222" s="246" t="n">
        <f aca="false">SUM(AK224:AK228)</f>
        <v>1650000</v>
      </c>
      <c r="AL222" s="246" t="n">
        <f aca="false">SUM(AL224:AL228)</f>
        <v>320000</v>
      </c>
      <c r="AM222" s="246" t="n">
        <f aca="false">SUM(AM224:AM228)</f>
        <v>200000</v>
      </c>
      <c r="AN222" s="246" t="n">
        <f aca="false">SUM(AN224:AN228)</f>
        <v>1770000</v>
      </c>
      <c r="AO222" s="237" t="n">
        <f aca="false">SUM(AN222/$AN$2)</f>
        <v>234919.370893888</v>
      </c>
      <c r="AP222" s="246" t="n">
        <f aca="false">SUM(AP224:AP228)</f>
        <v>1170000</v>
      </c>
      <c r="AQ222" s="246"/>
      <c r="AR222" s="237" t="n">
        <f aca="false">SUM(AP222/$AN$2)</f>
        <v>155285.685845113</v>
      </c>
      <c r="AS222" s="237"/>
      <c r="AT222" s="237" t="n">
        <f aca="false">SUM(AT223:AT228)</f>
        <v>41557.96</v>
      </c>
      <c r="AU222" s="237" t="n">
        <f aca="false">SUM(AU223:AU228)</f>
        <v>100000</v>
      </c>
      <c r="AV222" s="237" t="n">
        <f aca="false">SUM(AV223:AV228)</f>
        <v>30466.48</v>
      </c>
      <c r="AW222" s="237" t="n">
        <f aca="false">SUM(AR222+AU222-AV222)</f>
        <v>224819.205845112</v>
      </c>
      <c r="AX222" s="45"/>
      <c r="AY222" s="45"/>
      <c r="AZ222" s="45"/>
      <c r="BA222" s="45"/>
      <c r="BB222" s="45"/>
      <c r="BC222" s="45"/>
      <c r="BD222" s="45" t="n">
        <f aca="false">SUM(AX222+AY222+AZ222+BA222+BB222+BC222)</f>
        <v>0</v>
      </c>
      <c r="BE222" s="45" t="n">
        <f aca="false">SUM(AW222-BD222)</f>
        <v>224819.205845112</v>
      </c>
      <c r="BF222" s="45" t="n">
        <f aca="false">SUM(BE222-AW222)</f>
        <v>0</v>
      </c>
      <c r="BG222" s="45" t="n">
        <f aca="false">SUM(BG223:BG228)</f>
        <v>31414.22</v>
      </c>
      <c r="BH222" s="45" t="n">
        <f aca="false">SUM(BH223:BH228)</f>
        <v>230000</v>
      </c>
      <c r="BI222" s="45" t="n">
        <f aca="false">SUM(BI223:BI228)</f>
        <v>230000</v>
      </c>
      <c r="BJ222" s="45" t="n">
        <f aca="false">SUM(BJ223:BJ228)</f>
        <v>25447</v>
      </c>
      <c r="BK222" s="45"/>
      <c r="BL222" s="45"/>
      <c r="BM222" s="46" t="n">
        <f aca="false">SUM(BJ222/BI222*100)</f>
        <v>11.0639130434783</v>
      </c>
    </row>
    <row r="223" customFormat="false" ht="12.75" hidden="true" customHeight="false" outlineLevel="0" collapsed="false">
      <c r="A223" s="238"/>
      <c r="B223" s="234"/>
      <c r="C223" s="234"/>
      <c r="D223" s="234"/>
      <c r="E223" s="234"/>
      <c r="F223" s="234"/>
      <c r="G223" s="234"/>
      <c r="H223" s="234"/>
      <c r="I223" s="244" t="n">
        <v>45111</v>
      </c>
      <c r="J223" s="245" t="s">
        <v>707</v>
      </c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  <c r="AJ223" s="246"/>
      <c r="AK223" s="246"/>
      <c r="AL223" s="246"/>
      <c r="AM223" s="246"/>
      <c r="AN223" s="246"/>
      <c r="AO223" s="237"/>
      <c r="AP223" s="246"/>
      <c r="AQ223" s="246"/>
      <c r="AR223" s="237"/>
      <c r="AS223" s="237"/>
      <c r="AT223" s="237"/>
      <c r="AU223" s="237" t="n">
        <v>25000</v>
      </c>
      <c r="AV223" s="237"/>
      <c r="AW223" s="237" t="n">
        <f aca="false">SUM(AR223+AU223-AV223)</f>
        <v>25000</v>
      </c>
      <c r="AX223" s="45"/>
      <c r="AY223" s="45"/>
      <c r="AZ223" s="45"/>
      <c r="BA223" s="45"/>
      <c r="BB223" s="45"/>
      <c r="BC223" s="45" t="n">
        <v>25000</v>
      </c>
      <c r="BD223" s="45" t="n">
        <f aca="false">SUM(AX223+AY223+AZ223+BA223+BB223+BC223)</f>
        <v>25000</v>
      </c>
      <c r="BE223" s="45" t="n">
        <f aca="false">SUM(AW223-BD223)</f>
        <v>0</v>
      </c>
      <c r="BF223" s="45" t="n">
        <f aca="false">SUM(BE223-AW223)</f>
        <v>-25000</v>
      </c>
      <c r="BG223" s="45" t="n">
        <v>2500</v>
      </c>
      <c r="BH223" s="45" t="n">
        <v>0</v>
      </c>
      <c r="BI223" s="45" t="n">
        <v>0</v>
      </c>
      <c r="BJ223" s="45"/>
      <c r="BK223" s="45"/>
      <c r="BL223" s="45"/>
      <c r="BM223" s="46" t="n">
        <v>0</v>
      </c>
    </row>
    <row r="224" customFormat="false" ht="12.75" hidden="true" customHeight="false" outlineLevel="0" collapsed="false">
      <c r="A224" s="238"/>
      <c r="B224" s="234"/>
      <c r="C224" s="234"/>
      <c r="D224" s="234"/>
      <c r="E224" s="234"/>
      <c r="F224" s="234"/>
      <c r="G224" s="234"/>
      <c r="H224" s="234"/>
      <c r="I224" s="244" t="n">
        <v>45111</v>
      </c>
      <c r="J224" s="245" t="s">
        <v>708</v>
      </c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37"/>
      <c r="W224" s="246"/>
      <c r="X224" s="246"/>
      <c r="Y224" s="246" t="n">
        <v>400000</v>
      </c>
      <c r="Z224" s="246" t="n">
        <v>500000</v>
      </c>
      <c r="AA224" s="246" t="n">
        <v>400000</v>
      </c>
      <c r="AB224" s="246"/>
      <c r="AC224" s="246" t="n">
        <v>200000</v>
      </c>
      <c r="AD224" s="246" t="n">
        <v>550000</v>
      </c>
      <c r="AE224" s="246"/>
      <c r="AF224" s="246"/>
      <c r="AG224" s="248" t="n">
        <f aca="false">SUM(AD224+AE224-AF224)</f>
        <v>550000</v>
      </c>
      <c r="AH224" s="246"/>
      <c r="AI224" s="246" t="n">
        <v>600000</v>
      </c>
      <c r="AJ224" s="45" t="n">
        <v>278452.08</v>
      </c>
      <c r="AK224" s="246" t="n">
        <v>600000</v>
      </c>
      <c r="AL224" s="246"/>
      <c r="AM224" s="246" t="n">
        <v>200000</v>
      </c>
      <c r="AN224" s="45" t="n">
        <f aca="false">SUM(AK224+AL224-AM224)</f>
        <v>400000</v>
      </c>
      <c r="AO224" s="237" t="n">
        <f aca="false">SUM(AN224/$AN$2)</f>
        <v>53089.1233658504</v>
      </c>
      <c r="AP224" s="45" t="n">
        <v>300000</v>
      </c>
      <c r="AQ224" s="45"/>
      <c r="AR224" s="237" t="n">
        <f aca="false">SUM(AP224/$AN$2)</f>
        <v>39816.8425243878</v>
      </c>
      <c r="AS224" s="237"/>
      <c r="AT224" s="237"/>
      <c r="AU224" s="237"/>
      <c r="AV224" s="237" t="n">
        <v>30466.48</v>
      </c>
      <c r="AW224" s="237" t="n">
        <f aca="false">SUM(AR224+AU224-AV224)</f>
        <v>9350.36252438782</v>
      </c>
      <c r="AX224" s="45"/>
      <c r="AY224" s="45" t="n">
        <v>9350.36</v>
      </c>
      <c r="AZ224" s="45"/>
      <c r="BA224" s="45"/>
      <c r="BB224" s="45"/>
      <c r="BC224" s="45"/>
      <c r="BD224" s="45" t="n">
        <f aca="false">SUM(AX224+AY224+AZ224+BA224+BB224+BC224)</f>
        <v>9350.36</v>
      </c>
      <c r="BE224" s="45" t="n">
        <f aca="false">SUM(AW224-BD224)</f>
        <v>0.00252438781535602</v>
      </c>
      <c r="BF224" s="45" t="n">
        <f aca="false">SUM(BE224-AW224)</f>
        <v>-9350.36</v>
      </c>
      <c r="BG224" s="45"/>
      <c r="BH224" s="45" t="n">
        <v>30000</v>
      </c>
      <c r="BI224" s="45" t="n">
        <v>30000</v>
      </c>
      <c r="BJ224" s="45" t="n">
        <v>400</v>
      </c>
      <c r="BK224" s="45"/>
      <c r="BL224" s="45"/>
      <c r="BM224" s="46" t="n">
        <f aca="false">SUM(BJ224/BI224*100)</f>
        <v>1.33333333333333</v>
      </c>
    </row>
    <row r="225" customFormat="false" ht="12.75" hidden="true" customHeight="false" outlineLevel="0" collapsed="false">
      <c r="A225" s="238"/>
      <c r="B225" s="234"/>
      <c r="C225" s="234"/>
      <c r="D225" s="234"/>
      <c r="E225" s="234"/>
      <c r="F225" s="234"/>
      <c r="G225" s="234"/>
      <c r="H225" s="234"/>
      <c r="I225" s="244" t="n">
        <v>45111</v>
      </c>
      <c r="J225" s="245" t="s">
        <v>709</v>
      </c>
      <c r="K225" s="246"/>
      <c r="L225" s="246"/>
      <c r="M225" s="246"/>
      <c r="N225" s="246"/>
      <c r="O225" s="246"/>
      <c r="P225" s="246"/>
      <c r="Q225" s="246"/>
      <c r="R225" s="246"/>
      <c r="S225" s="246" t="n">
        <v>50000</v>
      </c>
      <c r="T225" s="246"/>
      <c r="U225" s="246"/>
      <c r="V225" s="237" t="e">
        <f aca="false">S225/P225*100</f>
        <v>#DIV/0!</v>
      </c>
      <c r="W225" s="246" t="n">
        <v>50000</v>
      </c>
      <c r="X225" s="246" t="n">
        <v>50000</v>
      </c>
      <c r="Y225" s="246"/>
      <c r="Z225" s="246" t="n">
        <v>50000</v>
      </c>
      <c r="AA225" s="246" t="n">
        <v>0</v>
      </c>
      <c r="AB225" s="246" t="n">
        <v>75137.46</v>
      </c>
      <c r="AC225" s="246" t="n">
        <v>200000</v>
      </c>
      <c r="AD225" s="246" t="n">
        <v>200000</v>
      </c>
      <c r="AE225" s="246"/>
      <c r="AF225" s="246"/>
      <c r="AG225" s="248" t="n">
        <f aca="false">SUM(AD225+AE225-AF225)</f>
        <v>200000</v>
      </c>
      <c r="AH225" s="246"/>
      <c r="AI225" s="246" t="n">
        <v>0</v>
      </c>
      <c r="AJ225" s="45" t="n">
        <v>0</v>
      </c>
      <c r="AK225" s="246" t="n">
        <v>0</v>
      </c>
      <c r="AL225" s="246"/>
      <c r="AM225" s="246"/>
      <c r="AN225" s="45" t="n">
        <f aca="false">SUM(AK225+AL225-AM225)</f>
        <v>0</v>
      </c>
      <c r="AO225" s="237" t="n">
        <f aca="false">SUM(AN225/$AN$2)</f>
        <v>0</v>
      </c>
      <c r="AP225" s="45"/>
      <c r="AQ225" s="45"/>
      <c r="AR225" s="237" t="n">
        <f aca="false">SUM(AP225/$AN$2)</f>
        <v>0</v>
      </c>
      <c r="AS225" s="237"/>
      <c r="AT225" s="237"/>
      <c r="AU225" s="237" t="n">
        <v>75000</v>
      </c>
      <c r="AV225" s="237"/>
      <c r="AW225" s="237" t="n">
        <f aca="false">SUM(AR225+AU225-AV225)</f>
        <v>75000</v>
      </c>
      <c r="AX225" s="45"/>
      <c r="AY225" s="45"/>
      <c r="AZ225" s="45"/>
      <c r="BA225" s="45"/>
      <c r="BB225" s="45" t="n">
        <v>75000</v>
      </c>
      <c r="BC225" s="45"/>
      <c r="BD225" s="45" t="n">
        <f aca="false">SUM(AX225+AY225+AZ225+BA225+BB225+BC225)</f>
        <v>75000</v>
      </c>
      <c r="BE225" s="45" t="n">
        <f aca="false">SUM(AW225-BD225)</f>
        <v>0</v>
      </c>
      <c r="BF225" s="45" t="n">
        <f aca="false">SUM(BE225-AW225)</f>
        <v>-75000</v>
      </c>
      <c r="BG225" s="45"/>
      <c r="BH225" s="45" t="n">
        <v>168000</v>
      </c>
      <c r="BI225" s="45" t="n">
        <v>168000</v>
      </c>
      <c r="BJ225" s="45"/>
      <c r="BK225" s="45"/>
      <c r="BL225" s="45"/>
      <c r="BM225" s="46" t="n">
        <f aca="false">SUM(BJ225/BI225*100)</f>
        <v>0</v>
      </c>
    </row>
    <row r="226" customFormat="false" ht="12.75" hidden="true" customHeight="false" outlineLevel="0" collapsed="false">
      <c r="A226" s="238"/>
      <c r="B226" s="234"/>
      <c r="C226" s="234"/>
      <c r="D226" s="234"/>
      <c r="E226" s="234"/>
      <c r="F226" s="234"/>
      <c r="G226" s="234"/>
      <c r="H226" s="234"/>
      <c r="I226" s="244" t="n">
        <v>45111</v>
      </c>
      <c r="J226" s="245" t="s">
        <v>710</v>
      </c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37"/>
      <c r="W226" s="246"/>
      <c r="X226" s="246"/>
      <c r="Y226" s="246"/>
      <c r="Z226" s="246" t="n">
        <v>100000</v>
      </c>
      <c r="AA226" s="246" t="n">
        <v>0</v>
      </c>
      <c r="AB226" s="246"/>
      <c r="AC226" s="246" t="n">
        <v>238000</v>
      </c>
      <c r="AD226" s="246" t="n">
        <v>238000</v>
      </c>
      <c r="AE226" s="246"/>
      <c r="AF226" s="246"/>
      <c r="AG226" s="248" t="n">
        <f aca="false">SUM(AD226+AE226-AF226)</f>
        <v>238000</v>
      </c>
      <c r="AH226" s="246" t="n">
        <v>100883.76</v>
      </c>
      <c r="AI226" s="246" t="n">
        <v>200000</v>
      </c>
      <c r="AJ226" s="45" t="n">
        <v>0</v>
      </c>
      <c r="AK226" s="246" t="n">
        <v>600000</v>
      </c>
      <c r="AL226" s="246"/>
      <c r="AM226" s="246"/>
      <c r="AN226" s="45" t="n">
        <f aca="false">SUM(AK226+AL226-AM226)</f>
        <v>600000</v>
      </c>
      <c r="AO226" s="237" t="n">
        <f aca="false">SUM(AN226/$AN$2)</f>
        <v>79633.6850487756</v>
      </c>
      <c r="AP226" s="45" t="n">
        <v>300000</v>
      </c>
      <c r="AQ226" s="45"/>
      <c r="AR226" s="237" t="n">
        <f aca="false">SUM(AP226/$AN$2)</f>
        <v>39816.8425243878</v>
      </c>
      <c r="AS226" s="237"/>
      <c r="AT226" s="237" t="n">
        <v>8594.48</v>
      </c>
      <c r="AU226" s="237"/>
      <c r="AV226" s="237"/>
      <c r="AW226" s="237" t="n">
        <f aca="false">SUM(AR226+AU226-AV226)</f>
        <v>39816.8425243878</v>
      </c>
      <c r="AX226" s="45"/>
      <c r="AY226" s="45"/>
      <c r="AZ226" s="45"/>
      <c r="BA226" s="45"/>
      <c r="BB226" s="45" t="n">
        <v>21816.97</v>
      </c>
      <c r="BC226" s="45"/>
      <c r="BD226" s="45" t="n">
        <f aca="false">SUM(AX226+AY226+AZ226+BA226+BB226+BC226)</f>
        <v>21816.97</v>
      </c>
      <c r="BE226" s="45" t="n">
        <f aca="false">SUM(AW226-BD226)</f>
        <v>17999.8725243878</v>
      </c>
      <c r="BF226" s="45" t="n">
        <f aca="false">SUM(BE226-AW226)</f>
        <v>-21816.97</v>
      </c>
      <c r="BG226" s="45" t="n">
        <v>19969.11</v>
      </c>
      <c r="BH226" s="45" t="n">
        <v>24000</v>
      </c>
      <c r="BI226" s="45" t="n">
        <v>24000</v>
      </c>
      <c r="BJ226" s="45"/>
      <c r="BK226" s="45"/>
      <c r="BL226" s="45"/>
      <c r="BM226" s="46" t="n">
        <f aca="false">SUM(BJ226/BI226*100)</f>
        <v>0</v>
      </c>
    </row>
    <row r="227" customFormat="false" ht="12.75" hidden="true" customHeight="false" outlineLevel="0" collapsed="false">
      <c r="A227" s="238"/>
      <c r="B227" s="234"/>
      <c r="C227" s="234"/>
      <c r="D227" s="234"/>
      <c r="E227" s="234"/>
      <c r="F227" s="234"/>
      <c r="G227" s="234"/>
      <c r="H227" s="234"/>
      <c r="I227" s="244" t="n">
        <v>45111</v>
      </c>
      <c r="J227" s="245" t="s">
        <v>711</v>
      </c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37"/>
      <c r="W227" s="246"/>
      <c r="X227" s="246"/>
      <c r="Y227" s="246"/>
      <c r="Z227" s="246"/>
      <c r="AA227" s="246"/>
      <c r="AB227" s="246"/>
      <c r="AC227" s="246" t="n">
        <v>450000</v>
      </c>
      <c r="AD227" s="246" t="n">
        <v>390000</v>
      </c>
      <c r="AE227" s="246"/>
      <c r="AF227" s="246"/>
      <c r="AG227" s="248" t="n">
        <f aca="false">SUM(AD227+AE227-AF227)</f>
        <v>390000</v>
      </c>
      <c r="AH227" s="246" t="n">
        <v>382437.65</v>
      </c>
      <c r="AI227" s="246" t="n">
        <v>0</v>
      </c>
      <c r="AJ227" s="45" t="n">
        <v>0</v>
      </c>
      <c r="AK227" s="246" t="n">
        <v>0</v>
      </c>
      <c r="AL227" s="246" t="n">
        <v>320000</v>
      </c>
      <c r="AM227" s="246"/>
      <c r="AN227" s="45" t="n">
        <f aca="false">SUM(AK227+AL227-AM227)</f>
        <v>320000</v>
      </c>
      <c r="AO227" s="237" t="n">
        <f aca="false">SUM(AN227/$AN$2)</f>
        <v>42471.2986926803</v>
      </c>
      <c r="AP227" s="45" t="n">
        <v>320000</v>
      </c>
      <c r="AQ227" s="45"/>
      <c r="AR227" s="237" t="n">
        <f aca="false">SUM(AP227/$AN$2)</f>
        <v>42471.2986926803</v>
      </c>
      <c r="AS227" s="237"/>
      <c r="AT227" s="237" t="n">
        <v>32963.48</v>
      </c>
      <c r="AU227" s="237"/>
      <c r="AV227" s="237"/>
      <c r="AW227" s="237" t="n">
        <f aca="false">SUM(AR227+AU227-AV227)</f>
        <v>42471.2986926803</v>
      </c>
      <c r="AX227" s="45"/>
      <c r="AY227" s="45"/>
      <c r="AZ227" s="45"/>
      <c r="BA227" s="45"/>
      <c r="BB227" s="45"/>
      <c r="BC227" s="45" t="n">
        <v>42471.3</v>
      </c>
      <c r="BD227" s="45" t="n">
        <f aca="false">SUM(AX227+AY227+AZ227+BA227+BB227+BC227)</f>
        <v>42471.3</v>
      </c>
      <c r="BE227" s="45" t="n">
        <f aca="false">SUM(AW227-BD227)</f>
        <v>-0.0013073196678306</v>
      </c>
      <c r="BF227" s="45" t="n">
        <f aca="false">SUM(BE227-AW227)</f>
        <v>-42471.3</v>
      </c>
      <c r="BG227" s="45" t="n">
        <v>8266.56</v>
      </c>
      <c r="BH227" s="45" t="n">
        <v>8000</v>
      </c>
      <c r="BI227" s="45" t="n">
        <v>8000</v>
      </c>
      <c r="BJ227" s="45"/>
      <c r="BK227" s="45"/>
      <c r="BL227" s="45"/>
      <c r="BM227" s="46" t="n">
        <f aca="false">SUM(BJ227/BI227*100)</f>
        <v>0</v>
      </c>
    </row>
    <row r="228" customFormat="false" ht="12.75" hidden="true" customHeight="false" outlineLevel="0" collapsed="false">
      <c r="A228" s="238"/>
      <c r="B228" s="234"/>
      <c r="C228" s="234"/>
      <c r="D228" s="234"/>
      <c r="E228" s="234"/>
      <c r="F228" s="234"/>
      <c r="G228" s="234"/>
      <c r="H228" s="234"/>
      <c r="I228" s="244" t="n">
        <v>45111</v>
      </c>
      <c r="J228" s="245" t="s">
        <v>712</v>
      </c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37"/>
      <c r="W228" s="246"/>
      <c r="X228" s="246"/>
      <c r="Y228" s="246"/>
      <c r="Z228" s="246"/>
      <c r="AA228" s="246"/>
      <c r="AB228" s="246"/>
      <c r="AC228" s="246" t="n">
        <v>150000</v>
      </c>
      <c r="AD228" s="246" t="n">
        <v>120000</v>
      </c>
      <c r="AE228" s="246"/>
      <c r="AF228" s="246"/>
      <c r="AG228" s="248" t="n">
        <f aca="false">SUM(AD228+AE228-AF228)</f>
        <v>120000</v>
      </c>
      <c r="AH228" s="246" t="n">
        <v>118615</v>
      </c>
      <c r="AI228" s="246" t="n">
        <v>450000</v>
      </c>
      <c r="AJ228" s="45" t="n">
        <v>0</v>
      </c>
      <c r="AK228" s="246" t="n">
        <v>450000</v>
      </c>
      <c r="AL228" s="246"/>
      <c r="AM228" s="246"/>
      <c r="AN228" s="45" t="n">
        <f aca="false">SUM(AK228+AL228-AM228)</f>
        <v>450000</v>
      </c>
      <c r="AO228" s="237" t="n">
        <f aca="false">SUM(AN228/$AN$2)</f>
        <v>59725.2637865817</v>
      </c>
      <c r="AP228" s="45" t="n">
        <v>250000</v>
      </c>
      <c r="AQ228" s="45"/>
      <c r="AR228" s="237" t="n">
        <f aca="false">SUM(AP228/$AN$2)</f>
        <v>33180.7021036565</v>
      </c>
      <c r="AS228" s="237"/>
      <c r="AT228" s="237"/>
      <c r="AU228" s="237"/>
      <c r="AV228" s="237"/>
      <c r="AW228" s="237" t="n">
        <f aca="false">SUM(AR228+AU228-AV228)</f>
        <v>33180.7021036565</v>
      </c>
      <c r="AX228" s="45"/>
      <c r="AY228" s="45"/>
      <c r="AZ228" s="45"/>
      <c r="BA228" s="45" t="n">
        <v>33180.7</v>
      </c>
      <c r="BB228" s="45"/>
      <c r="BC228" s="45"/>
      <c r="BD228" s="45" t="n">
        <f aca="false">SUM(AX228+AY228+AZ228+BA228+BB228+BC228)</f>
        <v>33180.7</v>
      </c>
      <c r="BE228" s="45" t="n">
        <f aca="false">SUM(AW228-BD228)</f>
        <v>0.00210365651582833</v>
      </c>
      <c r="BF228" s="45" t="n">
        <f aca="false">SUM(BE228-AW228)</f>
        <v>-33180.7</v>
      </c>
      <c r="BG228" s="45" t="n">
        <v>678.55</v>
      </c>
      <c r="BH228" s="45" t="n">
        <v>0</v>
      </c>
      <c r="BI228" s="45" t="n">
        <v>0</v>
      </c>
      <c r="BJ228" s="45" t="n">
        <v>25047</v>
      </c>
      <c r="BK228" s="45"/>
      <c r="BL228" s="45"/>
      <c r="BM228" s="46" t="n">
        <v>0</v>
      </c>
    </row>
    <row r="229" customFormat="false" ht="12.75" hidden="true" customHeight="false" outlineLevel="0" collapsed="false">
      <c r="A229" s="238" t="s">
        <v>713</v>
      </c>
      <c r="B229" s="234"/>
      <c r="C229" s="234"/>
      <c r="D229" s="234"/>
      <c r="E229" s="234"/>
      <c r="F229" s="234"/>
      <c r="G229" s="234"/>
      <c r="H229" s="234"/>
      <c r="I229" s="244" t="s">
        <v>714</v>
      </c>
      <c r="J229" s="245"/>
      <c r="K229" s="246"/>
      <c r="L229" s="246"/>
      <c r="M229" s="246"/>
      <c r="N229" s="246" t="n">
        <f aca="false">SUM(N230)</f>
        <v>50000</v>
      </c>
      <c r="O229" s="246" t="n">
        <f aca="false">SUM(O230)</f>
        <v>50000</v>
      </c>
      <c r="P229" s="246" t="n">
        <f aca="false">SUM(P230)</f>
        <v>50000</v>
      </c>
      <c r="Q229" s="246" t="n">
        <f aca="false">SUM(Q230)</f>
        <v>50000</v>
      </c>
      <c r="R229" s="246" t="n">
        <f aca="false">SUM(R230)</f>
        <v>0</v>
      </c>
      <c r="S229" s="246" t="n">
        <f aca="false">SUM(S230)</f>
        <v>100000</v>
      </c>
      <c r="T229" s="246" t="n">
        <f aca="false">SUM(T230)</f>
        <v>0</v>
      </c>
      <c r="U229" s="246" t="n">
        <f aca="false">SUM(U230)</f>
        <v>0</v>
      </c>
      <c r="V229" s="246" t="e">
        <f aca="false">SUM(V230)</f>
        <v>#DIV/0!</v>
      </c>
      <c r="W229" s="246" t="n">
        <f aca="false">SUM(W230)</f>
        <v>100000</v>
      </c>
      <c r="X229" s="246" t="n">
        <f aca="false">SUM(X230)</f>
        <v>100000</v>
      </c>
      <c r="Y229" s="246" t="n">
        <f aca="false">SUM(Y230)</f>
        <v>500000</v>
      </c>
      <c r="Z229" s="246" t="n">
        <f aca="false">SUM(Z230)</f>
        <v>500000</v>
      </c>
      <c r="AA229" s="246" t="n">
        <f aca="false">SUM(AA230)</f>
        <v>500000</v>
      </c>
      <c r="AB229" s="246" t="n">
        <f aca="false">SUM(AB230)</f>
        <v>0</v>
      </c>
      <c r="AC229" s="246" t="n">
        <f aca="false">SUM(AC230)</f>
        <v>500000</v>
      </c>
      <c r="AD229" s="246" t="n">
        <f aca="false">SUM(AD230)</f>
        <v>450000</v>
      </c>
      <c r="AE229" s="246" t="n">
        <f aca="false">SUM(AE230)</f>
        <v>0</v>
      </c>
      <c r="AF229" s="246" t="n">
        <f aca="false">SUM(AF230)</f>
        <v>0</v>
      </c>
      <c r="AG229" s="246" t="n">
        <f aca="false">SUM(AG230)</f>
        <v>450000</v>
      </c>
      <c r="AH229" s="246" t="n">
        <f aca="false">SUM(AH230)</f>
        <v>0</v>
      </c>
      <c r="AI229" s="246" t="n">
        <f aca="false">SUM(AI230)</f>
        <v>550000</v>
      </c>
      <c r="AJ229" s="246" t="n">
        <f aca="false">SUM(AJ230)</f>
        <v>2777.9</v>
      </c>
      <c r="AK229" s="246" t="n">
        <f aca="false">SUM(AK230)</f>
        <v>330000</v>
      </c>
      <c r="AL229" s="246" t="n">
        <f aca="false">SUM(AL230)</f>
        <v>0</v>
      </c>
      <c r="AM229" s="246" t="n">
        <f aca="false">SUM(AM230)</f>
        <v>0</v>
      </c>
      <c r="AN229" s="246" t="n">
        <f aca="false">SUM(AN230)</f>
        <v>330000</v>
      </c>
      <c r="AO229" s="237" t="n">
        <f aca="false">SUM(AN229/$AN$2)</f>
        <v>43798.5267768266</v>
      </c>
      <c r="AP229" s="246" t="n">
        <f aca="false">SUM(AP230)</f>
        <v>330000</v>
      </c>
      <c r="AQ229" s="246" t="n">
        <f aca="false">SUM(AQ230)</f>
        <v>0</v>
      </c>
      <c r="AR229" s="237" t="n">
        <f aca="false">SUM(AP229/$AN$2)</f>
        <v>43798.5267768266</v>
      </c>
      <c r="AS229" s="237"/>
      <c r="AT229" s="237" t="n">
        <f aca="false">SUM(AT230)</f>
        <v>16603.34</v>
      </c>
      <c r="AU229" s="237" t="n">
        <f aca="false">SUM(AU230)</f>
        <v>34463.16</v>
      </c>
      <c r="AV229" s="237" t="n">
        <f aca="false">SUM(AV230)</f>
        <v>0</v>
      </c>
      <c r="AW229" s="237" t="n">
        <f aca="false">SUM(AR229+AU229-AV229)</f>
        <v>78261.6867768266</v>
      </c>
      <c r="AX229" s="45"/>
      <c r="AY229" s="45"/>
      <c r="AZ229" s="45"/>
      <c r="BA229" s="45"/>
      <c r="BB229" s="45"/>
      <c r="BC229" s="45"/>
      <c r="BD229" s="45" t="n">
        <f aca="false">SUM(AX229+AY229+AZ229+BA229+BB229+BC229)</f>
        <v>0</v>
      </c>
      <c r="BE229" s="45" t="n">
        <f aca="false">SUM(AW229-BD229)</f>
        <v>78261.6867768266</v>
      </c>
      <c r="BF229" s="45" t="n">
        <f aca="false">SUM(BE229-AW229)</f>
        <v>0</v>
      </c>
      <c r="BG229" s="45" t="n">
        <f aca="false">SUM(BG233)</f>
        <v>40255.87</v>
      </c>
      <c r="BH229" s="45" t="n">
        <f aca="false">SUM(BH233)</f>
        <v>36000</v>
      </c>
      <c r="BI229" s="45" t="n">
        <f aca="false">SUM(BI233)</f>
        <v>36000</v>
      </c>
      <c r="BJ229" s="45" t="n">
        <f aca="false">SUM(BJ233)</f>
        <v>0</v>
      </c>
      <c r="BK229" s="45" t="n">
        <f aca="false">SUM(BK233)</f>
        <v>40000</v>
      </c>
      <c r="BL229" s="45" t="n">
        <f aca="false">SUM(BL233)</f>
        <v>42000</v>
      </c>
      <c r="BM229" s="46" t="n">
        <f aca="false">SUM(BJ229/BI229*100)</f>
        <v>0</v>
      </c>
    </row>
    <row r="230" customFormat="false" ht="12.75" hidden="true" customHeight="false" outlineLevel="0" collapsed="false">
      <c r="A230" s="238"/>
      <c r="B230" s="234"/>
      <c r="C230" s="234"/>
      <c r="D230" s="234"/>
      <c r="E230" s="234"/>
      <c r="F230" s="234"/>
      <c r="G230" s="234"/>
      <c r="H230" s="234"/>
      <c r="I230" s="244" t="s">
        <v>715</v>
      </c>
      <c r="J230" s="245"/>
      <c r="K230" s="246"/>
      <c r="L230" s="246"/>
      <c r="M230" s="246"/>
      <c r="N230" s="246" t="n">
        <f aca="false">SUM(N233)</f>
        <v>50000</v>
      </c>
      <c r="O230" s="246" t="n">
        <f aca="false">SUM(O233)</f>
        <v>50000</v>
      </c>
      <c r="P230" s="246" t="n">
        <f aca="false">SUM(P233)</f>
        <v>50000</v>
      </c>
      <c r="Q230" s="246" t="n">
        <f aca="false">SUM(Q233)</f>
        <v>50000</v>
      </c>
      <c r="R230" s="246" t="n">
        <f aca="false">SUM(R233)</f>
        <v>0</v>
      </c>
      <c r="S230" s="246" t="n">
        <f aca="false">SUM(S233)</f>
        <v>100000</v>
      </c>
      <c r="T230" s="246" t="n">
        <f aca="false">SUM(T233)</f>
        <v>0</v>
      </c>
      <c r="U230" s="246" t="n">
        <f aca="false">SUM(U233)</f>
        <v>0</v>
      </c>
      <c r="V230" s="246" t="e">
        <f aca="false">SUM(V233)</f>
        <v>#DIV/0!</v>
      </c>
      <c r="W230" s="246" t="n">
        <f aca="false">SUM(W233)</f>
        <v>100000</v>
      </c>
      <c r="X230" s="246" t="n">
        <f aca="false">SUM(X233)</f>
        <v>100000</v>
      </c>
      <c r="Y230" s="246" t="n">
        <f aca="false">SUM(Y233)</f>
        <v>500000</v>
      </c>
      <c r="Z230" s="246" t="n">
        <f aca="false">SUM(Z233)</f>
        <v>500000</v>
      </c>
      <c r="AA230" s="246" t="n">
        <f aca="false">SUM(AA233)</f>
        <v>500000</v>
      </c>
      <c r="AB230" s="246" t="n">
        <f aca="false">SUM(AB233)</f>
        <v>0</v>
      </c>
      <c r="AC230" s="246" t="n">
        <f aca="false">SUM(AC233)</f>
        <v>500000</v>
      </c>
      <c r="AD230" s="246" t="n">
        <f aca="false">SUM(AD233)</f>
        <v>450000</v>
      </c>
      <c r="AE230" s="246" t="n">
        <f aca="false">SUM(AE233)</f>
        <v>0</v>
      </c>
      <c r="AF230" s="246" t="n">
        <f aca="false">SUM(AF233)</f>
        <v>0</v>
      </c>
      <c r="AG230" s="246" t="n">
        <f aca="false">SUM(AG233)</f>
        <v>450000</v>
      </c>
      <c r="AH230" s="246" t="n">
        <f aca="false">SUM(AH233)</f>
        <v>0</v>
      </c>
      <c r="AI230" s="246" t="n">
        <f aca="false">SUM(AI233)</f>
        <v>550000</v>
      </c>
      <c r="AJ230" s="246" t="n">
        <f aca="false">SUM(AJ233)</f>
        <v>2777.9</v>
      </c>
      <c r="AK230" s="246" t="n">
        <f aca="false">SUM(AK233)</f>
        <v>330000</v>
      </c>
      <c r="AL230" s="246" t="n">
        <f aca="false">SUM(AL233)</f>
        <v>0</v>
      </c>
      <c r="AM230" s="246" t="n">
        <f aca="false">SUM(AM233)</f>
        <v>0</v>
      </c>
      <c r="AN230" s="246" t="n">
        <f aca="false">SUM(AN233)</f>
        <v>330000</v>
      </c>
      <c r="AO230" s="237" t="n">
        <f aca="false">SUM(AN230/$AN$2)</f>
        <v>43798.5267768266</v>
      </c>
      <c r="AP230" s="246" t="n">
        <f aca="false">SUM(AP233)</f>
        <v>330000</v>
      </c>
      <c r="AQ230" s="246" t="n">
        <f aca="false">SUM(AQ233)</f>
        <v>0</v>
      </c>
      <c r="AR230" s="237" t="n">
        <f aca="false">SUM(AP230/$AN$2)</f>
        <v>43798.5267768266</v>
      </c>
      <c r="AS230" s="237"/>
      <c r="AT230" s="237" t="n">
        <f aca="false">SUM(AT233)</f>
        <v>16603.34</v>
      </c>
      <c r="AU230" s="237" t="n">
        <f aca="false">SUM(AU233)</f>
        <v>34463.16</v>
      </c>
      <c r="AV230" s="237" t="n">
        <f aca="false">SUM(AV233)</f>
        <v>0</v>
      </c>
      <c r="AW230" s="237" t="n">
        <f aca="false">SUM(AR230+AU230-AV230)</f>
        <v>78261.6867768266</v>
      </c>
      <c r="AX230" s="45"/>
      <c r="AY230" s="45"/>
      <c r="AZ230" s="45"/>
      <c r="BA230" s="45"/>
      <c r="BB230" s="45"/>
      <c r="BC230" s="45"/>
      <c r="BD230" s="45" t="n">
        <f aca="false">SUM(AX230+AY230+AZ230+BA230+BB230+BC230)</f>
        <v>0</v>
      </c>
      <c r="BE230" s="45" t="n">
        <f aca="false">SUM(AW230-BD230)</f>
        <v>78261.6867768266</v>
      </c>
      <c r="BF230" s="45" t="n">
        <f aca="false">SUM(BE230-AW230)</f>
        <v>0</v>
      </c>
      <c r="BG230" s="45"/>
      <c r="BH230" s="45" t="n">
        <f aca="false">SUM(BH231)</f>
        <v>36000</v>
      </c>
      <c r="BI230" s="45" t="n">
        <f aca="false">SUM(BI231)</f>
        <v>36000</v>
      </c>
      <c r="BJ230" s="45" t="n">
        <f aca="false">SUM(BJ231)</f>
        <v>0</v>
      </c>
      <c r="BK230" s="45" t="n">
        <f aca="false">SUM(BK231)</f>
        <v>40000</v>
      </c>
      <c r="BL230" s="45" t="n">
        <f aca="false">SUM(BL231)</f>
        <v>42000</v>
      </c>
      <c r="BM230" s="46" t="n">
        <f aca="false">SUM(BJ230/BI230*100)</f>
        <v>0</v>
      </c>
    </row>
    <row r="231" customFormat="false" ht="12.75" hidden="true" customHeight="false" outlineLevel="0" collapsed="false">
      <c r="A231" s="238"/>
      <c r="B231" s="234" t="s">
        <v>554</v>
      </c>
      <c r="C231" s="234"/>
      <c r="D231" s="234"/>
      <c r="E231" s="234"/>
      <c r="F231" s="234"/>
      <c r="G231" s="234"/>
      <c r="H231" s="234"/>
      <c r="I231" s="250" t="s">
        <v>555</v>
      </c>
      <c r="J231" s="245" t="s">
        <v>39</v>
      </c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  <c r="AJ231" s="246"/>
      <c r="AK231" s="246"/>
      <c r="AL231" s="246"/>
      <c r="AM231" s="246"/>
      <c r="AN231" s="246"/>
      <c r="AO231" s="237" t="n">
        <f aca="false">SUM(AN231/$AN$2)</f>
        <v>0</v>
      </c>
      <c r="AP231" s="246" t="n">
        <v>300000</v>
      </c>
      <c r="AQ231" s="246"/>
      <c r="AR231" s="237" t="n">
        <f aca="false">SUM(AP231/$AN$2)</f>
        <v>39816.8425243878</v>
      </c>
      <c r="AS231" s="237"/>
      <c r="AT231" s="237" t="n">
        <v>300000</v>
      </c>
      <c r="AU231" s="237"/>
      <c r="AV231" s="237"/>
      <c r="AW231" s="237" t="n">
        <v>44280</v>
      </c>
      <c r="AX231" s="45"/>
      <c r="AY231" s="45"/>
      <c r="AZ231" s="45"/>
      <c r="BA231" s="45"/>
      <c r="BB231" s="45"/>
      <c r="BC231" s="45"/>
      <c r="BD231" s="45" t="n">
        <f aca="false">SUM(AX231+AY231+AZ231+BA231+BB231+BC231)</f>
        <v>0</v>
      </c>
      <c r="BE231" s="45" t="n">
        <f aca="false">SUM(AW231-BD231)</f>
        <v>44280</v>
      </c>
      <c r="BF231" s="45" t="n">
        <f aca="false">SUM(BE231-AW231)</f>
        <v>0</v>
      </c>
      <c r="BG231" s="45"/>
      <c r="BH231" s="45" t="n">
        <v>36000</v>
      </c>
      <c r="BI231" s="45" t="n">
        <v>36000</v>
      </c>
      <c r="BJ231" s="45"/>
      <c r="BK231" s="45" t="n">
        <v>40000</v>
      </c>
      <c r="BL231" s="45" t="n">
        <v>42000</v>
      </c>
      <c r="BM231" s="46" t="n">
        <f aca="false">SUM(BJ231/BI231*100)</f>
        <v>0</v>
      </c>
    </row>
    <row r="232" customFormat="false" ht="12.75" hidden="true" customHeight="false" outlineLevel="0" collapsed="false">
      <c r="A232" s="238"/>
      <c r="B232" s="234" t="s">
        <v>554</v>
      </c>
      <c r="C232" s="234"/>
      <c r="D232" s="234"/>
      <c r="E232" s="234"/>
      <c r="F232" s="234"/>
      <c r="G232" s="234"/>
      <c r="H232" s="234"/>
      <c r="I232" s="244" t="s">
        <v>560</v>
      </c>
      <c r="J232" s="245" t="s">
        <v>561</v>
      </c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  <c r="AJ232" s="246"/>
      <c r="AK232" s="246"/>
      <c r="AL232" s="246"/>
      <c r="AM232" s="246"/>
      <c r="AN232" s="246"/>
      <c r="AO232" s="237" t="n">
        <f aca="false">SUM(AN232/$AN$2)</f>
        <v>0</v>
      </c>
      <c r="AP232" s="246" t="n">
        <v>30000</v>
      </c>
      <c r="AQ232" s="246"/>
      <c r="AR232" s="237" t="n">
        <f aca="false">SUM(AP232/$AN$2)</f>
        <v>3981.68425243878</v>
      </c>
      <c r="AS232" s="237"/>
      <c r="AT232" s="237" t="n">
        <v>30000</v>
      </c>
      <c r="AU232" s="237"/>
      <c r="AV232" s="237"/>
      <c r="AW232" s="237" t="n">
        <v>33981.68</v>
      </c>
      <c r="AX232" s="45"/>
      <c r="AY232" s="45"/>
      <c r="AZ232" s="45"/>
      <c r="BA232" s="45"/>
      <c r="BB232" s="45"/>
      <c r="BC232" s="45"/>
      <c r="BD232" s="45" t="n">
        <f aca="false">SUM(AX232+AY232+AZ232+BA232+BB232+BC232)</f>
        <v>0</v>
      </c>
      <c r="BE232" s="45" t="n">
        <f aca="false">SUM(AW232-BD232)</f>
        <v>33981.68</v>
      </c>
      <c r="BF232" s="45" t="n">
        <f aca="false">SUM(BE232-AW232)</f>
        <v>0</v>
      </c>
      <c r="BG232" s="45"/>
      <c r="BH232" s="45" t="n">
        <v>0</v>
      </c>
      <c r="BI232" s="45" t="n">
        <v>0</v>
      </c>
      <c r="BJ232" s="45"/>
      <c r="BK232" s="45"/>
      <c r="BL232" s="45"/>
      <c r="BM232" s="46" t="n">
        <v>0</v>
      </c>
    </row>
    <row r="233" customFormat="false" ht="12.75" hidden="true" customHeight="false" outlineLevel="0" collapsed="false">
      <c r="A233" s="243"/>
      <c r="B233" s="247"/>
      <c r="C233" s="247"/>
      <c r="D233" s="247"/>
      <c r="E233" s="247"/>
      <c r="F233" s="247"/>
      <c r="G233" s="247"/>
      <c r="H233" s="247"/>
      <c r="I233" s="235" t="n">
        <v>4</v>
      </c>
      <c r="J233" s="236" t="s">
        <v>409</v>
      </c>
      <c r="K233" s="237"/>
      <c r="L233" s="237"/>
      <c r="M233" s="237"/>
      <c r="N233" s="237" t="n">
        <f aca="false">SUM(N234)</f>
        <v>50000</v>
      </c>
      <c r="O233" s="237" t="n">
        <f aca="false">SUM(O234)</f>
        <v>50000</v>
      </c>
      <c r="P233" s="237" t="n">
        <f aca="false">SUM(P234)</f>
        <v>50000</v>
      </c>
      <c r="Q233" s="237" t="n">
        <f aca="false">SUM(Q234)</f>
        <v>50000</v>
      </c>
      <c r="R233" s="237" t="n">
        <f aca="false">SUM(R234)</f>
        <v>0</v>
      </c>
      <c r="S233" s="237" t="n">
        <f aca="false">SUM(S234)</f>
        <v>100000</v>
      </c>
      <c r="T233" s="237" t="n">
        <f aca="false">SUM(T234)</f>
        <v>0</v>
      </c>
      <c r="U233" s="237" t="n">
        <f aca="false">SUM(U234)</f>
        <v>0</v>
      </c>
      <c r="V233" s="237" t="e">
        <f aca="false">SUM(V234)</f>
        <v>#DIV/0!</v>
      </c>
      <c r="W233" s="237" t="n">
        <f aca="false">SUM(W234)</f>
        <v>100000</v>
      </c>
      <c r="X233" s="237" t="n">
        <f aca="false">SUM(X234)</f>
        <v>100000</v>
      </c>
      <c r="Y233" s="237" t="n">
        <f aca="false">SUM(Y234)</f>
        <v>500000</v>
      </c>
      <c r="Z233" s="237" t="n">
        <f aca="false">SUM(Z234)</f>
        <v>500000</v>
      </c>
      <c r="AA233" s="237" t="n">
        <f aca="false">SUM(AA234)</f>
        <v>500000</v>
      </c>
      <c r="AB233" s="237" t="n">
        <f aca="false">SUM(AB234)</f>
        <v>0</v>
      </c>
      <c r="AC233" s="237" t="n">
        <f aca="false">SUM(AC234)</f>
        <v>500000</v>
      </c>
      <c r="AD233" s="237" t="n">
        <f aca="false">SUM(AD234)</f>
        <v>450000</v>
      </c>
      <c r="AE233" s="237" t="n">
        <f aca="false">SUM(AE234)</f>
        <v>0</v>
      </c>
      <c r="AF233" s="237" t="n">
        <f aca="false">SUM(AF234)</f>
        <v>0</v>
      </c>
      <c r="AG233" s="237" t="n">
        <f aca="false">SUM(AG234)</f>
        <v>450000</v>
      </c>
      <c r="AH233" s="237" t="n">
        <f aca="false">SUM(AH234)</f>
        <v>0</v>
      </c>
      <c r="AI233" s="237" t="n">
        <f aca="false">SUM(AI234)</f>
        <v>550000</v>
      </c>
      <c r="AJ233" s="237" t="n">
        <f aca="false">SUM(AJ234)</f>
        <v>2777.9</v>
      </c>
      <c r="AK233" s="237" t="n">
        <f aca="false">SUM(AK234)</f>
        <v>330000</v>
      </c>
      <c r="AL233" s="237" t="n">
        <f aca="false">SUM(AL234)</f>
        <v>0</v>
      </c>
      <c r="AM233" s="237" t="n">
        <f aca="false">SUM(AM234)</f>
        <v>0</v>
      </c>
      <c r="AN233" s="237" t="n">
        <f aca="false">SUM(AN234)</f>
        <v>330000</v>
      </c>
      <c r="AO233" s="237" t="n">
        <f aca="false">SUM(AN233/$AN$2)</f>
        <v>43798.5267768266</v>
      </c>
      <c r="AP233" s="237" t="n">
        <f aca="false">SUM(AP234)</f>
        <v>330000</v>
      </c>
      <c r="AQ233" s="237" t="n">
        <f aca="false">SUM(AQ234)</f>
        <v>0</v>
      </c>
      <c r="AR233" s="237" t="n">
        <f aca="false">SUM(AP233/$AN$2)</f>
        <v>43798.5267768266</v>
      </c>
      <c r="AS233" s="237"/>
      <c r="AT233" s="237" t="n">
        <f aca="false">SUM(AT234)</f>
        <v>16603.34</v>
      </c>
      <c r="AU233" s="237" t="n">
        <f aca="false">SUM(AU234)</f>
        <v>34463.16</v>
      </c>
      <c r="AV233" s="237" t="n">
        <f aca="false">SUM(AV234)</f>
        <v>0</v>
      </c>
      <c r="AW233" s="237" t="n">
        <f aca="false">SUM(AR233+AU233-AV233)</f>
        <v>78261.6867768266</v>
      </c>
      <c r="AX233" s="45"/>
      <c r="AY233" s="45"/>
      <c r="AZ233" s="45"/>
      <c r="BA233" s="45"/>
      <c r="BB233" s="45"/>
      <c r="BC233" s="45"/>
      <c r="BD233" s="45" t="n">
        <f aca="false">SUM(AX233+AY233+AZ233+BA233+BB233+BC233)</f>
        <v>0</v>
      </c>
      <c r="BE233" s="45" t="n">
        <f aca="false">SUM(AW233-BD233)</f>
        <v>78261.6867768266</v>
      </c>
      <c r="BF233" s="45" t="n">
        <f aca="false">SUM(BE233-AW233)</f>
        <v>0</v>
      </c>
      <c r="BG233" s="45" t="n">
        <f aca="false">SUM(BG234)</f>
        <v>40255.87</v>
      </c>
      <c r="BH233" s="45" t="n">
        <f aca="false">SUM(BH234)</f>
        <v>36000</v>
      </c>
      <c r="BI233" s="45" t="n">
        <f aca="false">SUM(BI234)</f>
        <v>36000</v>
      </c>
      <c r="BJ233" s="45" t="n">
        <f aca="false">SUM(BJ234)</f>
        <v>0</v>
      </c>
      <c r="BK233" s="45" t="n">
        <f aca="false">SUM(BK234)</f>
        <v>40000</v>
      </c>
      <c r="BL233" s="45" t="n">
        <f aca="false">SUM(BL234)</f>
        <v>42000</v>
      </c>
      <c r="BM233" s="46" t="n">
        <f aca="false">SUM(BJ233/BI233*100)</f>
        <v>0</v>
      </c>
    </row>
    <row r="234" customFormat="false" ht="12.75" hidden="true" customHeight="false" outlineLevel="0" collapsed="false">
      <c r="A234" s="243"/>
      <c r="B234" s="247" t="s">
        <v>716</v>
      </c>
      <c r="C234" s="247"/>
      <c r="D234" s="247"/>
      <c r="E234" s="247"/>
      <c r="F234" s="247"/>
      <c r="G234" s="247"/>
      <c r="H234" s="247"/>
      <c r="I234" s="235" t="n">
        <v>42</v>
      </c>
      <c r="J234" s="236" t="s">
        <v>717</v>
      </c>
      <c r="K234" s="237"/>
      <c r="L234" s="237"/>
      <c r="M234" s="237"/>
      <c r="N234" s="237" t="n">
        <f aca="false">SUM(N235)</f>
        <v>50000</v>
      </c>
      <c r="O234" s="237" t="n">
        <f aca="false">SUM(O235)</f>
        <v>50000</v>
      </c>
      <c r="P234" s="237" t="n">
        <f aca="false">SUM(P235)</f>
        <v>50000</v>
      </c>
      <c r="Q234" s="237" t="n">
        <f aca="false">SUM(Q235)</f>
        <v>50000</v>
      </c>
      <c r="R234" s="237" t="n">
        <f aca="false">SUM(R235)</f>
        <v>0</v>
      </c>
      <c r="S234" s="237" t="n">
        <f aca="false">SUM(S235)</f>
        <v>100000</v>
      </c>
      <c r="T234" s="237" t="n">
        <f aca="false">SUM(T235)</f>
        <v>0</v>
      </c>
      <c r="U234" s="237" t="n">
        <f aca="false">SUM(U235)</f>
        <v>0</v>
      </c>
      <c r="V234" s="237" t="e">
        <f aca="false">SUM(V235)</f>
        <v>#DIV/0!</v>
      </c>
      <c r="W234" s="237" t="n">
        <f aca="false">SUM(W235)</f>
        <v>100000</v>
      </c>
      <c r="X234" s="237" t="n">
        <f aca="false">SUM(X235)</f>
        <v>100000</v>
      </c>
      <c r="Y234" s="237" t="n">
        <f aca="false">SUM(Y235)</f>
        <v>500000</v>
      </c>
      <c r="Z234" s="237" t="n">
        <f aca="false">SUM(Z235)</f>
        <v>500000</v>
      </c>
      <c r="AA234" s="237" t="n">
        <f aca="false">SUM(AA235)</f>
        <v>500000</v>
      </c>
      <c r="AB234" s="237" t="n">
        <f aca="false">SUM(AB235)</f>
        <v>0</v>
      </c>
      <c r="AC234" s="237" t="n">
        <f aca="false">SUM(AC235)</f>
        <v>500000</v>
      </c>
      <c r="AD234" s="237" t="n">
        <f aca="false">SUM(AD235)</f>
        <v>450000</v>
      </c>
      <c r="AE234" s="237" t="n">
        <f aca="false">SUM(AE235)</f>
        <v>0</v>
      </c>
      <c r="AF234" s="237" t="n">
        <f aca="false">SUM(AF235)</f>
        <v>0</v>
      </c>
      <c r="AG234" s="237" t="n">
        <f aca="false">SUM(AG235)</f>
        <v>450000</v>
      </c>
      <c r="AH234" s="237" t="n">
        <f aca="false">SUM(AH235)</f>
        <v>0</v>
      </c>
      <c r="AI234" s="237" t="n">
        <f aca="false">SUM(AI235)</f>
        <v>550000</v>
      </c>
      <c r="AJ234" s="237" t="n">
        <f aca="false">SUM(AJ235)</f>
        <v>2777.9</v>
      </c>
      <c r="AK234" s="237" t="n">
        <f aca="false">SUM(AK235)</f>
        <v>330000</v>
      </c>
      <c r="AL234" s="237" t="n">
        <f aca="false">SUM(AL235)</f>
        <v>0</v>
      </c>
      <c r="AM234" s="237" t="n">
        <f aca="false">SUM(AM235)</f>
        <v>0</v>
      </c>
      <c r="AN234" s="237" t="n">
        <f aca="false">SUM(AN235)</f>
        <v>330000</v>
      </c>
      <c r="AO234" s="237" t="n">
        <f aca="false">SUM(AN234/$AN$2)</f>
        <v>43798.5267768266</v>
      </c>
      <c r="AP234" s="237" t="n">
        <f aca="false">SUM(AP235)</f>
        <v>330000</v>
      </c>
      <c r="AQ234" s="237"/>
      <c r="AR234" s="237" t="n">
        <f aca="false">SUM(AP234/$AN$2)</f>
        <v>43798.5267768266</v>
      </c>
      <c r="AS234" s="237"/>
      <c r="AT234" s="237" t="n">
        <f aca="false">SUM(AT235)</f>
        <v>16603.34</v>
      </c>
      <c r="AU234" s="237" t="n">
        <f aca="false">SUM(AU235)</f>
        <v>34463.16</v>
      </c>
      <c r="AV234" s="237" t="n">
        <f aca="false">SUM(AV235)</f>
        <v>0</v>
      </c>
      <c r="AW234" s="237" t="n">
        <f aca="false">SUM(AR234+AU234-AV234)</f>
        <v>78261.6867768266</v>
      </c>
      <c r="AX234" s="45"/>
      <c r="AY234" s="45"/>
      <c r="AZ234" s="45"/>
      <c r="BA234" s="45"/>
      <c r="BB234" s="45"/>
      <c r="BC234" s="45"/>
      <c r="BD234" s="45" t="n">
        <f aca="false">SUM(AX234+AY234+AZ234+BA234+BB234+BC234)</f>
        <v>0</v>
      </c>
      <c r="BE234" s="45" t="n">
        <f aca="false">SUM(AW234-BD234)</f>
        <v>78261.6867768266</v>
      </c>
      <c r="BF234" s="45" t="n">
        <f aca="false">SUM(BE234-AW234)</f>
        <v>0</v>
      </c>
      <c r="BG234" s="45" t="n">
        <f aca="false">SUM(BG235)</f>
        <v>40255.87</v>
      </c>
      <c r="BH234" s="45" t="n">
        <f aca="false">SUM(BH235)</f>
        <v>36000</v>
      </c>
      <c r="BI234" s="45" t="n">
        <f aca="false">SUM(BI235)</f>
        <v>36000</v>
      </c>
      <c r="BJ234" s="45" t="n">
        <f aca="false">SUM(BJ235)</f>
        <v>0</v>
      </c>
      <c r="BK234" s="45" t="n">
        <v>40000</v>
      </c>
      <c r="BL234" s="45" t="n">
        <v>42000</v>
      </c>
      <c r="BM234" s="46" t="n">
        <f aca="false">SUM(BJ234/BI234*100)</f>
        <v>0</v>
      </c>
    </row>
    <row r="235" customFormat="false" ht="12.75" hidden="true" customHeight="false" outlineLevel="0" collapsed="false">
      <c r="A235" s="238"/>
      <c r="B235" s="234"/>
      <c r="C235" s="234"/>
      <c r="D235" s="234"/>
      <c r="E235" s="234"/>
      <c r="F235" s="234"/>
      <c r="G235" s="234"/>
      <c r="H235" s="234"/>
      <c r="I235" s="244" t="n">
        <v>421</v>
      </c>
      <c r="J235" s="245" t="s">
        <v>421</v>
      </c>
      <c r="K235" s="246"/>
      <c r="L235" s="246"/>
      <c r="M235" s="246"/>
      <c r="N235" s="246" t="n">
        <f aca="false">SUM(N236:N238)</f>
        <v>50000</v>
      </c>
      <c r="O235" s="246" t="n">
        <f aca="false">SUM(O236:O238)</f>
        <v>50000</v>
      </c>
      <c r="P235" s="246" t="n">
        <f aca="false">SUM(P236:P238)</f>
        <v>50000</v>
      </c>
      <c r="Q235" s="246" t="n">
        <f aca="false">SUM(Q236:Q238)</f>
        <v>50000</v>
      </c>
      <c r="R235" s="246" t="n">
        <f aca="false">SUM(R236:R238)</f>
        <v>0</v>
      </c>
      <c r="S235" s="246" t="n">
        <f aca="false">SUM(S236:S238)</f>
        <v>100000</v>
      </c>
      <c r="T235" s="246" t="n">
        <f aca="false">SUM(T236:T238)</f>
        <v>0</v>
      </c>
      <c r="U235" s="246" t="n">
        <f aca="false">SUM(U236:U238)</f>
        <v>0</v>
      </c>
      <c r="V235" s="246" t="e">
        <f aca="false">SUM(V236:V238)</f>
        <v>#DIV/0!</v>
      </c>
      <c r="W235" s="246" t="n">
        <f aca="false">SUM(W236:W238)</f>
        <v>100000</v>
      </c>
      <c r="X235" s="246" t="n">
        <f aca="false">SUM(X236:X238)</f>
        <v>100000</v>
      </c>
      <c r="Y235" s="246" t="n">
        <f aca="false">SUM(Y236:Y238)</f>
        <v>500000</v>
      </c>
      <c r="Z235" s="246" t="n">
        <f aca="false">SUM(Z236:Z238)</f>
        <v>500000</v>
      </c>
      <c r="AA235" s="246" t="n">
        <f aca="false">SUM(AA236:AA238)</f>
        <v>500000</v>
      </c>
      <c r="AB235" s="246" t="n">
        <f aca="false">SUM(AB236:AB238)</f>
        <v>0</v>
      </c>
      <c r="AC235" s="246" t="n">
        <f aca="false">SUM(AC236:AC238)</f>
        <v>500000</v>
      </c>
      <c r="AD235" s="246" t="n">
        <f aca="false">SUM(AD236:AD238)</f>
        <v>450000</v>
      </c>
      <c r="AE235" s="246" t="n">
        <f aca="false">SUM(AE236:AE238)</f>
        <v>0</v>
      </c>
      <c r="AF235" s="246" t="n">
        <f aca="false">SUM(AF236:AF238)</f>
        <v>0</v>
      </c>
      <c r="AG235" s="246" t="n">
        <f aca="false">SUM(AG236:AG238)</f>
        <v>450000</v>
      </c>
      <c r="AH235" s="246" t="n">
        <f aca="false">SUM(AH236:AH238)</f>
        <v>0</v>
      </c>
      <c r="AI235" s="246" t="n">
        <f aca="false">SUM(AI236:AI238)</f>
        <v>550000</v>
      </c>
      <c r="AJ235" s="246" t="n">
        <f aca="false">SUM(AJ236:AJ238)</f>
        <v>2777.9</v>
      </c>
      <c r="AK235" s="246" t="n">
        <f aca="false">SUM(AK236:AK238)</f>
        <v>330000</v>
      </c>
      <c r="AL235" s="246" t="n">
        <f aca="false">SUM(AL236:AL238)</f>
        <v>0</v>
      </c>
      <c r="AM235" s="246" t="n">
        <f aca="false">SUM(AM236:AM238)</f>
        <v>0</v>
      </c>
      <c r="AN235" s="246" t="n">
        <f aca="false">SUM(AN236:AN238)</f>
        <v>330000</v>
      </c>
      <c r="AO235" s="237" t="n">
        <f aca="false">SUM(AN235/$AN$2)</f>
        <v>43798.5267768266</v>
      </c>
      <c r="AP235" s="246" t="n">
        <f aca="false">SUM(AP236:AP238)</f>
        <v>330000</v>
      </c>
      <c r="AQ235" s="246"/>
      <c r="AR235" s="237" t="n">
        <f aca="false">SUM(AP235/$AN$2)</f>
        <v>43798.5267768266</v>
      </c>
      <c r="AS235" s="237"/>
      <c r="AT235" s="237" t="n">
        <f aca="false">SUM(AT236:AT238)</f>
        <v>16603.34</v>
      </c>
      <c r="AU235" s="237" t="n">
        <f aca="false">SUM(AU236:AU238)</f>
        <v>34463.16</v>
      </c>
      <c r="AV235" s="237" t="n">
        <f aca="false">SUM(AV236:AV238)</f>
        <v>0</v>
      </c>
      <c r="AW235" s="237" t="n">
        <f aca="false">SUM(AR235+AU235-AV235)</f>
        <v>78261.6867768266</v>
      </c>
      <c r="AX235" s="45"/>
      <c r="AY235" s="45"/>
      <c r="AZ235" s="45"/>
      <c r="BA235" s="45"/>
      <c r="BB235" s="45"/>
      <c r="BC235" s="45"/>
      <c r="BD235" s="45" t="n">
        <f aca="false">SUM(AX235+AY235+AZ235+BA235+BB235+BC235)</f>
        <v>0</v>
      </c>
      <c r="BE235" s="45" t="n">
        <f aca="false">SUM(AW235-BD235)</f>
        <v>78261.6867768266</v>
      </c>
      <c r="BF235" s="45" t="n">
        <f aca="false">SUM(BE235-AW235)</f>
        <v>0</v>
      </c>
      <c r="BG235" s="45" t="n">
        <f aca="false">SUM(BG236:BG238)</f>
        <v>40255.87</v>
      </c>
      <c r="BH235" s="45" t="n">
        <f aca="false">SUM(BH236:BH238)</f>
        <v>36000</v>
      </c>
      <c r="BI235" s="45" t="n">
        <f aca="false">SUM(BI236:BI238)</f>
        <v>36000</v>
      </c>
      <c r="BJ235" s="45" t="n">
        <f aca="false">SUM(BJ236:BJ238)</f>
        <v>0</v>
      </c>
      <c r="BK235" s="45"/>
      <c r="BL235" s="45"/>
      <c r="BM235" s="46" t="n">
        <f aca="false">SUM(BJ235/BI235*100)</f>
        <v>0</v>
      </c>
    </row>
    <row r="236" customFormat="false" ht="12.75" hidden="true" customHeight="false" outlineLevel="0" collapsed="false">
      <c r="A236" s="238"/>
      <c r="B236" s="234"/>
      <c r="C236" s="234"/>
      <c r="D236" s="234"/>
      <c r="E236" s="234"/>
      <c r="F236" s="234"/>
      <c r="G236" s="234"/>
      <c r="H236" s="234"/>
      <c r="I236" s="244" t="n">
        <v>42149</v>
      </c>
      <c r="J236" s="245" t="s">
        <v>718</v>
      </c>
      <c r="K236" s="246"/>
      <c r="L236" s="246"/>
      <c r="M236" s="246"/>
      <c r="N236" s="246" t="n">
        <v>50000</v>
      </c>
      <c r="O236" s="246" t="n">
        <v>50000</v>
      </c>
      <c r="P236" s="246" t="n">
        <v>50000</v>
      </c>
      <c r="Q236" s="246" t="n">
        <v>50000</v>
      </c>
      <c r="R236" s="246"/>
      <c r="S236" s="246" t="n">
        <v>50000</v>
      </c>
      <c r="T236" s="246"/>
      <c r="U236" s="246"/>
      <c r="V236" s="237" t="n">
        <f aca="false">S236/P236*100</f>
        <v>100</v>
      </c>
      <c r="W236" s="246" t="n">
        <v>50000</v>
      </c>
      <c r="X236" s="246" t="n">
        <v>50000</v>
      </c>
      <c r="Y236" s="246" t="n">
        <v>450000</v>
      </c>
      <c r="Z236" s="246" t="n">
        <v>450000</v>
      </c>
      <c r="AA236" s="246" t="n">
        <v>500000</v>
      </c>
      <c r="AB236" s="246"/>
      <c r="AC236" s="246" t="n">
        <v>500000</v>
      </c>
      <c r="AD236" s="246" t="n">
        <v>450000</v>
      </c>
      <c r="AE236" s="246"/>
      <c r="AF236" s="246"/>
      <c r="AG236" s="248" t="n">
        <f aca="false">SUM(AD236+AE236-AF236)</f>
        <v>450000</v>
      </c>
      <c r="AH236" s="246"/>
      <c r="AI236" s="246" t="n">
        <v>550000</v>
      </c>
      <c r="AJ236" s="45" t="n">
        <v>2777.9</v>
      </c>
      <c r="AK236" s="246" t="n">
        <v>300000</v>
      </c>
      <c r="AL236" s="246"/>
      <c r="AM236" s="246"/>
      <c r="AN236" s="45" t="n">
        <f aca="false">SUM(AK236+AL236-AM236)</f>
        <v>300000</v>
      </c>
      <c r="AO236" s="237" t="n">
        <f aca="false">SUM(AN236/$AN$2)</f>
        <v>39816.8425243878</v>
      </c>
      <c r="AP236" s="45" t="n">
        <v>300000</v>
      </c>
      <c r="AQ236" s="45"/>
      <c r="AR236" s="237" t="n">
        <f aca="false">SUM(AP236/$AN$2)</f>
        <v>39816.8425243878</v>
      </c>
      <c r="AS236" s="237" t="n">
        <v>16603.34</v>
      </c>
      <c r="AT236" s="237" t="n">
        <v>16603.34</v>
      </c>
      <c r="AU236" s="237" t="n">
        <v>4463.16</v>
      </c>
      <c r="AV236" s="237"/>
      <c r="AW236" s="237" t="n">
        <f aca="false">SUM(AR236+AU236-AV236)</f>
        <v>44280.0025243878</v>
      </c>
      <c r="AX236" s="45"/>
      <c r="AY236" s="45"/>
      <c r="AZ236" s="45"/>
      <c r="BA236" s="45" t="n">
        <v>44280</v>
      </c>
      <c r="BB236" s="45"/>
      <c r="BC236" s="45"/>
      <c r="BD236" s="45" t="n">
        <f aca="false">SUM(AX236+AY236+AZ236+BA236+BB236+BC236)</f>
        <v>44280</v>
      </c>
      <c r="BE236" s="45" t="n">
        <f aca="false">SUM(AW236-BD236)</f>
        <v>0.002524387818994</v>
      </c>
      <c r="BF236" s="45" t="n">
        <f aca="false">SUM(BE236-AW236)</f>
        <v>-44280</v>
      </c>
      <c r="BG236" s="45" t="n">
        <v>40255.87</v>
      </c>
      <c r="BH236" s="45" t="n">
        <v>0</v>
      </c>
      <c r="BI236" s="45" t="n">
        <v>0</v>
      </c>
      <c r="BJ236" s="45"/>
      <c r="BK236" s="45"/>
      <c r="BL236" s="45"/>
      <c r="BM236" s="46" t="n">
        <v>0</v>
      </c>
    </row>
    <row r="237" customFormat="false" ht="12.75" hidden="true" customHeight="false" outlineLevel="0" collapsed="false">
      <c r="A237" s="238"/>
      <c r="B237" s="234"/>
      <c r="C237" s="234"/>
      <c r="D237" s="234"/>
      <c r="E237" s="234"/>
      <c r="F237" s="234"/>
      <c r="G237" s="234"/>
      <c r="H237" s="234"/>
      <c r="I237" s="244" t="n">
        <v>42149</v>
      </c>
      <c r="J237" s="245" t="s">
        <v>719</v>
      </c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37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8"/>
      <c r="AH237" s="246"/>
      <c r="AI237" s="246"/>
      <c r="AJ237" s="45"/>
      <c r="AK237" s="246"/>
      <c r="AL237" s="246"/>
      <c r="AM237" s="246"/>
      <c r="AN237" s="45"/>
      <c r="AO237" s="237"/>
      <c r="AP237" s="45"/>
      <c r="AQ237" s="45"/>
      <c r="AR237" s="237"/>
      <c r="AS237" s="237"/>
      <c r="AT237" s="237"/>
      <c r="AU237" s="237" t="n">
        <v>30000</v>
      </c>
      <c r="AV237" s="237"/>
      <c r="AW237" s="237" t="n">
        <f aca="false">SUM(AR237+AU237-AV237)</f>
        <v>30000</v>
      </c>
      <c r="AX237" s="45"/>
      <c r="AY237" s="45"/>
      <c r="AZ237" s="45"/>
      <c r="BA237" s="45"/>
      <c r="BB237" s="45" t="n">
        <v>30000</v>
      </c>
      <c r="BC237" s="45"/>
      <c r="BD237" s="45" t="n">
        <f aca="false">SUM(AX237+AY237+AZ237+BA237+BB237+BC237)</f>
        <v>30000</v>
      </c>
      <c r="BE237" s="45" t="n">
        <f aca="false">SUM(AW237-BD237)</f>
        <v>0</v>
      </c>
      <c r="BF237" s="45" t="n">
        <f aca="false">SUM(BE237-AW237)</f>
        <v>-30000</v>
      </c>
      <c r="BG237" s="45"/>
      <c r="BH237" s="45" t="n">
        <v>36000</v>
      </c>
      <c r="BI237" s="45" t="n">
        <v>36000</v>
      </c>
      <c r="BJ237" s="45"/>
      <c r="BK237" s="45"/>
      <c r="BL237" s="45"/>
      <c r="BM237" s="46" t="n">
        <f aca="false">SUM(BJ237/BI237*100)</f>
        <v>0</v>
      </c>
    </row>
    <row r="238" customFormat="false" ht="12.75" hidden="true" customHeight="false" outlineLevel="0" collapsed="false">
      <c r="A238" s="238"/>
      <c r="B238" s="234"/>
      <c r="C238" s="234"/>
      <c r="D238" s="234"/>
      <c r="E238" s="234"/>
      <c r="F238" s="234"/>
      <c r="G238" s="234"/>
      <c r="H238" s="234"/>
      <c r="I238" s="244" t="n">
        <v>42141</v>
      </c>
      <c r="J238" s="245" t="s">
        <v>720</v>
      </c>
      <c r="K238" s="246"/>
      <c r="L238" s="246"/>
      <c r="M238" s="246"/>
      <c r="N238" s="246"/>
      <c r="O238" s="246"/>
      <c r="P238" s="246"/>
      <c r="Q238" s="246"/>
      <c r="R238" s="246"/>
      <c r="S238" s="246" t="n">
        <v>50000</v>
      </c>
      <c r="T238" s="246"/>
      <c r="U238" s="246"/>
      <c r="V238" s="237" t="e">
        <f aca="false">S238/P238*100</f>
        <v>#DIV/0!</v>
      </c>
      <c r="W238" s="246" t="n">
        <v>50000</v>
      </c>
      <c r="X238" s="246" t="n">
        <v>50000</v>
      </c>
      <c r="Y238" s="246" t="n">
        <v>50000</v>
      </c>
      <c r="Z238" s="246" t="n">
        <v>50000</v>
      </c>
      <c r="AA238" s="246" t="n">
        <v>0</v>
      </c>
      <c r="AB238" s="246"/>
      <c r="AC238" s="246" t="n">
        <v>0</v>
      </c>
      <c r="AD238" s="246"/>
      <c r="AE238" s="246"/>
      <c r="AF238" s="246"/>
      <c r="AG238" s="248" t="n">
        <f aca="false">SUM(AC238+AE238-AF238)</f>
        <v>0</v>
      </c>
      <c r="AH238" s="246"/>
      <c r="AI238" s="246" t="n">
        <v>0</v>
      </c>
      <c r="AJ238" s="45" t="n">
        <v>0</v>
      </c>
      <c r="AK238" s="246" t="n">
        <v>30000</v>
      </c>
      <c r="AL238" s="246"/>
      <c r="AM238" s="246"/>
      <c r="AN238" s="45" t="n">
        <f aca="false">SUM(AK238+AL238-AM238)</f>
        <v>30000</v>
      </c>
      <c r="AO238" s="237" t="n">
        <f aca="false">SUM(AN238/$AN$2)</f>
        <v>3981.68425243878</v>
      </c>
      <c r="AP238" s="45" t="n">
        <v>30000</v>
      </c>
      <c r="AQ238" s="45"/>
      <c r="AR238" s="237" t="n">
        <f aca="false">SUM(AP238/$AN$2)</f>
        <v>3981.68425243878</v>
      </c>
      <c r="AS238" s="237"/>
      <c r="AT238" s="237"/>
      <c r="AU238" s="237"/>
      <c r="AV238" s="237"/>
      <c r="AW238" s="237" t="n">
        <f aca="false">SUM(AR238+AU238-AV238)</f>
        <v>3981.68425243878</v>
      </c>
      <c r="AX238" s="45"/>
      <c r="AY238" s="45"/>
      <c r="AZ238" s="45"/>
      <c r="BA238" s="45"/>
      <c r="BB238" s="45" t="n">
        <v>3981.68</v>
      </c>
      <c r="BC238" s="45"/>
      <c r="BD238" s="45" t="n">
        <f aca="false">SUM(AX238+AY238+AZ238+BA238+BB238+BC238)</f>
        <v>3981.68</v>
      </c>
      <c r="BE238" s="45" t="n">
        <f aca="false">SUM(AW238-BD238)</f>
        <v>0.00425243878135007</v>
      </c>
      <c r="BF238" s="45" t="n">
        <f aca="false">SUM(BE238-AW238)</f>
        <v>-3981.68</v>
      </c>
      <c r="BG238" s="45"/>
      <c r="BH238" s="45" t="n">
        <v>0</v>
      </c>
      <c r="BI238" s="45" t="n">
        <v>0</v>
      </c>
      <c r="BJ238" s="45"/>
      <c r="BK238" s="45"/>
      <c r="BL238" s="45"/>
      <c r="BM238" s="46" t="n">
        <v>0</v>
      </c>
    </row>
    <row r="239" customFormat="false" ht="12.75" hidden="true" customHeight="false" outlineLevel="0" collapsed="false">
      <c r="A239" s="238" t="s">
        <v>721</v>
      </c>
      <c r="B239" s="234"/>
      <c r="C239" s="234"/>
      <c r="D239" s="234"/>
      <c r="E239" s="234"/>
      <c r="F239" s="234"/>
      <c r="G239" s="234"/>
      <c r="H239" s="234"/>
      <c r="I239" s="244" t="s">
        <v>533</v>
      </c>
      <c r="J239" s="245" t="s">
        <v>722</v>
      </c>
      <c r="K239" s="246" t="n">
        <f aca="false">SUM(K240)</f>
        <v>170587.68</v>
      </c>
      <c r="L239" s="246" t="n">
        <f aca="false">SUM(L240)</f>
        <v>30000</v>
      </c>
      <c r="M239" s="246" t="n">
        <f aca="false">SUM(M240)</f>
        <v>30000</v>
      </c>
      <c r="N239" s="246" t="n">
        <f aca="false">SUM(N240)</f>
        <v>15000</v>
      </c>
      <c r="O239" s="246" t="n">
        <f aca="false">SUM(O240)</f>
        <v>15000</v>
      </c>
      <c r="P239" s="246" t="n">
        <f aca="false">SUM(P240)</f>
        <v>13000</v>
      </c>
      <c r="Q239" s="246" t="n">
        <f aca="false">SUM(Q240)</f>
        <v>13000</v>
      </c>
      <c r="R239" s="246" t="n">
        <f aca="false">SUM(R240)</f>
        <v>0</v>
      </c>
      <c r="S239" s="246" t="n">
        <f aca="false">SUM(S240)</f>
        <v>13000</v>
      </c>
      <c r="T239" s="246" t="n">
        <f aca="false">SUM(T240)</f>
        <v>0</v>
      </c>
      <c r="U239" s="246" t="n">
        <f aca="false">SUM(U240)</f>
        <v>0</v>
      </c>
      <c r="V239" s="246" t="n">
        <f aca="false">SUM(V240)</f>
        <v>100</v>
      </c>
      <c r="W239" s="246" t="n">
        <f aca="false">SUM(W240)</f>
        <v>15000</v>
      </c>
      <c r="X239" s="246" t="n">
        <f aca="false">SUM(X240)</f>
        <v>50000</v>
      </c>
      <c r="Y239" s="246" t="n">
        <f aca="false">SUM(Y240)</f>
        <v>50000</v>
      </c>
      <c r="Z239" s="246" t="n">
        <f aca="false">SUM(Z240)</f>
        <v>50000</v>
      </c>
      <c r="AA239" s="246" t="n">
        <f aca="false">SUM(AA240)</f>
        <v>50000</v>
      </c>
      <c r="AB239" s="246" t="n">
        <f aca="false">SUM(AB240)</f>
        <v>7230.75</v>
      </c>
      <c r="AC239" s="246" t="n">
        <f aca="false">SUM(AC240)</f>
        <v>50000</v>
      </c>
      <c r="AD239" s="246" t="n">
        <f aca="false">SUM(AD240)</f>
        <v>50000</v>
      </c>
      <c r="AE239" s="246" t="n">
        <f aca="false">SUM(AE240)</f>
        <v>0</v>
      </c>
      <c r="AF239" s="246" t="n">
        <f aca="false">SUM(AF240)</f>
        <v>0</v>
      </c>
      <c r="AG239" s="246" t="n">
        <f aca="false">SUM(AG240)</f>
        <v>50000</v>
      </c>
      <c r="AH239" s="246" t="n">
        <f aca="false">SUM(AH240)</f>
        <v>8325</v>
      </c>
      <c r="AI239" s="246" t="n">
        <f aca="false">SUM(AI240)</f>
        <v>50000</v>
      </c>
      <c r="AJ239" s="246" t="n">
        <f aca="false">SUM(AJ240)</f>
        <v>0</v>
      </c>
      <c r="AK239" s="246" t="n">
        <f aca="false">SUM(AK240)</f>
        <v>50000</v>
      </c>
      <c r="AL239" s="246" t="n">
        <f aca="false">SUM(AL240)</f>
        <v>0</v>
      </c>
      <c r="AM239" s="246" t="n">
        <f aca="false">SUM(AM240)</f>
        <v>0</v>
      </c>
      <c r="AN239" s="246" t="n">
        <f aca="false">SUM(AN240)</f>
        <v>50000</v>
      </c>
      <c r="AO239" s="237" t="n">
        <f aca="false">SUM(AN239/$AN$2)</f>
        <v>6636.1404207313</v>
      </c>
      <c r="AP239" s="246" t="n">
        <f aca="false">SUM(AP240)</f>
        <v>100000</v>
      </c>
      <c r="AQ239" s="246" t="n">
        <f aca="false">SUM(AQ240)</f>
        <v>0</v>
      </c>
      <c r="AR239" s="237" t="n">
        <f aca="false">SUM(AP239/$AN$2)</f>
        <v>13272.2808414626</v>
      </c>
      <c r="AS239" s="237"/>
      <c r="AT239" s="237" t="n">
        <f aca="false">SUM(AT240)</f>
        <v>153.18</v>
      </c>
      <c r="AU239" s="237" t="n">
        <f aca="false">SUM(AU240)</f>
        <v>0</v>
      </c>
      <c r="AV239" s="237" t="n">
        <f aca="false">SUM(AV240)</f>
        <v>0</v>
      </c>
      <c r="AW239" s="237" t="n">
        <f aca="false">SUM(AR239+AU239-AV239)</f>
        <v>13272.2808414626</v>
      </c>
      <c r="AX239" s="45"/>
      <c r="AY239" s="45"/>
      <c r="AZ239" s="45"/>
      <c r="BA239" s="45"/>
      <c r="BB239" s="45"/>
      <c r="BC239" s="45"/>
      <c r="BD239" s="45" t="n">
        <f aca="false">SUM(AX239+AY239+AZ239+BA239+BB239+BC239)</f>
        <v>0</v>
      </c>
      <c r="BE239" s="45" t="n">
        <f aca="false">SUM(AW239-BD239)</f>
        <v>13272.2808414626</v>
      </c>
      <c r="BF239" s="45" t="n">
        <f aca="false">SUM(BE239-AW239)</f>
        <v>0</v>
      </c>
      <c r="BG239" s="45" t="n">
        <f aca="false">SUM(BG244)</f>
        <v>2805.68</v>
      </c>
      <c r="BH239" s="45" t="n">
        <f aca="false">SUM(BH244)</f>
        <v>7000</v>
      </c>
      <c r="BI239" s="45" t="n">
        <f aca="false">SUM(BI244)</f>
        <v>7000</v>
      </c>
      <c r="BJ239" s="45" t="n">
        <f aca="false">SUM(BJ244)</f>
        <v>42.1</v>
      </c>
      <c r="BK239" s="45" t="n">
        <f aca="false">SUM(BK244)</f>
        <v>0</v>
      </c>
      <c r="BL239" s="45" t="n">
        <f aca="false">SUM(BL244)</f>
        <v>0</v>
      </c>
      <c r="BM239" s="46" t="n">
        <f aca="false">SUM(BJ239/BI239*100)</f>
        <v>0.601428571428571</v>
      </c>
    </row>
    <row r="240" customFormat="false" ht="12.75" hidden="true" customHeight="false" outlineLevel="0" collapsed="false">
      <c r="A240" s="238"/>
      <c r="B240" s="234"/>
      <c r="C240" s="234"/>
      <c r="D240" s="234"/>
      <c r="E240" s="234"/>
      <c r="F240" s="234"/>
      <c r="G240" s="234"/>
      <c r="H240" s="234"/>
      <c r="I240" s="244" t="s">
        <v>723</v>
      </c>
      <c r="J240" s="245"/>
      <c r="K240" s="246" t="n">
        <f aca="false">SUM(K244)</f>
        <v>170587.68</v>
      </c>
      <c r="L240" s="246" t="n">
        <f aca="false">SUM(L244)</f>
        <v>30000</v>
      </c>
      <c r="M240" s="246" t="n">
        <f aca="false">SUM(M244)</f>
        <v>30000</v>
      </c>
      <c r="N240" s="246" t="n">
        <f aca="false">SUM(N244)</f>
        <v>15000</v>
      </c>
      <c r="O240" s="246" t="n">
        <f aca="false">SUM(O244)</f>
        <v>15000</v>
      </c>
      <c r="P240" s="246" t="n">
        <f aca="false">SUM(P244)</f>
        <v>13000</v>
      </c>
      <c r="Q240" s="246" t="n">
        <f aca="false">SUM(Q244)</f>
        <v>13000</v>
      </c>
      <c r="R240" s="246" t="n">
        <f aca="false">SUM(R244)</f>
        <v>0</v>
      </c>
      <c r="S240" s="246" t="n">
        <f aca="false">SUM(S244)</f>
        <v>13000</v>
      </c>
      <c r="T240" s="246" t="n">
        <f aca="false">SUM(T244)</f>
        <v>0</v>
      </c>
      <c r="U240" s="246" t="n">
        <f aca="false">SUM(U244)</f>
        <v>0</v>
      </c>
      <c r="V240" s="246" t="n">
        <f aca="false">SUM(V244)</f>
        <v>100</v>
      </c>
      <c r="W240" s="246" t="n">
        <f aca="false">SUM(W244)</f>
        <v>15000</v>
      </c>
      <c r="X240" s="246" t="n">
        <f aca="false">SUM(X244)</f>
        <v>50000</v>
      </c>
      <c r="Y240" s="246" t="n">
        <f aca="false">SUM(Y244)</f>
        <v>50000</v>
      </c>
      <c r="Z240" s="246" t="n">
        <f aca="false">SUM(Z244)</f>
        <v>50000</v>
      </c>
      <c r="AA240" s="246" t="n">
        <f aca="false">SUM(AA244)</f>
        <v>50000</v>
      </c>
      <c r="AB240" s="246" t="n">
        <f aca="false">SUM(AB244)</f>
        <v>7230.75</v>
      </c>
      <c r="AC240" s="246" t="n">
        <f aca="false">SUM(AC244)</f>
        <v>50000</v>
      </c>
      <c r="AD240" s="246" t="n">
        <f aca="false">SUM(AD244)</f>
        <v>50000</v>
      </c>
      <c r="AE240" s="246" t="n">
        <f aca="false">SUM(AE244)</f>
        <v>0</v>
      </c>
      <c r="AF240" s="246" t="n">
        <f aca="false">SUM(AF244)</f>
        <v>0</v>
      </c>
      <c r="AG240" s="246" t="n">
        <f aca="false">SUM(AG244)</f>
        <v>50000</v>
      </c>
      <c r="AH240" s="246" t="n">
        <f aca="false">SUM(AH244)</f>
        <v>8325</v>
      </c>
      <c r="AI240" s="246" t="n">
        <f aca="false">SUM(AI244)</f>
        <v>50000</v>
      </c>
      <c r="AJ240" s="246" t="n">
        <f aca="false">SUM(AJ244)</f>
        <v>0</v>
      </c>
      <c r="AK240" s="246" t="n">
        <f aca="false">SUM(AK244)</f>
        <v>50000</v>
      </c>
      <c r="AL240" s="246" t="n">
        <f aca="false">SUM(AL244)</f>
        <v>0</v>
      </c>
      <c r="AM240" s="246" t="n">
        <f aca="false">SUM(AM244)</f>
        <v>0</v>
      </c>
      <c r="AN240" s="246" t="n">
        <f aca="false">SUM(AN244)</f>
        <v>50000</v>
      </c>
      <c r="AO240" s="237" t="n">
        <f aca="false">SUM(AN240/$AN$2)</f>
        <v>6636.1404207313</v>
      </c>
      <c r="AP240" s="246" t="n">
        <f aca="false">SUM(AP244)</f>
        <v>100000</v>
      </c>
      <c r="AQ240" s="246" t="n">
        <f aca="false">SUM(AQ244)</f>
        <v>0</v>
      </c>
      <c r="AR240" s="237" t="n">
        <f aca="false">SUM(AP240/$AN$2)</f>
        <v>13272.2808414626</v>
      </c>
      <c r="AS240" s="237"/>
      <c r="AT240" s="237" t="n">
        <f aca="false">SUM(AT244)</f>
        <v>153.18</v>
      </c>
      <c r="AU240" s="237" t="n">
        <f aca="false">SUM(AU244)</f>
        <v>0</v>
      </c>
      <c r="AV240" s="237" t="n">
        <f aca="false">SUM(AV244)</f>
        <v>0</v>
      </c>
      <c r="AW240" s="237" t="n">
        <f aca="false">SUM(AR240+AU240-AV240)</f>
        <v>13272.2808414626</v>
      </c>
      <c r="AX240" s="45"/>
      <c r="AY240" s="45"/>
      <c r="AZ240" s="45"/>
      <c r="BA240" s="45"/>
      <c r="BB240" s="45"/>
      <c r="BC240" s="45"/>
      <c r="BD240" s="45" t="n">
        <f aca="false">SUM(AX240+AY240+AZ240+BA240+BB240+BC240)</f>
        <v>0</v>
      </c>
      <c r="BE240" s="45" t="n">
        <f aca="false">SUM(AW240-BD240)</f>
        <v>13272.2808414626</v>
      </c>
      <c r="BF240" s="45" t="n">
        <f aca="false">SUM(BE240-AW240)</f>
        <v>0</v>
      </c>
      <c r="BG240" s="45"/>
      <c r="BH240" s="45" t="n">
        <f aca="false">SUM(BH241:BH243)</f>
        <v>7000</v>
      </c>
      <c r="BI240" s="45" t="n">
        <f aca="false">SUM(BI241:BI243)</f>
        <v>7000</v>
      </c>
      <c r="BJ240" s="45" t="n">
        <f aca="false">SUM(BJ241:BJ243)</f>
        <v>42.1</v>
      </c>
      <c r="BK240" s="45" t="n">
        <f aca="false">SUM(BK241:BK243)</f>
        <v>8000</v>
      </c>
      <c r="BL240" s="45" t="n">
        <f aca="false">SUM(BL241:BL243)</f>
        <v>8000</v>
      </c>
      <c r="BM240" s="46" t="n">
        <f aca="false">SUM(BJ240/BI240*100)</f>
        <v>0.601428571428571</v>
      </c>
    </row>
    <row r="241" customFormat="false" ht="12.75" hidden="true" customHeight="false" outlineLevel="0" collapsed="false">
      <c r="A241" s="238"/>
      <c r="B241" s="234" t="s">
        <v>554</v>
      </c>
      <c r="C241" s="234"/>
      <c r="D241" s="234"/>
      <c r="E241" s="234"/>
      <c r="F241" s="234"/>
      <c r="G241" s="234"/>
      <c r="H241" s="234"/>
      <c r="I241" s="250" t="s">
        <v>558</v>
      </c>
      <c r="J241" s="245" t="s">
        <v>559</v>
      </c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  <c r="AJ241" s="246"/>
      <c r="AK241" s="246"/>
      <c r="AL241" s="246"/>
      <c r="AM241" s="246"/>
      <c r="AN241" s="246"/>
      <c r="AO241" s="237"/>
      <c r="AP241" s="246"/>
      <c r="AQ241" s="246"/>
      <c r="AR241" s="237"/>
      <c r="AS241" s="237"/>
      <c r="AT241" s="237"/>
      <c r="AU241" s="237"/>
      <c r="AV241" s="237"/>
      <c r="AW241" s="237" t="n">
        <v>985.66</v>
      </c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 t="n">
        <v>0</v>
      </c>
      <c r="BI241" s="45" t="n">
        <v>0</v>
      </c>
      <c r="BJ241" s="45" t="n">
        <v>42.1</v>
      </c>
      <c r="BK241" s="45"/>
      <c r="BL241" s="45"/>
      <c r="BM241" s="46" t="n">
        <v>0</v>
      </c>
    </row>
    <row r="242" customFormat="false" ht="12.75" hidden="true" customHeight="false" outlineLevel="0" collapsed="false">
      <c r="A242" s="238"/>
      <c r="B242" s="234" t="s">
        <v>554</v>
      </c>
      <c r="C242" s="234"/>
      <c r="D242" s="234"/>
      <c r="E242" s="234"/>
      <c r="F242" s="234"/>
      <c r="G242" s="234"/>
      <c r="H242" s="234"/>
      <c r="I242" s="250" t="s">
        <v>638</v>
      </c>
      <c r="J242" s="245" t="s">
        <v>48</v>
      </c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  <c r="AJ242" s="246"/>
      <c r="AK242" s="246"/>
      <c r="AL242" s="246"/>
      <c r="AM242" s="246"/>
      <c r="AN242" s="246"/>
      <c r="AO242" s="237"/>
      <c r="AP242" s="246"/>
      <c r="AQ242" s="246"/>
      <c r="AR242" s="237"/>
      <c r="AS242" s="237"/>
      <c r="AT242" s="237"/>
      <c r="AU242" s="237"/>
      <c r="AV242" s="237"/>
      <c r="AW242" s="237" t="n">
        <v>12286.62</v>
      </c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 t="n">
        <v>0</v>
      </c>
      <c r="BI242" s="45" t="n">
        <v>0</v>
      </c>
      <c r="BJ242" s="45"/>
      <c r="BK242" s="45"/>
      <c r="BL242" s="45"/>
      <c r="BM242" s="46" t="n">
        <v>0</v>
      </c>
    </row>
    <row r="243" customFormat="false" ht="12.75" hidden="true" customHeight="false" outlineLevel="0" collapsed="false">
      <c r="A243" s="238"/>
      <c r="B243" s="234" t="s">
        <v>554</v>
      </c>
      <c r="C243" s="234"/>
      <c r="D243" s="234"/>
      <c r="E243" s="234"/>
      <c r="F243" s="234"/>
      <c r="G243" s="234"/>
      <c r="H243" s="234"/>
      <c r="I243" s="250" t="s">
        <v>555</v>
      </c>
      <c r="J243" s="245" t="s">
        <v>39</v>
      </c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  <c r="AJ243" s="246"/>
      <c r="AK243" s="246"/>
      <c r="AL243" s="246"/>
      <c r="AM243" s="246"/>
      <c r="AN243" s="246"/>
      <c r="AO243" s="237" t="n">
        <f aca="false">SUM(AN243/$AN$2)</f>
        <v>0</v>
      </c>
      <c r="AP243" s="246" t="n">
        <v>100000</v>
      </c>
      <c r="AQ243" s="246"/>
      <c r="AR243" s="237" t="n">
        <f aca="false">SUM(AP243/$AN$2)</f>
        <v>13272.2808414626</v>
      </c>
      <c r="AS243" s="237"/>
      <c r="AT243" s="237" t="n">
        <v>100000</v>
      </c>
      <c r="AU243" s="237" t="n">
        <v>100000</v>
      </c>
      <c r="AV243" s="237" t="n">
        <v>100000</v>
      </c>
      <c r="AW243" s="237" t="n">
        <f aca="false">SUM(AR243+AU243-AV243)</f>
        <v>13272.2808414626</v>
      </c>
      <c r="AX243" s="45"/>
      <c r="AY243" s="45"/>
      <c r="AZ243" s="45"/>
      <c r="BA243" s="45"/>
      <c r="BB243" s="45"/>
      <c r="BC243" s="45"/>
      <c r="BD243" s="45" t="n">
        <f aca="false">SUM(AX243+AY243+AZ243+BA243+BB243+BC243)</f>
        <v>0</v>
      </c>
      <c r="BE243" s="45" t="n">
        <f aca="false">SUM(AW243-BD243)</f>
        <v>13272.2808414626</v>
      </c>
      <c r="BF243" s="45" t="n">
        <f aca="false">SUM(BE243-AW243)</f>
        <v>0</v>
      </c>
      <c r="BG243" s="45"/>
      <c r="BH243" s="45" t="n">
        <v>7000</v>
      </c>
      <c r="BI243" s="45" t="n">
        <v>7000</v>
      </c>
      <c r="BJ243" s="45"/>
      <c r="BK243" s="45" t="n">
        <v>8000</v>
      </c>
      <c r="BL243" s="45" t="n">
        <v>8000</v>
      </c>
      <c r="BM243" s="46" t="n">
        <f aca="false">SUM(BJ243/BI243*100)</f>
        <v>0</v>
      </c>
    </row>
    <row r="244" customFormat="false" ht="12.75" hidden="true" customHeight="false" outlineLevel="0" collapsed="false">
      <c r="A244" s="243"/>
      <c r="B244" s="247"/>
      <c r="C244" s="247"/>
      <c r="D244" s="247"/>
      <c r="E244" s="247"/>
      <c r="F244" s="247"/>
      <c r="G244" s="247"/>
      <c r="H244" s="247"/>
      <c r="I244" s="235" t="n">
        <v>3</v>
      </c>
      <c r="J244" s="236" t="s">
        <v>234</v>
      </c>
      <c r="K244" s="237" t="n">
        <f aca="false">SUM(K245)</f>
        <v>170587.68</v>
      </c>
      <c r="L244" s="237" t="n">
        <f aca="false">SUM(L245)</f>
        <v>30000</v>
      </c>
      <c r="M244" s="237" t="n">
        <f aca="false">SUM(M245)</f>
        <v>30000</v>
      </c>
      <c r="N244" s="237" t="n">
        <f aca="false">SUM(N245)</f>
        <v>15000</v>
      </c>
      <c r="O244" s="237" t="n">
        <f aca="false">SUM(O245)</f>
        <v>15000</v>
      </c>
      <c r="P244" s="237" t="n">
        <f aca="false">SUM(P245)</f>
        <v>13000</v>
      </c>
      <c r="Q244" s="237" t="n">
        <f aca="false">SUM(Q245)</f>
        <v>13000</v>
      </c>
      <c r="R244" s="237" t="n">
        <f aca="false">SUM(R245)</f>
        <v>0</v>
      </c>
      <c r="S244" s="237" t="n">
        <f aca="false">SUM(S245)</f>
        <v>13000</v>
      </c>
      <c r="T244" s="237" t="n">
        <f aca="false">SUM(T245)</f>
        <v>0</v>
      </c>
      <c r="U244" s="237" t="n">
        <f aca="false">SUM(U245)</f>
        <v>0</v>
      </c>
      <c r="V244" s="237" t="n">
        <f aca="false">SUM(V245)</f>
        <v>100</v>
      </c>
      <c r="W244" s="237" t="n">
        <f aca="false">SUM(W245)</f>
        <v>15000</v>
      </c>
      <c r="X244" s="237" t="n">
        <f aca="false">SUM(X245)</f>
        <v>50000</v>
      </c>
      <c r="Y244" s="237" t="n">
        <f aca="false">SUM(Y245)</f>
        <v>50000</v>
      </c>
      <c r="Z244" s="237" t="n">
        <f aca="false">SUM(Z245)</f>
        <v>50000</v>
      </c>
      <c r="AA244" s="237" t="n">
        <f aca="false">SUM(AA245)</f>
        <v>50000</v>
      </c>
      <c r="AB244" s="237" t="n">
        <f aca="false">SUM(AB245)</f>
        <v>7230.75</v>
      </c>
      <c r="AC244" s="237" t="n">
        <f aca="false">SUM(AC245)</f>
        <v>50000</v>
      </c>
      <c r="AD244" s="237" t="n">
        <f aca="false">SUM(AD245)</f>
        <v>50000</v>
      </c>
      <c r="AE244" s="237" t="n">
        <f aca="false">SUM(AE245)</f>
        <v>0</v>
      </c>
      <c r="AF244" s="237" t="n">
        <f aca="false">SUM(AF245)</f>
        <v>0</v>
      </c>
      <c r="AG244" s="237" t="n">
        <f aca="false">SUM(AG245)</f>
        <v>50000</v>
      </c>
      <c r="AH244" s="237" t="n">
        <f aca="false">SUM(AH245)</f>
        <v>8325</v>
      </c>
      <c r="AI244" s="237" t="n">
        <f aca="false">SUM(AI245)</f>
        <v>50000</v>
      </c>
      <c r="AJ244" s="237" t="n">
        <f aca="false">SUM(AJ245)</f>
        <v>0</v>
      </c>
      <c r="AK244" s="237" t="n">
        <f aca="false">SUM(AK245)</f>
        <v>50000</v>
      </c>
      <c r="AL244" s="237" t="n">
        <f aca="false">SUM(AL245)</f>
        <v>0</v>
      </c>
      <c r="AM244" s="237" t="n">
        <f aca="false">SUM(AM245)</f>
        <v>0</v>
      </c>
      <c r="AN244" s="237" t="n">
        <f aca="false">SUM(AN245)</f>
        <v>50000</v>
      </c>
      <c r="AO244" s="237" t="n">
        <f aca="false">SUM(AN244/$AN$2)</f>
        <v>6636.1404207313</v>
      </c>
      <c r="AP244" s="237" t="n">
        <f aca="false">SUM(AP245)</f>
        <v>100000</v>
      </c>
      <c r="AQ244" s="237" t="n">
        <f aca="false">SUM(AQ245)</f>
        <v>0</v>
      </c>
      <c r="AR244" s="237" t="n">
        <f aca="false">SUM(AP244/$AN$2)</f>
        <v>13272.2808414626</v>
      </c>
      <c r="AS244" s="237"/>
      <c r="AT244" s="237" t="n">
        <f aca="false">SUM(AT245)</f>
        <v>153.18</v>
      </c>
      <c r="AU244" s="237" t="n">
        <f aca="false">SUM(AU245)</f>
        <v>0</v>
      </c>
      <c r="AV244" s="237" t="n">
        <f aca="false">SUM(AV245)</f>
        <v>0</v>
      </c>
      <c r="AW244" s="237" t="n">
        <f aca="false">SUM(AR244+AU244-AV244)</f>
        <v>13272.2808414626</v>
      </c>
      <c r="AX244" s="45"/>
      <c r="AY244" s="45"/>
      <c r="AZ244" s="45"/>
      <c r="BA244" s="45"/>
      <c r="BB244" s="45"/>
      <c r="BC244" s="45"/>
      <c r="BD244" s="45" t="n">
        <f aca="false">SUM(AX244+AY244+AZ244+BA244+BB244+BC244)</f>
        <v>0</v>
      </c>
      <c r="BE244" s="45" t="n">
        <f aca="false">SUM(AW244-BD244)</f>
        <v>13272.2808414626</v>
      </c>
      <c r="BF244" s="45" t="n">
        <f aca="false">SUM(BE244-AW244)</f>
        <v>0</v>
      </c>
      <c r="BG244" s="45" t="n">
        <f aca="false">SUM(BG245)</f>
        <v>2805.68</v>
      </c>
      <c r="BH244" s="45" t="n">
        <f aca="false">SUM(BH245)</f>
        <v>7000</v>
      </c>
      <c r="BI244" s="45" t="n">
        <f aca="false">SUM(BI245)</f>
        <v>7000</v>
      </c>
      <c r="BJ244" s="45" t="n">
        <f aca="false">SUM(BJ245)</f>
        <v>42.1</v>
      </c>
      <c r="BK244" s="45" t="n">
        <f aca="false">SUM(BK245)</f>
        <v>0</v>
      </c>
      <c r="BL244" s="45" t="n">
        <f aca="false">SUM(BL245)</f>
        <v>0</v>
      </c>
      <c r="BM244" s="46" t="n">
        <f aca="false">SUM(BJ244/BI244*100)</f>
        <v>0.601428571428571</v>
      </c>
    </row>
    <row r="245" customFormat="false" ht="12.75" hidden="true" customHeight="false" outlineLevel="0" collapsed="false">
      <c r="A245" s="243"/>
      <c r="B245" s="247" t="s">
        <v>724</v>
      </c>
      <c r="C245" s="247"/>
      <c r="D245" s="247"/>
      <c r="E245" s="247"/>
      <c r="F245" s="247"/>
      <c r="G245" s="247"/>
      <c r="H245" s="247"/>
      <c r="I245" s="235" t="n">
        <v>32</v>
      </c>
      <c r="J245" s="236" t="s">
        <v>257</v>
      </c>
      <c r="K245" s="237" t="n">
        <f aca="false">SUM(K246)</f>
        <v>170587.68</v>
      </c>
      <c r="L245" s="237" t="n">
        <f aca="false">SUM(L246)</f>
        <v>30000</v>
      </c>
      <c r="M245" s="237" t="n">
        <f aca="false">SUM(M246)</f>
        <v>30000</v>
      </c>
      <c r="N245" s="237" t="n">
        <f aca="false">SUM(N246)</f>
        <v>15000</v>
      </c>
      <c r="O245" s="237" t="n">
        <f aca="false">SUM(O246)</f>
        <v>15000</v>
      </c>
      <c r="P245" s="237" t="n">
        <f aca="false">SUM(P246)</f>
        <v>13000</v>
      </c>
      <c r="Q245" s="237" t="n">
        <f aca="false">SUM(Q246)</f>
        <v>13000</v>
      </c>
      <c r="R245" s="237" t="n">
        <f aca="false">SUM(R246)</f>
        <v>0</v>
      </c>
      <c r="S245" s="237" t="n">
        <f aca="false">SUM(S246)</f>
        <v>13000</v>
      </c>
      <c r="T245" s="237" t="n">
        <f aca="false">SUM(T246)</f>
        <v>0</v>
      </c>
      <c r="U245" s="237" t="n">
        <f aca="false">SUM(U246)</f>
        <v>0</v>
      </c>
      <c r="V245" s="237" t="n">
        <f aca="false">SUM(V246)</f>
        <v>100</v>
      </c>
      <c r="W245" s="237" t="n">
        <f aca="false">SUM(W246)</f>
        <v>15000</v>
      </c>
      <c r="X245" s="237" t="n">
        <f aca="false">SUM(X246)</f>
        <v>50000</v>
      </c>
      <c r="Y245" s="237" t="n">
        <f aca="false">SUM(Y246+Y248)</f>
        <v>50000</v>
      </c>
      <c r="Z245" s="237" t="n">
        <f aca="false">SUM(Z246+Z248)</f>
        <v>50000</v>
      </c>
      <c r="AA245" s="237" t="n">
        <f aca="false">SUM(AA246+AA248)</f>
        <v>50000</v>
      </c>
      <c r="AB245" s="237" t="n">
        <f aca="false">SUM(AB246+AB248)</f>
        <v>7230.75</v>
      </c>
      <c r="AC245" s="237" t="n">
        <f aca="false">SUM(AC246+AC248)</f>
        <v>50000</v>
      </c>
      <c r="AD245" s="237" t="n">
        <f aca="false">SUM(AD246+AD248)</f>
        <v>50000</v>
      </c>
      <c r="AE245" s="237" t="n">
        <f aca="false">SUM(AE246+AE248)</f>
        <v>0</v>
      </c>
      <c r="AF245" s="237" t="n">
        <f aca="false">SUM(AF246+AF248)</f>
        <v>0</v>
      </c>
      <c r="AG245" s="237" t="n">
        <f aca="false">SUM(AG246+AG248)</f>
        <v>50000</v>
      </c>
      <c r="AH245" s="237" t="n">
        <f aca="false">SUM(AH246+AH248)</f>
        <v>8325</v>
      </c>
      <c r="AI245" s="237" t="n">
        <f aca="false">SUM(AI246+AI248)</f>
        <v>50000</v>
      </c>
      <c r="AJ245" s="237" t="n">
        <f aca="false">SUM(AJ246+AJ248)</f>
        <v>0</v>
      </c>
      <c r="AK245" s="237" t="n">
        <f aca="false">SUM(AK246+AK248)</f>
        <v>50000</v>
      </c>
      <c r="AL245" s="237" t="n">
        <f aca="false">SUM(AL246+AL248)</f>
        <v>0</v>
      </c>
      <c r="AM245" s="237" t="n">
        <f aca="false">SUM(AM246+AM248)</f>
        <v>0</v>
      </c>
      <c r="AN245" s="237" t="n">
        <f aca="false">SUM(AN246+AN248)</f>
        <v>50000</v>
      </c>
      <c r="AO245" s="237" t="n">
        <f aca="false">SUM(AN245/$AN$2)</f>
        <v>6636.1404207313</v>
      </c>
      <c r="AP245" s="237" t="n">
        <f aca="false">SUM(AP246+AP248)</f>
        <v>100000</v>
      </c>
      <c r="AQ245" s="237"/>
      <c r="AR245" s="237" t="n">
        <f aca="false">SUM(AP245/$AN$2)</f>
        <v>13272.2808414626</v>
      </c>
      <c r="AS245" s="237"/>
      <c r="AT245" s="237" t="n">
        <f aca="false">SUM(AT246+AT248)</f>
        <v>153.18</v>
      </c>
      <c r="AU245" s="237" t="n">
        <f aca="false">SUM(AU246+AU248)</f>
        <v>0</v>
      </c>
      <c r="AV245" s="237" t="n">
        <f aca="false">SUM(AV246+AV248)</f>
        <v>0</v>
      </c>
      <c r="AW245" s="237" t="n">
        <f aca="false">SUM(AR245+AU245-AV245)</f>
        <v>13272.2808414626</v>
      </c>
      <c r="AX245" s="45"/>
      <c r="AY245" s="45"/>
      <c r="AZ245" s="45"/>
      <c r="BA245" s="45"/>
      <c r="BB245" s="45"/>
      <c r="BC245" s="45"/>
      <c r="BD245" s="45" t="n">
        <f aca="false">SUM(AX245+AY245+AZ245+BA245+BB245+BC245)</f>
        <v>0</v>
      </c>
      <c r="BE245" s="45" t="n">
        <f aca="false">SUM(AW245-BD245)</f>
        <v>13272.2808414626</v>
      </c>
      <c r="BF245" s="45" t="n">
        <f aca="false">SUM(BE245-AW245)</f>
        <v>0</v>
      </c>
      <c r="BG245" s="45" t="n">
        <f aca="false">SUM(BG248)</f>
        <v>2805.68</v>
      </c>
      <c r="BH245" s="45" t="n">
        <f aca="false">SUM(BH248)</f>
        <v>7000</v>
      </c>
      <c r="BI245" s="45" t="n">
        <f aca="false">SUM(BI248)</f>
        <v>7000</v>
      </c>
      <c r="BJ245" s="45" t="n">
        <f aca="false">SUM(BJ248)</f>
        <v>42.1</v>
      </c>
      <c r="BK245" s="45" t="n">
        <f aca="false">SUM(BK248)</f>
        <v>0</v>
      </c>
      <c r="BL245" s="45" t="n">
        <f aca="false">SUM(BL248)</f>
        <v>0</v>
      </c>
      <c r="BM245" s="46" t="n">
        <f aca="false">SUM(BJ245/BI245*100)</f>
        <v>0.601428571428571</v>
      </c>
    </row>
    <row r="246" customFormat="false" ht="12.75" hidden="true" customHeight="false" outlineLevel="0" collapsed="false">
      <c r="A246" s="238"/>
      <c r="B246" s="234"/>
      <c r="C246" s="234"/>
      <c r="D246" s="234"/>
      <c r="E246" s="234"/>
      <c r="F246" s="234"/>
      <c r="G246" s="234"/>
      <c r="H246" s="234"/>
      <c r="I246" s="244" t="n">
        <v>322</v>
      </c>
      <c r="J246" s="245" t="s">
        <v>725</v>
      </c>
      <c r="K246" s="246" t="n">
        <f aca="false">SUM(K249)</f>
        <v>170587.68</v>
      </c>
      <c r="L246" s="246" t="n">
        <f aca="false">SUM(L249)</f>
        <v>30000</v>
      </c>
      <c r="M246" s="246" t="n">
        <f aca="false">SUM(M249)</f>
        <v>30000</v>
      </c>
      <c r="N246" s="246" t="n">
        <f aca="false">SUM(N249)</f>
        <v>15000</v>
      </c>
      <c r="O246" s="246" t="n">
        <f aca="false">SUM(O249)</f>
        <v>15000</v>
      </c>
      <c r="P246" s="246" t="n">
        <f aca="false">SUM(P249)</f>
        <v>13000</v>
      </c>
      <c r="Q246" s="246" t="n">
        <f aca="false">SUM(Q249)</f>
        <v>13000</v>
      </c>
      <c r="R246" s="246" t="n">
        <f aca="false">SUM(R249)</f>
        <v>0</v>
      </c>
      <c r="S246" s="246" t="n">
        <f aca="false">SUM(S249)</f>
        <v>13000</v>
      </c>
      <c r="T246" s="246" t="n">
        <f aca="false">SUM(T249)</f>
        <v>0</v>
      </c>
      <c r="U246" s="246" t="n">
        <f aca="false">SUM(U249)</f>
        <v>0</v>
      </c>
      <c r="V246" s="246" t="n">
        <f aca="false">SUM(V249)</f>
        <v>100</v>
      </c>
      <c r="W246" s="246" t="n">
        <f aca="false">SUM(W249)</f>
        <v>15000</v>
      </c>
      <c r="X246" s="246" t="n">
        <f aca="false">SUM(X249)</f>
        <v>50000</v>
      </c>
      <c r="Y246" s="246" t="n">
        <f aca="false">SUM(Y247)</f>
        <v>0</v>
      </c>
      <c r="Z246" s="246" t="n">
        <f aca="false">SUM(Z247)</f>
        <v>0</v>
      </c>
      <c r="AA246" s="246" t="n">
        <v>0</v>
      </c>
      <c r="AB246" s="246" t="n">
        <f aca="false">SUM(AB247)</f>
        <v>3818.25</v>
      </c>
      <c r="AC246" s="246" t="n">
        <v>0</v>
      </c>
      <c r="AD246" s="246"/>
      <c r="AE246" s="246"/>
      <c r="AF246" s="246"/>
      <c r="AG246" s="248" t="n">
        <f aca="false">SUM(AC246+AE246-AF246)</f>
        <v>0</v>
      </c>
      <c r="AH246" s="246"/>
      <c r="AI246" s="246"/>
      <c r="AJ246" s="45"/>
      <c r="AK246" s="246"/>
      <c r="AL246" s="246"/>
      <c r="AM246" s="246"/>
      <c r="AN246" s="45" t="n">
        <f aca="false">SUM(AK246+AL246-AM246)</f>
        <v>0</v>
      </c>
      <c r="AO246" s="237" t="n">
        <f aca="false">SUM(AN246/$AN$2)</f>
        <v>0</v>
      </c>
      <c r="AP246" s="45"/>
      <c r="AQ246" s="45"/>
      <c r="AR246" s="237" t="n">
        <f aca="false">SUM(AP246/$AN$2)</f>
        <v>0</v>
      </c>
      <c r="AS246" s="237"/>
      <c r="AT246" s="237"/>
      <c r="AU246" s="237"/>
      <c r="AV246" s="237"/>
      <c r="AW246" s="237" t="n">
        <f aca="false">SUM(AR246+AU246-AV246)</f>
        <v>0</v>
      </c>
      <c r="AX246" s="45"/>
      <c r="AY246" s="45"/>
      <c r="AZ246" s="45"/>
      <c r="BA246" s="45"/>
      <c r="BB246" s="45"/>
      <c r="BC246" s="45"/>
      <c r="BD246" s="45" t="n">
        <f aca="false">SUM(AX246+AY246+AZ246+BA246+BB246+BC246)</f>
        <v>0</v>
      </c>
      <c r="BE246" s="45" t="n">
        <f aca="false">SUM(AW246-BD246)</f>
        <v>0</v>
      </c>
      <c r="BF246" s="45" t="n">
        <f aca="false">SUM(BE246-AW246)</f>
        <v>0</v>
      </c>
      <c r="BG246" s="45"/>
      <c r="BH246" s="45" t="n">
        <v>0</v>
      </c>
      <c r="BI246" s="45" t="n">
        <v>0</v>
      </c>
      <c r="BJ246" s="45"/>
      <c r="BK246" s="45"/>
      <c r="BL246" s="45"/>
      <c r="BM246" s="46" t="n">
        <v>0</v>
      </c>
    </row>
    <row r="247" customFormat="false" ht="12.75" hidden="true" customHeight="false" outlineLevel="0" collapsed="false">
      <c r="A247" s="238"/>
      <c r="B247" s="234"/>
      <c r="C247" s="234"/>
      <c r="D247" s="234"/>
      <c r="E247" s="234"/>
      <c r="F247" s="234"/>
      <c r="G247" s="234"/>
      <c r="H247" s="234"/>
      <c r="I247" s="244" t="n">
        <v>32241</v>
      </c>
      <c r="J247" s="245" t="s">
        <v>726</v>
      </c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37"/>
      <c r="W247" s="246"/>
      <c r="X247" s="246"/>
      <c r="Y247" s="246"/>
      <c r="Z247" s="246"/>
      <c r="AA247" s="246" t="n">
        <v>0</v>
      </c>
      <c r="AB247" s="246" t="n">
        <v>3818.25</v>
      </c>
      <c r="AC247" s="246" t="n">
        <v>0</v>
      </c>
      <c r="AD247" s="246"/>
      <c r="AE247" s="246"/>
      <c r="AF247" s="246"/>
      <c r="AG247" s="248" t="n">
        <f aca="false">SUM(AC247+AE247-AF247)</f>
        <v>0</v>
      </c>
      <c r="AH247" s="246"/>
      <c r="AI247" s="246"/>
      <c r="AJ247" s="45"/>
      <c r="AK247" s="246"/>
      <c r="AL247" s="246"/>
      <c r="AM247" s="246"/>
      <c r="AN247" s="45" t="n">
        <f aca="false">SUM(AK247+AL247-AM247)</f>
        <v>0</v>
      </c>
      <c r="AO247" s="237" t="n">
        <f aca="false">SUM(AN247/$AN$2)</f>
        <v>0</v>
      </c>
      <c r="AP247" s="45"/>
      <c r="AQ247" s="45"/>
      <c r="AR247" s="237" t="n">
        <f aca="false">SUM(AP247/$AN$2)</f>
        <v>0</v>
      </c>
      <c r="AS247" s="237"/>
      <c r="AT247" s="237"/>
      <c r="AU247" s="237"/>
      <c r="AV247" s="237"/>
      <c r="AW247" s="237" t="n">
        <f aca="false">SUM(AR247+AU247-AV247)</f>
        <v>0</v>
      </c>
      <c r="AX247" s="45"/>
      <c r="AY247" s="45"/>
      <c r="AZ247" s="45"/>
      <c r="BA247" s="45"/>
      <c r="BB247" s="45"/>
      <c r="BC247" s="45"/>
      <c r="BD247" s="45" t="n">
        <f aca="false">SUM(AX247+AY247+AZ247+BA247+BB247+BC247)</f>
        <v>0</v>
      </c>
      <c r="BE247" s="45" t="n">
        <f aca="false">SUM(AW247-BD247)</f>
        <v>0</v>
      </c>
      <c r="BF247" s="45" t="n">
        <f aca="false">SUM(BE247-AW247)</f>
        <v>0</v>
      </c>
      <c r="BG247" s="45"/>
      <c r="BH247" s="45" t="n">
        <v>0</v>
      </c>
      <c r="BI247" s="45" t="n">
        <v>0</v>
      </c>
      <c r="BJ247" s="45"/>
      <c r="BK247" s="45"/>
      <c r="BL247" s="45"/>
      <c r="BM247" s="46" t="n">
        <v>0</v>
      </c>
    </row>
    <row r="248" customFormat="false" ht="12.75" hidden="true" customHeight="false" outlineLevel="0" collapsed="false">
      <c r="A248" s="238"/>
      <c r="B248" s="234"/>
      <c r="C248" s="234"/>
      <c r="D248" s="234"/>
      <c r="E248" s="234"/>
      <c r="F248" s="234"/>
      <c r="G248" s="234"/>
      <c r="H248" s="234"/>
      <c r="I248" s="244" t="n">
        <v>323</v>
      </c>
      <c r="J248" s="245" t="s">
        <v>283</v>
      </c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37"/>
      <c r="W248" s="246"/>
      <c r="X248" s="246"/>
      <c r="Y248" s="246" t="n">
        <f aca="false">SUM(Y249)</f>
        <v>50000</v>
      </c>
      <c r="Z248" s="246" t="n">
        <f aca="false">SUM(Z249)</f>
        <v>50000</v>
      </c>
      <c r="AA248" s="246" t="n">
        <f aca="false">SUM(AA249)</f>
        <v>50000</v>
      </c>
      <c r="AB248" s="246" t="n">
        <f aca="false">SUM(AB249)</f>
        <v>3412.5</v>
      </c>
      <c r="AC248" s="246" t="n">
        <f aca="false">SUM(AC249)</f>
        <v>50000</v>
      </c>
      <c r="AD248" s="246" t="n">
        <f aca="false">SUM(AD249)</f>
        <v>50000</v>
      </c>
      <c r="AE248" s="246" t="n">
        <f aca="false">SUM(AE249)</f>
        <v>0</v>
      </c>
      <c r="AF248" s="246" t="n">
        <f aca="false">SUM(AF249)</f>
        <v>0</v>
      </c>
      <c r="AG248" s="246" t="n">
        <f aca="false">SUM(AG249)</f>
        <v>50000</v>
      </c>
      <c r="AH248" s="246" t="n">
        <f aca="false">SUM(AH249)</f>
        <v>8325</v>
      </c>
      <c r="AI248" s="246" t="n">
        <f aca="false">SUM(AI249)</f>
        <v>50000</v>
      </c>
      <c r="AJ248" s="246" t="n">
        <f aca="false">SUM(AJ249)</f>
        <v>0</v>
      </c>
      <c r="AK248" s="246" t="n">
        <f aca="false">SUM(AK249)</f>
        <v>50000</v>
      </c>
      <c r="AL248" s="246" t="n">
        <f aca="false">SUM(AL249)</f>
        <v>0</v>
      </c>
      <c r="AM248" s="246" t="n">
        <f aca="false">SUM(AM249)</f>
        <v>0</v>
      </c>
      <c r="AN248" s="246" t="n">
        <f aca="false">SUM(AN249)</f>
        <v>50000</v>
      </c>
      <c r="AO248" s="237" t="n">
        <f aca="false">SUM(AN248/$AN$2)</f>
        <v>6636.1404207313</v>
      </c>
      <c r="AP248" s="246" t="n">
        <f aca="false">SUM(AP249)</f>
        <v>100000</v>
      </c>
      <c r="AQ248" s="246"/>
      <c r="AR248" s="237" t="n">
        <f aca="false">SUM(AP248/$AN$2)</f>
        <v>13272.2808414626</v>
      </c>
      <c r="AS248" s="237"/>
      <c r="AT248" s="237" t="n">
        <f aca="false">SUM(AT249)</f>
        <v>153.18</v>
      </c>
      <c r="AU248" s="237" t="n">
        <f aca="false">SUM(AU249)</f>
        <v>0</v>
      </c>
      <c r="AV248" s="237" t="n">
        <f aca="false">SUM(AV249)</f>
        <v>0</v>
      </c>
      <c r="AW248" s="237" t="n">
        <f aca="false">SUM(AR248+AU248-AV248)</f>
        <v>13272.2808414626</v>
      </c>
      <c r="AX248" s="45"/>
      <c r="AY248" s="45"/>
      <c r="AZ248" s="45"/>
      <c r="BA248" s="45"/>
      <c r="BB248" s="45"/>
      <c r="BC248" s="45"/>
      <c r="BD248" s="45" t="n">
        <f aca="false">SUM(AX248+AY248+AZ248+BA248+BB248+BC248)</f>
        <v>0</v>
      </c>
      <c r="BE248" s="45" t="n">
        <f aca="false">SUM(AW248-BD248)</f>
        <v>13272.2808414626</v>
      </c>
      <c r="BF248" s="45" t="n">
        <f aca="false">SUM(BE248-AW248)</f>
        <v>0</v>
      </c>
      <c r="BG248" s="45" t="n">
        <f aca="false">SUM(BG249)</f>
        <v>2805.68</v>
      </c>
      <c r="BH248" s="45" t="n">
        <f aca="false">SUM(BH249)</f>
        <v>7000</v>
      </c>
      <c r="BI248" s="45" t="n">
        <f aca="false">SUM(BI249)</f>
        <v>7000</v>
      </c>
      <c r="BJ248" s="45" t="n">
        <f aca="false">SUM(BJ249)</f>
        <v>42.1</v>
      </c>
      <c r="BK248" s="45" t="n">
        <v>0</v>
      </c>
      <c r="BL248" s="45" t="n">
        <v>0</v>
      </c>
      <c r="BM248" s="46" t="n">
        <f aca="false">SUM(BJ248/BI248*100)</f>
        <v>0.601428571428571</v>
      </c>
    </row>
    <row r="249" customFormat="false" ht="12.75" hidden="true" customHeight="false" outlineLevel="0" collapsed="false">
      <c r="A249" s="238"/>
      <c r="B249" s="234"/>
      <c r="C249" s="234"/>
      <c r="D249" s="234"/>
      <c r="E249" s="234"/>
      <c r="F249" s="234"/>
      <c r="G249" s="234"/>
      <c r="H249" s="234"/>
      <c r="I249" s="244" t="n">
        <v>32329</v>
      </c>
      <c r="J249" s="245" t="s">
        <v>727</v>
      </c>
      <c r="K249" s="246" t="n">
        <v>170587.68</v>
      </c>
      <c r="L249" s="246" t="n">
        <v>30000</v>
      </c>
      <c r="M249" s="246" t="n">
        <v>30000</v>
      </c>
      <c r="N249" s="246" t="n">
        <v>15000</v>
      </c>
      <c r="O249" s="246" t="n">
        <v>15000</v>
      </c>
      <c r="P249" s="246" t="n">
        <v>13000</v>
      </c>
      <c r="Q249" s="246" t="n">
        <v>13000</v>
      </c>
      <c r="R249" s="246"/>
      <c r="S249" s="246" t="n">
        <v>13000</v>
      </c>
      <c r="T249" s="246"/>
      <c r="U249" s="246"/>
      <c r="V249" s="237" t="n">
        <f aca="false">S249/P249*100</f>
        <v>100</v>
      </c>
      <c r="W249" s="246" t="n">
        <v>15000</v>
      </c>
      <c r="X249" s="246" t="n">
        <v>50000</v>
      </c>
      <c r="Y249" s="246" t="n">
        <v>50000</v>
      </c>
      <c r="Z249" s="246" t="n">
        <v>50000</v>
      </c>
      <c r="AA249" s="246" t="n">
        <v>50000</v>
      </c>
      <c r="AB249" s="246" t="n">
        <v>3412.5</v>
      </c>
      <c r="AC249" s="246" t="n">
        <v>50000</v>
      </c>
      <c r="AD249" s="246" t="n">
        <v>50000</v>
      </c>
      <c r="AE249" s="246"/>
      <c r="AF249" s="246"/>
      <c r="AG249" s="248" t="n">
        <f aca="false">SUM(AD249+AE249-AF249)</f>
        <v>50000</v>
      </c>
      <c r="AH249" s="246" t="n">
        <v>8325</v>
      </c>
      <c r="AI249" s="246" t="n">
        <v>50000</v>
      </c>
      <c r="AJ249" s="45" t="n">
        <v>0</v>
      </c>
      <c r="AK249" s="246" t="n">
        <v>50000</v>
      </c>
      <c r="AL249" s="246"/>
      <c r="AM249" s="246"/>
      <c r="AN249" s="45" t="n">
        <f aca="false">SUM(AK249+AL249-AM249)</f>
        <v>50000</v>
      </c>
      <c r="AO249" s="237" t="n">
        <f aca="false">SUM(AN249/$AN$2)</f>
        <v>6636.1404207313</v>
      </c>
      <c r="AP249" s="45" t="n">
        <v>100000</v>
      </c>
      <c r="AQ249" s="45"/>
      <c r="AR249" s="237" t="n">
        <f aca="false">SUM(AP249/$AN$2)</f>
        <v>13272.2808414626</v>
      </c>
      <c r="AS249" s="237" t="n">
        <v>153.18</v>
      </c>
      <c r="AT249" s="237" t="n">
        <v>153.18</v>
      </c>
      <c r="AU249" s="237"/>
      <c r="AV249" s="237"/>
      <c r="AW249" s="237" t="n">
        <f aca="false">SUM(AR249+AU249-AV249)</f>
        <v>13272.2808414626</v>
      </c>
      <c r="AX249" s="45"/>
      <c r="AY249" s="45" t="n">
        <v>985.66</v>
      </c>
      <c r="AZ249" s="45"/>
      <c r="BA249" s="45"/>
      <c r="BB249" s="45"/>
      <c r="BC249" s="45" t="n">
        <v>12286.62</v>
      </c>
      <c r="BD249" s="45" t="n">
        <f aca="false">SUM(AX249+AY249+AZ249+BA249+BB249+BC249)</f>
        <v>13272.28</v>
      </c>
      <c r="BE249" s="45" t="n">
        <f aca="false">SUM(AW249-BD249)</f>
        <v>0.000841462604512344</v>
      </c>
      <c r="BF249" s="45" t="n">
        <f aca="false">SUM(BE249-AW249)</f>
        <v>-13272.28</v>
      </c>
      <c r="BG249" s="45" t="n">
        <v>2805.68</v>
      </c>
      <c r="BH249" s="45" t="n">
        <v>7000</v>
      </c>
      <c r="BI249" s="45" t="n">
        <v>7000</v>
      </c>
      <c r="BJ249" s="45" t="n">
        <v>42.1</v>
      </c>
      <c r="BK249" s="45"/>
      <c r="BL249" s="45"/>
      <c r="BM249" s="46" t="n">
        <f aca="false">SUM(BJ249/BI249*100)</f>
        <v>0.601428571428571</v>
      </c>
    </row>
    <row r="250" customFormat="false" ht="12.75" hidden="true" customHeight="false" outlineLevel="0" collapsed="false">
      <c r="A250" s="243" t="s">
        <v>728</v>
      </c>
      <c r="B250" s="247"/>
      <c r="C250" s="247"/>
      <c r="D250" s="247"/>
      <c r="E250" s="247"/>
      <c r="F250" s="247"/>
      <c r="G250" s="247"/>
      <c r="H250" s="247"/>
      <c r="I250" s="235" t="s">
        <v>729</v>
      </c>
      <c r="J250" s="236" t="s">
        <v>730</v>
      </c>
      <c r="K250" s="237" t="e">
        <f aca="false">SUM(K251+#REF!+#REF!+#REF!+#REF!)</f>
        <v>#REF!</v>
      </c>
      <c r="L250" s="237" t="e">
        <f aca="false">SUM(L251+#REF!+#REF!+#REF!+#REF!)</f>
        <v>#REF!</v>
      </c>
      <c r="M250" s="237" t="e">
        <f aca="false">SUM(M251+#REF!+#REF!+#REF!+#REF!)</f>
        <v>#REF!</v>
      </c>
      <c r="N250" s="237" t="n">
        <f aca="false">SUM(N251)</f>
        <v>400000</v>
      </c>
      <c r="O250" s="237" t="n">
        <f aca="false">SUM(O251)</f>
        <v>400000</v>
      </c>
      <c r="P250" s="237" t="n">
        <f aca="false">SUM(P251)</f>
        <v>500000</v>
      </c>
      <c r="Q250" s="237" t="n">
        <f aca="false">SUM(Q251)</f>
        <v>500000</v>
      </c>
      <c r="R250" s="237" t="n">
        <f aca="false">SUM(R251)</f>
        <v>0</v>
      </c>
      <c r="S250" s="237" t="n">
        <f aca="false">SUM(S251)</f>
        <v>500000</v>
      </c>
      <c r="T250" s="237" t="n">
        <f aca="false">SUM(T251)</f>
        <v>0</v>
      </c>
      <c r="U250" s="237" t="n">
        <f aca="false">SUM(U251)</f>
        <v>0</v>
      </c>
      <c r="V250" s="237" t="n">
        <f aca="false">SUM(V251)</f>
        <v>100</v>
      </c>
      <c r="W250" s="237" t="n">
        <f aca="false">SUM(W251)</f>
        <v>625000</v>
      </c>
      <c r="X250" s="237" t="n">
        <f aca="false">SUM(X251)</f>
        <v>200000</v>
      </c>
      <c r="Y250" s="237" t="n">
        <f aca="false">SUM(Y251+Y265)</f>
        <v>100000</v>
      </c>
      <c r="Z250" s="237" t="n">
        <f aca="false">SUM(Z251+Z265)</f>
        <v>500000</v>
      </c>
      <c r="AA250" s="237" t="n">
        <f aca="false">SUM(AA251+AA265)</f>
        <v>150000</v>
      </c>
      <c r="AB250" s="237" t="n">
        <f aca="false">SUM(AB251+AB265)</f>
        <v>0</v>
      </c>
      <c r="AC250" s="237" t="n">
        <f aca="false">SUM(AC251+AC265)</f>
        <v>250000</v>
      </c>
      <c r="AD250" s="237" t="n">
        <f aca="false">SUM(AD251+AD265)</f>
        <v>250000</v>
      </c>
      <c r="AE250" s="237" t="n">
        <f aca="false">SUM(AE251+AE265)</f>
        <v>0</v>
      </c>
      <c r="AF250" s="237" t="n">
        <f aca="false">SUM(AF251+AF265)</f>
        <v>0</v>
      </c>
      <c r="AG250" s="237" t="n">
        <f aca="false">SUM(AG251+AG265)</f>
        <v>250000</v>
      </c>
      <c r="AH250" s="237" t="n">
        <f aca="false">SUM(AH251+AH265)</f>
        <v>143600</v>
      </c>
      <c r="AI250" s="237" t="n">
        <f aca="false">SUM(AI251+AI265)</f>
        <v>350000</v>
      </c>
      <c r="AJ250" s="237" t="n">
        <f aca="false">SUM(AJ251+AJ265)</f>
        <v>19017.5</v>
      </c>
      <c r="AK250" s="237" t="n">
        <f aca="false">SUM(AK251+AK265)</f>
        <v>3770000</v>
      </c>
      <c r="AL250" s="237" t="n">
        <f aca="false">SUM(AL251+AL265)</f>
        <v>450000</v>
      </c>
      <c r="AM250" s="237" t="n">
        <f aca="false">SUM(AM251+AM265)</f>
        <v>0</v>
      </c>
      <c r="AN250" s="237" t="n">
        <f aca="false">SUM(AN251+AN265)</f>
        <v>4220000</v>
      </c>
      <c r="AO250" s="237" t="n">
        <f aca="false">SUM(AN250/$AN$2)</f>
        <v>560090.251509722</v>
      </c>
      <c r="AP250" s="237" t="n">
        <f aca="false">SUM(AP251+AP265)</f>
        <v>6670000</v>
      </c>
      <c r="AQ250" s="237" t="n">
        <f aca="false">SUM(AQ251+AQ265)</f>
        <v>0</v>
      </c>
      <c r="AR250" s="237" t="n">
        <f aca="false">SUM(AP250/$AN$2)</f>
        <v>885261.132125556</v>
      </c>
      <c r="AS250" s="237"/>
      <c r="AT250" s="237" t="n">
        <f aca="false">SUM(AT251+AT265)</f>
        <v>5900.5</v>
      </c>
      <c r="AU250" s="237" t="n">
        <f aca="false">SUM(AU251+AU265)</f>
        <v>66900.3</v>
      </c>
      <c r="AV250" s="237" t="n">
        <f aca="false">SUM(AV251+AV265)</f>
        <v>26544.56</v>
      </c>
      <c r="AW250" s="237" t="n">
        <f aca="false">SUM(AR250+AU250-AV250)</f>
        <v>925616.872125556</v>
      </c>
      <c r="AX250" s="45"/>
      <c r="AY250" s="45"/>
      <c r="AZ250" s="45"/>
      <c r="BA250" s="45"/>
      <c r="BB250" s="45"/>
      <c r="BC250" s="45"/>
      <c r="BD250" s="45" t="n">
        <f aca="false">SUM(AX250+AY250+AZ250+BA250+BB250+BC250)</f>
        <v>0</v>
      </c>
      <c r="BE250" s="45" t="n">
        <f aca="false">SUM(AW250-BD250)</f>
        <v>925616.872125556</v>
      </c>
      <c r="BF250" s="45" t="n">
        <f aca="false">SUM(BE250-AW250)</f>
        <v>0</v>
      </c>
      <c r="BG250" s="45" t="n">
        <f aca="false">SUM(BG251+BG265)</f>
        <v>5900.5</v>
      </c>
      <c r="BH250" s="45" t="n">
        <f aca="false">SUM(BH251+BH265)</f>
        <v>836000</v>
      </c>
      <c r="BI250" s="45" t="n">
        <f aca="false">SUM(BI251+BI265)</f>
        <v>836000</v>
      </c>
      <c r="BJ250" s="45" t="n">
        <f aca="false">SUM(BJ251+BJ265)</f>
        <v>0</v>
      </c>
      <c r="BK250" s="45" t="n">
        <f aca="false">SUM(BK251+BK265)</f>
        <v>836000</v>
      </c>
      <c r="BL250" s="45" t="n">
        <f aca="false">SUM(BL251+BL265)</f>
        <v>836000</v>
      </c>
      <c r="BM250" s="46" t="n">
        <f aca="false">SUM(BJ250/BI250*100)</f>
        <v>0</v>
      </c>
    </row>
    <row r="251" customFormat="false" ht="12.75" hidden="true" customHeight="false" outlineLevel="0" collapsed="false">
      <c r="A251" s="238" t="s">
        <v>731</v>
      </c>
      <c r="B251" s="234"/>
      <c r="C251" s="234"/>
      <c r="D251" s="234"/>
      <c r="E251" s="234"/>
      <c r="F251" s="234"/>
      <c r="G251" s="234"/>
      <c r="H251" s="234"/>
      <c r="I251" s="244" t="s">
        <v>635</v>
      </c>
      <c r="J251" s="245" t="s">
        <v>732</v>
      </c>
      <c r="K251" s="246" t="e">
        <f aca="false">SUM(K256)</f>
        <v>#REF!</v>
      </c>
      <c r="L251" s="246" t="e">
        <f aca="false">SUM(L256)</f>
        <v>#REF!</v>
      </c>
      <c r="M251" s="246" t="e">
        <f aca="false">SUM(M256)</f>
        <v>#REF!</v>
      </c>
      <c r="N251" s="246" t="n">
        <f aca="false">SUM(N256)</f>
        <v>400000</v>
      </c>
      <c r="O251" s="246" t="n">
        <f aca="false">SUM(O256)</f>
        <v>400000</v>
      </c>
      <c r="P251" s="246" t="n">
        <f aca="false">SUM(P256)</f>
        <v>500000</v>
      </c>
      <c r="Q251" s="246" t="n">
        <f aca="false">SUM(Q256)</f>
        <v>500000</v>
      </c>
      <c r="R251" s="246" t="n">
        <f aca="false">SUM(R256)</f>
        <v>0</v>
      </c>
      <c r="S251" s="246" t="n">
        <f aca="false">SUM(S256)</f>
        <v>500000</v>
      </c>
      <c r="T251" s="246" t="n">
        <f aca="false">SUM(T256)</f>
        <v>0</v>
      </c>
      <c r="U251" s="246" t="n">
        <f aca="false">SUM(U256)</f>
        <v>0</v>
      </c>
      <c r="V251" s="246" t="n">
        <f aca="false">SUM(V256)</f>
        <v>100</v>
      </c>
      <c r="W251" s="246" t="n">
        <f aca="false">SUM(W256)</f>
        <v>625000</v>
      </c>
      <c r="X251" s="246" t="n">
        <f aca="false">SUM(X256)</f>
        <v>200000</v>
      </c>
      <c r="Y251" s="246" t="n">
        <f aca="false">SUM(Y256)</f>
        <v>50000</v>
      </c>
      <c r="Z251" s="246" t="n">
        <f aca="false">SUM(Z256)</f>
        <v>50000</v>
      </c>
      <c r="AA251" s="246" t="n">
        <f aca="false">SUM(AA256)</f>
        <v>50000</v>
      </c>
      <c r="AB251" s="246" t="n">
        <f aca="false">SUM(AB256)</f>
        <v>0</v>
      </c>
      <c r="AC251" s="246" t="n">
        <f aca="false">SUM(AC256)</f>
        <v>50000</v>
      </c>
      <c r="AD251" s="246" t="n">
        <f aca="false">SUM(AD256)</f>
        <v>50000</v>
      </c>
      <c r="AE251" s="246" t="n">
        <f aca="false">SUM(AE256)</f>
        <v>0</v>
      </c>
      <c r="AF251" s="246" t="n">
        <f aca="false">SUM(AF256)</f>
        <v>0</v>
      </c>
      <c r="AG251" s="246" t="n">
        <f aca="false">SUM(AG256)</f>
        <v>50000</v>
      </c>
      <c r="AH251" s="246" t="n">
        <f aca="false">SUM(AH256)</f>
        <v>0</v>
      </c>
      <c r="AI251" s="246" t="n">
        <f aca="false">SUM(AI256)</f>
        <v>200000</v>
      </c>
      <c r="AJ251" s="246" t="n">
        <f aca="false">SUM(AJ256)</f>
        <v>19017.5</v>
      </c>
      <c r="AK251" s="246" t="n">
        <f aca="false">SUM(AK256)</f>
        <v>3620000</v>
      </c>
      <c r="AL251" s="246" t="n">
        <f aca="false">SUM(AL256)</f>
        <v>400000</v>
      </c>
      <c r="AM251" s="246" t="n">
        <f aca="false">SUM(AM256)</f>
        <v>0</v>
      </c>
      <c r="AN251" s="246" t="n">
        <f aca="false">SUM(AN256)</f>
        <v>4020000</v>
      </c>
      <c r="AO251" s="237" t="n">
        <f aca="false">SUM(AN251/$AN$2)</f>
        <v>533545.689826797</v>
      </c>
      <c r="AP251" s="246" t="n">
        <f aca="false">SUM(AP256)</f>
        <v>6470000</v>
      </c>
      <c r="AQ251" s="246" t="n">
        <f aca="false">SUM(AQ256)</f>
        <v>0</v>
      </c>
      <c r="AR251" s="237" t="n">
        <f aca="false">SUM(AP251/$AN$2)</f>
        <v>858716.570442631</v>
      </c>
      <c r="AS251" s="237"/>
      <c r="AT251" s="237" t="n">
        <f aca="false">SUM(AT256)</f>
        <v>0</v>
      </c>
      <c r="AU251" s="237" t="n">
        <f aca="false">SUM(AU256)</f>
        <v>60999.3</v>
      </c>
      <c r="AV251" s="237" t="n">
        <f aca="false">SUM(AV256)</f>
        <v>26544.56</v>
      </c>
      <c r="AW251" s="237" t="n">
        <f aca="false">SUM(AR251+AU251-AV251)</f>
        <v>893171.310442631</v>
      </c>
      <c r="AX251" s="45"/>
      <c r="AY251" s="45"/>
      <c r="AZ251" s="45"/>
      <c r="BA251" s="45"/>
      <c r="BB251" s="45"/>
      <c r="BC251" s="45"/>
      <c r="BD251" s="45" t="n">
        <f aca="false">SUM(AX251+AY251+AZ251+BA251+BB251+BC251)</f>
        <v>0</v>
      </c>
      <c r="BE251" s="45" t="n">
        <f aca="false">SUM(AW251-BD251)</f>
        <v>893171.310442631</v>
      </c>
      <c r="BF251" s="45" t="n">
        <f aca="false">SUM(BE251-AW251)</f>
        <v>0</v>
      </c>
      <c r="BG251" s="45" t="n">
        <f aca="false">SUM(BG256)</f>
        <v>0</v>
      </c>
      <c r="BH251" s="45" t="n">
        <f aca="false">SUM(BH256)</f>
        <v>833000</v>
      </c>
      <c r="BI251" s="45" t="n">
        <f aca="false">SUM(BI256)</f>
        <v>833000</v>
      </c>
      <c r="BJ251" s="45" t="n">
        <f aca="false">SUM(BJ256)</f>
        <v>0</v>
      </c>
      <c r="BK251" s="45" t="n">
        <f aca="false">SUM(BK256)</f>
        <v>833000</v>
      </c>
      <c r="BL251" s="45" t="n">
        <f aca="false">SUM(BL256)</f>
        <v>833000</v>
      </c>
      <c r="BM251" s="46" t="n">
        <f aca="false">SUM(BJ251/BI251*100)</f>
        <v>0</v>
      </c>
    </row>
    <row r="252" customFormat="false" ht="12.75" hidden="true" customHeight="false" outlineLevel="0" collapsed="false">
      <c r="A252" s="238"/>
      <c r="B252" s="234"/>
      <c r="C252" s="234"/>
      <c r="D252" s="234"/>
      <c r="E252" s="234"/>
      <c r="F252" s="234"/>
      <c r="G252" s="234"/>
      <c r="H252" s="234"/>
      <c r="I252" s="244" t="s">
        <v>704</v>
      </c>
      <c r="J252" s="245"/>
      <c r="K252" s="246" t="e">
        <f aca="false">SUM(K256)</f>
        <v>#REF!</v>
      </c>
      <c r="L252" s="246" t="e">
        <f aca="false">SUM(L256)</f>
        <v>#REF!</v>
      </c>
      <c r="M252" s="246" t="e">
        <f aca="false">SUM(M256)</f>
        <v>#REF!</v>
      </c>
      <c r="N252" s="246" t="n">
        <f aca="false">SUM(N256)</f>
        <v>400000</v>
      </c>
      <c r="O252" s="246" t="n">
        <f aca="false">SUM(O256)</f>
        <v>400000</v>
      </c>
      <c r="P252" s="246" t="n">
        <f aca="false">SUM(P256)</f>
        <v>500000</v>
      </c>
      <c r="Q252" s="246" t="n">
        <f aca="false">SUM(Q256)</f>
        <v>500000</v>
      </c>
      <c r="R252" s="246" t="n">
        <f aca="false">SUM(R256)</f>
        <v>0</v>
      </c>
      <c r="S252" s="246" t="n">
        <f aca="false">SUM(S256)</f>
        <v>500000</v>
      </c>
      <c r="T252" s="246" t="n">
        <f aca="false">SUM(T256)</f>
        <v>0</v>
      </c>
      <c r="U252" s="246" t="n">
        <f aca="false">SUM(U256)</f>
        <v>0</v>
      </c>
      <c r="V252" s="246" t="n">
        <f aca="false">SUM(V256)</f>
        <v>100</v>
      </c>
      <c r="W252" s="246" t="n">
        <f aca="false">SUM(W256)</f>
        <v>625000</v>
      </c>
      <c r="X252" s="246" t="n">
        <f aca="false">SUM(X256)</f>
        <v>200000</v>
      </c>
      <c r="Y252" s="246" t="n">
        <f aca="false">SUM(Y256)</f>
        <v>50000</v>
      </c>
      <c r="Z252" s="246" t="n">
        <f aca="false">SUM(Z256)</f>
        <v>50000</v>
      </c>
      <c r="AA252" s="246" t="n">
        <f aca="false">SUM(AA256)</f>
        <v>50000</v>
      </c>
      <c r="AB252" s="246" t="n">
        <f aca="false">SUM(AB256)</f>
        <v>0</v>
      </c>
      <c r="AC252" s="246" t="n">
        <f aca="false">SUM(AC256)</f>
        <v>50000</v>
      </c>
      <c r="AD252" s="246" t="n">
        <f aca="false">SUM(AD256)</f>
        <v>50000</v>
      </c>
      <c r="AE252" s="246" t="n">
        <f aca="false">SUM(AE256)</f>
        <v>0</v>
      </c>
      <c r="AF252" s="246" t="n">
        <f aca="false">SUM(AF256)</f>
        <v>0</v>
      </c>
      <c r="AG252" s="246" t="n">
        <f aca="false">SUM(AG256)</f>
        <v>50000</v>
      </c>
      <c r="AH252" s="246" t="n">
        <f aca="false">SUM(AH256)</f>
        <v>0</v>
      </c>
      <c r="AI252" s="246" t="n">
        <f aca="false">SUM(AI256)</f>
        <v>200000</v>
      </c>
      <c r="AJ252" s="246" t="n">
        <f aca="false">SUM(AJ256)</f>
        <v>19017.5</v>
      </c>
      <c r="AK252" s="246" t="n">
        <f aca="false">SUM(AK256)</f>
        <v>3620000</v>
      </c>
      <c r="AL252" s="246" t="n">
        <f aca="false">SUM(AL256)</f>
        <v>400000</v>
      </c>
      <c r="AM252" s="246" t="n">
        <f aca="false">SUM(AM256)</f>
        <v>0</v>
      </c>
      <c r="AN252" s="246" t="n">
        <f aca="false">SUM(AN256)</f>
        <v>4020000</v>
      </c>
      <c r="AO252" s="237" t="n">
        <f aca="false">SUM(AN252/$AN$2)</f>
        <v>533545.689826797</v>
      </c>
      <c r="AP252" s="246" t="n">
        <f aca="false">SUM(AP256)</f>
        <v>6470000</v>
      </c>
      <c r="AQ252" s="246" t="n">
        <f aca="false">SUM(AQ256)</f>
        <v>0</v>
      </c>
      <c r="AR252" s="237" t="n">
        <f aca="false">SUM(AP252/$AN$2)</f>
        <v>858716.570442631</v>
      </c>
      <c r="AS252" s="237"/>
      <c r="AT252" s="237" t="n">
        <f aca="false">SUM(AT256)</f>
        <v>0</v>
      </c>
      <c r="AU252" s="237" t="n">
        <f aca="false">SUM(AU256)</f>
        <v>60999.3</v>
      </c>
      <c r="AV252" s="237" t="n">
        <f aca="false">SUM(AV256)</f>
        <v>26544.56</v>
      </c>
      <c r="AW252" s="237" t="n">
        <f aca="false">SUM(AR252+AU252-AV252)</f>
        <v>893171.310442631</v>
      </c>
      <c r="AX252" s="45"/>
      <c r="AY252" s="45"/>
      <c r="AZ252" s="45"/>
      <c r="BA252" s="45"/>
      <c r="BB252" s="45"/>
      <c r="BC252" s="45"/>
      <c r="BD252" s="45" t="n">
        <f aca="false">SUM(AX252+AY252+AZ252+BA252+BB252+BC252)</f>
        <v>0</v>
      </c>
      <c r="BE252" s="45" t="n">
        <f aca="false">SUM(AW252-BD252)</f>
        <v>893171.310442631</v>
      </c>
      <c r="BF252" s="45" t="n">
        <f aca="false">SUM(BE252-AW252)</f>
        <v>0</v>
      </c>
      <c r="BG252" s="45"/>
      <c r="BH252" s="45" t="n">
        <f aca="false">SUM(BH253:BH255)</f>
        <v>833000</v>
      </c>
      <c r="BI252" s="45" t="n">
        <f aca="false">SUM(BI253:BI255)</f>
        <v>833000</v>
      </c>
      <c r="BJ252" s="45" t="n">
        <f aca="false">SUM(BJ253:BJ255)</f>
        <v>0</v>
      </c>
      <c r="BK252" s="45" t="n">
        <f aca="false">SUM(BK253:BK255)</f>
        <v>833000</v>
      </c>
      <c r="BL252" s="45" t="n">
        <f aca="false">SUM(BL253:BL255)</f>
        <v>833000</v>
      </c>
      <c r="BM252" s="46" t="n">
        <f aca="false">SUM(BJ252/BI252*100)</f>
        <v>0</v>
      </c>
    </row>
    <row r="253" customFormat="false" ht="12.75" hidden="true" customHeight="false" outlineLevel="0" collapsed="false">
      <c r="A253" s="238"/>
      <c r="B253" s="234" t="s">
        <v>554</v>
      </c>
      <c r="C253" s="234"/>
      <c r="D253" s="234"/>
      <c r="E253" s="234"/>
      <c r="F253" s="234"/>
      <c r="G253" s="234"/>
      <c r="H253" s="234"/>
      <c r="I253" s="250" t="s">
        <v>555</v>
      </c>
      <c r="J253" s="245" t="s">
        <v>39</v>
      </c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  <c r="AJ253" s="246"/>
      <c r="AK253" s="246"/>
      <c r="AL253" s="246"/>
      <c r="AM253" s="246"/>
      <c r="AN253" s="246"/>
      <c r="AO253" s="237" t="n">
        <f aca="false">SUM(AN253/$AN$2)</f>
        <v>0</v>
      </c>
      <c r="AP253" s="246" t="n">
        <v>250000</v>
      </c>
      <c r="AQ253" s="246"/>
      <c r="AR253" s="237" t="n">
        <f aca="false">SUM(AP253/$AN$2)</f>
        <v>33180.7021036565</v>
      </c>
      <c r="AS253" s="237"/>
      <c r="AT253" s="237" t="n">
        <v>250000</v>
      </c>
      <c r="AU253" s="237"/>
      <c r="AV253" s="237"/>
      <c r="AW253" s="237" t="n">
        <v>0</v>
      </c>
      <c r="AX253" s="45"/>
      <c r="AY253" s="45"/>
      <c r="AZ253" s="45"/>
      <c r="BA253" s="45"/>
      <c r="BB253" s="45"/>
      <c r="BC253" s="45"/>
      <c r="BD253" s="45" t="n">
        <f aca="false">SUM(AX253+AY253+AZ253+BA253+BB253+BC253)</f>
        <v>0</v>
      </c>
      <c r="BE253" s="45" t="n">
        <f aca="false">SUM(AW253-BD253)</f>
        <v>0</v>
      </c>
      <c r="BF253" s="45" t="n">
        <f aca="false">SUM(BE253-AW253)</f>
        <v>0</v>
      </c>
      <c r="BG253" s="45"/>
      <c r="BH253" s="45" t="n">
        <v>22083</v>
      </c>
      <c r="BI253" s="45" t="n">
        <v>22083</v>
      </c>
      <c r="BJ253" s="45"/>
      <c r="BK253" s="45"/>
      <c r="BL253" s="45"/>
      <c r="BM253" s="46" t="n">
        <f aca="false">SUM(BJ253/BI253*100)</f>
        <v>0</v>
      </c>
    </row>
    <row r="254" customFormat="false" ht="12.75" hidden="true" customHeight="false" outlineLevel="0" collapsed="false">
      <c r="A254" s="238"/>
      <c r="B254" s="234" t="s">
        <v>554</v>
      </c>
      <c r="C254" s="234"/>
      <c r="D254" s="234"/>
      <c r="E254" s="234"/>
      <c r="F254" s="234"/>
      <c r="G254" s="234"/>
      <c r="H254" s="234"/>
      <c r="I254" s="250" t="s">
        <v>556</v>
      </c>
      <c r="J254" s="245" t="s">
        <v>557</v>
      </c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  <c r="AJ254" s="246"/>
      <c r="AK254" s="246"/>
      <c r="AL254" s="246"/>
      <c r="AM254" s="246"/>
      <c r="AN254" s="246"/>
      <c r="AO254" s="237" t="n">
        <f aca="false">SUM(AN254/$AN$2)</f>
        <v>0</v>
      </c>
      <c r="AP254" s="246" t="n">
        <v>6200000</v>
      </c>
      <c r="AQ254" s="246"/>
      <c r="AR254" s="237" t="n">
        <f aca="false">SUM(AP254/$AN$2)</f>
        <v>822881.412170682</v>
      </c>
      <c r="AS254" s="237"/>
      <c r="AT254" s="237" t="n">
        <v>6200000</v>
      </c>
      <c r="AU254" s="237"/>
      <c r="AV254" s="237"/>
      <c r="AW254" s="237" t="n">
        <v>892939.91</v>
      </c>
      <c r="AX254" s="45"/>
      <c r="AY254" s="45"/>
      <c r="AZ254" s="45"/>
      <c r="BA254" s="45"/>
      <c r="BB254" s="45"/>
      <c r="BC254" s="45"/>
      <c r="BD254" s="45" t="n">
        <f aca="false">SUM(AX254+AY254+AZ254+BA254+BB254+BC254)</f>
        <v>0</v>
      </c>
      <c r="BE254" s="45" t="n">
        <f aca="false">SUM(AW254-BD254)</f>
        <v>892939.91</v>
      </c>
      <c r="BF254" s="45" t="n">
        <f aca="false">SUM(BE254-AW254)</f>
        <v>0</v>
      </c>
      <c r="BG254" s="45"/>
      <c r="BH254" s="45" t="n">
        <v>800000</v>
      </c>
      <c r="BI254" s="45" t="n">
        <v>800000</v>
      </c>
      <c r="BJ254" s="45"/>
      <c r="BK254" s="45" t="n">
        <v>833000</v>
      </c>
      <c r="BL254" s="45" t="n">
        <v>833000</v>
      </c>
      <c r="BM254" s="46" t="n">
        <f aca="false">SUM(BJ254/BI254*100)</f>
        <v>0</v>
      </c>
    </row>
    <row r="255" customFormat="false" ht="12.75" hidden="true" customHeight="false" outlineLevel="0" collapsed="false">
      <c r="A255" s="238"/>
      <c r="B255" s="234" t="s">
        <v>554</v>
      </c>
      <c r="C255" s="234"/>
      <c r="D255" s="234"/>
      <c r="E255" s="234"/>
      <c r="F255" s="234"/>
      <c r="G255" s="234"/>
      <c r="H255" s="234"/>
      <c r="I255" s="250" t="s">
        <v>558</v>
      </c>
      <c r="J255" s="245" t="s">
        <v>559</v>
      </c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  <c r="AJ255" s="246"/>
      <c r="AK255" s="246"/>
      <c r="AL255" s="246"/>
      <c r="AM255" s="246"/>
      <c r="AN255" s="246"/>
      <c r="AO255" s="237" t="n">
        <f aca="false">SUM(AN255/$AN$2)</f>
        <v>0</v>
      </c>
      <c r="AP255" s="246" t="n">
        <v>20000</v>
      </c>
      <c r="AQ255" s="246"/>
      <c r="AR255" s="237" t="n">
        <f aca="false">SUM(AP255/$AN$2)</f>
        <v>2654.45616829252</v>
      </c>
      <c r="AS255" s="237"/>
      <c r="AT255" s="237" t="n">
        <v>20000</v>
      </c>
      <c r="AU255" s="237"/>
      <c r="AV255" s="237"/>
      <c r="AW255" s="237" t="n">
        <v>231.4</v>
      </c>
      <c r="AX255" s="45"/>
      <c r="AY255" s="45"/>
      <c r="AZ255" s="45"/>
      <c r="BA255" s="45"/>
      <c r="BB255" s="45"/>
      <c r="BC255" s="45"/>
      <c r="BD255" s="45" t="n">
        <f aca="false">SUM(AX255+AY255+AZ255+BA255+BB255+BC255)</f>
        <v>0</v>
      </c>
      <c r="BE255" s="45" t="n">
        <f aca="false">SUM(AW255-BD255)</f>
        <v>231.4</v>
      </c>
      <c r="BF255" s="45" t="n">
        <f aca="false">SUM(BE255-AW255)</f>
        <v>0</v>
      </c>
      <c r="BG255" s="45"/>
      <c r="BH255" s="45" t="n">
        <v>10917</v>
      </c>
      <c r="BI255" s="45" t="n">
        <v>10917</v>
      </c>
      <c r="BJ255" s="45"/>
      <c r="BK255" s="45"/>
      <c r="BL255" s="45"/>
      <c r="BM255" s="46" t="n">
        <f aca="false">SUM(BJ255/BI255*100)</f>
        <v>0</v>
      </c>
    </row>
    <row r="256" customFormat="false" ht="12.75" hidden="true" customHeight="false" outlineLevel="0" collapsed="false">
      <c r="A256" s="243"/>
      <c r="B256" s="247"/>
      <c r="C256" s="247"/>
      <c r="D256" s="247"/>
      <c r="E256" s="247"/>
      <c r="F256" s="247"/>
      <c r="G256" s="247"/>
      <c r="H256" s="247"/>
      <c r="I256" s="235" t="n">
        <v>4</v>
      </c>
      <c r="J256" s="236" t="s">
        <v>409</v>
      </c>
      <c r="K256" s="237" t="e">
        <f aca="false">SUM(K257)</f>
        <v>#REF!</v>
      </c>
      <c r="L256" s="237" t="e">
        <f aca="false">SUM(L257)</f>
        <v>#REF!</v>
      </c>
      <c r="M256" s="237" t="e">
        <f aca="false">SUM(M257)</f>
        <v>#REF!</v>
      </c>
      <c r="N256" s="237" t="n">
        <f aca="false">SUM(N257)</f>
        <v>400000</v>
      </c>
      <c r="O256" s="237" t="n">
        <f aca="false">SUM(O257)</f>
        <v>400000</v>
      </c>
      <c r="P256" s="237" t="n">
        <f aca="false">SUM(P257)</f>
        <v>500000</v>
      </c>
      <c r="Q256" s="237" t="n">
        <f aca="false">SUM(Q257)</f>
        <v>500000</v>
      </c>
      <c r="R256" s="237" t="n">
        <f aca="false">SUM(R257)</f>
        <v>0</v>
      </c>
      <c r="S256" s="237" t="n">
        <f aca="false">SUM(S257)</f>
        <v>500000</v>
      </c>
      <c r="T256" s="237" t="n">
        <f aca="false">SUM(T257)</f>
        <v>0</v>
      </c>
      <c r="U256" s="237" t="n">
        <f aca="false">SUM(U257)</f>
        <v>0</v>
      </c>
      <c r="V256" s="237" t="n">
        <f aca="false">SUM(V257)</f>
        <v>100</v>
      </c>
      <c r="W256" s="237" t="n">
        <f aca="false">SUM(W257)</f>
        <v>625000</v>
      </c>
      <c r="X256" s="237" t="n">
        <f aca="false">SUM(X257)</f>
        <v>200000</v>
      </c>
      <c r="Y256" s="237" t="n">
        <f aca="false">SUM(Y257)</f>
        <v>50000</v>
      </c>
      <c r="Z256" s="237" t="n">
        <f aca="false">SUM(Z257)</f>
        <v>50000</v>
      </c>
      <c r="AA256" s="237" t="n">
        <f aca="false">SUM(AA257)</f>
        <v>50000</v>
      </c>
      <c r="AB256" s="237" t="n">
        <f aca="false">SUM(AB257)</f>
        <v>0</v>
      </c>
      <c r="AC256" s="237" t="n">
        <f aca="false">SUM(AC257)</f>
        <v>50000</v>
      </c>
      <c r="AD256" s="237" t="n">
        <f aca="false">SUM(AD257)</f>
        <v>50000</v>
      </c>
      <c r="AE256" s="237" t="n">
        <f aca="false">SUM(AE257)</f>
        <v>0</v>
      </c>
      <c r="AF256" s="237" t="n">
        <f aca="false">SUM(AF257)</f>
        <v>0</v>
      </c>
      <c r="AG256" s="237" t="n">
        <f aca="false">SUM(AG257)</f>
        <v>50000</v>
      </c>
      <c r="AH256" s="237" t="n">
        <f aca="false">SUM(AH257)</f>
        <v>0</v>
      </c>
      <c r="AI256" s="237" t="n">
        <f aca="false">SUM(AI257)</f>
        <v>200000</v>
      </c>
      <c r="AJ256" s="237" t="n">
        <f aca="false">SUM(AJ257)</f>
        <v>19017.5</v>
      </c>
      <c r="AK256" s="237" t="n">
        <f aca="false">SUM(AK257)</f>
        <v>3620000</v>
      </c>
      <c r="AL256" s="237" t="n">
        <f aca="false">SUM(AL257)</f>
        <v>400000</v>
      </c>
      <c r="AM256" s="237" t="n">
        <f aca="false">SUM(AM257)</f>
        <v>0</v>
      </c>
      <c r="AN256" s="237" t="n">
        <f aca="false">SUM(AN257)</f>
        <v>4020000</v>
      </c>
      <c r="AO256" s="237" t="n">
        <f aca="false">SUM(AN256/$AN$2)</f>
        <v>533545.689826797</v>
      </c>
      <c r="AP256" s="237" t="n">
        <f aca="false">SUM(AP257)</f>
        <v>6470000</v>
      </c>
      <c r="AQ256" s="237" t="n">
        <f aca="false">SUM(AQ257)</f>
        <v>0</v>
      </c>
      <c r="AR256" s="237" t="n">
        <f aca="false">SUM(AP256/$AN$2)</f>
        <v>858716.570442631</v>
      </c>
      <c r="AS256" s="237"/>
      <c r="AT256" s="237" t="n">
        <f aca="false">SUM(AT257)</f>
        <v>0</v>
      </c>
      <c r="AU256" s="237" t="n">
        <f aca="false">SUM(AU257)</f>
        <v>60999.3</v>
      </c>
      <c r="AV256" s="237" t="n">
        <f aca="false">SUM(AV257)</f>
        <v>26544.56</v>
      </c>
      <c r="AW256" s="237" t="n">
        <f aca="false">SUM(AR256+AU256-AV256)</f>
        <v>893171.310442631</v>
      </c>
      <c r="AX256" s="45"/>
      <c r="AY256" s="45"/>
      <c r="AZ256" s="45"/>
      <c r="BA256" s="45"/>
      <c r="BB256" s="45"/>
      <c r="BC256" s="45"/>
      <c r="BD256" s="45" t="n">
        <f aca="false">SUM(AX256+AY256+AZ256+BA256+BB256+BC256)</f>
        <v>0</v>
      </c>
      <c r="BE256" s="45" t="n">
        <f aca="false">SUM(AW256-BD256)</f>
        <v>893171.310442631</v>
      </c>
      <c r="BF256" s="45" t="n">
        <f aca="false">SUM(BE256-AW256)</f>
        <v>0</v>
      </c>
      <c r="BG256" s="45" t="n">
        <f aca="false">SUM(BG257)</f>
        <v>0</v>
      </c>
      <c r="BH256" s="45" t="n">
        <f aca="false">SUM(BH257)</f>
        <v>833000</v>
      </c>
      <c r="BI256" s="45" t="n">
        <f aca="false">SUM(BI257)</f>
        <v>833000</v>
      </c>
      <c r="BJ256" s="45" t="n">
        <f aca="false">SUM(BJ257)</f>
        <v>0</v>
      </c>
      <c r="BK256" s="45" t="n">
        <f aca="false">SUM(BK257)</f>
        <v>833000</v>
      </c>
      <c r="BL256" s="45" t="n">
        <f aca="false">SUM(BL257)</f>
        <v>833000</v>
      </c>
      <c r="BM256" s="46" t="n">
        <f aca="false">SUM(BJ256/BI256*100)</f>
        <v>0</v>
      </c>
    </row>
    <row r="257" customFormat="false" ht="26.25" hidden="true" customHeight="true" outlineLevel="0" collapsed="false">
      <c r="A257" s="243"/>
      <c r="B257" s="247" t="s">
        <v>733</v>
      </c>
      <c r="C257" s="247"/>
      <c r="D257" s="247"/>
      <c r="E257" s="247"/>
      <c r="F257" s="247"/>
      <c r="G257" s="247"/>
      <c r="H257" s="247"/>
      <c r="I257" s="235" t="n">
        <v>42</v>
      </c>
      <c r="J257" s="236" t="s">
        <v>717</v>
      </c>
      <c r="K257" s="237" t="e">
        <f aca="false">SUM(K258:K258)</f>
        <v>#REF!</v>
      </c>
      <c r="L257" s="237" t="e">
        <f aca="false">SUM(L258:L258)</f>
        <v>#REF!</v>
      </c>
      <c r="M257" s="237" t="e">
        <f aca="false">SUM(M258:M258)</f>
        <v>#REF!</v>
      </c>
      <c r="N257" s="237" t="n">
        <f aca="false">SUM(N258)</f>
        <v>400000</v>
      </c>
      <c r="O257" s="237" t="n">
        <f aca="false">SUM(O258)</f>
        <v>400000</v>
      </c>
      <c r="P257" s="237" t="n">
        <f aca="false">SUM(P258)</f>
        <v>500000</v>
      </c>
      <c r="Q257" s="237" t="n">
        <f aca="false">SUM(Q258)</f>
        <v>500000</v>
      </c>
      <c r="R257" s="237" t="n">
        <f aca="false">SUM(R258)</f>
        <v>0</v>
      </c>
      <c r="S257" s="237" t="n">
        <f aca="false">SUM(S258)</f>
        <v>500000</v>
      </c>
      <c r="T257" s="237" t="n">
        <f aca="false">SUM(T258)</f>
        <v>0</v>
      </c>
      <c r="U257" s="237" t="n">
        <f aca="false">SUM(U258)</f>
        <v>0</v>
      </c>
      <c r="V257" s="237" t="n">
        <f aca="false">SUM(V258)</f>
        <v>100</v>
      </c>
      <c r="W257" s="237" t="n">
        <f aca="false">SUM(W258)</f>
        <v>625000</v>
      </c>
      <c r="X257" s="237" t="n">
        <f aca="false">SUM(X258)</f>
        <v>200000</v>
      </c>
      <c r="Y257" s="237" t="n">
        <f aca="false">SUM(Y258)</f>
        <v>50000</v>
      </c>
      <c r="Z257" s="237" t="n">
        <f aca="false">SUM(Z258)</f>
        <v>50000</v>
      </c>
      <c r="AA257" s="237" t="n">
        <f aca="false">SUM(AA258)</f>
        <v>50000</v>
      </c>
      <c r="AB257" s="237" t="n">
        <f aca="false">SUM(AB258)</f>
        <v>0</v>
      </c>
      <c r="AC257" s="237" t="n">
        <f aca="false">SUM(AC258)</f>
        <v>50000</v>
      </c>
      <c r="AD257" s="237" t="n">
        <f aca="false">SUM(AD258)</f>
        <v>50000</v>
      </c>
      <c r="AE257" s="237" t="n">
        <f aca="false">SUM(AE258)</f>
        <v>0</v>
      </c>
      <c r="AF257" s="237" t="n">
        <f aca="false">SUM(AF258)</f>
        <v>0</v>
      </c>
      <c r="AG257" s="237" t="n">
        <f aca="false">SUM(AG258)</f>
        <v>50000</v>
      </c>
      <c r="AH257" s="237" t="n">
        <f aca="false">SUM(AH258)</f>
        <v>0</v>
      </c>
      <c r="AI257" s="237" t="n">
        <f aca="false">SUM(AI258)</f>
        <v>200000</v>
      </c>
      <c r="AJ257" s="237" t="n">
        <f aca="false">SUM(AJ258)</f>
        <v>19017.5</v>
      </c>
      <c r="AK257" s="237" t="n">
        <f aca="false">SUM(AK258)</f>
        <v>3620000</v>
      </c>
      <c r="AL257" s="237" t="n">
        <f aca="false">SUM(AL258)</f>
        <v>400000</v>
      </c>
      <c r="AM257" s="237" t="n">
        <f aca="false">SUM(AM258)</f>
        <v>0</v>
      </c>
      <c r="AN257" s="237" t="n">
        <f aca="false">SUM(AN258)</f>
        <v>4020000</v>
      </c>
      <c r="AO257" s="237" t="n">
        <f aca="false">SUM(AN257/$AN$2)</f>
        <v>533545.689826797</v>
      </c>
      <c r="AP257" s="237" t="n">
        <f aca="false">SUM(AP258)</f>
        <v>6470000</v>
      </c>
      <c r="AQ257" s="237"/>
      <c r="AR257" s="237" t="n">
        <f aca="false">SUM(AP257/$AN$2)</f>
        <v>858716.570442631</v>
      </c>
      <c r="AS257" s="237"/>
      <c r="AT257" s="237" t="n">
        <f aca="false">SUM(AT258)</f>
        <v>0</v>
      </c>
      <c r="AU257" s="237" t="n">
        <f aca="false">SUM(AU258)</f>
        <v>60999.3</v>
      </c>
      <c r="AV257" s="237" t="n">
        <f aca="false">SUM(AV258)</f>
        <v>26544.56</v>
      </c>
      <c r="AW257" s="237" t="n">
        <f aca="false">SUM(AR257+AU257-AV257)</f>
        <v>893171.310442631</v>
      </c>
      <c r="AX257" s="45"/>
      <c r="AY257" s="45"/>
      <c r="AZ257" s="45"/>
      <c r="BA257" s="45"/>
      <c r="BB257" s="45"/>
      <c r="BC257" s="45"/>
      <c r="BD257" s="45" t="n">
        <f aca="false">SUM(AX257+AY257+AZ257+BA257+BB257+BC257)</f>
        <v>0</v>
      </c>
      <c r="BE257" s="45" t="n">
        <f aca="false">SUM(AW257-BD257)</f>
        <v>893171.310442631</v>
      </c>
      <c r="BF257" s="45" t="n">
        <f aca="false">SUM(BE257-AW257)</f>
        <v>0</v>
      </c>
      <c r="BG257" s="45" t="n">
        <f aca="false">SUM(BG258)</f>
        <v>0</v>
      </c>
      <c r="BH257" s="45" t="n">
        <f aca="false">SUM(BH258)</f>
        <v>833000</v>
      </c>
      <c r="BI257" s="45" t="n">
        <f aca="false">SUM(BI258)</f>
        <v>833000</v>
      </c>
      <c r="BJ257" s="45" t="n">
        <f aca="false">SUM(BJ258)</f>
        <v>0</v>
      </c>
      <c r="BK257" s="45" t="n">
        <v>833000</v>
      </c>
      <c r="BL257" s="45" t="n">
        <v>833000</v>
      </c>
      <c r="BM257" s="46" t="n">
        <f aca="false">SUM(BJ257/BI257*100)</f>
        <v>0</v>
      </c>
    </row>
    <row r="258" customFormat="false" ht="12.75" hidden="true" customHeight="false" outlineLevel="0" collapsed="false">
      <c r="A258" s="238"/>
      <c r="B258" s="234"/>
      <c r="C258" s="234"/>
      <c r="D258" s="234"/>
      <c r="E258" s="234"/>
      <c r="F258" s="234"/>
      <c r="G258" s="234"/>
      <c r="H258" s="234"/>
      <c r="I258" s="244" t="n">
        <v>421</v>
      </c>
      <c r="J258" s="245" t="s">
        <v>421</v>
      </c>
      <c r="K258" s="246" t="e">
        <f aca="false">SUM(#REF!)</f>
        <v>#REF!</v>
      </c>
      <c r="L258" s="246" t="e">
        <f aca="false">SUM(#REF!)</f>
        <v>#REF!</v>
      </c>
      <c r="M258" s="246" t="e">
        <f aca="false">SUM(#REF!)</f>
        <v>#REF!</v>
      </c>
      <c r="N258" s="246" t="n">
        <f aca="false">SUM(N261:N261)</f>
        <v>400000</v>
      </c>
      <c r="O258" s="246" t="n">
        <f aca="false">SUM(O261:O261)</f>
        <v>400000</v>
      </c>
      <c r="P258" s="246" t="n">
        <f aca="false">SUM(P261:P261)</f>
        <v>500000</v>
      </c>
      <c r="Q258" s="246" t="n">
        <f aca="false">SUM(Q261:Q261)</f>
        <v>500000</v>
      </c>
      <c r="R258" s="246" t="n">
        <f aca="false">SUM(R261:R261)</f>
        <v>0</v>
      </c>
      <c r="S258" s="246" t="n">
        <f aca="false">SUM(S261:S261)</f>
        <v>500000</v>
      </c>
      <c r="T258" s="246" t="n">
        <f aca="false">SUM(T261:T261)</f>
        <v>0</v>
      </c>
      <c r="U258" s="246" t="n">
        <f aca="false">SUM(U261:U261)</f>
        <v>0</v>
      </c>
      <c r="V258" s="246" t="n">
        <f aca="false">SUM(V261:V261)</f>
        <v>100</v>
      </c>
      <c r="W258" s="246" t="n">
        <f aca="false">SUM(W261:W261)</f>
        <v>625000</v>
      </c>
      <c r="X258" s="246" t="n">
        <f aca="false">SUM(X261:X261)</f>
        <v>200000</v>
      </c>
      <c r="Y258" s="246" t="n">
        <f aca="false">SUM(Y261:Y261)</f>
        <v>50000</v>
      </c>
      <c r="Z258" s="246" t="n">
        <f aca="false">SUM(Z261:Z261)</f>
        <v>50000</v>
      </c>
      <c r="AA258" s="246" t="n">
        <f aca="false">SUM(AA261:AA261)</f>
        <v>50000</v>
      </c>
      <c r="AB258" s="246" t="n">
        <f aca="false">SUM(AB261:AB261)</f>
        <v>0</v>
      </c>
      <c r="AC258" s="246" t="n">
        <f aca="false">SUM(AC261:AC261)</f>
        <v>50000</v>
      </c>
      <c r="AD258" s="246" t="n">
        <f aca="false">SUM(AD261:AD261)</f>
        <v>50000</v>
      </c>
      <c r="AE258" s="246" t="n">
        <f aca="false">SUM(AE261:AE261)</f>
        <v>0</v>
      </c>
      <c r="AF258" s="246" t="n">
        <f aca="false">SUM(AF261:AF261)</f>
        <v>0</v>
      </c>
      <c r="AG258" s="246" t="n">
        <f aca="false">SUM(AG264+AG261)</f>
        <v>50000</v>
      </c>
      <c r="AH258" s="246" t="n">
        <f aca="false">SUM(AH264+AH261)</f>
        <v>0</v>
      </c>
      <c r="AI258" s="246" t="n">
        <f aca="false">SUM(AI264+AI261)</f>
        <v>200000</v>
      </c>
      <c r="AJ258" s="246" t="n">
        <f aca="false">SUM(AJ261:AJ264)</f>
        <v>19017.5</v>
      </c>
      <c r="AK258" s="246" t="n">
        <f aca="false">SUM(AK259:AK264)</f>
        <v>3620000</v>
      </c>
      <c r="AL258" s="246" t="n">
        <f aca="false">SUM(AL259:AL264)</f>
        <v>400000</v>
      </c>
      <c r="AM258" s="246" t="n">
        <f aca="false">SUM(AM259:AM264)</f>
        <v>0</v>
      </c>
      <c r="AN258" s="246" t="n">
        <f aca="false">SUM(AN259:AN264)</f>
        <v>4020000</v>
      </c>
      <c r="AO258" s="237" t="n">
        <f aca="false">SUM(AN258/$AN$2)</f>
        <v>533545.689826797</v>
      </c>
      <c r="AP258" s="246" t="n">
        <f aca="false">SUM(AP259:AP264)</f>
        <v>6470000</v>
      </c>
      <c r="AQ258" s="246"/>
      <c r="AR258" s="237" t="n">
        <f aca="false">SUM(AP258/$AN$2)</f>
        <v>858716.570442631</v>
      </c>
      <c r="AS258" s="237"/>
      <c r="AT258" s="237" t="n">
        <f aca="false">SUM(AT259:AT264)</f>
        <v>0</v>
      </c>
      <c r="AU258" s="237" t="n">
        <f aca="false">SUM(AU259:AU264)</f>
        <v>60999.3</v>
      </c>
      <c r="AV258" s="237" t="n">
        <f aca="false">SUM(AV259:AV264)</f>
        <v>26544.56</v>
      </c>
      <c r="AW258" s="237" t="n">
        <f aca="false">SUM(AR258+AU258-AV258)</f>
        <v>893171.310442631</v>
      </c>
      <c r="AX258" s="45"/>
      <c r="AY258" s="45"/>
      <c r="AZ258" s="45"/>
      <c r="BA258" s="45"/>
      <c r="BB258" s="45"/>
      <c r="BC258" s="45"/>
      <c r="BD258" s="45" t="n">
        <f aca="false">SUM(AX258+AY258+AZ258+BA258+BB258+BC258)</f>
        <v>0</v>
      </c>
      <c r="BE258" s="45" t="n">
        <f aca="false">SUM(AW258-BD258)</f>
        <v>893171.310442631</v>
      </c>
      <c r="BF258" s="45" t="n">
        <f aca="false">SUM(BE258-AW258)</f>
        <v>0</v>
      </c>
      <c r="BG258" s="45" t="n">
        <f aca="false">SUM(BG259:BG264)</f>
        <v>0</v>
      </c>
      <c r="BH258" s="45" t="n">
        <f aca="false">SUM(BH259:BH264)</f>
        <v>833000</v>
      </c>
      <c r="BI258" s="45" t="n">
        <f aca="false">SUM(BI259:BI264)</f>
        <v>833000</v>
      </c>
      <c r="BJ258" s="45" t="n">
        <f aca="false">SUM(BJ259:BJ264)</f>
        <v>0</v>
      </c>
      <c r="BK258" s="45"/>
      <c r="BL258" s="45"/>
      <c r="BM258" s="46" t="n">
        <f aca="false">SUM(BJ258/BI258*100)</f>
        <v>0</v>
      </c>
    </row>
    <row r="259" customFormat="false" ht="12.75" hidden="true" customHeight="false" outlineLevel="0" collapsed="false">
      <c r="A259" s="238"/>
      <c r="B259" s="234"/>
      <c r="C259" s="234"/>
      <c r="D259" s="234"/>
      <c r="E259" s="234"/>
      <c r="F259" s="234"/>
      <c r="G259" s="234"/>
      <c r="H259" s="234"/>
      <c r="I259" s="244" t="n">
        <v>42131</v>
      </c>
      <c r="J259" s="245" t="s">
        <v>734</v>
      </c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  <c r="AJ259" s="246"/>
      <c r="AK259" s="246"/>
      <c r="AL259" s="246" t="n">
        <v>400000</v>
      </c>
      <c r="AM259" s="246"/>
      <c r="AN259" s="246" t="n">
        <f aca="false">SUM(AK259+AL259-AM259)</f>
        <v>400000</v>
      </c>
      <c r="AO259" s="237" t="n">
        <f aca="false">SUM(AN259/$AN$2)</f>
        <v>53089.1233658504</v>
      </c>
      <c r="AP259" s="246" t="n">
        <v>250000</v>
      </c>
      <c r="AQ259" s="246"/>
      <c r="AR259" s="237" t="n">
        <f aca="false">SUM(AP259/$AN$2)</f>
        <v>33180.7021036565</v>
      </c>
      <c r="AS259" s="237"/>
      <c r="AT259" s="237"/>
      <c r="AU259" s="237" t="n">
        <v>20999.3</v>
      </c>
      <c r="AV259" s="237"/>
      <c r="AW259" s="237" t="n">
        <f aca="false">SUM(AR259+AU259-AV259)</f>
        <v>54180.0021036565</v>
      </c>
      <c r="AX259" s="45"/>
      <c r="AY259" s="45"/>
      <c r="AZ259" s="45"/>
      <c r="BA259" s="45" t="n">
        <v>54180</v>
      </c>
      <c r="BB259" s="45"/>
      <c r="BC259" s="45"/>
      <c r="BD259" s="45" t="n">
        <f aca="false">SUM(AX259+AY259+AZ259+BA259+BB259+BC259)</f>
        <v>54180</v>
      </c>
      <c r="BE259" s="45" t="n">
        <f aca="false">SUM(AW259-BD259)</f>
        <v>0.00210365651582833</v>
      </c>
      <c r="BF259" s="45" t="n">
        <f aca="false">SUM(BE259-AW259)</f>
        <v>-54180</v>
      </c>
      <c r="BG259" s="45"/>
      <c r="BH259" s="45" t="n">
        <v>0</v>
      </c>
      <c r="BI259" s="45" t="n">
        <v>0</v>
      </c>
      <c r="BJ259" s="45"/>
      <c r="BK259" s="45"/>
      <c r="BL259" s="45"/>
      <c r="BM259" s="46" t="n">
        <v>0</v>
      </c>
    </row>
    <row r="260" customFormat="false" ht="12.75" hidden="true" customHeight="false" outlineLevel="0" collapsed="false">
      <c r="A260" s="238"/>
      <c r="B260" s="234"/>
      <c r="C260" s="234"/>
      <c r="D260" s="234"/>
      <c r="E260" s="234"/>
      <c r="F260" s="234"/>
      <c r="G260" s="234"/>
      <c r="H260" s="234"/>
      <c r="I260" s="244" t="n">
        <v>42131</v>
      </c>
      <c r="J260" s="245" t="s">
        <v>735</v>
      </c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  <c r="AJ260" s="246"/>
      <c r="AK260" s="246"/>
      <c r="AL260" s="246"/>
      <c r="AM260" s="246"/>
      <c r="AN260" s="246"/>
      <c r="AO260" s="237"/>
      <c r="AP260" s="246"/>
      <c r="AQ260" s="246"/>
      <c r="AR260" s="237"/>
      <c r="AS260" s="237"/>
      <c r="AT260" s="237"/>
      <c r="AU260" s="237" t="n">
        <v>40000</v>
      </c>
      <c r="AV260" s="237"/>
      <c r="AW260" s="237" t="n">
        <f aca="false">SUM(AR260+AU260-AV260)</f>
        <v>40000</v>
      </c>
      <c r="AX260" s="45"/>
      <c r="AY260" s="45"/>
      <c r="AZ260" s="45"/>
      <c r="BA260" s="45" t="n">
        <v>39768.6</v>
      </c>
      <c r="BB260" s="45"/>
      <c r="BC260" s="45" t="n">
        <v>231.4</v>
      </c>
      <c r="BD260" s="45" t="n">
        <f aca="false">SUM(AX260+AY260+AZ260+BA260+BB260+BC260)</f>
        <v>40000</v>
      </c>
      <c r="BE260" s="45" t="n">
        <f aca="false">SUM(AW260-BD260)</f>
        <v>0</v>
      </c>
      <c r="BF260" s="45" t="n">
        <f aca="false">SUM(BE260-AW260)</f>
        <v>-40000</v>
      </c>
      <c r="BG260" s="45"/>
      <c r="BH260" s="45" t="n">
        <v>25000</v>
      </c>
      <c r="BI260" s="45" t="n">
        <v>25000</v>
      </c>
      <c r="BJ260" s="45"/>
      <c r="BK260" s="45"/>
      <c r="BL260" s="45"/>
      <c r="BM260" s="46" t="n">
        <f aca="false">SUM(BJ260/BI260*100)</f>
        <v>0</v>
      </c>
    </row>
    <row r="261" customFormat="false" ht="12.75" hidden="true" customHeight="false" outlineLevel="0" collapsed="false">
      <c r="A261" s="238"/>
      <c r="B261" s="234"/>
      <c r="C261" s="234"/>
      <c r="D261" s="234"/>
      <c r="E261" s="234"/>
      <c r="F261" s="234"/>
      <c r="G261" s="234"/>
      <c r="H261" s="234"/>
      <c r="I261" s="244" t="n">
        <v>42141</v>
      </c>
      <c r="J261" s="245" t="s">
        <v>736</v>
      </c>
      <c r="K261" s="246"/>
      <c r="L261" s="246"/>
      <c r="M261" s="246"/>
      <c r="N261" s="246" t="n">
        <v>400000</v>
      </c>
      <c r="O261" s="246" t="n">
        <v>400000</v>
      </c>
      <c r="P261" s="246" t="n">
        <v>500000</v>
      </c>
      <c r="Q261" s="246" t="n">
        <v>500000</v>
      </c>
      <c r="R261" s="246"/>
      <c r="S261" s="246" t="n">
        <v>500000</v>
      </c>
      <c r="T261" s="246"/>
      <c r="U261" s="246"/>
      <c r="V261" s="237" t="n">
        <f aca="false">S261/P261*100</f>
        <v>100</v>
      </c>
      <c r="W261" s="246" t="n">
        <v>625000</v>
      </c>
      <c r="X261" s="246" t="n">
        <v>200000</v>
      </c>
      <c r="Y261" s="246" t="n">
        <v>50000</v>
      </c>
      <c r="Z261" s="246" t="n">
        <v>50000</v>
      </c>
      <c r="AA261" s="246" t="n">
        <v>50000</v>
      </c>
      <c r="AB261" s="246"/>
      <c r="AC261" s="246" t="n">
        <v>50000</v>
      </c>
      <c r="AD261" s="246" t="n">
        <v>50000</v>
      </c>
      <c r="AE261" s="246"/>
      <c r="AF261" s="246"/>
      <c r="AG261" s="248" t="n">
        <f aca="false">SUM(AD261+AE261-AF261)</f>
        <v>50000</v>
      </c>
      <c r="AH261" s="246"/>
      <c r="AI261" s="246" t="n">
        <v>200000</v>
      </c>
      <c r="AJ261" s="45" t="n">
        <v>0</v>
      </c>
      <c r="AK261" s="246" t="n">
        <v>20000</v>
      </c>
      <c r="AL261" s="246"/>
      <c r="AM261" s="246"/>
      <c r="AN261" s="45" t="n">
        <f aca="false">SUM(AK261+AL261-AM261)</f>
        <v>20000</v>
      </c>
      <c r="AO261" s="237" t="n">
        <f aca="false">SUM(AN261/$AN$2)</f>
        <v>2654.45616829252</v>
      </c>
      <c r="AP261" s="45" t="n">
        <v>20000</v>
      </c>
      <c r="AQ261" s="45"/>
      <c r="AR261" s="237" t="n">
        <f aca="false">SUM(AP261/$AN$2)</f>
        <v>2654.45616829252</v>
      </c>
      <c r="AS261" s="237"/>
      <c r="AT261" s="237"/>
      <c r="AU261" s="237"/>
      <c r="AV261" s="237"/>
      <c r="AW261" s="237" t="n">
        <f aca="false">SUM(AR261+AU261-AV261)</f>
        <v>2654.45616829252</v>
      </c>
      <c r="AX261" s="45"/>
      <c r="AY261" s="45"/>
      <c r="AZ261" s="45"/>
      <c r="BA261" s="45" t="n">
        <v>2654.46</v>
      </c>
      <c r="BB261" s="45"/>
      <c r="BC261" s="45"/>
      <c r="BD261" s="45" t="n">
        <f aca="false">SUM(AX261+AY261+AZ261+BA261+BB261+BC261)</f>
        <v>2654.46</v>
      </c>
      <c r="BE261" s="45" t="n">
        <f aca="false">SUM(AW261-BD261)</f>
        <v>-0.00383170747909389</v>
      </c>
      <c r="BF261" s="45" t="n">
        <f aca="false">SUM(BE261-AW261)</f>
        <v>-2654.46</v>
      </c>
      <c r="BG261" s="45"/>
      <c r="BH261" s="45" t="n">
        <v>0</v>
      </c>
      <c r="BI261" s="45" t="n">
        <v>0</v>
      </c>
      <c r="BJ261" s="45"/>
      <c r="BK261" s="45"/>
      <c r="BL261" s="45"/>
      <c r="BM261" s="46" t="n">
        <v>0</v>
      </c>
    </row>
    <row r="262" customFormat="false" ht="12.75" hidden="true" customHeight="false" outlineLevel="0" collapsed="false">
      <c r="A262" s="238"/>
      <c r="B262" s="234"/>
      <c r="C262" s="234"/>
      <c r="D262" s="234"/>
      <c r="E262" s="234"/>
      <c r="F262" s="234"/>
      <c r="G262" s="234"/>
      <c r="H262" s="234"/>
      <c r="I262" s="244" t="n">
        <v>42142</v>
      </c>
      <c r="J262" s="245" t="s">
        <v>737</v>
      </c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37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8"/>
      <c r="AH262" s="246"/>
      <c r="AI262" s="246"/>
      <c r="AJ262" s="45"/>
      <c r="AK262" s="246" t="n">
        <v>600000</v>
      </c>
      <c r="AL262" s="246"/>
      <c r="AM262" s="246"/>
      <c r="AN262" s="45" t="n">
        <f aca="false">SUM(AK262+AL262-AM262)</f>
        <v>600000</v>
      </c>
      <c r="AO262" s="237" t="n">
        <f aca="false">SUM(AN262/$AN$2)</f>
        <v>79633.6850487756</v>
      </c>
      <c r="AP262" s="45" t="n">
        <v>200000</v>
      </c>
      <c r="AQ262" s="45"/>
      <c r="AR262" s="237" t="n">
        <f aca="false">SUM(AP262/$AN$2)</f>
        <v>26544.5616829252</v>
      </c>
      <c r="AS262" s="237"/>
      <c r="AT262" s="237"/>
      <c r="AU262" s="237"/>
      <c r="AV262" s="237" t="n">
        <v>26544.56</v>
      </c>
      <c r="AW262" s="237" t="n">
        <f aca="false">SUM(AR262+AU262-AV262)</f>
        <v>0.00168292520902469</v>
      </c>
      <c r="AX262" s="45"/>
      <c r="AY262" s="45"/>
      <c r="AZ262" s="45"/>
      <c r="BA262" s="45"/>
      <c r="BB262" s="45"/>
      <c r="BC262" s="45"/>
      <c r="BD262" s="45" t="n">
        <f aca="false">SUM(AX262+AY262+AZ262+BA262+BB262+BC262)</f>
        <v>0</v>
      </c>
      <c r="BE262" s="45" t="n">
        <f aca="false">SUM(AW262-BD262)</f>
        <v>0.00168292520902469</v>
      </c>
      <c r="BF262" s="45" t="n">
        <f aca="false">SUM(BE262-AW262)</f>
        <v>0</v>
      </c>
      <c r="BG262" s="45"/>
      <c r="BH262" s="45" t="n">
        <v>0</v>
      </c>
      <c r="BI262" s="45" t="n">
        <v>0</v>
      </c>
      <c r="BJ262" s="45"/>
      <c r="BK262" s="45"/>
      <c r="BL262" s="45"/>
      <c r="BM262" s="46" t="n">
        <v>0</v>
      </c>
    </row>
    <row r="263" customFormat="false" ht="12.75" hidden="true" customHeight="false" outlineLevel="0" collapsed="false">
      <c r="A263" s="238"/>
      <c r="B263" s="234"/>
      <c r="C263" s="234"/>
      <c r="D263" s="234"/>
      <c r="E263" s="234"/>
      <c r="F263" s="234"/>
      <c r="G263" s="234"/>
      <c r="H263" s="234"/>
      <c r="I263" s="244" t="n">
        <v>42142</v>
      </c>
      <c r="J263" s="245" t="s">
        <v>738</v>
      </c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37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8"/>
      <c r="AH263" s="246"/>
      <c r="AI263" s="246"/>
      <c r="AJ263" s="45"/>
      <c r="AK263" s="246" t="n">
        <v>3000000</v>
      </c>
      <c r="AL263" s="246"/>
      <c r="AM263" s="246"/>
      <c r="AN263" s="45" t="n">
        <f aca="false">SUM(AK263+AL263-AM263)</f>
        <v>3000000</v>
      </c>
      <c r="AO263" s="237" t="n">
        <f aca="false">SUM(AN263/$AN$2)</f>
        <v>398168.425243878</v>
      </c>
      <c r="AP263" s="45" t="n">
        <v>6000000</v>
      </c>
      <c r="AQ263" s="45"/>
      <c r="AR263" s="237" t="n">
        <f aca="false">SUM(AP263/$AN$2)</f>
        <v>796336.850487756</v>
      </c>
      <c r="AS263" s="237"/>
      <c r="AT263" s="237"/>
      <c r="AU263" s="237"/>
      <c r="AV263" s="237"/>
      <c r="AW263" s="237" t="n">
        <f aca="false">SUM(AR263+AU263-AV263)</f>
        <v>796336.850487756</v>
      </c>
      <c r="AX263" s="45"/>
      <c r="AY263" s="45"/>
      <c r="AZ263" s="45"/>
      <c r="BA263" s="45" t="n">
        <v>796336.85</v>
      </c>
      <c r="BB263" s="45"/>
      <c r="BC263" s="45"/>
      <c r="BD263" s="45" t="n">
        <f aca="false">SUM(AX263+AY263+AZ263+BA263+BB263+BC263)</f>
        <v>796336.85</v>
      </c>
      <c r="BE263" s="45" t="n">
        <f aca="false">SUM(AW263-BD263)</f>
        <v>0.000487756333313882</v>
      </c>
      <c r="BF263" s="45" t="n">
        <f aca="false">SUM(BE263-AW263)</f>
        <v>-796336.85</v>
      </c>
      <c r="BG263" s="45"/>
      <c r="BH263" s="45" t="n">
        <v>800000</v>
      </c>
      <c r="BI263" s="45" t="n">
        <v>800000</v>
      </c>
      <c r="BJ263" s="45"/>
      <c r="BK263" s="45"/>
      <c r="BL263" s="45"/>
      <c r="BM263" s="46" t="n">
        <f aca="false">SUM(BJ263/BI263*100)</f>
        <v>0</v>
      </c>
    </row>
    <row r="264" customFormat="false" ht="12.75" hidden="true" customHeight="false" outlineLevel="0" collapsed="false">
      <c r="A264" s="238"/>
      <c r="B264" s="234"/>
      <c r="C264" s="234"/>
      <c r="D264" s="234"/>
      <c r="E264" s="234"/>
      <c r="F264" s="234"/>
      <c r="G264" s="234"/>
      <c r="H264" s="234"/>
      <c r="I264" s="244" t="n">
        <v>42147</v>
      </c>
      <c r="J264" s="245" t="s">
        <v>739</v>
      </c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37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8"/>
      <c r="AH264" s="246"/>
      <c r="AI264" s="246"/>
      <c r="AJ264" s="45" t="n">
        <v>19017.5</v>
      </c>
      <c r="AK264" s="246" t="n">
        <v>0</v>
      </c>
      <c r="AL264" s="246"/>
      <c r="AM264" s="246"/>
      <c r="AN264" s="45" t="n">
        <f aca="false">SUM(AK264+AL264-AM264)</f>
        <v>0</v>
      </c>
      <c r="AO264" s="237" t="n">
        <f aca="false">SUM(AN264/$AN$2)</f>
        <v>0</v>
      </c>
      <c r="AP264" s="45"/>
      <c r="AQ264" s="45"/>
      <c r="AR264" s="237" t="n">
        <f aca="false">SUM(AP264/$AN$2)</f>
        <v>0</v>
      </c>
      <c r="AS264" s="237"/>
      <c r="AT264" s="237"/>
      <c r="AU264" s="237"/>
      <c r="AV264" s="237"/>
      <c r="AW264" s="237" t="n">
        <f aca="false">SUM(AR264+AU264-AV264)</f>
        <v>0</v>
      </c>
      <c r="AX264" s="45"/>
      <c r="AY264" s="45"/>
      <c r="AZ264" s="45"/>
      <c r="BA264" s="45"/>
      <c r="BB264" s="45"/>
      <c r="BC264" s="45"/>
      <c r="BD264" s="45" t="n">
        <f aca="false">SUM(AX264+AY264+AZ264+BA264+BB264+BC264)</f>
        <v>0</v>
      </c>
      <c r="BE264" s="45" t="n">
        <f aca="false">SUM(AW264-BD264)</f>
        <v>0</v>
      </c>
      <c r="BF264" s="45" t="n">
        <f aca="false">SUM(BE264-AW264)</f>
        <v>0</v>
      </c>
      <c r="BG264" s="45"/>
      <c r="BH264" s="45" t="n">
        <v>8000</v>
      </c>
      <c r="BI264" s="45" t="n">
        <v>8000</v>
      </c>
      <c r="BJ264" s="45"/>
      <c r="BK264" s="45"/>
      <c r="BL264" s="45"/>
      <c r="BM264" s="46" t="n">
        <f aca="false">SUM(BJ264/BI264*100)</f>
        <v>0</v>
      </c>
    </row>
    <row r="265" customFormat="false" ht="12.75" hidden="true" customHeight="false" outlineLevel="0" collapsed="false">
      <c r="A265" s="238" t="s">
        <v>740</v>
      </c>
      <c r="B265" s="234"/>
      <c r="C265" s="234"/>
      <c r="D265" s="234"/>
      <c r="E265" s="234"/>
      <c r="F265" s="234"/>
      <c r="G265" s="234"/>
      <c r="H265" s="234"/>
      <c r="I265" s="244" t="s">
        <v>635</v>
      </c>
      <c r="J265" s="245" t="s">
        <v>741</v>
      </c>
      <c r="K265" s="246" t="e">
        <f aca="false">SUM(K273)</f>
        <v>#REF!</v>
      </c>
      <c r="L265" s="246" t="e">
        <f aca="false">SUM(L273)</f>
        <v>#REF!</v>
      </c>
      <c r="M265" s="246" t="e">
        <f aca="false">SUM(M273)</f>
        <v>#REF!</v>
      </c>
      <c r="N265" s="246" t="n">
        <f aca="false">SUM(N273)</f>
        <v>400000</v>
      </c>
      <c r="O265" s="246" t="n">
        <f aca="false">SUM(O273)</f>
        <v>400000</v>
      </c>
      <c r="P265" s="246" t="n">
        <f aca="false">SUM(P273)</f>
        <v>500000</v>
      </c>
      <c r="Q265" s="246" t="n">
        <f aca="false">SUM(Q273)</f>
        <v>500000</v>
      </c>
      <c r="R265" s="246" t="n">
        <f aca="false">SUM(R273)</f>
        <v>0</v>
      </c>
      <c r="S265" s="246" t="n">
        <f aca="false">SUM(S273)</f>
        <v>500000</v>
      </c>
      <c r="T265" s="246" t="n">
        <f aca="false">SUM(T273)</f>
        <v>0</v>
      </c>
      <c r="U265" s="246" t="n">
        <f aca="false">SUM(U273)</f>
        <v>0</v>
      </c>
      <c r="V265" s="246" t="n">
        <f aca="false">SUM(V273)</f>
        <v>100</v>
      </c>
      <c r="W265" s="246" t="n">
        <f aca="false">SUM(W273)</f>
        <v>0</v>
      </c>
      <c r="X265" s="246" t="n">
        <f aca="false">SUM(X273)</f>
        <v>0</v>
      </c>
      <c r="Y265" s="246" t="n">
        <f aca="false">SUM(Y273)</f>
        <v>50000</v>
      </c>
      <c r="Z265" s="246" t="n">
        <f aca="false">SUM(Z273)</f>
        <v>450000</v>
      </c>
      <c r="AA265" s="246" t="n">
        <f aca="false">SUM(AA273)</f>
        <v>100000</v>
      </c>
      <c r="AB265" s="246" t="n">
        <f aca="false">SUM(AB273)</f>
        <v>0</v>
      </c>
      <c r="AC265" s="246" t="n">
        <f aca="false">SUM(AC273)</f>
        <v>200000</v>
      </c>
      <c r="AD265" s="246" t="n">
        <f aca="false">SUM(AD273)</f>
        <v>200000</v>
      </c>
      <c r="AE265" s="246" t="n">
        <f aca="false">SUM(AE273)</f>
        <v>0</v>
      </c>
      <c r="AF265" s="246" t="n">
        <f aca="false">SUM(AF273)</f>
        <v>0</v>
      </c>
      <c r="AG265" s="246" t="n">
        <f aca="false">SUM(AG273)</f>
        <v>200000</v>
      </c>
      <c r="AH265" s="246" t="n">
        <f aca="false">SUM(AH273)</f>
        <v>143600</v>
      </c>
      <c r="AI265" s="246" t="n">
        <f aca="false">SUM(AI273)</f>
        <v>150000</v>
      </c>
      <c r="AJ265" s="246" t="n">
        <f aca="false">SUM(AJ273)</f>
        <v>0</v>
      </c>
      <c r="AK265" s="246" t="n">
        <f aca="false">SUM(AK273)</f>
        <v>150000</v>
      </c>
      <c r="AL265" s="246" t="n">
        <f aca="false">SUM(AL273)</f>
        <v>50000</v>
      </c>
      <c r="AM265" s="246" t="n">
        <f aca="false">SUM(AM273)</f>
        <v>0</v>
      </c>
      <c r="AN265" s="246" t="n">
        <f aca="false">SUM(AN273)</f>
        <v>200000</v>
      </c>
      <c r="AO265" s="237" t="n">
        <f aca="false">SUM(AN265/$AN$2)</f>
        <v>26544.5616829252</v>
      </c>
      <c r="AP265" s="246" t="n">
        <f aca="false">SUM(AP273)</f>
        <v>200000</v>
      </c>
      <c r="AQ265" s="246" t="n">
        <f aca="false">SUM(AQ273)</f>
        <v>0</v>
      </c>
      <c r="AR265" s="237" t="n">
        <f aca="false">SUM(AP265/$AN$2)</f>
        <v>26544.5616829252</v>
      </c>
      <c r="AS265" s="237"/>
      <c r="AT265" s="237" t="n">
        <f aca="false">SUM(AT266)</f>
        <v>5900.5</v>
      </c>
      <c r="AU265" s="237" t="n">
        <f aca="false">SUM(AU266)</f>
        <v>5901</v>
      </c>
      <c r="AV265" s="237" t="n">
        <f aca="false">SUM(AV266)</f>
        <v>0</v>
      </c>
      <c r="AW265" s="237" t="n">
        <f aca="false">SUM(AR265+AU265-AV265)</f>
        <v>32445.5616829252</v>
      </c>
      <c r="AX265" s="45"/>
      <c r="AY265" s="45"/>
      <c r="AZ265" s="45"/>
      <c r="BA265" s="45"/>
      <c r="BB265" s="45"/>
      <c r="BC265" s="45"/>
      <c r="BD265" s="45" t="n">
        <f aca="false">SUM(AX265+AY265+AZ265+BA265+BB265+BC265)</f>
        <v>0</v>
      </c>
      <c r="BE265" s="45" t="n">
        <f aca="false">SUM(AW265-BD265)</f>
        <v>32445.5616829252</v>
      </c>
      <c r="BF265" s="45" t="n">
        <f aca="false">SUM(BE265-AW265)</f>
        <v>0</v>
      </c>
      <c r="BG265" s="45" t="n">
        <f aca="false">SUM(BG269+BG273)</f>
        <v>5900.5</v>
      </c>
      <c r="BH265" s="45" t="n">
        <f aca="false">SUM(BH269+BH273)</f>
        <v>3000</v>
      </c>
      <c r="BI265" s="45" t="n">
        <f aca="false">SUM(BI269+BI273)</f>
        <v>3000</v>
      </c>
      <c r="BJ265" s="45" t="n">
        <f aca="false">SUM(BJ269+BJ273)</f>
        <v>0</v>
      </c>
      <c r="BK265" s="45" t="n">
        <f aca="false">SUM(BK269+BK273)</f>
        <v>3000</v>
      </c>
      <c r="BL265" s="45" t="n">
        <f aca="false">SUM(BL269+BL273)</f>
        <v>3000</v>
      </c>
      <c r="BM265" s="46" t="n">
        <f aca="false">SUM(BJ265/BI265*100)</f>
        <v>0</v>
      </c>
    </row>
    <row r="266" customFormat="false" ht="12.75" hidden="true" customHeight="false" outlineLevel="0" collapsed="false">
      <c r="A266" s="238"/>
      <c r="B266" s="234"/>
      <c r="C266" s="234"/>
      <c r="D266" s="234"/>
      <c r="E266" s="234"/>
      <c r="F266" s="234"/>
      <c r="G266" s="234"/>
      <c r="H266" s="234"/>
      <c r="I266" s="244" t="s">
        <v>704</v>
      </c>
      <c r="J266" s="245"/>
      <c r="K266" s="246" t="e">
        <f aca="false">SUM(K273)</f>
        <v>#REF!</v>
      </c>
      <c r="L266" s="246" t="e">
        <f aca="false">SUM(L273)</f>
        <v>#REF!</v>
      </c>
      <c r="M266" s="246" t="e">
        <f aca="false">SUM(M273)</f>
        <v>#REF!</v>
      </c>
      <c r="N266" s="246" t="n">
        <f aca="false">SUM(N273)</f>
        <v>400000</v>
      </c>
      <c r="O266" s="246" t="n">
        <f aca="false">SUM(O273)</f>
        <v>400000</v>
      </c>
      <c r="P266" s="246" t="n">
        <f aca="false">SUM(P273)</f>
        <v>500000</v>
      </c>
      <c r="Q266" s="246" t="n">
        <f aca="false">SUM(Q273)</f>
        <v>500000</v>
      </c>
      <c r="R266" s="246" t="n">
        <f aca="false">SUM(R273)</f>
        <v>0</v>
      </c>
      <c r="S266" s="246" t="n">
        <f aca="false">SUM(S273)</f>
        <v>500000</v>
      </c>
      <c r="T266" s="246" t="n">
        <f aca="false">SUM(T273)</f>
        <v>0</v>
      </c>
      <c r="U266" s="246" t="n">
        <f aca="false">SUM(U273)</f>
        <v>0</v>
      </c>
      <c r="V266" s="246" t="n">
        <f aca="false">SUM(V273)</f>
        <v>100</v>
      </c>
      <c r="W266" s="246" t="n">
        <f aca="false">SUM(W273)</f>
        <v>0</v>
      </c>
      <c r="X266" s="246" t="n">
        <f aca="false">SUM(X273)</f>
        <v>0</v>
      </c>
      <c r="Y266" s="246" t="n">
        <f aca="false">SUM(Y273)</f>
        <v>50000</v>
      </c>
      <c r="Z266" s="246" t="n">
        <f aca="false">SUM(Z273)</f>
        <v>450000</v>
      </c>
      <c r="AA266" s="246" t="n">
        <f aca="false">SUM(AA273)</f>
        <v>100000</v>
      </c>
      <c r="AB266" s="246" t="n">
        <f aca="false">SUM(AB273)</f>
        <v>0</v>
      </c>
      <c r="AC266" s="246" t="n">
        <f aca="false">SUM(AC273)</f>
        <v>200000</v>
      </c>
      <c r="AD266" s="246" t="n">
        <f aca="false">SUM(AD273)</f>
        <v>200000</v>
      </c>
      <c r="AE266" s="246" t="n">
        <f aca="false">SUM(AE273)</f>
        <v>0</v>
      </c>
      <c r="AF266" s="246" t="n">
        <f aca="false">SUM(AF273)</f>
        <v>0</v>
      </c>
      <c r="AG266" s="246" t="n">
        <f aca="false">SUM(AG273)</f>
        <v>200000</v>
      </c>
      <c r="AH266" s="246" t="n">
        <f aca="false">SUM(AH273)</f>
        <v>143600</v>
      </c>
      <c r="AI266" s="246" t="n">
        <f aca="false">SUM(AI273)</f>
        <v>150000</v>
      </c>
      <c r="AJ266" s="246" t="n">
        <f aca="false">SUM(AJ273)</f>
        <v>0</v>
      </c>
      <c r="AK266" s="246" t="n">
        <f aca="false">SUM(AK273)</f>
        <v>150000</v>
      </c>
      <c r="AL266" s="246" t="n">
        <f aca="false">SUM(AL273)</f>
        <v>50000</v>
      </c>
      <c r="AM266" s="246" t="n">
        <f aca="false">SUM(AM273)</f>
        <v>0</v>
      </c>
      <c r="AN266" s="246" t="n">
        <f aca="false">SUM(AN273)</f>
        <v>200000</v>
      </c>
      <c r="AO266" s="237" t="n">
        <f aca="false">SUM(AN266/$AN$2)</f>
        <v>26544.5616829252</v>
      </c>
      <c r="AP266" s="246" t="n">
        <f aca="false">SUM(AP273)</f>
        <v>200000</v>
      </c>
      <c r="AQ266" s="246" t="n">
        <f aca="false">SUM(AQ273)</f>
        <v>0</v>
      </c>
      <c r="AR266" s="237" t="n">
        <f aca="false">SUM(AP266/$AN$2)</f>
        <v>26544.5616829252</v>
      </c>
      <c r="AS266" s="237"/>
      <c r="AT266" s="237" t="n">
        <f aca="false">SUM(AT269+AT273)</f>
        <v>5900.5</v>
      </c>
      <c r="AU266" s="237" t="n">
        <f aca="false">SUM(AU269+AU273)</f>
        <v>5901</v>
      </c>
      <c r="AV266" s="237" t="n">
        <f aca="false">SUM(AV269+AV273)</f>
        <v>0</v>
      </c>
      <c r="AW266" s="237" t="n">
        <f aca="false">SUM(AR266+AU266-AV266)</f>
        <v>32445.5616829252</v>
      </c>
      <c r="AX266" s="45"/>
      <c r="AY266" s="45"/>
      <c r="AZ266" s="45"/>
      <c r="BA266" s="45"/>
      <c r="BB266" s="45"/>
      <c r="BC266" s="45"/>
      <c r="BD266" s="45" t="n">
        <f aca="false">SUM(AX266+AY266+AZ266+BA266+BB266+BC266)</f>
        <v>0</v>
      </c>
      <c r="BE266" s="45" t="n">
        <f aca="false">SUM(AW266-BD266)</f>
        <v>32445.5616829252</v>
      </c>
      <c r="BF266" s="45" t="n">
        <f aca="false">SUM(BE266-AW266)</f>
        <v>0</v>
      </c>
      <c r="BG266" s="45"/>
      <c r="BH266" s="45" t="n">
        <v>3000</v>
      </c>
      <c r="BI266" s="45" t="n">
        <v>3000</v>
      </c>
      <c r="BJ266" s="45"/>
      <c r="BK266" s="45" t="n">
        <v>3000</v>
      </c>
      <c r="BL266" s="45" t="n">
        <v>3000</v>
      </c>
      <c r="BM266" s="46" t="n">
        <f aca="false">SUM(BJ266/BI266*100)</f>
        <v>0</v>
      </c>
    </row>
    <row r="267" customFormat="false" ht="12.75" hidden="true" customHeight="false" outlineLevel="0" collapsed="false">
      <c r="A267" s="238"/>
      <c r="B267" s="234" t="s">
        <v>554</v>
      </c>
      <c r="C267" s="234"/>
      <c r="D267" s="234"/>
      <c r="E267" s="234"/>
      <c r="F267" s="234"/>
      <c r="G267" s="234"/>
      <c r="H267" s="234"/>
      <c r="I267" s="250" t="s">
        <v>638</v>
      </c>
      <c r="J267" s="245" t="s">
        <v>48</v>
      </c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  <c r="AJ267" s="246"/>
      <c r="AK267" s="246"/>
      <c r="AL267" s="246"/>
      <c r="AM267" s="246"/>
      <c r="AN267" s="246"/>
      <c r="AO267" s="237"/>
      <c r="AP267" s="246"/>
      <c r="AQ267" s="246"/>
      <c r="AR267" s="237"/>
      <c r="AS267" s="237"/>
      <c r="AT267" s="237"/>
      <c r="AU267" s="237"/>
      <c r="AV267" s="237"/>
      <c r="AW267" s="237" t="n">
        <v>5901</v>
      </c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 t="n">
        <v>0</v>
      </c>
      <c r="BI267" s="45" t="n">
        <v>0</v>
      </c>
      <c r="BJ267" s="45"/>
      <c r="BK267" s="45"/>
      <c r="BL267" s="45"/>
      <c r="BM267" s="46" t="n">
        <v>0</v>
      </c>
    </row>
    <row r="268" customFormat="false" ht="12.75" hidden="true" customHeight="false" outlineLevel="0" collapsed="false">
      <c r="A268" s="238"/>
      <c r="B268" s="234" t="s">
        <v>554</v>
      </c>
      <c r="C268" s="234"/>
      <c r="D268" s="234"/>
      <c r="E268" s="234"/>
      <c r="F268" s="234"/>
      <c r="G268" s="234"/>
      <c r="H268" s="234"/>
      <c r="I268" s="250" t="s">
        <v>556</v>
      </c>
      <c r="J268" s="245" t="s">
        <v>742</v>
      </c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  <c r="AJ268" s="246"/>
      <c r="AK268" s="246"/>
      <c r="AL268" s="246"/>
      <c r="AM268" s="246"/>
      <c r="AN268" s="246"/>
      <c r="AO268" s="237" t="n">
        <f aca="false">SUM(AN268/$AN$2)</f>
        <v>0</v>
      </c>
      <c r="AP268" s="246" t="n">
        <v>200000</v>
      </c>
      <c r="AQ268" s="246"/>
      <c r="AR268" s="237" t="n">
        <f aca="false">SUM(AP268/$AN$2)</f>
        <v>26544.5616829252</v>
      </c>
      <c r="AS268" s="237"/>
      <c r="AT268" s="237" t="n">
        <v>200000</v>
      </c>
      <c r="AU268" s="237"/>
      <c r="AV268" s="237"/>
      <c r="AW268" s="237" t="n">
        <f aca="false">SUM(AR268+AU268-AV268)</f>
        <v>26544.5616829252</v>
      </c>
      <c r="AX268" s="45"/>
      <c r="AY268" s="45"/>
      <c r="AZ268" s="45"/>
      <c r="BA268" s="45"/>
      <c r="BB268" s="45"/>
      <c r="BC268" s="45"/>
      <c r="BD268" s="45" t="n">
        <f aca="false">SUM(AX268+AY268+AZ268+BA268+BB268+BC268)</f>
        <v>0</v>
      </c>
      <c r="BE268" s="45" t="n">
        <f aca="false">SUM(AW268-BD268)</f>
        <v>26544.5616829252</v>
      </c>
      <c r="BF268" s="45" t="n">
        <f aca="false">SUM(BE268-AW268)</f>
        <v>0</v>
      </c>
      <c r="BG268" s="45"/>
      <c r="BH268" s="45" t="n">
        <v>3000</v>
      </c>
      <c r="BI268" s="45" t="n">
        <v>3000</v>
      </c>
      <c r="BJ268" s="45"/>
      <c r="BK268" s="45" t="n">
        <v>3000</v>
      </c>
      <c r="BL268" s="45" t="n">
        <v>3000</v>
      </c>
      <c r="BM268" s="46" t="n">
        <f aca="false">SUM(BJ268/BI268*100)</f>
        <v>0</v>
      </c>
    </row>
    <row r="269" customFormat="false" ht="12.75" hidden="true" customHeight="false" outlineLevel="0" collapsed="false">
      <c r="A269" s="238"/>
      <c r="B269" s="234"/>
      <c r="C269" s="234"/>
      <c r="D269" s="234"/>
      <c r="E269" s="234"/>
      <c r="F269" s="234"/>
      <c r="G269" s="234"/>
      <c r="H269" s="234"/>
      <c r="I269" s="235" t="n">
        <v>3</v>
      </c>
      <c r="J269" s="236" t="s">
        <v>234</v>
      </c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  <c r="AJ269" s="246"/>
      <c r="AK269" s="246"/>
      <c r="AL269" s="246"/>
      <c r="AM269" s="246"/>
      <c r="AN269" s="246"/>
      <c r="AO269" s="237"/>
      <c r="AP269" s="246"/>
      <c r="AQ269" s="246"/>
      <c r="AR269" s="237"/>
      <c r="AS269" s="237"/>
      <c r="AT269" s="237" t="n">
        <f aca="false">SUM(AT270)</f>
        <v>5900.5</v>
      </c>
      <c r="AU269" s="237" t="n">
        <f aca="false">SUM(AU270)</f>
        <v>5901</v>
      </c>
      <c r="AV269" s="237" t="n">
        <f aca="false">SUM(AV270)</f>
        <v>0</v>
      </c>
      <c r="AW269" s="237" t="n">
        <f aca="false">SUM(AR269+AU269-AV269)</f>
        <v>5901</v>
      </c>
      <c r="AX269" s="45"/>
      <c r="AY269" s="45"/>
      <c r="AZ269" s="45"/>
      <c r="BA269" s="45"/>
      <c r="BB269" s="45"/>
      <c r="BC269" s="45"/>
      <c r="BD269" s="45" t="n">
        <f aca="false">SUM(AX269+AY269+AZ269+BA269+BB269+BC269)</f>
        <v>0</v>
      </c>
      <c r="BE269" s="45" t="n">
        <f aca="false">SUM(AW269-BD269)</f>
        <v>5901</v>
      </c>
      <c r="BF269" s="45" t="n">
        <f aca="false">SUM(BE269-AW269)</f>
        <v>0</v>
      </c>
      <c r="BG269" s="45" t="n">
        <f aca="false">SUM(BG270)</f>
        <v>5900.5</v>
      </c>
      <c r="BH269" s="45" t="n">
        <f aca="false">SUM(BH270)</f>
        <v>0</v>
      </c>
      <c r="BI269" s="45" t="n">
        <f aca="false">SUM(BI270)</f>
        <v>0</v>
      </c>
      <c r="BJ269" s="45"/>
      <c r="BK269" s="45"/>
      <c r="BL269" s="45"/>
      <c r="BM269" s="46" t="n">
        <v>0</v>
      </c>
    </row>
    <row r="270" customFormat="false" ht="12.75" hidden="true" customHeight="false" outlineLevel="0" collapsed="false">
      <c r="A270" s="238"/>
      <c r="B270" s="234" t="s">
        <v>638</v>
      </c>
      <c r="C270" s="234"/>
      <c r="D270" s="234"/>
      <c r="E270" s="234"/>
      <c r="F270" s="234"/>
      <c r="G270" s="234"/>
      <c r="H270" s="234"/>
      <c r="I270" s="235" t="n">
        <v>32</v>
      </c>
      <c r="J270" s="236" t="s">
        <v>257</v>
      </c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  <c r="AJ270" s="246"/>
      <c r="AK270" s="246"/>
      <c r="AL270" s="246"/>
      <c r="AM270" s="246"/>
      <c r="AN270" s="246"/>
      <c r="AO270" s="237"/>
      <c r="AP270" s="246"/>
      <c r="AQ270" s="246"/>
      <c r="AR270" s="237"/>
      <c r="AS270" s="237"/>
      <c r="AT270" s="237" t="n">
        <f aca="false">SUM(AT271)</f>
        <v>5900.5</v>
      </c>
      <c r="AU270" s="237" t="n">
        <f aca="false">SUM(AU271)</f>
        <v>5901</v>
      </c>
      <c r="AV270" s="237" t="n">
        <f aca="false">SUM(AV271)</f>
        <v>0</v>
      </c>
      <c r="AW270" s="237" t="n">
        <f aca="false">SUM(AR270+AU270-AV270)</f>
        <v>5901</v>
      </c>
      <c r="AX270" s="45"/>
      <c r="AY270" s="45"/>
      <c r="AZ270" s="45"/>
      <c r="BA270" s="45"/>
      <c r="BB270" s="45"/>
      <c r="BC270" s="45"/>
      <c r="BD270" s="45" t="n">
        <f aca="false">SUM(AX270+AY270+AZ270+BA270+BB270+BC270)</f>
        <v>0</v>
      </c>
      <c r="BE270" s="45" t="n">
        <f aca="false">SUM(AW270-BD270)</f>
        <v>5901</v>
      </c>
      <c r="BF270" s="45" t="n">
        <f aca="false">SUM(BE270-AW270)</f>
        <v>0</v>
      </c>
      <c r="BG270" s="45" t="n">
        <f aca="false">SUM(BG271)</f>
        <v>5900.5</v>
      </c>
      <c r="BH270" s="45" t="n">
        <f aca="false">SUM(BH271)</f>
        <v>0</v>
      </c>
      <c r="BI270" s="45" t="n">
        <f aca="false">SUM(BI271)</f>
        <v>0</v>
      </c>
      <c r="BJ270" s="45"/>
      <c r="BK270" s="45"/>
      <c r="BL270" s="45"/>
      <c r="BM270" s="46" t="n">
        <v>0</v>
      </c>
    </row>
    <row r="271" customFormat="false" ht="12.75" hidden="true" customHeight="false" outlineLevel="0" collapsed="false">
      <c r="A271" s="238"/>
      <c r="B271" s="234"/>
      <c r="C271" s="234"/>
      <c r="D271" s="234"/>
      <c r="E271" s="234"/>
      <c r="F271" s="234"/>
      <c r="G271" s="234"/>
      <c r="H271" s="234"/>
      <c r="I271" s="244" t="n">
        <v>327</v>
      </c>
      <c r="J271" s="245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  <c r="AJ271" s="246"/>
      <c r="AK271" s="246"/>
      <c r="AL271" s="246"/>
      <c r="AM271" s="246"/>
      <c r="AN271" s="246"/>
      <c r="AO271" s="237"/>
      <c r="AP271" s="246"/>
      <c r="AQ271" s="246"/>
      <c r="AR271" s="237"/>
      <c r="AS271" s="237"/>
      <c r="AT271" s="237" t="n">
        <f aca="false">SUM(AT272)</f>
        <v>5900.5</v>
      </c>
      <c r="AU271" s="237" t="n">
        <f aca="false">SUM(AU272)</f>
        <v>5901</v>
      </c>
      <c r="AV271" s="237" t="n">
        <f aca="false">SUM(AV272)</f>
        <v>0</v>
      </c>
      <c r="AW271" s="237" t="n">
        <f aca="false">SUM(AR271+AU271-AV271)</f>
        <v>5901</v>
      </c>
      <c r="AX271" s="45"/>
      <c r="AY271" s="45"/>
      <c r="AZ271" s="45"/>
      <c r="BA271" s="45"/>
      <c r="BB271" s="45"/>
      <c r="BC271" s="45"/>
      <c r="BD271" s="45" t="n">
        <f aca="false">SUM(AX271+AY271+AZ271+BA271+BB271+BC271)</f>
        <v>0</v>
      </c>
      <c r="BE271" s="45" t="n">
        <f aca="false">SUM(AW271-BD271)</f>
        <v>5901</v>
      </c>
      <c r="BF271" s="45" t="n">
        <f aca="false">SUM(BE271-AW271)</f>
        <v>0</v>
      </c>
      <c r="BG271" s="45" t="n">
        <f aca="false">SUM(BG272)</f>
        <v>5900.5</v>
      </c>
      <c r="BH271" s="45" t="n">
        <f aca="false">SUM(BH272)</f>
        <v>0</v>
      </c>
      <c r="BI271" s="45" t="n">
        <f aca="false">SUM(BI272)</f>
        <v>0</v>
      </c>
      <c r="BJ271" s="45"/>
      <c r="BK271" s="45"/>
      <c r="BL271" s="45"/>
      <c r="BM271" s="46" t="n">
        <v>0</v>
      </c>
    </row>
    <row r="272" customFormat="false" ht="12.75" hidden="true" customHeight="false" outlineLevel="0" collapsed="false">
      <c r="A272" s="238"/>
      <c r="B272" s="234"/>
      <c r="C272" s="234"/>
      <c r="D272" s="234"/>
      <c r="E272" s="234"/>
      <c r="F272" s="234"/>
      <c r="G272" s="234"/>
      <c r="H272" s="234"/>
      <c r="I272" s="244" t="n">
        <v>327</v>
      </c>
      <c r="J272" s="245" t="s">
        <v>743</v>
      </c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  <c r="AJ272" s="246"/>
      <c r="AK272" s="246"/>
      <c r="AL272" s="246"/>
      <c r="AM272" s="246"/>
      <c r="AN272" s="246"/>
      <c r="AO272" s="237"/>
      <c r="AP272" s="246"/>
      <c r="AQ272" s="246"/>
      <c r="AR272" s="237"/>
      <c r="AS272" s="237" t="n">
        <v>5900.5</v>
      </c>
      <c r="AT272" s="237" t="n">
        <v>5900.5</v>
      </c>
      <c r="AU272" s="237" t="n">
        <v>5901</v>
      </c>
      <c r="AV272" s="237"/>
      <c r="AW272" s="237" t="n">
        <f aca="false">SUM(AR272+AU272-AV272)</f>
        <v>5901</v>
      </c>
      <c r="AX272" s="45"/>
      <c r="AY272" s="45"/>
      <c r="AZ272" s="45"/>
      <c r="BA272" s="45"/>
      <c r="BB272" s="45"/>
      <c r="BC272" s="45" t="n">
        <v>5901</v>
      </c>
      <c r="BD272" s="45" t="n">
        <f aca="false">SUM(AX272+AY272+AZ272+BA272+BB272+BC272)</f>
        <v>5901</v>
      </c>
      <c r="BE272" s="45" t="n">
        <f aca="false">SUM(AW272-BD272)</f>
        <v>0</v>
      </c>
      <c r="BF272" s="45" t="n">
        <f aca="false">SUM(BE272-AW272)</f>
        <v>-5901</v>
      </c>
      <c r="BG272" s="45" t="n">
        <v>5900.5</v>
      </c>
      <c r="BH272" s="45" t="n">
        <v>0</v>
      </c>
      <c r="BI272" s="45" t="n">
        <v>0</v>
      </c>
      <c r="BJ272" s="45"/>
      <c r="BK272" s="45"/>
      <c r="BL272" s="45"/>
      <c r="BM272" s="46" t="n">
        <v>0</v>
      </c>
    </row>
    <row r="273" customFormat="false" ht="12.75" hidden="true" customHeight="false" outlineLevel="0" collapsed="false">
      <c r="A273" s="243"/>
      <c r="B273" s="247"/>
      <c r="C273" s="247"/>
      <c r="D273" s="247"/>
      <c r="E273" s="247"/>
      <c r="F273" s="247"/>
      <c r="G273" s="247"/>
      <c r="H273" s="247"/>
      <c r="I273" s="235" t="n">
        <v>4</v>
      </c>
      <c r="J273" s="236" t="s">
        <v>409</v>
      </c>
      <c r="K273" s="237" t="e">
        <f aca="false">SUM(K274)</f>
        <v>#REF!</v>
      </c>
      <c r="L273" s="237" t="e">
        <f aca="false">SUM(L274)</f>
        <v>#REF!</v>
      </c>
      <c r="M273" s="237" t="e">
        <f aca="false">SUM(M274)</f>
        <v>#REF!</v>
      </c>
      <c r="N273" s="237" t="n">
        <f aca="false">SUM(N274)</f>
        <v>400000</v>
      </c>
      <c r="O273" s="237" t="n">
        <f aca="false">SUM(O274)</f>
        <v>400000</v>
      </c>
      <c r="P273" s="237" t="n">
        <f aca="false">SUM(P274)</f>
        <v>500000</v>
      </c>
      <c r="Q273" s="237" t="n">
        <f aca="false">SUM(Q274)</f>
        <v>500000</v>
      </c>
      <c r="R273" s="237" t="n">
        <f aca="false">SUM(R274)</f>
        <v>0</v>
      </c>
      <c r="S273" s="237" t="n">
        <f aca="false">SUM(S274)</f>
        <v>500000</v>
      </c>
      <c r="T273" s="237" t="n">
        <f aca="false">SUM(T274)</f>
        <v>0</v>
      </c>
      <c r="U273" s="237" t="n">
        <f aca="false">SUM(U274)</f>
        <v>0</v>
      </c>
      <c r="V273" s="237" t="n">
        <f aca="false">SUM(V274)</f>
        <v>100</v>
      </c>
      <c r="W273" s="237" t="n">
        <f aca="false">SUM(W274)</f>
        <v>0</v>
      </c>
      <c r="X273" s="237" t="n">
        <f aca="false">SUM(X274)</f>
        <v>0</v>
      </c>
      <c r="Y273" s="237" t="n">
        <f aca="false">SUM(Y274)</f>
        <v>50000</v>
      </c>
      <c r="Z273" s="237" t="n">
        <f aca="false">SUM(Z274)</f>
        <v>450000</v>
      </c>
      <c r="AA273" s="237" t="n">
        <f aca="false">SUM(AA274)</f>
        <v>100000</v>
      </c>
      <c r="AB273" s="237" t="n">
        <f aca="false">SUM(AB274)</f>
        <v>0</v>
      </c>
      <c r="AC273" s="237" t="n">
        <f aca="false">SUM(AC274)</f>
        <v>200000</v>
      </c>
      <c r="AD273" s="237" t="n">
        <f aca="false">SUM(AD274)</f>
        <v>200000</v>
      </c>
      <c r="AE273" s="237" t="n">
        <f aca="false">SUM(AE274)</f>
        <v>0</v>
      </c>
      <c r="AF273" s="237" t="n">
        <f aca="false">SUM(AF274)</f>
        <v>0</v>
      </c>
      <c r="AG273" s="237" t="n">
        <f aca="false">SUM(AG274)</f>
        <v>200000</v>
      </c>
      <c r="AH273" s="237" t="n">
        <f aca="false">SUM(AH274)</f>
        <v>143600</v>
      </c>
      <c r="AI273" s="237" t="n">
        <f aca="false">SUM(AI274)</f>
        <v>150000</v>
      </c>
      <c r="AJ273" s="237" t="n">
        <f aca="false">SUM(AJ274)</f>
        <v>0</v>
      </c>
      <c r="AK273" s="237" t="n">
        <f aca="false">SUM(AK274)</f>
        <v>150000</v>
      </c>
      <c r="AL273" s="237" t="n">
        <f aca="false">SUM(AL274)</f>
        <v>50000</v>
      </c>
      <c r="AM273" s="237" t="n">
        <f aca="false">SUM(AM274)</f>
        <v>0</v>
      </c>
      <c r="AN273" s="237" t="n">
        <f aca="false">SUM(AN274)</f>
        <v>200000</v>
      </c>
      <c r="AO273" s="237" t="n">
        <f aca="false">SUM(AN273/$AN$2)</f>
        <v>26544.5616829252</v>
      </c>
      <c r="AP273" s="237" t="n">
        <f aca="false">SUM(AP274)</f>
        <v>200000</v>
      </c>
      <c r="AQ273" s="237" t="n">
        <f aca="false">SUM(AQ274)</f>
        <v>0</v>
      </c>
      <c r="AR273" s="237" t="n">
        <f aca="false">SUM(AP273/$AN$2)</f>
        <v>26544.5616829252</v>
      </c>
      <c r="AS273" s="237"/>
      <c r="AT273" s="237" t="n">
        <f aca="false">SUM(AT274)</f>
        <v>0</v>
      </c>
      <c r="AU273" s="237" t="n">
        <f aca="false">SUM(AU274)</f>
        <v>0</v>
      </c>
      <c r="AV273" s="237" t="n">
        <f aca="false">SUM(AV274)</f>
        <v>0</v>
      </c>
      <c r="AW273" s="237" t="n">
        <f aca="false">SUM(AR273+AU273-AV273)</f>
        <v>26544.5616829252</v>
      </c>
      <c r="AX273" s="45"/>
      <c r="AY273" s="45"/>
      <c r="AZ273" s="45"/>
      <c r="BA273" s="45"/>
      <c r="BB273" s="45"/>
      <c r="BC273" s="45"/>
      <c r="BD273" s="45" t="n">
        <f aca="false">SUM(AX273+AY273+AZ273+BA273+BB273+BC273)</f>
        <v>0</v>
      </c>
      <c r="BE273" s="45" t="n">
        <f aca="false">SUM(AW273-BD273)</f>
        <v>26544.5616829252</v>
      </c>
      <c r="BF273" s="45" t="n">
        <f aca="false">SUM(BE273-AW273)</f>
        <v>0</v>
      </c>
      <c r="BG273" s="45" t="n">
        <f aca="false">SUM(BG274)</f>
        <v>0</v>
      </c>
      <c r="BH273" s="45" t="n">
        <f aca="false">SUM(BH274)</f>
        <v>3000</v>
      </c>
      <c r="BI273" s="45" t="n">
        <f aca="false">SUM(BI274)</f>
        <v>3000</v>
      </c>
      <c r="BJ273" s="45" t="n">
        <f aca="false">SUM(BJ274)</f>
        <v>0</v>
      </c>
      <c r="BK273" s="45" t="n">
        <f aca="false">SUM(BK274)</f>
        <v>3000</v>
      </c>
      <c r="BL273" s="45" t="n">
        <f aca="false">SUM(BL274)</f>
        <v>3000</v>
      </c>
      <c r="BM273" s="46" t="n">
        <v>0</v>
      </c>
    </row>
    <row r="274" customFormat="false" ht="12.75" hidden="true" customHeight="false" outlineLevel="0" collapsed="false">
      <c r="A274" s="243"/>
      <c r="B274" s="247" t="s">
        <v>556</v>
      </c>
      <c r="C274" s="247"/>
      <c r="D274" s="247"/>
      <c r="E274" s="247"/>
      <c r="F274" s="247"/>
      <c r="G274" s="247"/>
      <c r="H274" s="247"/>
      <c r="I274" s="235" t="n">
        <v>42</v>
      </c>
      <c r="J274" s="236" t="s">
        <v>717</v>
      </c>
      <c r="K274" s="237" t="e">
        <f aca="false">SUM(K275:K275)</f>
        <v>#REF!</v>
      </c>
      <c r="L274" s="237" t="e">
        <f aca="false">SUM(L275:L275)</f>
        <v>#REF!</v>
      </c>
      <c r="M274" s="237" t="e">
        <f aca="false">SUM(M275:M275)</f>
        <v>#REF!</v>
      </c>
      <c r="N274" s="237" t="n">
        <f aca="false">SUM(N275)</f>
        <v>400000</v>
      </c>
      <c r="O274" s="237" t="n">
        <f aca="false">SUM(O275)</f>
        <v>400000</v>
      </c>
      <c r="P274" s="237" t="n">
        <f aca="false">SUM(P275)</f>
        <v>500000</v>
      </c>
      <c r="Q274" s="237" t="n">
        <f aca="false">SUM(Q275)</f>
        <v>500000</v>
      </c>
      <c r="R274" s="237" t="n">
        <f aca="false">SUM(R275)</f>
        <v>0</v>
      </c>
      <c r="S274" s="237" t="n">
        <f aca="false">SUM(S275)</f>
        <v>500000</v>
      </c>
      <c r="T274" s="237" t="n">
        <f aca="false">SUM(T275)</f>
        <v>0</v>
      </c>
      <c r="U274" s="237" t="n">
        <f aca="false">SUM(U275)</f>
        <v>0</v>
      </c>
      <c r="V274" s="237" t="n">
        <f aca="false">SUM(V275)</f>
        <v>100</v>
      </c>
      <c r="W274" s="237" t="n">
        <f aca="false">SUM(W275)</f>
        <v>0</v>
      </c>
      <c r="X274" s="237" t="n">
        <f aca="false">SUM(X275)</f>
        <v>0</v>
      </c>
      <c r="Y274" s="237" t="n">
        <f aca="false">SUM(Y275+Y277)</f>
        <v>50000</v>
      </c>
      <c r="Z274" s="237" t="n">
        <f aca="false">SUM(Z275+Z277)</f>
        <v>450000</v>
      </c>
      <c r="AA274" s="237" t="n">
        <f aca="false">SUM(AA275+AA277)</f>
        <v>100000</v>
      </c>
      <c r="AB274" s="237" t="n">
        <f aca="false">SUM(AB275+AB277)</f>
        <v>0</v>
      </c>
      <c r="AC274" s="237" t="n">
        <f aca="false">SUM(AC275+AC277)</f>
        <v>200000</v>
      </c>
      <c r="AD274" s="237" t="n">
        <f aca="false">SUM(AD275+AD277)</f>
        <v>200000</v>
      </c>
      <c r="AE274" s="237" t="n">
        <f aca="false">SUM(AE275+AE277)</f>
        <v>0</v>
      </c>
      <c r="AF274" s="237" t="n">
        <f aca="false">SUM(AF275+AF277)</f>
        <v>0</v>
      </c>
      <c r="AG274" s="237" t="n">
        <f aca="false">SUM(AG275+AG277)</f>
        <v>200000</v>
      </c>
      <c r="AH274" s="237" t="n">
        <f aca="false">SUM(AH275+AH277)</f>
        <v>143600</v>
      </c>
      <c r="AI274" s="237" t="n">
        <f aca="false">SUM(AI275+AI277)</f>
        <v>150000</v>
      </c>
      <c r="AJ274" s="237" t="n">
        <f aca="false">SUM(AJ275+AJ277)</f>
        <v>0</v>
      </c>
      <c r="AK274" s="237" t="n">
        <f aca="false">SUM(AK275+AK277)</f>
        <v>150000</v>
      </c>
      <c r="AL274" s="237" t="n">
        <f aca="false">SUM(AL275+AL277)</f>
        <v>50000</v>
      </c>
      <c r="AM274" s="237" t="n">
        <f aca="false">SUM(AM275+AM277)</f>
        <v>0</v>
      </c>
      <c r="AN274" s="237" t="n">
        <f aca="false">SUM(AN275+AN277)</f>
        <v>200000</v>
      </c>
      <c r="AO274" s="237" t="n">
        <f aca="false">SUM(AN274/$AN$2)</f>
        <v>26544.5616829252</v>
      </c>
      <c r="AP274" s="237" t="n">
        <f aca="false">SUM(AP275+AP277)</f>
        <v>200000</v>
      </c>
      <c r="AQ274" s="237"/>
      <c r="AR274" s="237" t="n">
        <f aca="false">SUM(AP274/$AN$2)</f>
        <v>26544.5616829252</v>
      </c>
      <c r="AS274" s="237"/>
      <c r="AT274" s="237" t="n">
        <f aca="false">SUM(AT275+AT277)</f>
        <v>0</v>
      </c>
      <c r="AU274" s="237" t="n">
        <f aca="false">SUM(AU275+AU277)</f>
        <v>0</v>
      </c>
      <c r="AV274" s="237" t="n">
        <f aca="false">SUM(AV275+AV277)</f>
        <v>0</v>
      </c>
      <c r="AW274" s="237" t="n">
        <f aca="false">SUM(AR274+AU274-AV274)</f>
        <v>26544.5616829252</v>
      </c>
      <c r="AX274" s="45"/>
      <c r="AY274" s="45"/>
      <c r="AZ274" s="45"/>
      <c r="BA274" s="45"/>
      <c r="BB274" s="45"/>
      <c r="BC274" s="45"/>
      <c r="BD274" s="45" t="n">
        <f aca="false">SUM(AX274+AY274+AZ274+BA274+BB274+BC274)</f>
        <v>0</v>
      </c>
      <c r="BE274" s="45" t="n">
        <f aca="false">SUM(AW274-BD274)</f>
        <v>26544.5616829252</v>
      </c>
      <c r="BF274" s="45" t="n">
        <f aca="false">SUM(BE274-AW274)</f>
        <v>0</v>
      </c>
      <c r="BG274" s="45" t="n">
        <f aca="false">SUM(BG275)</f>
        <v>0</v>
      </c>
      <c r="BH274" s="45" t="n">
        <f aca="false">SUM(BH275+BH278)</f>
        <v>3000</v>
      </c>
      <c r="BI274" s="45" t="n">
        <f aca="false">SUM(BI275+BI278)</f>
        <v>3000</v>
      </c>
      <c r="BJ274" s="45" t="n">
        <f aca="false">SUM(BJ275+BJ278)</f>
        <v>0</v>
      </c>
      <c r="BK274" s="45" t="n">
        <v>3000</v>
      </c>
      <c r="BL274" s="45" t="n">
        <v>3000</v>
      </c>
      <c r="BM274" s="46" t="n">
        <v>0</v>
      </c>
    </row>
    <row r="275" customFormat="false" ht="12.75" hidden="true" customHeight="false" outlineLevel="0" collapsed="false">
      <c r="A275" s="238"/>
      <c r="B275" s="234"/>
      <c r="C275" s="234"/>
      <c r="D275" s="234"/>
      <c r="E275" s="234"/>
      <c r="F275" s="234"/>
      <c r="G275" s="234"/>
      <c r="H275" s="234"/>
      <c r="I275" s="244" t="n">
        <v>422</v>
      </c>
      <c r="J275" s="245" t="s">
        <v>428</v>
      </c>
      <c r="K275" s="246" t="e">
        <f aca="false">SUM(#REF!)</f>
        <v>#REF!</v>
      </c>
      <c r="L275" s="246" t="e">
        <f aca="false">SUM(#REF!)</f>
        <v>#REF!</v>
      </c>
      <c r="M275" s="246" t="e">
        <f aca="false">SUM(#REF!)</f>
        <v>#REF!</v>
      </c>
      <c r="N275" s="246" t="n">
        <f aca="false">SUM(N276:N276)</f>
        <v>400000</v>
      </c>
      <c r="O275" s="246" t="n">
        <f aca="false">SUM(O276:O276)</f>
        <v>400000</v>
      </c>
      <c r="P275" s="246" t="n">
        <f aca="false">SUM(P276:P276)</f>
        <v>500000</v>
      </c>
      <c r="Q275" s="246" t="n">
        <f aca="false">SUM(Q276:Q276)</f>
        <v>500000</v>
      </c>
      <c r="R275" s="246" t="n">
        <f aca="false">SUM(R276:R276)</f>
        <v>0</v>
      </c>
      <c r="S275" s="246" t="n">
        <f aca="false">SUM(S276:S276)</f>
        <v>500000</v>
      </c>
      <c r="T275" s="246" t="n">
        <f aca="false">SUM(T276:T276)</f>
        <v>0</v>
      </c>
      <c r="U275" s="246" t="n">
        <f aca="false">SUM(U276:U276)</f>
        <v>0</v>
      </c>
      <c r="V275" s="246" t="n">
        <f aca="false">SUM(V276:V276)</f>
        <v>100</v>
      </c>
      <c r="W275" s="246" t="n">
        <f aca="false">SUM(W276:W276)</f>
        <v>0</v>
      </c>
      <c r="X275" s="246" t="n">
        <f aca="false">SUM(X276:X276)</f>
        <v>0</v>
      </c>
      <c r="Y275" s="246" t="n">
        <f aca="false">SUM(Y276:Y276)</f>
        <v>50000</v>
      </c>
      <c r="Z275" s="246" t="n">
        <f aca="false">SUM(Z276:Z276)</f>
        <v>50000</v>
      </c>
      <c r="AA275" s="246" t="n">
        <f aca="false">SUM(AA276:AA276)</f>
        <v>50000</v>
      </c>
      <c r="AB275" s="246" t="n">
        <f aca="false">SUM(AB276:AB276)</f>
        <v>0</v>
      </c>
      <c r="AC275" s="246" t="n">
        <f aca="false">SUM(AC276:AC276)</f>
        <v>50000</v>
      </c>
      <c r="AD275" s="246" t="n">
        <f aca="false">SUM(AD276:AD276)</f>
        <v>50000</v>
      </c>
      <c r="AE275" s="246" t="n">
        <f aca="false">SUM(AE276:AE276)</f>
        <v>0</v>
      </c>
      <c r="AF275" s="246" t="n">
        <f aca="false">SUM(AF276:AF276)</f>
        <v>0</v>
      </c>
      <c r="AG275" s="246" t="n">
        <f aca="false">SUM(AG276:AG276)</f>
        <v>50000</v>
      </c>
      <c r="AH275" s="246" t="n">
        <f aca="false">SUM(AH276:AH276)</f>
        <v>0</v>
      </c>
      <c r="AI275" s="246" t="n">
        <f aca="false">SUM(AI276:AI276)</f>
        <v>50000</v>
      </c>
      <c r="AJ275" s="246" t="n">
        <f aca="false">SUM(AJ276:AJ276)</f>
        <v>0</v>
      </c>
      <c r="AK275" s="246" t="n">
        <f aca="false">SUM(AK276:AK276)</f>
        <v>150000</v>
      </c>
      <c r="AL275" s="246" t="n">
        <f aca="false">SUM(AL276:AL276)</f>
        <v>50000</v>
      </c>
      <c r="AM275" s="246" t="n">
        <f aca="false">SUM(AM276:AM276)</f>
        <v>0</v>
      </c>
      <c r="AN275" s="246" t="n">
        <f aca="false">SUM(AN276:AN276)</f>
        <v>200000</v>
      </c>
      <c r="AO275" s="237" t="n">
        <f aca="false">SUM(AN275/$AN$2)</f>
        <v>26544.5616829252</v>
      </c>
      <c r="AP275" s="246" t="n">
        <f aca="false">SUM(AP276:AP276)</f>
        <v>200000</v>
      </c>
      <c r="AQ275" s="246"/>
      <c r="AR275" s="237" t="n">
        <f aca="false">SUM(AP275/$AN$2)</f>
        <v>26544.5616829252</v>
      </c>
      <c r="AS275" s="237"/>
      <c r="AT275" s="237" t="n">
        <f aca="false">SUM(AT276:AT276)</f>
        <v>0</v>
      </c>
      <c r="AU275" s="237" t="n">
        <f aca="false">SUM(AU276:AU276)</f>
        <v>0</v>
      </c>
      <c r="AV275" s="237" t="n">
        <f aca="false">SUM(AV276:AV276)</f>
        <v>0</v>
      </c>
      <c r="AW275" s="237" t="n">
        <f aca="false">SUM(AR275+AU275-AV275)</f>
        <v>26544.5616829252</v>
      </c>
      <c r="AX275" s="45"/>
      <c r="AY275" s="45"/>
      <c r="AZ275" s="45"/>
      <c r="BA275" s="45"/>
      <c r="BB275" s="45"/>
      <c r="BC275" s="45"/>
      <c r="BD275" s="45" t="n">
        <f aca="false">SUM(AX275+AY275+AZ275+BA275+BB275+BC275)</f>
        <v>0</v>
      </c>
      <c r="BE275" s="45" t="n">
        <f aca="false">SUM(AW275-BD275)</f>
        <v>26544.5616829252</v>
      </c>
      <c r="BF275" s="45" t="n">
        <f aca="false">SUM(BE275-AW275)</f>
        <v>0</v>
      </c>
      <c r="BG275" s="45" t="n">
        <f aca="false">SUM(BG276:BG278)</f>
        <v>0</v>
      </c>
      <c r="BH275" s="45" t="n">
        <f aca="false">SUM(BH276)</f>
        <v>0</v>
      </c>
      <c r="BI275" s="45" t="n">
        <f aca="false">SUM(BI276)</f>
        <v>0</v>
      </c>
      <c r="BJ275" s="45" t="n">
        <f aca="false">SUM(BJ276)</f>
        <v>0</v>
      </c>
      <c r="BK275" s="45"/>
      <c r="BL275" s="45"/>
      <c r="BM275" s="46" t="n">
        <v>0</v>
      </c>
    </row>
    <row r="276" customFormat="false" ht="12.75" hidden="true" customHeight="false" outlineLevel="0" collapsed="false">
      <c r="A276" s="238"/>
      <c r="B276" s="234"/>
      <c r="C276" s="234"/>
      <c r="D276" s="234"/>
      <c r="E276" s="234"/>
      <c r="F276" s="234"/>
      <c r="G276" s="234"/>
      <c r="H276" s="234"/>
      <c r="I276" s="244" t="n">
        <v>42231</v>
      </c>
      <c r="J276" s="245" t="s">
        <v>744</v>
      </c>
      <c r="K276" s="246"/>
      <c r="L276" s="246"/>
      <c r="M276" s="246"/>
      <c r="N276" s="246" t="n">
        <v>400000</v>
      </c>
      <c r="O276" s="246" t="n">
        <v>400000</v>
      </c>
      <c r="P276" s="246" t="n">
        <v>500000</v>
      </c>
      <c r="Q276" s="246" t="n">
        <v>500000</v>
      </c>
      <c r="R276" s="246"/>
      <c r="S276" s="246" t="n">
        <v>500000</v>
      </c>
      <c r="T276" s="246"/>
      <c r="U276" s="246"/>
      <c r="V276" s="237" t="n">
        <f aca="false">S276/P276*100</f>
        <v>100</v>
      </c>
      <c r="W276" s="246"/>
      <c r="X276" s="246"/>
      <c r="Y276" s="246" t="n">
        <v>50000</v>
      </c>
      <c r="Z276" s="246" t="n">
        <v>50000</v>
      </c>
      <c r="AA276" s="246" t="n">
        <v>50000</v>
      </c>
      <c r="AB276" s="246"/>
      <c r="AC276" s="246" t="n">
        <v>50000</v>
      </c>
      <c r="AD276" s="246" t="n">
        <v>50000</v>
      </c>
      <c r="AE276" s="246"/>
      <c r="AF276" s="246"/>
      <c r="AG276" s="248" t="n">
        <f aca="false">SUM(AD276+AE276-AF276)</f>
        <v>50000</v>
      </c>
      <c r="AH276" s="246"/>
      <c r="AI276" s="246" t="n">
        <v>50000</v>
      </c>
      <c r="AJ276" s="45" t="n">
        <v>0</v>
      </c>
      <c r="AK276" s="246" t="n">
        <v>150000</v>
      </c>
      <c r="AL276" s="246" t="n">
        <v>50000</v>
      </c>
      <c r="AM276" s="246"/>
      <c r="AN276" s="45" t="n">
        <f aca="false">SUM(AK276+AL276-AM276)</f>
        <v>200000</v>
      </c>
      <c r="AO276" s="237" t="n">
        <f aca="false">SUM(AN276/$AN$2)</f>
        <v>26544.5616829252</v>
      </c>
      <c r="AP276" s="45" t="n">
        <v>200000</v>
      </c>
      <c r="AQ276" s="45"/>
      <c r="AR276" s="237" t="n">
        <f aca="false">SUM(AP276/$AN$2)</f>
        <v>26544.5616829252</v>
      </c>
      <c r="AS276" s="237"/>
      <c r="AT276" s="237"/>
      <c r="AU276" s="237"/>
      <c r="AV276" s="237"/>
      <c r="AW276" s="237" t="n">
        <f aca="false">SUM(AR276+AU276-AV276)</f>
        <v>26544.5616829252</v>
      </c>
      <c r="AX276" s="45"/>
      <c r="AY276" s="45"/>
      <c r="AZ276" s="45"/>
      <c r="BA276" s="45" t="n">
        <v>26544.56</v>
      </c>
      <c r="BB276" s="45"/>
      <c r="BC276" s="45"/>
      <c r="BD276" s="45" t="n">
        <f aca="false">SUM(AX276+AY276+AZ276+BA276+BB276+BC276)</f>
        <v>26544.56</v>
      </c>
      <c r="BE276" s="45" t="n">
        <f aca="false">SUM(AW276-BD276)</f>
        <v>0.00168292520902469</v>
      </c>
      <c r="BF276" s="45" t="n">
        <f aca="false">SUM(BE276-AW276)</f>
        <v>-26544.56</v>
      </c>
      <c r="BG276" s="45"/>
      <c r="BH276" s="45" t="n">
        <v>0</v>
      </c>
      <c r="BI276" s="45" t="n">
        <v>0</v>
      </c>
      <c r="BJ276" s="45"/>
      <c r="BK276" s="45"/>
      <c r="BL276" s="45"/>
      <c r="BM276" s="46" t="n">
        <v>0</v>
      </c>
    </row>
    <row r="277" customFormat="false" ht="12.75" hidden="true" customHeight="false" outlineLevel="0" collapsed="false">
      <c r="A277" s="238"/>
      <c r="B277" s="234"/>
      <c r="C277" s="234"/>
      <c r="D277" s="234"/>
      <c r="E277" s="234"/>
      <c r="F277" s="234"/>
      <c r="G277" s="234"/>
      <c r="H277" s="234"/>
      <c r="I277" s="244" t="n">
        <v>423</v>
      </c>
      <c r="J277" s="245" t="s">
        <v>745</v>
      </c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37"/>
      <c r="W277" s="246"/>
      <c r="X277" s="246"/>
      <c r="Y277" s="246" t="n">
        <f aca="false">SUM(Y278)</f>
        <v>0</v>
      </c>
      <c r="Z277" s="246" t="n">
        <f aca="false">SUM(Z278)</f>
        <v>400000</v>
      </c>
      <c r="AA277" s="246" t="n">
        <f aca="false">AA278</f>
        <v>50000</v>
      </c>
      <c r="AB277" s="246" t="n">
        <f aca="false">AB278</f>
        <v>0</v>
      </c>
      <c r="AC277" s="246" t="n">
        <f aca="false">AC278</f>
        <v>150000</v>
      </c>
      <c r="AD277" s="246" t="n">
        <f aca="false">AD278</f>
        <v>150000</v>
      </c>
      <c r="AE277" s="246" t="n">
        <f aca="false">AE278</f>
        <v>0</v>
      </c>
      <c r="AF277" s="246" t="n">
        <f aca="false">AF278</f>
        <v>0</v>
      </c>
      <c r="AG277" s="246" t="n">
        <f aca="false">AG278</f>
        <v>150000</v>
      </c>
      <c r="AH277" s="246" t="n">
        <f aca="false">AH278</f>
        <v>143600</v>
      </c>
      <c r="AI277" s="246" t="n">
        <f aca="false">AI278</f>
        <v>100000</v>
      </c>
      <c r="AJ277" s="246" t="n">
        <f aca="false">AJ278</f>
        <v>0</v>
      </c>
      <c r="AK277" s="246" t="n">
        <f aca="false">AK278</f>
        <v>0</v>
      </c>
      <c r="AL277" s="246"/>
      <c r="AM277" s="246"/>
      <c r="AN277" s="45" t="n">
        <f aca="false">SUM(AK277+AL277-AM277)</f>
        <v>0</v>
      </c>
      <c r="AO277" s="237" t="n">
        <f aca="false">SUM(AN277/$AN$2)</f>
        <v>0</v>
      </c>
      <c r="AP277" s="45"/>
      <c r="AQ277" s="45"/>
      <c r="AR277" s="237" t="n">
        <f aca="false">SUM(AP277/$AN$2)</f>
        <v>0</v>
      </c>
      <c r="AS277" s="237"/>
      <c r="AT277" s="237"/>
      <c r="AU277" s="237"/>
      <c r="AV277" s="237"/>
      <c r="AW277" s="237" t="n">
        <f aca="false">SUM(AR277+AU277-AV277)</f>
        <v>0</v>
      </c>
      <c r="AX277" s="45"/>
      <c r="AY277" s="45"/>
      <c r="AZ277" s="45"/>
      <c r="BA277" s="45"/>
      <c r="BB277" s="45"/>
      <c r="BC277" s="45"/>
      <c r="BD277" s="45" t="n">
        <f aca="false">SUM(AX277+AY277+AZ277+BA277+BB277+BC277)</f>
        <v>0</v>
      </c>
      <c r="BE277" s="45" t="n">
        <f aca="false">SUM(AW277-BD277)</f>
        <v>0</v>
      </c>
      <c r="BF277" s="45" t="n">
        <f aca="false">SUM(BE277-AW277)</f>
        <v>0</v>
      </c>
      <c r="BG277" s="45"/>
      <c r="BH277" s="45" t="n">
        <f aca="false">SUM(BH278)</f>
        <v>3000</v>
      </c>
      <c r="BI277" s="45" t="n">
        <f aca="false">SUM(BI278)</f>
        <v>3000</v>
      </c>
      <c r="BJ277" s="45" t="n">
        <f aca="false">SUM(BJ278)</f>
        <v>0</v>
      </c>
      <c r="BK277" s="45"/>
      <c r="BL277" s="45"/>
      <c r="BM277" s="46" t="n">
        <f aca="false">SUM(BJ277/BI277*100)</f>
        <v>0</v>
      </c>
    </row>
    <row r="278" customFormat="false" ht="12.75" hidden="true" customHeight="false" outlineLevel="0" collapsed="false">
      <c r="A278" s="238"/>
      <c r="B278" s="234"/>
      <c r="C278" s="234"/>
      <c r="D278" s="234"/>
      <c r="E278" s="234"/>
      <c r="F278" s="234"/>
      <c r="G278" s="234"/>
      <c r="H278" s="234"/>
      <c r="I278" s="244" t="n">
        <v>42315</v>
      </c>
      <c r="J278" s="245" t="s">
        <v>745</v>
      </c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37"/>
      <c r="W278" s="246"/>
      <c r="X278" s="246"/>
      <c r="Y278" s="246" t="n">
        <v>0</v>
      </c>
      <c r="Z278" s="246" t="n">
        <v>400000</v>
      </c>
      <c r="AA278" s="246" t="n">
        <v>50000</v>
      </c>
      <c r="AB278" s="246"/>
      <c r="AC278" s="246" t="n">
        <v>150000</v>
      </c>
      <c r="AD278" s="246" t="n">
        <v>150000</v>
      </c>
      <c r="AE278" s="246"/>
      <c r="AF278" s="246"/>
      <c r="AG278" s="248" t="n">
        <f aca="false">SUM(AD278+AE278-AF278)</f>
        <v>150000</v>
      </c>
      <c r="AH278" s="246" t="n">
        <v>143600</v>
      </c>
      <c r="AI278" s="246" t="n">
        <v>100000</v>
      </c>
      <c r="AJ278" s="45" t="n">
        <v>0</v>
      </c>
      <c r="AK278" s="246" t="n">
        <v>0</v>
      </c>
      <c r="AL278" s="246"/>
      <c r="AM278" s="246"/>
      <c r="AN278" s="45" t="n">
        <f aca="false">SUM(AK278+AL278-AM278)</f>
        <v>0</v>
      </c>
      <c r="AO278" s="237" t="n">
        <f aca="false">SUM(AN278/$AN$2)</f>
        <v>0</v>
      </c>
      <c r="AP278" s="45"/>
      <c r="AQ278" s="45"/>
      <c r="AR278" s="237" t="n">
        <f aca="false">SUM(AP278/$AN$2)</f>
        <v>0</v>
      </c>
      <c r="AS278" s="237"/>
      <c r="AT278" s="237"/>
      <c r="AU278" s="237"/>
      <c r="AV278" s="237"/>
      <c r="AW278" s="237" t="n">
        <f aca="false">SUM(AR278+AU278-AV278)</f>
        <v>0</v>
      </c>
      <c r="AX278" s="45"/>
      <c r="AY278" s="45"/>
      <c r="AZ278" s="45"/>
      <c r="BA278" s="45"/>
      <c r="BB278" s="45"/>
      <c r="BC278" s="45"/>
      <c r="BD278" s="45" t="n">
        <f aca="false">SUM(AX278+AY278+AZ278+BA278+BB278+BC278)</f>
        <v>0</v>
      </c>
      <c r="BE278" s="45" t="n">
        <f aca="false">SUM(AW278-BD278)</f>
        <v>0</v>
      </c>
      <c r="BF278" s="45" t="n">
        <f aca="false">SUM(BE278-AW278)</f>
        <v>0</v>
      </c>
      <c r="BG278" s="45"/>
      <c r="BH278" s="45" t="n">
        <v>3000</v>
      </c>
      <c r="BI278" s="45" t="n">
        <v>3000</v>
      </c>
      <c r="BJ278" s="45"/>
      <c r="BK278" s="45"/>
      <c r="BL278" s="45"/>
      <c r="BM278" s="46" t="n">
        <f aca="false">SUM(BJ278/BI278*100)</f>
        <v>0</v>
      </c>
    </row>
    <row r="279" customFormat="false" ht="12.75" hidden="true" customHeight="false" outlineLevel="0" collapsed="false">
      <c r="A279" s="243" t="s">
        <v>746</v>
      </c>
      <c r="B279" s="249"/>
      <c r="C279" s="249"/>
      <c r="D279" s="249"/>
      <c r="E279" s="249"/>
      <c r="F279" s="249"/>
      <c r="G279" s="249"/>
      <c r="H279" s="249"/>
      <c r="I279" s="240" t="s">
        <v>747</v>
      </c>
      <c r="J279" s="241" t="s">
        <v>748</v>
      </c>
      <c r="K279" s="242" t="e">
        <f aca="false">SUM(K280+K291+K379+K306)</f>
        <v>#REF!</v>
      </c>
      <c r="L279" s="242" t="e">
        <f aca="false">SUM(L280+L291+L379+L306)</f>
        <v>#REF!</v>
      </c>
      <c r="M279" s="242" t="e">
        <f aca="false">SUM(M280+M291+M379+M306)</f>
        <v>#REF!</v>
      </c>
      <c r="N279" s="242" t="n">
        <f aca="false">SUM(N280+N379+N306+N291)</f>
        <v>88000</v>
      </c>
      <c r="O279" s="242" t="n">
        <f aca="false">SUM(O280+O379+O306+O291)</f>
        <v>88000</v>
      </c>
      <c r="P279" s="242" t="n">
        <f aca="false">SUM(P280+P379+P306+P291+P300)</f>
        <v>508000</v>
      </c>
      <c r="Q279" s="242" t="n">
        <f aca="false">SUM(Q280+Q379+Q306+Q291+Q300)</f>
        <v>508000</v>
      </c>
      <c r="R279" s="242" t="n">
        <f aca="false">SUM(R280+R379+R306+R291)</f>
        <v>39709.34</v>
      </c>
      <c r="S279" s="242" t="n">
        <f aca="false">SUM(S280+S379+S306+S291)</f>
        <v>98000</v>
      </c>
      <c r="T279" s="242" t="n">
        <f aca="false">SUM(T280+T379+T306+T291)</f>
        <v>35615.2</v>
      </c>
      <c r="U279" s="242" t="n">
        <f aca="false">SUM(U280+U379+U306+U291)</f>
        <v>0</v>
      </c>
      <c r="V279" s="242" t="n">
        <f aca="false">SUM(V280+V379+V306+V291)</f>
        <v>610</v>
      </c>
      <c r="W279" s="242" t="n">
        <f aca="false">SUM(W280+W379+W306+W291)</f>
        <v>88000</v>
      </c>
      <c r="X279" s="242" t="n">
        <f aca="false">SUM(X280+X379+X306+X291)</f>
        <v>118000</v>
      </c>
      <c r="Y279" s="242" t="n">
        <f aca="false">SUM(Y280+Y379+Y306+Y291)</f>
        <v>113000</v>
      </c>
      <c r="Z279" s="242" t="n">
        <f aca="false">SUM(Z280+Z379+Z306+Z291)</f>
        <v>128000</v>
      </c>
      <c r="AA279" s="242" t="n">
        <f aca="false">SUM(AA280+AA379+AA306+AA291)</f>
        <v>137000</v>
      </c>
      <c r="AB279" s="242" t="n">
        <f aca="false">SUM(AB280+AB379+AB306+AB291)</f>
        <v>57395.38</v>
      </c>
      <c r="AC279" s="242" t="n">
        <f aca="false">SUM(AC280+AC379+AC306+AC291)</f>
        <v>437000</v>
      </c>
      <c r="AD279" s="242" t="n">
        <f aca="false">SUM(AD280+AD379+AD306+AD291)</f>
        <v>427000</v>
      </c>
      <c r="AE279" s="242" t="n">
        <f aca="false">SUM(AE280+AE379+AE306+AE291)</f>
        <v>0</v>
      </c>
      <c r="AF279" s="242" t="n">
        <f aca="false">SUM(AF280+AF379+AF306+AF291)</f>
        <v>0</v>
      </c>
      <c r="AG279" s="242" t="n">
        <f aca="false">SUM(AG280+AG379+AG306+AG291)</f>
        <v>427000</v>
      </c>
      <c r="AH279" s="242" t="n">
        <f aca="false">SUM(AH280+AH379+AH306+AH291)</f>
        <v>218703.98</v>
      </c>
      <c r="AI279" s="242" t="n">
        <f aca="false">SUM(AI280+AI379+AI306+AI291)</f>
        <v>730000</v>
      </c>
      <c r="AJ279" s="242" t="n">
        <f aca="false">SUM(AJ280+AJ379+AJ306+AJ291)</f>
        <v>86900.66</v>
      </c>
      <c r="AK279" s="242" t="n">
        <f aca="false">SUM(AK280+AK379+AK306+AK291)</f>
        <v>852000</v>
      </c>
      <c r="AL279" s="242" t="n">
        <f aca="false">SUM(AL280+AL379+AL306+AL291)</f>
        <v>10000</v>
      </c>
      <c r="AM279" s="242" t="n">
        <f aca="false">SUM(AM280+AM379+AM306+AM291)</f>
        <v>150000</v>
      </c>
      <c r="AN279" s="242" t="n">
        <f aca="false">SUM(AN280+AN379+AN306+AN291)</f>
        <v>712000</v>
      </c>
      <c r="AO279" s="237" t="n">
        <f aca="false">SUM(AN279/$AN$2)</f>
        <v>94498.6395912137</v>
      </c>
      <c r="AP279" s="242" t="n">
        <f aca="false">SUM(AP280+AP379+AP306+AP291)</f>
        <v>531000</v>
      </c>
      <c r="AQ279" s="242" t="n">
        <f aca="false">SUM(AQ280+AQ379+AQ306+AQ291)</f>
        <v>0</v>
      </c>
      <c r="AR279" s="237" t="n">
        <f aca="false">SUM(AP279/$AN$2)</f>
        <v>70475.8112681664</v>
      </c>
      <c r="AS279" s="237"/>
      <c r="AT279" s="237" t="n">
        <f aca="false">SUM(AT280+AT379+AT306+AT291)</f>
        <v>31515.59</v>
      </c>
      <c r="AU279" s="237" t="n">
        <f aca="false">SUM(AU280+AU379+AU306+AU291)</f>
        <v>0</v>
      </c>
      <c r="AV279" s="237" t="n">
        <f aca="false">SUM(AV280+AV379+AV306+AV291)</f>
        <v>0</v>
      </c>
      <c r="AW279" s="237" t="n">
        <f aca="false">SUM(AR279+AU279-AV279)</f>
        <v>70475.8112681664</v>
      </c>
      <c r="AX279" s="45"/>
      <c r="AY279" s="45"/>
      <c r="AZ279" s="45"/>
      <c r="BA279" s="45"/>
      <c r="BB279" s="45"/>
      <c r="BC279" s="45"/>
      <c r="BD279" s="45" t="n">
        <f aca="false">SUM(AX279+AY279+AZ279+BA279+BB279+BC279)</f>
        <v>0</v>
      </c>
      <c r="BE279" s="45" t="n">
        <f aca="false">SUM(AW279-BD279)</f>
        <v>70475.8112681664</v>
      </c>
      <c r="BF279" s="45" t="n">
        <f aca="false">SUM(BE279-AW279)</f>
        <v>0</v>
      </c>
      <c r="BG279" s="45" t="n">
        <f aca="false">SUM(BG280+BG291+BG306)</f>
        <v>18614.04</v>
      </c>
      <c r="BH279" s="45" t="n">
        <f aca="false">SUM(BH280+BH291+BH306)</f>
        <v>37150</v>
      </c>
      <c r="BI279" s="45" t="n">
        <f aca="false">SUM(BI280+BI291+BI306)</f>
        <v>37150</v>
      </c>
      <c r="BJ279" s="45" t="n">
        <f aca="false">SUM(BJ280+BJ291+BJ306)</f>
        <v>22422.75</v>
      </c>
      <c r="BK279" s="45" t="n">
        <f aca="false">SUM(BK280+BK291+BK306)</f>
        <v>37800</v>
      </c>
      <c r="BL279" s="45" t="n">
        <f aca="false">SUM(BL280+BL291+BL306)</f>
        <v>38300</v>
      </c>
      <c r="BM279" s="46" t="n">
        <f aca="false">SUM(BJ279/BI279*100)</f>
        <v>60.35733512786</v>
      </c>
    </row>
    <row r="280" customFormat="false" ht="12.75" hidden="true" customHeight="false" outlineLevel="0" collapsed="false">
      <c r="A280" s="233" t="s">
        <v>749</v>
      </c>
      <c r="B280" s="234"/>
      <c r="C280" s="234"/>
      <c r="D280" s="234"/>
      <c r="E280" s="234"/>
      <c r="F280" s="234"/>
      <c r="G280" s="234"/>
      <c r="H280" s="234"/>
      <c r="I280" s="235" t="s">
        <v>533</v>
      </c>
      <c r="J280" s="236" t="s">
        <v>750</v>
      </c>
      <c r="K280" s="237" t="n">
        <f aca="false">SUM(K281)</f>
        <v>71746.5</v>
      </c>
      <c r="L280" s="237" t="n">
        <f aca="false">SUM(L281)</f>
        <v>180000</v>
      </c>
      <c r="M280" s="237" t="n">
        <f aca="false">SUM(M281)</f>
        <v>180000</v>
      </c>
      <c r="N280" s="237" t="n">
        <f aca="false">SUM(N281)</f>
        <v>61000</v>
      </c>
      <c r="O280" s="237" t="n">
        <f aca="false">SUM(O281)</f>
        <v>61000</v>
      </c>
      <c r="P280" s="237" t="n">
        <f aca="false">SUM(P281)</f>
        <v>70000</v>
      </c>
      <c r="Q280" s="237" t="n">
        <f aca="false">SUM(Q281)</f>
        <v>70000</v>
      </c>
      <c r="R280" s="237" t="n">
        <f aca="false">SUM(R281)</f>
        <v>21923.2</v>
      </c>
      <c r="S280" s="237" t="n">
        <f aca="false">SUM(S281)</f>
        <v>60000</v>
      </c>
      <c r="T280" s="237" t="n">
        <f aca="false">SUM(T281)</f>
        <v>16193.2</v>
      </c>
      <c r="U280" s="237" t="n">
        <f aca="false">SUM(U281)</f>
        <v>0</v>
      </c>
      <c r="V280" s="237" t="n">
        <f aca="false">SUM(V281)</f>
        <v>210</v>
      </c>
      <c r="W280" s="237" t="n">
        <f aca="false">SUM(W281)</f>
        <v>50000</v>
      </c>
      <c r="X280" s="237" t="n">
        <f aca="false">SUM(X281)</f>
        <v>50000</v>
      </c>
      <c r="Y280" s="237" t="n">
        <f aca="false">SUM(Y281)</f>
        <v>50000</v>
      </c>
      <c r="Z280" s="237" t="n">
        <f aca="false">SUM(Z281)</f>
        <v>65000</v>
      </c>
      <c r="AA280" s="237" t="n">
        <f aca="false">SUM(AA281)</f>
        <v>50000</v>
      </c>
      <c r="AB280" s="237" t="n">
        <f aca="false">SUM(AB281)</f>
        <v>23896.8</v>
      </c>
      <c r="AC280" s="237" t="n">
        <f aca="false">SUM(AC281)</f>
        <v>70000</v>
      </c>
      <c r="AD280" s="237" t="n">
        <f aca="false">SUM(AD281)</f>
        <v>70000</v>
      </c>
      <c r="AE280" s="237" t="n">
        <f aca="false">SUM(AE281)</f>
        <v>0</v>
      </c>
      <c r="AF280" s="237" t="n">
        <f aca="false">SUM(AF281)</f>
        <v>0</v>
      </c>
      <c r="AG280" s="237" t="n">
        <f aca="false">SUM(AG281)</f>
        <v>70000</v>
      </c>
      <c r="AH280" s="237" t="n">
        <f aca="false">SUM(AH281)</f>
        <v>46387.46</v>
      </c>
      <c r="AI280" s="237" t="n">
        <f aca="false">SUM(AI281)</f>
        <v>120000</v>
      </c>
      <c r="AJ280" s="237" t="n">
        <f aca="false">SUM(AJ281)</f>
        <v>63901.96</v>
      </c>
      <c r="AK280" s="237" t="n">
        <f aca="false">SUM(AK281)</f>
        <v>242000</v>
      </c>
      <c r="AL280" s="237" t="n">
        <f aca="false">SUM(AL281)</f>
        <v>10000</v>
      </c>
      <c r="AM280" s="237" t="n">
        <f aca="false">SUM(AM281)</f>
        <v>0</v>
      </c>
      <c r="AN280" s="237" t="n">
        <f aca="false">SUM(AN281)</f>
        <v>252000</v>
      </c>
      <c r="AO280" s="237" t="n">
        <f aca="false">SUM(AN280/$AN$2)</f>
        <v>33446.1477204858</v>
      </c>
      <c r="AP280" s="237" t="n">
        <f aca="false">SUM(AP281)</f>
        <v>227000</v>
      </c>
      <c r="AQ280" s="237" t="n">
        <f aca="false">SUM(AQ281)</f>
        <v>0</v>
      </c>
      <c r="AR280" s="237" t="n">
        <f aca="false">SUM(AP280/$AN$2)</f>
        <v>30128.0775101201</v>
      </c>
      <c r="AS280" s="237"/>
      <c r="AT280" s="237" t="n">
        <f aca="false">SUM(AT281)</f>
        <v>12461.14</v>
      </c>
      <c r="AU280" s="237" t="n">
        <f aca="false">SUM(AU281)</f>
        <v>0</v>
      </c>
      <c r="AV280" s="237" t="n">
        <f aca="false">SUM(AV281)</f>
        <v>0</v>
      </c>
      <c r="AW280" s="237" t="n">
        <f aca="false">SUM(AR280+AU280-AV280)</f>
        <v>30128.0775101201</v>
      </c>
      <c r="AX280" s="45"/>
      <c r="AY280" s="45"/>
      <c r="AZ280" s="45"/>
      <c r="BA280" s="45"/>
      <c r="BB280" s="45"/>
      <c r="BC280" s="45"/>
      <c r="BD280" s="45" t="n">
        <f aca="false">SUM(AX280+AY280+AZ280+BA280+BB280+BC280)</f>
        <v>0</v>
      </c>
      <c r="BE280" s="45" t="n">
        <f aca="false">SUM(AW280-BD280)</f>
        <v>30128.0775101201</v>
      </c>
      <c r="BF280" s="45" t="n">
        <f aca="false">SUM(BE280-AW280)</f>
        <v>0</v>
      </c>
      <c r="BG280" s="45" t="n">
        <f aca="false">SUM(BG283)</f>
        <v>15936.81</v>
      </c>
      <c r="BH280" s="45" t="n">
        <f aca="false">SUM(BH283)</f>
        <v>32000</v>
      </c>
      <c r="BI280" s="45" t="n">
        <f aca="false">SUM(BI283)</f>
        <v>32000</v>
      </c>
      <c r="BJ280" s="45" t="n">
        <f aca="false">SUM(BJ283)</f>
        <v>22422.75</v>
      </c>
      <c r="BK280" s="45" t="n">
        <f aca="false">SUM(BK283)</f>
        <v>32500</v>
      </c>
      <c r="BL280" s="45" t="n">
        <f aca="false">SUM(BL283)</f>
        <v>33000</v>
      </c>
      <c r="BM280" s="46" t="n">
        <f aca="false">SUM(BJ280/BI280*100)</f>
        <v>70.07109375</v>
      </c>
    </row>
    <row r="281" customFormat="false" ht="12.75" hidden="true" customHeight="false" outlineLevel="0" collapsed="false">
      <c r="A281" s="233"/>
      <c r="B281" s="234"/>
      <c r="C281" s="234"/>
      <c r="D281" s="234"/>
      <c r="E281" s="234"/>
      <c r="F281" s="234"/>
      <c r="G281" s="234"/>
      <c r="H281" s="234"/>
      <c r="I281" s="240" t="s">
        <v>751</v>
      </c>
      <c r="J281" s="241"/>
      <c r="K281" s="242" t="n">
        <f aca="false">SUM(K283)</f>
        <v>71746.5</v>
      </c>
      <c r="L281" s="242" t="n">
        <f aca="false">SUM(L283)</f>
        <v>180000</v>
      </c>
      <c r="M281" s="242" t="n">
        <f aca="false">SUM(M283)</f>
        <v>180000</v>
      </c>
      <c r="N281" s="242" t="n">
        <f aca="false">SUM(N283)</f>
        <v>61000</v>
      </c>
      <c r="O281" s="242" t="n">
        <f aca="false">SUM(O283)</f>
        <v>61000</v>
      </c>
      <c r="P281" s="242" t="n">
        <f aca="false">SUM(P283)</f>
        <v>70000</v>
      </c>
      <c r="Q281" s="242" t="n">
        <f aca="false">SUM(Q283)</f>
        <v>70000</v>
      </c>
      <c r="R281" s="242" t="n">
        <f aca="false">SUM(R283)</f>
        <v>21923.2</v>
      </c>
      <c r="S281" s="242" t="n">
        <f aca="false">SUM(S283)</f>
        <v>60000</v>
      </c>
      <c r="T281" s="242" t="n">
        <f aca="false">SUM(T283)</f>
        <v>16193.2</v>
      </c>
      <c r="U281" s="242" t="n">
        <f aca="false">SUM(U283)</f>
        <v>0</v>
      </c>
      <c r="V281" s="242" t="n">
        <f aca="false">SUM(V283)</f>
        <v>210</v>
      </c>
      <c r="W281" s="242" t="n">
        <f aca="false">SUM(W283)</f>
        <v>50000</v>
      </c>
      <c r="X281" s="242" t="n">
        <f aca="false">SUM(X283)</f>
        <v>50000</v>
      </c>
      <c r="Y281" s="242" t="n">
        <f aca="false">SUM(Y283)</f>
        <v>50000</v>
      </c>
      <c r="Z281" s="242" t="n">
        <f aca="false">SUM(Z283)</f>
        <v>65000</v>
      </c>
      <c r="AA281" s="242" t="n">
        <f aca="false">SUM(AA283)</f>
        <v>50000</v>
      </c>
      <c r="AB281" s="242" t="n">
        <f aca="false">SUM(AB283)</f>
        <v>23896.8</v>
      </c>
      <c r="AC281" s="242" t="n">
        <f aca="false">SUM(AC283)</f>
        <v>70000</v>
      </c>
      <c r="AD281" s="242" t="n">
        <f aca="false">SUM(AD283)</f>
        <v>70000</v>
      </c>
      <c r="AE281" s="242" t="n">
        <f aca="false">SUM(AE283)</f>
        <v>0</v>
      </c>
      <c r="AF281" s="242" t="n">
        <f aca="false">SUM(AF283)</f>
        <v>0</v>
      </c>
      <c r="AG281" s="242" t="n">
        <f aca="false">SUM(AG283)</f>
        <v>70000</v>
      </c>
      <c r="AH281" s="242" t="n">
        <f aca="false">SUM(AH283)</f>
        <v>46387.46</v>
      </c>
      <c r="AI281" s="242" t="n">
        <f aca="false">SUM(AI283)</f>
        <v>120000</v>
      </c>
      <c r="AJ281" s="242" t="n">
        <f aca="false">SUM(AJ283)</f>
        <v>63901.96</v>
      </c>
      <c r="AK281" s="242" t="n">
        <f aca="false">SUM(AK283)</f>
        <v>242000</v>
      </c>
      <c r="AL281" s="242" t="n">
        <f aca="false">SUM(AL283)</f>
        <v>10000</v>
      </c>
      <c r="AM281" s="242" t="n">
        <f aca="false">SUM(AM283)</f>
        <v>0</v>
      </c>
      <c r="AN281" s="242" t="n">
        <f aca="false">SUM(AN283)</f>
        <v>252000</v>
      </c>
      <c r="AO281" s="237" t="n">
        <f aca="false">SUM(AN281/$AN$2)</f>
        <v>33446.1477204858</v>
      </c>
      <c r="AP281" s="242" t="n">
        <f aca="false">SUM(AP283)</f>
        <v>227000</v>
      </c>
      <c r="AQ281" s="242" t="n">
        <f aca="false">SUM(AQ283)</f>
        <v>0</v>
      </c>
      <c r="AR281" s="237" t="n">
        <f aca="false">SUM(AP281/$AN$2)</f>
        <v>30128.0775101201</v>
      </c>
      <c r="AS281" s="237"/>
      <c r="AT281" s="237" t="n">
        <f aca="false">SUM(AT283)</f>
        <v>12461.14</v>
      </c>
      <c r="AU281" s="237" t="n">
        <f aca="false">SUM(AU283)</f>
        <v>0</v>
      </c>
      <c r="AV281" s="237" t="n">
        <f aca="false">SUM(AV283)</f>
        <v>0</v>
      </c>
      <c r="AW281" s="237" t="n">
        <f aca="false">SUM(AR281+AU281-AV281)</f>
        <v>30128.0775101201</v>
      </c>
      <c r="AX281" s="45"/>
      <c r="AY281" s="45"/>
      <c r="AZ281" s="45"/>
      <c r="BA281" s="45"/>
      <c r="BB281" s="45"/>
      <c r="BC281" s="45"/>
      <c r="BD281" s="45" t="n">
        <f aca="false">SUM(AX281+AY281+AZ281+BA281+BB281+BC281)</f>
        <v>0</v>
      </c>
      <c r="BE281" s="45" t="n">
        <f aca="false">SUM(AW281-BD281)</f>
        <v>30128.0775101201</v>
      </c>
      <c r="BF281" s="45" t="n">
        <f aca="false">SUM(BE281-AW281)</f>
        <v>0</v>
      </c>
      <c r="BG281" s="45"/>
      <c r="BH281" s="45" t="n">
        <f aca="false">SUM(BH282)</f>
        <v>32000</v>
      </c>
      <c r="BI281" s="45" t="n">
        <f aca="false">SUM(BI282)</f>
        <v>32000</v>
      </c>
      <c r="BJ281" s="45" t="n">
        <f aca="false">SUM(BJ282)</f>
        <v>307.587553846154</v>
      </c>
      <c r="BK281" s="45" t="n">
        <f aca="false">SUM(BK282)</f>
        <v>0</v>
      </c>
      <c r="BL281" s="45" t="n">
        <f aca="false">SUM(BL282)</f>
        <v>0</v>
      </c>
      <c r="BM281" s="46" t="n">
        <f aca="false">SUM(BJ281/BI281*100)</f>
        <v>0.961211105769231</v>
      </c>
    </row>
    <row r="282" customFormat="false" ht="12.75" hidden="true" customHeight="false" outlineLevel="0" collapsed="false">
      <c r="A282" s="233"/>
      <c r="B282" s="234" t="s">
        <v>537</v>
      </c>
      <c r="C282" s="234"/>
      <c r="D282" s="234"/>
      <c r="E282" s="234"/>
      <c r="F282" s="234"/>
      <c r="G282" s="234"/>
      <c r="H282" s="234"/>
      <c r="I282" s="244" t="s">
        <v>538</v>
      </c>
      <c r="J282" s="245" t="s">
        <v>75</v>
      </c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  <c r="AJ282" s="242"/>
      <c r="AK282" s="242"/>
      <c r="AL282" s="242"/>
      <c r="AM282" s="242"/>
      <c r="AN282" s="242"/>
      <c r="AO282" s="237" t="n">
        <f aca="false">SUM(AN282/$AN$2)</f>
        <v>0</v>
      </c>
      <c r="AP282" s="242" t="n">
        <v>227000</v>
      </c>
      <c r="AQ282" s="242"/>
      <c r="AR282" s="237" t="n">
        <f aca="false">SUM(AP282/$AN$2)</f>
        <v>30128.0775101201</v>
      </c>
      <c r="AS282" s="237" t="n">
        <f aca="false">SUM(AQ282/$AN$2)</f>
        <v>0</v>
      </c>
      <c r="AT282" s="237" t="n">
        <f aca="false">SUM(AR282/$AN$2)</f>
        <v>3998.68305927668</v>
      </c>
      <c r="AU282" s="237" t="n">
        <f aca="false">SUM(AS282/$AN$2)</f>
        <v>0</v>
      </c>
      <c r="AV282" s="237"/>
      <c r="AW282" s="237" t="n">
        <v>30128.08</v>
      </c>
      <c r="AX282" s="45"/>
      <c r="AY282" s="45"/>
      <c r="AZ282" s="45"/>
      <c r="BA282" s="45"/>
      <c r="BB282" s="45"/>
      <c r="BC282" s="45"/>
      <c r="BD282" s="45" t="n">
        <f aca="false">SUM(AX282+AY282+AZ282+BA282+BB282+BC282)</f>
        <v>0</v>
      </c>
      <c r="BE282" s="45" t="n">
        <f aca="false">SUM(AW282-BD282)</f>
        <v>30128.08</v>
      </c>
      <c r="BF282" s="45" t="n">
        <f aca="false">SUM(BE282-AW282)</f>
        <v>0</v>
      </c>
      <c r="BG282" s="45"/>
      <c r="BH282" s="45" t="n">
        <v>32000</v>
      </c>
      <c r="BI282" s="45" t="n">
        <v>32000</v>
      </c>
      <c r="BJ282" s="45" t="n">
        <f aca="false">SUM(BM286:BM290)</f>
        <v>307.587553846154</v>
      </c>
      <c r="BK282" s="45" t="n">
        <f aca="false">SUM(BO286:BO291)</f>
        <v>0</v>
      </c>
      <c r="BL282" s="45" t="n">
        <f aca="false">SUM(BP286:BP291)</f>
        <v>0</v>
      </c>
      <c r="BM282" s="46" t="n">
        <f aca="false">SUM(BJ282/BI282*100)</f>
        <v>0.961211105769231</v>
      </c>
    </row>
    <row r="283" customFormat="false" ht="12.75" hidden="true" customHeight="false" outlineLevel="0" collapsed="false">
      <c r="A283" s="243"/>
      <c r="B283" s="247"/>
      <c r="C283" s="247"/>
      <c r="D283" s="247"/>
      <c r="E283" s="247"/>
      <c r="F283" s="247"/>
      <c r="G283" s="247"/>
      <c r="H283" s="247"/>
      <c r="I283" s="235" t="n">
        <v>3</v>
      </c>
      <c r="J283" s="236" t="s">
        <v>234</v>
      </c>
      <c r="K283" s="237" t="n">
        <f aca="false">SUM(K284)</f>
        <v>71746.5</v>
      </c>
      <c r="L283" s="237" t="n">
        <f aca="false">SUM(L284)</f>
        <v>180000</v>
      </c>
      <c r="M283" s="237" t="n">
        <f aca="false">SUM(M284)</f>
        <v>180000</v>
      </c>
      <c r="N283" s="237" t="n">
        <f aca="false">SUM(N284)</f>
        <v>61000</v>
      </c>
      <c r="O283" s="237" t="n">
        <f aca="false">SUM(O284)</f>
        <v>61000</v>
      </c>
      <c r="P283" s="237" t="n">
        <f aca="false">SUM(P284)</f>
        <v>70000</v>
      </c>
      <c r="Q283" s="237" t="n">
        <f aca="false">SUM(Q284)</f>
        <v>70000</v>
      </c>
      <c r="R283" s="237" t="n">
        <f aca="false">SUM(R284)</f>
        <v>21923.2</v>
      </c>
      <c r="S283" s="237" t="n">
        <f aca="false">SUM(S284)</f>
        <v>60000</v>
      </c>
      <c r="T283" s="237" t="n">
        <f aca="false">SUM(T284)</f>
        <v>16193.2</v>
      </c>
      <c r="U283" s="237" t="n">
        <f aca="false">SUM(U284)</f>
        <v>0</v>
      </c>
      <c r="V283" s="237" t="n">
        <f aca="false">SUM(V284)</f>
        <v>210</v>
      </c>
      <c r="W283" s="237" t="n">
        <f aca="false">SUM(W284)</f>
        <v>50000</v>
      </c>
      <c r="X283" s="237" t="n">
        <f aca="false">SUM(X284)</f>
        <v>50000</v>
      </c>
      <c r="Y283" s="237" t="n">
        <f aca="false">SUM(Y284)</f>
        <v>50000</v>
      </c>
      <c r="Z283" s="237" t="n">
        <f aca="false">SUM(Z284)</f>
        <v>65000</v>
      </c>
      <c r="AA283" s="237" t="n">
        <f aca="false">SUM(AA284)</f>
        <v>50000</v>
      </c>
      <c r="AB283" s="237" t="n">
        <f aca="false">SUM(AB284)</f>
        <v>23896.8</v>
      </c>
      <c r="AC283" s="237" t="n">
        <f aca="false">SUM(AC284)</f>
        <v>70000</v>
      </c>
      <c r="AD283" s="237" t="n">
        <f aca="false">SUM(AD284)</f>
        <v>70000</v>
      </c>
      <c r="AE283" s="237" t="n">
        <f aca="false">SUM(AE284)</f>
        <v>0</v>
      </c>
      <c r="AF283" s="237" t="n">
        <f aca="false">SUM(AF284)</f>
        <v>0</v>
      </c>
      <c r="AG283" s="237" t="n">
        <f aca="false">SUM(AG284)</f>
        <v>70000</v>
      </c>
      <c r="AH283" s="237" t="n">
        <f aca="false">SUM(AH284)</f>
        <v>46387.46</v>
      </c>
      <c r="AI283" s="237" t="n">
        <f aca="false">SUM(AI284)</f>
        <v>120000</v>
      </c>
      <c r="AJ283" s="237" t="n">
        <f aca="false">SUM(AJ284)</f>
        <v>63901.96</v>
      </c>
      <c r="AK283" s="237" t="n">
        <f aca="false">SUM(AK284)</f>
        <v>242000</v>
      </c>
      <c r="AL283" s="237" t="n">
        <f aca="false">SUM(AL284)</f>
        <v>10000</v>
      </c>
      <c r="AM283" s="237" t="n">
        <f aca="false">SUM(AM284)</f>
        <v>0</v>
      </c>
      <c r="AN283" s="237" t="n">
        <f aca="false">SUM(AN284)</f>
        <v>252000</v>
      </c>
      <c r="AO283" s="237" t="n">
        <f aca="false">SUM(AN283/$AN$2)</f>
        <v>33446.1477204858</v>
      </c>
      <c r="AP283" s="237" t="n">
        <f aca="false">SUM(AP284)</f>
        <v>227000</v>
      </c>
      <c r="AQ283" s="237" t="n">
        <f aca="false">SUM(AQ284)</f>
        <v>0</v>
      </c>
      <c r="AR283" s="237" t="n">
        <f aca="false">SUM(AP283/$AN$2)</f>
        <v>30128.0775101201</v>
      </c>
      <c r="AS283" s="237"/>
      <c r="AT283" s="237" t="n">
        <f aca="false">SUM(AT284)</f>
        <v>12461.14</v>
      </c>
      <c r="AU283" s="237" t="n">
        <f aca="false">SUM(AU284)</f>
        <v>0</v>
      </c>
      <c r="AV283" s="237" t="n">
        <f aca="false">SUM(AV284)</f>
        <v>0</v>
      </c>
      <c r="AW283" s="237" t="n">
        <f aca="false">SUM(AR283+AU283-AV283)</f>
        <v>30128.0775101201</v>
      </c>
      <c r="AX283" s="45"/>
      <c r="AY283" s="45"/>
      <c r="AZ283" s="45"/>
      <c r="BA283" s="45"/>
      <c r="BB283" s="45"/>
      <c r="BC283" s="45"/>
      <c r="BD283" s="45" t="n">
        <f aca="false">SUM(AX283+AY283+AZ283+BA283+BB283+BC283)</f>
        <v>0</v>
      </c>
      <c r="BE283" s="45" t="n">
        <f aca="false">SUM(AW283-BD283)</f>
        <v>30128.0775101201</v>
      </c>
      <c r="BF283" s="45" t="n">
        <f aca="false">SUM(BE283-AW283)</f>
        <v>0</v>
      </c>
      <c r="BG283" s="45" t="n">
        <f aca="false">SUM(BG284)</f>
        <v>15936.81</v>
      </c>
      <c r="BH283" s="45" t="n">
        <f aca="false">SUM(BH284)</f>
        <v>32000</v>
      </c>
      <c r="BI283" s="45" t="n">
        <f aca="false">SUM(BI284)</f>
        <v>32000</v>
      </c>
      <c r="BJ283" s="45" t="n">
        <f aca="false">SUM(BJ284)</f>
        <v>22422.75</v>
      </c>
      <c r="BK283" s="45" t="n">
        <f aca="false">SUM(BK284)</f>
        <v>32500</v>
      </c>
      <c r="BL283" s="45" t="n">
        <f aca="false">SUM(BL284)</f>
        <v>33000</v>
      </c>
      <c r="BM283" s="46" t="n">
        <f aca="false">SUM(BJ283/BI283*100)</f>
        <v>70.07109375</v>
      </c>
    </row>
    <row r="284" customFormat="false" ht="12.75" hidden="true" customHeight="false" outlineLevel="0" collapsed="false">
      <c r="A284" s="243"/>
      <c r="B284" s="247" t="s">
        <v>538</v>
      </c>
      <c r="C284" s="247"/>
      <c r="D284" s="247"/>
      <c r="E284" s="247"/>
      <c r="F284" s="247"/>
      <c r="G284" s="247"/>
      <c r="H284" s="247"/>
      <c r="I284" s="235" t="n">
        <v>37</v>
      </c>
      <c r="J284" s="236" t="s">
        <v>674</v>
      </c>
      <c r="K284" s="237" t="n">
        <f aca="false">SUM(K285)</f>
        <v>71746.5</v>
      </c>
      <c r="L284" s="237" t="n">
        <f aca="false">SUM(L285)</f>
        <v>180000</v>
      </c>
      <c r="M284" s="237" t="n">
        <f aca="false">SUM(M285)</f>
        <v>180000</v>
      </c>
      <c r="N284" s="237" t="n">
        <f aca="false">SUM(N285)</f>
        <v>61000</v>
      </c>
      <c r="O284" s="237" t="n">
        <f aca="false">SUM(O285)</f>
        <v>61000</v>
      </c>
      <c r="P284" s="237" t="n">
        <f aca="false">SUM(P285)</f>
        <v>70000</v>
      </c>
      <c r="Q284" s="237" t="n">
        <f aca="false">SUM(Q285)</f>
        <v>70000</v>
      </c>
      <c r="R284" s="237" t="n">
        <f aca="false">SUM(R285)</f>
        <v>21923.2</v>
      </c>
      <c r="S284" s="237" t="n">
        <f aca="false">SUM(S285)</f>
        <v>60000</v>
      </c>
      <c r="T284" s="237" t="n">
        <f aca="false">SUM(T285)</f>
        <v>16193.2</v>
      </c>
      <c r="U284" s="237" t="n">
        <f aca="false">SUM(U285)</f>
        <v>0</v>
      </c>
      <c r="V284" s="237" t="n">
        <f aca="false">SUM(V285)</f>
        <v>210</v>
      </c>
      <c r="W284" s="237" t="n">
        <f aca="false">SUM(W285)</f>
        <v>50000</v>
      </c>
      <c r="X284" s="237" t="n">
        <f aca="false">SUM(X285)</f>
        <v>50000</v>
      </c>
      <c r="Y284" s="237" t="n">
        <f aca="false">SUM(Y285)</f>
        <v>50000</v>
      </c>
      <c r="Z284" s="237" t="n">
        <f aca="false">SUM(Z285)</f>
        <v>65000</v>
      </c>
      <c r="AA284" s="237" t="n">
        <f aca="false">SUM(AA285)</f>
        <v>50000</v>
      </c>
      <c r="AB284" s="237" t="n">
        <f aca="false">SUM(AB285)</f>
        <v>23896.8</v>
      </c>
      <c r="AC284" s="237" t="n">
        <f aca="false">SUM(AC285)</f>
        <v>70000</v>
      </c>
      <c r="AD284" s="237" t="n">
        <f aca="false">SUM(AD285)</f>
        <v>70000</v>
      </c>
      <c r="AE284" s="237" t="n">
        <f aca="false">SUM(AE285)</f>
        <v>0</v>
      </c>
      <c r="AF284" s="237" t="n">
        <f aca="false">SUM(AF285)</f>
        <v>0</v>
      </c>
      <c r="AG284" s="237" t="n">
        <f aca="false">SUM(AG285)</f>
        <v>70000</v>
      </c>
      <c r="AH284" s="237" t="n">
        <f aca="false">SUM(AH285)</f>
        <v>46387.46</v>
      </c>
      <c r="AI284" s="237" t="n">
        <f aca="false">SUM(AI285)</f>
        <v>120000</v>
      </c>
      <c r="AJ284" s="237" t="n">
        <f aca="false">SUM(AJ285)</f>
        <v>63901.96</v>
      </c>
      <c r="AK284" s="237" t="n">
        <f aca="false">SUM(AK285)</f>
        <v>242000</v>
      </c>
      <c r="AL284" s="237" t="n">
        <f aca="false">SUM(AL285)</f>
        <v>10000</v>
      </c>
      <c r="AM284" s="237" t="n">
        <f aca="false">SUM(AM285)</f>
        <v>0</v>
      </c>
      <c r="AN284" s="237" t="n">
        <f aca="false">SUM(AN285)</f>
        <v>252000</v>
      </c>
      <c r="AO284" s="237" t="n">
        <f aca="false">SUM(AN284/$AN$2)</f>
        <v>33446.1477204858</v>
      </c>
      <c r="AP284" s="237" t="n">
        <f aca="false">SUM(AP285)</f>
        <v>227000</v>
      </c>
      <c r="AQ284" s="237"/>
      <c r="AR284" s="237" t="n">
        <f aca="false">SUM(AP284/$AN$2)</f>
        <v>30128.0775101201</v>
      </c>
      <c r="AS284" s="237"/>
      <c r="AT284" s="237" t="n">
        <f aca="false">SUM(AT285)</f>
        <v>12461.14</v>
      </c>
      <c r="AU284" s="237" t="n">
        <f aca="false">SUM(AU285)</f>
        <v>0</v>
      </c>
      <c r="AV284" s="237" t="n">
        <f aca="false">SUM(AV285)</f>
        <v>0</v>
      </c>
      <c r="AW284" s="237" t="n">
        <f aca="false">SUM(AR284+AU284-AV284)</f>
        <v>30128.0775101201</v>
      </c>
      <c r="AX284" s="45"/>
      <c r="AY284" s="45"/>
      <c r="AZ284" s="45"/>
      <c r="BA284" s="45"/>
      <c r="BB284" s="45"/>
      <c r="BC284" s="45"/>
      <c r="BD284" s="45" t="n">
        <f aca="false">SUM(AX284+AY284+AZ284+BA284+BB284+BC284)</f>
        <v>0</v>
      </c>
      <c r="BE284" s="45" t="n">
        <f aca="false">SUM(AW284-BD284)</f>
        <v>30128.0775101201</v>
      </c>
      <c r="BF284" s="45" t="n">
        <f aca="false">SUM(BE284-AW284)</f>
        <v>0</v>
      </c>
      <c r="BG284" s="45" t="n">
        <f aca="false">SUM(BG285)</f>
        <v>15936.81</v>
      </c>
      <c r="BH284" s="45" t="n">
        <f aca="false">SUM(BH285)</f>
        <v>32000</v>
      </c>
      <c r="BI284" s="45" t="n">
        <f aca="false">SUM(BI285)</f>
        <v>32000</v>
      </c>
      <c r="BJ284" s="45" t="n">
        <f aca="false">SUM(BJ285)</f>
        <v>22422.75</v>
      </c>
      <c r="BK284" s="45" t="n">
        <v>32500</v>
      </c>
      <c r="BL284" s="45" t="n">
        <v>33000</v>
      </c>
      <c r="BM284" s="46" t="n">
        <f aca="false">SUM(BJ284/BI284*100)</f>
        <v>70.07109375</v>
      </c>
    </row>
    <row r="285" customFormat="false" ht="13.5" hidden="true" customHeight="true" outlineLevel="0" collapsed="false">
      <c r="A285" s="238"/>
      <c r="B285" s="234"/>
      <c r="C285" s="234"/>
      <c r="D285" s="234"/>
      <c r="E285" s="234"/>
      <c r="F285" s="234"/>
      <c r="G285" s="234"/>
      <c r="H285" s="234"/>
      <c r="I285" s="244" t="n">
        <v>372</v>
      </c>
      <c r="J285" s="245" t="s">
        <v>752</v>
      </c>
      <c r="K285" s="246" t="n">
        <f aca="false">SUM(K286)</f>
        <v>71746.5</v>
      </c>
      <c r="L285" s="246" t="n">
        <f aca="false">SUM(L286)</f>
        <v>180000</v>
      </c>
      <c r="M285" s="246" t="n">
        <f aca="false">SUM(M286)</f>
        <v>180000</v>
      </c>
      <c r="N285" s="246" t="n">
        <f aca="false">SUM(N286:N287)</f>
        <v>61000</v>
      </c>
      <c r="O285" s="246" t="n">
        <f aca="false">SUM(O286:O287)</f>
        <v>61000</v>
      </c>
      <c r="P285" s="246" t="n">
        <f aca="false">SUM(P286:P287)</f>
        <v>70000</v>
      </c>
      <c r="Q285" s="246" t="n">
        <f aca="false">SUM(Q286:Q287)</f>
        <v>70000</v>
      </c>
      <c r="R285" s="246" t="n">
        <f aca="false">SUM(R286:R287)</f>
        <v>21923.2</v>
      </c>
      <c r="S285" s="246" t="n">
        <f aca="false">SUM(S286:S287)</f>
        <v>60000</v>
      </c>
      <c r="T285" s="246" t="n">
        <f aca="false">SUM(T286:T287)</f>
        <v>16193.2</v>
      </c>
      <c r="U285" s="246" t="n">
        <f aca="false">SUM(U286:U287)</f>
        <v>0</v>
      </c>
      <c r="V285" s="246" t="n">
        <f aca="false">SUM(V286:V287)</f>
        <v>210</v>
      </c>
      <c r="W285" s="246" t="n">
        <f aca="false">SUM(W286:W287)</f>
        <v>50000</v>
      </c>
      <c r="X285" s="246" t="n">
        <f aca="false">SUM(X286:X290)</f>
        <v>50000</v>
      </c>
      <c r="Y285" s="246" t="n">
        <f aca="false">SUM(Y286:Y290)</f>
        <v>50000</v>
      </c>
      <c r="Z285" s="246" t="n">
        <f aca="false">SUM(Z286:Z290)</f>
        <v>65000</v>
      </c>
      <c r="AA285" s="246" t="n">
        <f aca="false">SUM(AA286:AA290)</f>
        <v>50000</v>
      </c>
      <c r="AB285" s="246" t="n">
        <f aca="false">SUM(AB286:AB290)</f>
        <v>23896.8</v>
      </c>
      <c r="AC285" s="246" t="n">
        <f aca="false">SUM(AC286:AC290)</f>
        <v>70000</v>
      </c>
      <c r="AD285" s="246" t="n">
        <f aca="false">SUM(AD286:AD290)</f>
        <v>70000</v>
      </c>
      <c r="AE285" s="246" t="n">
        <f aca="false">SUM(AE286:AE290)</f>
        <v>0</v>
      </c>
      <c r="AF285" s="246" t="n">
        <f aca="false">SUM(AF286:AF290)</f>
        <v>0</v>
      </c>
      <c r="AG285" s="246" t="n">
        <f aca="false">SUM(AG286:AG290)</f>
        <v>70000</v>
      </c>
      <c r="AH285" s="246" t="n">
        <f aca="false">SUM(AH286:AH290)</f>
        <v>46387.46</v>
      </c>
      <c r="AI285" s="246" t="n">
        <f aca="false">SUM(AI286:AI290)</f>
        <v>120000</v>
      </c>
      <c r="AJ285" s="246" t="n">
        <f aca="false">SUM(AJ286:AJ290)</f>
        <v>63901.96</v>
      </c>
      <c r="AK285" s="246" t="n">
        <f aca="false">SUM(AK286:AK290)</f>
        <v>242000</v>
      </c>
      <c r="AL285" s="246" t="n">
        <f aca="false">SUM(AL286:AL290)</f>
        <v>10000</v>
      </c>
      <c r="AM285" s="246" t="n">
        <f aca="false">SUM(AM286:AM290)</f>
        <v>0</v>
      </c>
      <c r="AN285" s="246" t="n">
        <f aca="false">SUM(AN286:AN290)</f>
        <v>252000</v>
      </c>
      <c r="AO285" s="237" t="n">
        <f aca="false">SUM(AN285/$AN$2)</f>
        <v>33446.1477204858</v>
      </c>
      <c r="AP285" s="246" t="n">
        <f aca="false">SUM(AP286:AP290)</f>
        <v>227000</v>
      </c>
      <c r="AQ285" s="246"/>
      <c r="AR285" s="237" t="n">
        <f aca="false">SUM(AP285/$AN$2)</f>
        <v>30128.0775101201</v>
      </c>
      <c r="AS285" s="237"/>
      <c r="AT285" s="237" t="n">
        <f aca="false">SUM(AT286:AT290)</f>
        <v>12461.14</v>
      </c>
      <c r="AU285" s="237" t="n">
        <f aca="false">SUM(AU286:AU290)</f>
        <v>0</v>
      </c>
      <c r="AV285" s="237" t="n">
        <f aca="false">SUM(AV286:AV290)</f>
        <v>0</v>
      </c>
      <c r="AW285" s="237" t="n">
        <f aca="false">SUM(AR285+AU285-AV285)</f>
        <v>30128.0775101201</v>
      </c>
      <c r="AX285" s="45"/>
      <c r="AY285" s="45"/>
      <c r="AZ285" s="45"/>
      <c r="BA285" s="45"/>
      <c r="BB285" s="45"/>
      <c r="BC285" s="45"/>
      <c r="BD285" s="45" t="n">
        <f aca="false">SUM(AX285+AY285+AZ285+BA285+BB285+BC285)</f>
        <v>0</v>
      </c>
      <c r="BE285" s="45" t="n">
        <f aca="false">SUM(AW285-BD285)</f>
        <v>30128.0775101201</v>
      </c>
      <c r="BF285" s="45" t="n">
        <f aca="false">SUM(BE285-AW285)</f>
        <v>0</v>
      </c>
      <c r="BG285" s="45" t="n">
        <f aca="false">SUM(BG286:BG290)</f>
        <v>15936.81</v>
      </c>
      <c r="BH285" s="45" t="n">
        <f aca="false">SUM(BH286:BH290)</f>
        <v>32000</v>
      </c>
      <c r="BI285" s="45" t="n">
        <f aca="false">SUM(BI286:BI290)</f>
        <v>32000</v>
      </c>
      <c r="BJ285" s="45" t="n">
        <f aca="false">SUM(BJ286:BJ290)</f>
        <v>22422.75</v>
      </c>
      <c r="BK285" s="45"/>
      <c r="BL285" s="45"/>
      <c r="BM285" s="46" t="n">
        <f aca="false">SUM(BJ285/BI285*100)</f>
        <v>70.07109375</v>
      </c>
    </row>
    <row r="286" customFormat="false" ht="12.75" hidden="true" customHeight="false" outlineLevel="0" collapsed="false">
      <c r="A286" s="238"/>
      <c r="B286" s="234"/>
      <c r="C286" s="234"/>
      <c r="D286" s="234"/>
      <c r="E286" s="234"/>
      <c r="F286" s="234"/>
      <c r="G286" s="234"/>
      <c r="H286" s="234"/>
      <c r="I286" s="244" t="n">
        <v>37211</v>
      </c>
      <c r="J286" s="245" t="s">
        <v>753</v>
      </c>
      <c r="K286" s="246" t="n">
        <v>71746.5</v>
      </c>
      <c r="L286" s="246" t="n">
        <v>180000</v>
      </c>
      <c r="M286" s="246" t="n">
        <v>180000</v>
      </c>
      <c r="N286" s="246" t="n">
        <v>44000</v>
      </c>
      <c r="O286" s="246" t="n">
        <v>44000</v>
      </c>
      <c r="P286" s="246" t="n">
        <v>50000</v>
      </c>
      <c r="Q286" s="246" t="n">
        <v>50000</v>
      </c>
      <c r="R286" s="246" t="n">
        <v>8923.2</v>
      </c>
      <c r="S286" s="246" t="n">
        <v>30000</v>
      </c>
      <c r="T286" s="246" t="n">
        <v>7893.2</v>
      </c>
      <c r="U286" s="246"/>
      <c r="V286" s="237" t="n">
        <f aca="false">S286/P286*100</f>
        <v>60</v>
      </c>
      <c r="W286" s="246" t="n">
        <v>25000</v>
      </c>
      <c r="X286" s="246" t="n">
        <v>20000</v>
      </c>
      <c r="Y286" s="246" t="n">
        <v>20000</v>
      </c>
      <c r="Z286" s="246" t="n">
        <v>20000</v>
      </c>
      <c r="AA286" s="246" t="n">
        <v>20000</v>
      </c>
      <c r="AB286" s="246" t="n">
        <v>5896.8</v>
      </c>
      <c r="AC286" s="246" t="n">
        <v>20000</v>
      </c>
      <c r="AD286" s="246" t="n">
        <v>20000</v>
      </c>
      <c r="AE286" s="246"/>
      <c r="AF286" s="246"/>
      <c r="AG286" s="248" t="n">
        <f aca="false">SUM(AD286+AE286-AF286)</f>
        <v>20000</v>
      </c>
      <c r="AH286" s="246" t="n">
        <v>9287.46</v>
      </c>
      <c r="AI286" s="246" t="n">
        <v>20000</v>
      </c>
      <c r="AJ286" s="45" t="n">
        <v>10601.96</v>
      </c>
      <c r="AK286" s="246" t="n">
        <v>20000</v>
      </c>
      <c r="AL286" s="246"/>
      <c r="AM286" s="246"/>
      <c r="AN286" s="45" t="n">
        <f aca="false">SUM(AK286+AL286-AM286)</f>
        <v>20000</v>
      </c>
      <c r="AO286" s="237" t="n">
        <f aca="false">SUM(AN286/$AN$2)</f>
        <v>2654.45616829252</v>
      </c>
      <c r="AP286" s="45" t="n">
        <v>20000</v>
      </c>
      <c r="AQ286" s="45"/>
      <c r="AR286" s="237" t="n">
        <f aca="false">SUM(AP286/$AN$2)</f>
        <v>2654.45616829252</v>
      </c>
      <c r="AS286" s="237" t="n">
        <v>666.76</v>
      </c>
      <c r="AT286" s="237" t="n">
        <v>666.76</v>
      </c>
      <c r="AU286" s="237"/>
      <c r="AV286" s="237"/>
      <c r="AW286" s="237" t="n">
        <f aca="false">SUM(AR286+AU286-AV286)</f>
        <v>2654.45616829252</v>
      </c>
      <c r="AX286" s="45" t="n">
        <v>2654.46</v>
      </c>
      <c r="AY286" s="45"/>
      <c r="AZ286" s="45"/>
      <c r="BA286" s="45"/>
      <c r="BB286" s="45"/>
      <c r="BC286" s="45"/>
      <c r="BD286" s="45" t="n">
        <f aca="false">SUM(AX286+AY286+AZ286+BA286+BB286+BC286)</f>
        <v>2654.46</v>
      </c>
      <c r="BE286" s="45" t="n">
        <f aca="false">SUM(AW286-BD286)</f>
        <v>-0.00383170747909389</v>
      </c>
      <c r="BF286" s="45" t="n">
        <f aca="false">SUM(BE286-AW286)</f>
        <v>-2654.46</v>
      </c>
      <c r="BG286" s="45" t="n">
        <v>757.25</v>
      </c>
      <c r="BH286" s="45" t="n">
        <v>1000</v>
      </c>
      <c r="BI286" s="45" t="n">
        <v>1000</v>
      </c>
      <c r="BJ286" s="45" t="n">
        <v>1003.48</v>
      </c>
      <c r="BK286" s="45"/>
      <c r="BL286" s="45"/>
      <c r="BM286" s="46" t="n">
        <f aca="false">SUM(BJ286/BI286*100)</f>
        <v>100.348</v>
      </c>
    </row>
    <row r="287" customFormat="false" ht="12.75" hidden="true" customHeight="false" outlineLevel="0" collapsed="false">
      <c r="A287" s="238"/>
      <c r="B287" s="234"/>
      <c r="C287" s="234"/>
      <c r="D287" s="234"/>
      <c r="E287" s="234"/>
      <c r="F287" s="234"/>
      <c r="G287" s="234"/>
      <c r="H287" s="234"/>
      <c r="I287" s="244" t="n">
        <v>37211</v>
      </c>
      <c r="J287" s="245" t="s">
        <v>754</v>
      </c>
      <c r="K287" s="246"/>
      <c r="L287" s="246"/>
      <c r="M287" s="246"/>
      <c r="N287" s="246" t="n">
        <v>17000</v>
      </c>
      <c r="O287" s="246" t="n">
        <v>17000</v>
      </c>
      <c r="P287" s="246" t="n">
        <v>20000</v>
      </c>
      <c r="Q287" s="246" t="n">
        <v>20000</v>
      </c>
      <c r="R287" s="246" t="n">
        <v>13000</v>
      </c>
      <c r="S287" s="246" t="n">
        <v>30000</v>
      </c>
      <c r="T287" s="246" t="n">
        <v>8300</v>
      </c>
      <c r="U287" s="246"/>
      <c r="V287" s="237" t="n">
        <f aca="false">S287/P287*100</f>
        <v>150</v>
      </c>
      <c r="W287" s="246" t="n">
        <v>25000</v>
      </c>
      <c r="X287" s="246" t="n">
        <v>30000</v>
      </c>
      <c r="Y287" s="246" t="n">
        <v>30000</v>
      </c>
      <c r="Z287" s="246" t="n">
        <v>45000</v>
      </c>
      <c r="AA287" s="246" t="n">
        <v>30000</v>
      </c>
      <c r="AB287" s="246" t="n">
        <v>18000</v>
      </c>
      <c r="AC287" s="246" t="n">
        <v>50000</v>
      </c>
      <c r="AD287" s="246" t="n">
        <v>50000</v>
      </c>
      <c r="AE287" s="246"/>
      <c r="AF287" s="246"/>
      <c r="AG287" s="248" t="n">
        <f aca="false">SUM(AD287+AE287-AF287)</f>
        <v>50000</v>
      </c>
      <c r="AH287" s="246" t="n">
        <v>37100</v>
      </c>
      <c r="AI287" s="246" t="n">
        <v>70000</v>
      </c>
      <c r="AJ287" s="45" t="n">
        <v>27300</v>
      </c>
      <c r="AK287" s="246" t="n">
        <v>70000</v>
      </c>
      <c r="AL287" s="246" t="n">
        <v>10000</v>
      </c>
      <c r="AM287" s="246"/>
      <c r="AN287" s="45" t="n">
        <f aca="false">SUM(AK287+AL287-AM287)</f>
        <v>80000</v>
      </c>
      <c r="AO287" s="237" t="n">
        <f aca="false">SUM(AN287/$AN$2)</f>
        <v>10617.8246731701</v>
      </c>
      <c r="AP287" s="45" t="n">
        <v>50000</v>
      </c>
      <c r="AQ287" s="45"/>
      <c r="AR287" s="237" t="n">
        <f aca="false">SUM(AP287/$AN$2)</f>
        <v>6636.1404207313</v>
      </c>
      <c r="AS287" s="237" t="n">
        <v>5570</v>
      </c>
      <c r="AT287" s="237" t="n">
        <v>5570</v>
      </c>
      <c r="AU287" s="237"/>
      <c r="AV287" s="237"/>
      <c r="AW287" s="237" t="n">
        <f aca="false">SUM(AR287+AU287-AV287)</f>
        <v>6636.1404207313</v>
      </c>
      <c r="AX287" s="45" t="n">
        <v>6636.14</v>
      </c>
      <c r="AY287" s="45"/>
      <c r="AZ287" s="45"/>
      <c r="BA287" s="45"/>
      <c r="BB287" s="45"/>
      <c r="BC287" s="45"/>
      <c r="BD287" s="45" t="n">
        <f aca="false">SUM(AX287+AY287+AZ287+BA287+BB287+BC287)</f>
        <v>6636.14</v>
      </c>
      <c r="BE287" s="45" t="n">
        <f aca="false">SUM(AW287-BD287)</f>
        <v>0.000420731302256172</v>
      </c>
      <c r="BF287" s="45" t="n">
        <f aca="false">SUM(BE287-AW287)</f>
        <v>-6636.14</v>
      </c>
      <c r="BG287" s="45" t="n">
        <v>6900</v>
      </c>
      <c r="BH287" s="45" t="n">
        <v>7000</v>
      </c>
      <c r="BI287" s="45" t="n">
        <v>7000</v>
      </c>
      <c r="BJ287" s="45" t="n">
        <v>4025</v>
      </c>
      <c r="BK287" s="45"/>
      <c r="BL287" s="45"/>
      <c r="BM287" s="46" t="n">
        <f aca="false">SUM(BJ287/BI287*100)</f>
        <v>57.5</v>
      </c>
    </row>
    <row r="288" customFormat="false" ht="12.75" hidden="true" customHeight="false" outlineLevel="0" collapsed="false">
      <c r="A288" s="238"/>
      <c r="B288" s="234"/>
      <c r="C288" s="234"/>
      <c r="D288" s="234"/>
      <c r="E288" s="234"/>
      <c r="F288" s="234"/>
      <c r="G288" s="234"/>
      <c r="H288" s="234"/>
      <c r="I288" s="244" t="n">
        <v>37211</v>
      </c>
      <c r="J288" s="245" t="s">
        <v>755</v>
      </c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37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8"/>
      <c r="AH288" s="246"/>
      <c r="AI288" s="246"/>
      <c r="AJ288" s="45"/>
      <c r="AK288" s="246" t="n">
        <v>70000</v>
      </c>
      <c r="AL288" s="246"/>
      <c r="AM288" s="246"/>
      <c r="AN288" s="45" t="n">
        <f aca="false">SUM(AK288+AL288-AM288)</f>
        <v>70000</v>
      </c>
      <c r="AO288" s="237" t="n">
        <f aca="false">SUM(AN288/$AN$2)</f>
        <v>9290.59658902382</v>
      </c>
      <c r="AP288" s="45" t="n">
        <v>70000</v>
      </c>
      <c r="AQ288" s="45"/>
      <c r="AR288" s="237" t="n">
        <f aca="false">SUM(AP288/$AN$2)</f>
        <v>9290.59658902382</v>
      </c>
      <c r="AS288" s="237"/>
      <c r="AT288" s="237"/>
      <c r="AU288" s="237"/>
      <c r="AV288" s="237"/>
      <c r="AW288" s="237" t="n">
        <f aca="false">SUM(AR288+AU288-AV288)</f>
        <v>9290.59658902382</v>
      </c>
      <c r="AX288" s="45" t="n">
        <v>9290.6</v>
      </c>
      <c r="AY288" s="45"/>
      <c r="AZ288" s="45"/>
      <c r="BA288" s="45"/>
      <c r="BB288" s="45"/>
      <c r="BC288" s="45"/>
      <c r="BD288" s="45" t="n">
        <f aca="false">SUM(AX288+AY288+AZ288+BA288+BB288+BC288)</f>
        <v>9290.6</v>
      </c>
      <c r="BE288" s="45" t="n">
        <f aca="false">SUM(AW288-BD288)</f>
        <v>-0.00341097617638297</v>
      </c>
      <c r="BF288" s="45" t="n">
        <f aca="false">SUM(BE288-AW288)</f>
        <v>-9290.6</v>
      </c>
      <c r="BG288" s="45"/>
      <c r="BH288" s="45" t="n">
        <v>13000</v>
      </c>
      <c r="BI288" s="45" t="n">
        <v>13000</v>
      </c>
      <c r="BJ288" s="45" t="n">
        <v>12330</v>
      </c>
      <c r="BK288" s="45"/>
      <c r="BL288" s="45"/>
      <c r="BM288" s="46" t="n">
        <f aca="false">SUM(BJ288/BI288*100)</f>
        <v>94.8461538461538</v>
      </c>
    </row>
    <row r="289" customFormat="false" ht="12.75" hidden="true" customHeight="false" outlineLevel="0" collapsed="false">
      <c r="A289" s="238"/>
      <c r="B289" s="234"/>
      <c r="C289" s="234"/>
      <c r="D289" s="234"/>
      <c r="E289" s="234"/>
      <c r="F289" s="234"/>
      <c r="G289" s="234"/>
      <c r="H289" s="234"/>
      <c r="I289" s="244" t="n">
        <v>37221</v>
      </c>
      <c r="J289" s="245" t="s">
        <v>756</v>
      </c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37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8"/>
      <c r="AH289" s="246"/>
      <c r="AI289" s="246" t="n">
        <v>30000</v>
      </c>
      <c r="AJ289" s="45" t="n">
        <v>0</v>
      </c>
      <c r="AK289" s="246" t="n">
        <v>30000</v>
      </c>
      <c r="AL289" s="246"/>
      <c r="AM289" s="246"/>
      <c r="AN289" s="45" t="n">
        <f aca="false">SUM(AK289+AL289-AM289)</f>
        <v>30000</v>
      </c>
      <c r="AO289" s="237" t="n">
        <f aca="false">SUM(AN289/$AN$2)</f>
        <v>3981.68425243878</v>
      </c>
      <c r="AP289" s="45" t="n">
        <v>15000</v>
      </c>
      <c r="AQ289" s="45"/>
      <c r="AR289" s="237" t="n">
        <f aca="false">SUM(AP289/$AN$2)</f>
        <v>1990.84212621939</v>
      </c>
      <c r="AS289" s="237"/>
      <c r="AT289" s="237"/>
      <c r="AU289" s="237"/>
      <c r="AV289" s="237"/>
      <c r="AW289" s="237" t="n">
        <f aca="false">SUM(AR289+AU289-AV289)</f>
        <v>1990.84212621939</v>
      </c>
      <c r="AX289" s="45" t="n">
        <v>1990.84</v>
      </c>
      <c r="AY289" s="45"/>
      <c r="AZ289" s="45"/>
      <c r="BA289" s="45"/>
      <c r="BB289" s="45"/>
      <c r="BC289" s="45"/>
      <c r="BD289" s="45" t="n">
        <f aca="false">SUM(AX289+AY289+AZ289+BA289+BB289+BC289)</f>
        <v>1990.84</v>
      </c>
      <c r="BE289" s="45" t="n">
        <f aca="false">SUM(AW289-BD289)</f>
        <v>0.00212621939067503</v>
      </c>
      <c r="BF289" s="45" t="n">
        <f aca="false">SUM(BE289-AW289)</f>
        <v>-1990.84</v>
      </c>
      <c r="BG289" s="45"/>
      <c r="BH289" s="45" t="n">
        <v>1000</v>
      </c>
      <c r="BI289" s="45" t="n">
        <v>1000</v>
      </c>
      <c r="BJ289" s="45" t="n">
        <v>47.23</v>
      </c>
      <c r="BK289" s="45"/>
      <c r="BL289" s="45"/>
      <c r="BM289" s="46" t="n">
        <f aca="false">SUM(BJ289/BI289*100)</f>
        <v>4.723</v>
      </c>
    </row>
    <row r="290" customFormat="false" ht="12.75" hidden="true" customHeight="false" outlineLevel="0" collapsed="false">
      <c r="A290" s="238"/>
      <c r="B290" s="234"/>
      <c r="C290" s="234"/>
      <c r="D290" s="234"/>
      <c r="E290" s="234"/>
      <c r="F290" s="234"/>
      <c r="G290" s="234"/>
      <c r="H290" s="234"/>
      <c r="I290" s="244" t="n">
        <v>37221</v>
      </c>
      <c r="J290" s="245" t="s">
        <v>757</v>
      </c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37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8"/>
      <c r="AH290" s="246"/>
      <c r="AI290" s="246"/>
      <c r="AJ290" s="45" t="n">
        <v>26000</v>
      </c>
      <c r="AK290" s="246" t="n">
        <v>52000</v>
      </c>
      <c r="AL290" s="246"/>
      <c r="AM290" s="246"/>
      <c r="AN290" s="45" t="n">
        <f aca="false">SUM(AK290+AL290-AM290)</f>
        <v>52000</v>
      </c>
      <c r="AO290" s="237" t="n">
        <f aca="false">SUM(AN290/$AN$2)</f>
        <v>6901.58603756055</v>
      </c>
      <c r="AP290" s="45" t="n">
        <v>72000</v>
      </c>
      <c r="AQ290" s="45"/>
      <c r="AR290" s="237" t="n">
        <f aca="false">SUM(AP290/$AN$2)</f>
        <v>9556.04220585308</v>
      </c>
      <c r="AS290" s="237" t="n">
        <v>6224.38</v>
      </c>
      <c r="AT290" s="237" t="n">
        <v>6224.38</v>
      </c>
      <c r="AU290" s="237"/>
      <c r="AV290" s="237"/>
      <c r="AW290" s="237" t="n">
        <f aca="false">SUM(AR290+AU290-AV290)</f>
        <v>9556.04220585308</v>
      </c>
      <c r="AX290" s="45" t="n">
        <v>9556.04</v>
      </c>
      <c r="AY290" s="45"/>
      <c r="AZ290" s="45"/>
      <c r="BA290" s="45"/>
      <c r="BB290" s="45"/>
      <c r="BC290" s="45"/>
      <c r="BD290" s="45" t="n">
        <f aca="false">SUM(AX290+AY290+AZ290+BA290+BB290+BC290)</f>
        <v>9556.04</v>
      </c>
      <c r="BE290" s="45" t="n">
        <f aca="false">SUM(AW290-BD290)</f>
        <v>0.00220585307397414</v>
      </c>
      <c r="BF290" s="45" t="n">
        <f aca="false">SUM(BE290-AW290)</f>
        <v>-9556.04</v>
      </c>
      <c r="BG290" s="45" t="n">
        <v>8279.56</v>
      </c>
      <c r="BH290" s="45" t="n">
        <v>10000</v>
      </c>
      <c r="BI290" s="45" t="n">
        <v>10000</v>
      </c>
      <c r="BJ290" s="45" t="n">
        <v>5017.04</v>
      </c>
      <c r="BK290" s="45"/>
      <c r="BL290" s="45"/>
      <c r="BM290" s="46" t="n">
        <f aca="false">SUM(BJ290/BI290*100)</f>
        <v>50.1704</v>
      </c>
    </row>
    <row r="291" customFormat="false" ht="12.75" hidden="true" customHeight="false" outlineLevel="0" collapsed="false">
      <c r="A291" s="238" t="s">
        <v>758</v>
      </c>
      <c r="B291" s="234"/>
      <c r="C291" s="234"/>
      <c r="D291" s="234"/>
      <c r="E291" s="234"/>
      <c r="F291" s="234"/>
      <c r="G291" s="234"/>
      <c r="H291" s="234"/>
      <c r="I291" s="244" t="s">
        <v>533</v>
      </c>
      <c r="J291" s="245" t="s">
        <v>759</v>
      </c>
      <c r="K291" s="246" t="e">
        <f aca="false">SUM(#REF!)</f>
        <v>#REF!</v>
      </c>
      <c r="L291" s="246" t="e">
        <f aca="false">SUM(#REF!)</f>
        <v>#REF!</v>
      </c>
      <c r="M291" s="246" t="e">
        <f aca="false">SUM(#REF!)</f>
        <v>#REF!</v>
      </c>
      <c r="N291" s="237" t="n">
        <f aca="false">SUM(N292)</f>
        <v>16000</v>
      </c>
      <c r="O291" s="237" t="n">
        <f aca="false">SUM(O292)</f>
        <v>16000</v>
      </c>
      <c r="P291" s="237" t="n">
        <f aca="false">SUM(P292)</f>
        <v>25000</v>
      </c>
      <c r="Q291" s="237" t="n">
        <f aca="false">SUM(Q292)</f>
        <v>25000</v>
      </c>
      <c r="R291" s="237" t="n">
        <f aca="false">SUM(R292)</f>
        <v>16786.14</v>
      </c>
      <c r="S291" s="237" t="n">
        <f aca="false">SUM(S292)</f>
        <v>25000</v>
      </c>
      <c r="T291" s="237" t="n">
        <f aca="false">SUM(T292)</f>
        <v>16422</v>
      </c>
      <c r="U291" s="237" t="n">
        <f aca="false">SUM(U292)</f>
        <v>0</v>
      </c>
      <c r="V291" s="237" t="n">
        <f aca="false">SUM(V292)</f>
        <v>200</v>
      </c>
      <c r="W291" s="237" t="n">
        <f aca="false">SUM(W292)</f>
        <v>25000</v>
      </c>
      <c r="X291" s="237" t="n">
        <f aca="false">SUM(X292)</f>
        <v>25000</v>
      </c>
      <c r="Y291" s="237" t="n">
        <f aca="false">SUM(Y292)</f>
        <v>30000</v>
      </c>
      <c r="Z291" s="237" t="n">
        <f aca="false">SUM(Z292)</f>
        <v>30000</v>
      </c>
      <c r="AA291" s="237" t="n">
        <f aca="false">SUM(AA292)</f>
        <v>30000</v>
      </c>
      <c r="AB291" s="237" t="n">
        <f aca="false">SUM(AB292)</f>
        <v>15498.58</v>
      </c>
      <c r="AC291" s="237" t="n">
        <f aca="false">SUM(AC292)</f>
        <v>30000</v>
      </c>
      <c r="AD291" s="237" t="n">
        <f aca="false">SUM(AD292)</f>
        <v>45000</v>
      </c>
      <c r="AE291" s="237" t="n">
        <f aca="false">SUM(AE292)</f>
        <v>0</v>
      </c>
      <c r="AF291" s="237" t="n">
        <f aca="false">SUM(AF292)</f>
        <v>0</v>
      </c>
      <c r="AG291" s="237" t="n">
        <f aca="false">SUM(AG292)</f>
        <v>45000</v>
      </c>
      <c r="AH291" s="237" t="n">
        <f aca="false">SUM(AH292)</f>
        <v>28479.63</v>
      </c>
      <c r="AI291" s="237" t="n">
        <f aca="false">SUM(AI292)</f>
        <v>45000</v>
      </c>
      <c r="AJ291" s="237" t="n">
        <f aca="false">SUM(AJ292)</f>
        <v>12998.7</v>
      </c>
      <c r="AK291" s="237" t="n">
        <f aca="false">SUM(AK292)</f>
        <v>45000</v>
      </c>
      <c r="AL291" s="237" t="n">
        <f aca="false">SUM(AL292)</f>
        <v>0</v>
      </c>
      <c r="AM291" s="237" t="n">
        <f aca="false">SUM(AM292)</f>
        <v>0</v>
      </c>
      <c r="AN291" s="237" t="n">
        <f aca="false">SUM(AN292)</f>
        <v>45000</v>
      </c>
      <c r="AO291" s="237" t="n">
        <f aca="false">SUM(AN291/$AN$2)</f>
        <v>5972.52637865817</v>
      </c>
      <c r="AP291" s="237" t="n">
        <f aca="false">SUM(AP292)</f>
        <v>34000</v>
      </c>
      <c r="AQ291" s="237" t="n">
        <f aca="false">SUM(AQ292)</f>
        <v>0</v>
      </c>
      <c r="AR291" s="237" t="n">
        <f aca="false">SUM(AP291/$AN$2)</f>
        <v>4512.57548609729</v>
      </c>
      <c r="AS291" s="237"/>
      <c r="AT291" s="237" t="n">
        <f aca="false">SUM(AT292)</f>
        <v>0</v>
      </c>
      <c r="AU291" s="237" t="n">
        <f aca="false">SUM(AU292)</f>
        <v>0</v>
      </c>
      <c r="AV291" s="237" t="n">
        <f aca="false">SUM(AV292)</f>
        <v>0</v>
      </c>
      <c r="AW291" s="237" t="n">
        <f aca="false">SUM(AR291+AU291-AV291)</f>
        <v>4512.57548609729</v>
      </c>
      <c r="AX291" s="45"/>
      <c r="AY291" s="45"/>
      <c r="AZ291" s="45"/>
      <c r="BA291" s="45"/>
      <c r="BB291" s="45"/>
      <c r="BC291" s="45"/>
      <c r="BD291" s="45" t="n">
        <f aca="false">SUM(AX291+AY291+AZ291+BA291+BB291+BC291)</f>
        <v>0</v>
      </c>
      <c r="BE291" s="45" t="n">
        <f aca="false">SUM(AW291-BD291)</f>
        <v>4512.57548609729</v>
      </c>
      <c r="BF291" s="45" t="n">
        <f aca="false">SUM(BE291-AW291)</f>
        <v>0</v>
      </c>
      <c r="BG291" s="45" t="n">
        <f aca="false">SUM(BG294)</f>
        <v>1350</v>
      </c>
      <c r="BH291" s="45" t="n">
        <f aca="false">SUM(BH294)</f>
        <v>3850</v>
      </c>
      <c r="BI291" s="45" t="n">
        <f aca="false">SUM(BI294)</f>
        <v>3850</v>
      </c>
      <c r="BJ291" s="45" t="n">
        <f aca="false">SUM(BJ294)</f>
        <v>0</v>
      </c>
      <c r="BK291" s="45" t="n">
        <f aca="false">SUM(BK294)</f>
        <v>4000</v>
      </c>
      <c r="BL291" s="45" t="n">
        <f aca="false">SUM(BL294)</f>
        <v>4000</v>
      </c>
      <c r="BM291" s="46" t="n">
        <f aca="false">SUM(BJ291/BI291*100)</f>
        <v>0</v>
      </c>
    </row>
    <row r="292" customFormat="false" ht="12.75" hidden="true" customHeight="false" outlineLevel="0" collapsed="false">
      <c r="A292" s="233"/>
      <c r="B292" s="234"/>
      <c r="C292" s="234"/>
      <c r="D292" s="234"/>
      <c r="E292" s="234"/>
      <c r="F292" s="234"/>
      <c r="G292" s="234"/>
      <c r="H292" s="234"/>
      <c r="I292" s="240" t="s">
        <v>751</v>
      </c>
      <c r="J292" s="241"/>
      <c r="K292" s="242" t="e">
        <f aca="false">SUM(#REF!)</f>
        <v>#REF!</v>
      </c>
      <c r="L292" s="242" t="e">
        <f aca="false">SUM(#REF!)</f>
        <v>#REF!</v>
      </c>
      <c r="M292" s="242" t="e">
        <f aca="false">SUM(#REF!)</f>
        <v>#REF!</v>
      </c>
      <c r="N292" s="242" t="n">
        <f aca="false">SUM(N294)</f>
        <v>16000</v>
      </c>
      <c r="O292" s="242" t="n">
        <f aca="false">SUM(O294)</f>
        <v>16000</v>
      </c>
      <c r="P292" s="242" t="n">
        <f aca="false">SUM(P294)</f>
        <v>25000</v>
      </c>
      <c r="Q292" s="242" t="n">
        <f aca="false">SUM(Q294)</f>
        <v>25000</v>
      </c>
      <c r="R292" s="242" t="n">
        <f aca="false">SUM(R294)</f>
        <v>16786.14</v>
      </c>
      <c r="S292" s="242" t="n">
        <f aca="false">SUM(S294)</f>
        <v>25000</v>
      </c>
      <c r="T292" s="242" t="n">
        <f aca="false">SUM(T294)</f>
        <v>16422</v>
      </c>
      <c r="U292" s="242" t="n">
        <f aca="false">SUM(U294)</f>
        <v>0</v>
      </c>
      <c r="V292" s="242" t="n">
        <f aca="false">SUM(V294)</f>
        <v>200</v>
      </c>
      <c r="W292" s="242" t="n">
        <f aca="false">SUM(W294)</f>
        <v>25000</v>
      </c>
      <c r="X292" s="242" t="n">
        <f aca="false">SUM(X294)</f>
        <v>25000</v>
      </c>
      <c r="Y292" s="242" t="n">
        <f aca="false">SUM(Y294)</f>
        <v>30000</v>
      </c>
      <c r="Z292" s="242" t="n">
        <f aca="false">SUM(Z294)</f>
        <v>30000</v>
      </c>
      <c r="AA292" s="242" t="n">
        <f aca="false">SUM(AA294)</f>
        <v>30000</v>
      </c>
      <c r="AB292" s="242" t="n">
        <f aca="false">SUM(AB294)</f>
        <v>15498.58</v>
      </c>
      <c r="AC292" s="242" t="n">
        <f aca="false">SUM(AC294)</f>
        <v>30000</v>
      </c>
      <c r="AD292" s="242" t="n">
        <f aca="false">SUM(AD294)</f>
        <v>45000</v>
      </c>
      <c r="AE292" s="242" t="n">
        <f aca="false">SUM(AE294)</f>
        <v>0</v>
      </c>
      <c r="AF292" s="242" t="n">
        <f aca="false">SUM(AF294)</f>
        <v>0</v>
      </c>
      <c r="AG292" s="242" t="n">
        <f aca="false">SUM(AG294)</f>
        <v>45000</v>
      </c>
      <c r="AH292" s="242" t="n">
        <f aca="false">SUM(AH294)</f>
        <v>28479.63</v>
      </c>
      <c r="AI292" s="242" t="n">
        <f aca="false">SUM(AI294)</f>
        <v>45000</v>
      </c>
      <c r="AJ292" s="242" t="n">
        <f aca="false">SUM(AJ294)</f>
        <v>12998.7</v>
      </c>
      <c r="AK292" s="242" t="n">
        <f aca="false">SUM(AK294)</f>
        <v>45000</v>
      </c>
      <c r="AL292" s="242" t="n">
        <f aca="false">SUM(AL294)</f>
        <v>0</v>
      </c>
      <c r="AM292" s="242" t="n">
        <f aca="false">SUM(AM294)</f>
        <v>0</v>
      </c>
      <c r="AN292" s="242" t="n">
        <f aca="false">SUM(AN294)</f>
        <v>45000</v>
      </c>
      <c r="AO292" s="237" t="n">
        <f aca="false">SUM(AN292/$AN$2)</f>
        <v>5972.52637865817</v>
      </c>
      <c r="AP292" s="242" t="n">
        <f aca="false">SUM(AP294)</f>
        <v>34000</v>
      </c>
      <c r="AQ292" s="242" t="n">
        <f aca="false">SUM(AQ294)</f>
        <v>0</v>
      </c>
      <c r="AR292" s="237" t="n">
        <f aca="false">SUM(AP292/$AN$2)</f>
        <v>4512.57548609729</v>
      </c>
      <c r="AS292" s="237"/>
      <c r="AT292" s="237" t="n">
        <f aca="false">SUM(AT294)</f>
        <v>0</v>
      </c>
      <c r="AU292" s="237" t="n">
        <f aca="false">SUM(AU294)</f>
        <v>0</v>
      </c>
      <c r="AV292" s="237" t="n">
        <f aca="false">SUM(AV294)</f>
        <v>0</v>
      </c>
      <c r="AW292" s="237" t="n">
        <f aca="false">SUM(AR292+AU292-AV292)</f>
        <v>4512.57548609729</v>
      </c>
      <c r="AX292" s="45"/>
      <c r="AY292" s="45"/>
      <c r="AZ292" s="45"/>
      <c r="BA292" s="45"/>
      <c r="BB292" s="45"/>
      <c r="BC292" s="45"/>
      <c r="BD292" s="45" t="n">
        <f aca="false">SUM(AX292+AY292+AZ292+BA292+BB292+BC292)</f>
        <v>0</v>
      </c>
      <c r="BE292" s="45" t="n">
        <f aca="false">SUM(AW292-BD292)</f>
        <v>4512.57548609729</v>
      </c>
      <c r="BF292" s="45" t="n">
        <f aca="false">SUM(BE292-AW292)</f>
        <v>0</v>
      </c>
      <c r="BG292" s="45"/>
      <c r="BH292" s="45" t="n">
        <f aca="false">SUM(BH293)</f>
        <v>0</v>
      </c>
      <c r="BI292" s="45" t="n">
        <f aca="false">SUM(BI293)</f>
        <v>0</v>
      </c>
      <c r="BJ292" s="45" t="n">
        <f aca="false">SUM(BJ293)</f>
        <v>0</v>
      </c>
      <c r="BK292" s="45" t="n">
        <f aca="false">SUM(BK293)</f>
        <v>0</v>
      </c>
      <c r="BL292" s="45" t="n">
        <f aca="false">SUM(BL293)</f>
        <v>0</v>
      </c>
      <c r="BM292" s="46" t="n">
        <v>0</v>
      </c>
    </row>
    <row r="293" customFormat="false" ht="12.75" hidden="true" customHeight="false" outlineLevel="0" collapsed="false">
      <c r="A293" s="233"/>
      <c r="B293" s="234" t="s">
        <v>537</v>
      </c>
      <c r="C293" s="234"/>
      <c r="D293" s="234"/>
      <c r="E293" s="234"/>
      <c r="F293" s="234"/>
      <c r="G293" s="234"/>
      <c r="H293" s="234"/>
      <c r="I293" s="244" t="s">
        <v>538</v>
      </c>
      <c r="J293" s="245" t="s">
        <v>75</v>
      </c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  <c r="AJ293" s="242"/>
      <c r="AK293" s="242"/>
      <c r="AL293" s="242"/>
      <c r="AM293" s="242"/>
      <c r="AN293" s="242"/>
      <c r="AO293" s="237" t="n">
        <f aca="false">SUM(AN293/$AN$2)</f>
        <v>0</v>
      </c>
      <c r="AP293" s="242" t="n">
        <v>34000</v>
      </c>
      <c r="AQ293" s="242"/>
      <c r="AR293" s="237" t="n">
        <f aca="false">SUM(AP293/$AN$2)</f>
        <v>4512.57548609729</v>
      </c>
      <c r="AS293" s="237"/>
      <c r="AT293" s="237" t="n">
        <v>34000</v>
      </c>
      <c r="AU293" s="237"/>
      <c r="AV293" s="237"/>
      <c r="AW293" s="237" t="n">
        <f aca="false">SUM(AR293+AU293-AV293)</f>
        <v>4512.57548609729</v>
      </c>
      <c r="AX293" s="45"/>
      <c r="AY293" s="45"/>
      <c r="AZ293" s="45"/>
      <c r="BA293" s="45"/>
      <c r="BB293" s="45"/>
      <c r="BC293" s="45"/>
      <c r="BD293" s="45" t="n">
        <f aca="false">SUM(AX293+AY293+AZ293+BA293+BB293+BC293)</f>
        <v>0</v>
      </c>
      <c r="BE293" s="45" t="n">
        <f aca="false">SUM(AW293-BD293)</f>
        <v>4512.57548609729</v>
      </c>
      <c r="BF293" s="45" t="n">
        <f aca="false">SUM(BE293-AW293)</f>
        <v>0</v>
      </c>
      <c r="BG293" s="45"/>
      <c r="BH293" s="45" t="n">
        <f aca="false">SUM(BL297:BL299)</f>
        <v>0</v>
      </c>
      <c r="BI293" s="45" t="n">
        <f aca="false">SUM(BM297:BM299)</f>
        <v>0</v>
      </c>
      <c r="BJ293" s="45" t="n">
        <f aca="false">SUM(BN297:BN299)</f>
        <v>0</v>
      </c>
      <c r="BK293" s="45" t="n">
        <f aca="false">SUM(BO297:BO299)</f>
        <v>0</v>
      </c>
      <c r="BL293" s="45" t="n">
        <f aca="false">SUM(BP297:BP299)</f>
        <v>0</v>
      </c>
      <c r="BM293" s="46" t="n">
        <v>0</v>
      </c>
    </row>
    <row r="294" customFormat="false" ht="12.75" hidden="true" customHeight="false" outlineLevel="0" collapsed="false">
      <c r="A294" s="254"/>
      <c r="B294" s="247"/>
      <c r="C294" s="247"/>
      <c r="D294" s="247"/>
      <c r="E294" s="247"/>
      <c r="F294" s="247"/>
      <c r="G294" s="247"/>
      <c r="H294" s="247"/>
      <c r="I294" s="235" t="n">
        <v>3</v>
      </c>
      <c r="J294" s="236" t="s">
        <v>234</v>
      </c>
      <c r="K294" s="242"/>
      <c r="L294" s="242"/>
      <c r="M294" s="242"/>
      <c r="N294" s="242" t="n">
        <f aca="false">SUM(N295+N303)</f>
        <v>16000</v>
      </c>
      <c r="O294" s="242" t="n">
        <f aca="false">SUM(O295+O303)</f>
        <v>16000</v>
      </c>
      <c r="P294" s="242" t="n">
        <f aca="false">SUM(P295)</f>
        <v>25000</v>
      </c>
      <c r="Q294" s="242" t="n">
        <f aca="false">SUM(Q295)</f>
        <v>25000</v>
      </c>
      <c r="R294" s="242" t="n">
        <f aca="false">SUM(R295+R303)</f>
        <v>16786.14</v>
      </c>
      <c r="S294" s="242" t="n">
        <f aca="false">SUM(S295+S303)</f>
        <v>25000</v>
      </c>
      <c r="T294" s="242" t="n">
        <f aca="false">SUM(T295+T303)</f>
        <v>16422</v>
      </c>
      <c r="U294" s="242" t="n">
        <f aca="false">SUM(U295+U303)</f>
        <v>0</v>
      </c>
      <c r="V294" s="242" t="n">
        <f aca="false">SUM(V295+V303)</f>
        <v>200</v>
      </c>
      <c r="W294" s="242" t="n">
        <f aca="false">SUM(W295+W303)</f>
        <v>25000</v>
      </c>
      <c r="X294" s="242" t="n">
        <f aca="false">SUM(X295+X303)</f>
        <v>25000</v>
      </c>
      <c r="Y294" s="242" t="n">
        <f aca="false">SUM(Y295+Y303)</f>
        <v>30000</v>
      </c>
      <c r="Z294" s="242" t="n">
        <f aca="false">SUM(Z295+Z303)</f>
        <v>30000</v>
      </c>
      <c r="AA294" s="242" t="n">
        <f aca="false">SUM(AA295+AA303)</f>
        <v>30000</v>
      </c>
      <c r="AB294" s="242" t="n">
        <f aca="false">SUM(AB295+AB303)</f>
        <v>15498.58</v>
      </c>
      <c r="AC294" s="242" t="n">
        <f aca="false">SUM(AC295+AC303)</f>
        <v>30000</v>
      </c>
      <c r="AD294" s="242" t="n">
        <f aca="false">SUM(AD295+AD303)</f>
        <v>45000</v>
      </c>
      <c r="AE294" s="242" t="n">
        <f aca="false">SUM(AE295+AE303)</f>
        <v>0</v>
      </c>
      <c r="AF294" s="242" t="n">
        <f aca="false">SUM(AF295+AF303)</f>
        <v>0</v>
      </c>
      <c r="AG294" s="242" t="n">
        <f aca="false">SUM(AG295+AG303)</f>
        <v>45000</v>
      </c>
      <c r="AH294" s="242" t="n">
        <f aca="false">SUM(AH295+AH303)</f>
        <v>28479.63</v>
      </c>
      <c r="AI294" s="242" t="n">
        <f aca="false">SUM(AI295+AI303)</f>
        <v>45000</v>
      </c>
      <c r="AJ294" s="242" t="n">
        <f aca="false">SUM(AJ295+AJ303)</f>
        <v>12998.7</v>
      </c>
      <c r="AK294" s="242" t="n">
        <f aca="false">SUM(AK295+AK303)</f>
        <v>45000</v>
      </c>
      <c r="AL294" s="242" t="n">
        <f aca="false">SUM(AL295+AL303)</f>
        <v>0</v>
      </c>
      <c r="AM294" s="242" t="n">
        <f aca="false">SUM(AM295+AM303)</f>
        <v>0</v>
      </c>
      <c r="AN294" s="242" t="n">
        <f aca="false">SUM(AN295+AN303)</f>
        <v>45000</v>
      </c>
      <c r="AO294" s="237" t="n">
        <f aca="false">SUM(AN294/$AN$2)</f>
        <v>5972.52637865817</v>
      </c>
      <c r="AP294" s="242" t="n">
        <f aca="false">SUM(AP295+AP303)</f>
        <v>34000</v>
      </c>
      <c r="AQ294" s="242" t="n">
        <f aca="false">SUM(AQ295+AQ303)</f>
        <v>0</v>
      </c>
      <c r="AR294" s="237" t="n">
        <f aca="false">SUM(AP294/$AN$2)</f>
        <v>4512.57548609729</v>
      </c>
      <c r="AS294" s="237"/>
      <c r="AT294" s="237" t="n">
        <f aca="false">SUM(AT295+AT303)</f>
        <v>0</v>
      </c>
      <c r="AU294" s="237" t="n">
        <f aca="false">SUM(AU295+AU303)</f>
        <v>0</v>
      </c>
      <c r="AV294" s="237" t="n">
        <f aca="false">SUM(AV295+AV303)</f>
        <v>0</v>
      </c>
      <c r="AW294" s="237" t="n">
        <f aca="false">SUM(AR294+AU294-AV294)</f>
        <v>4512.57548609729</v>
      </c>
      <c r="AX294" s="45"/>
      <c r="AY294" s="45"/>
      <c r="AZ294" s="45"/>
      <c r="BA294" s="45"/>
      <c r="BB294" s="45"/>
      <c r="BC294" s="45"/>
      <c r="BD294" s="45" t="n">
        <f aca="false">SUM(AX294+AY294+AZ294+BA294+BB294+BC294)</f>
        <v>0</v>
      </c>
      <c r="BE294" s="45" t="n">
        <f aca="false">SUM(AW294-BD294)</f>
        <v>4512.57548609729</v>
      </c>
      <c r="BF294" s="45" t="n">
        <f aca="false">SUM(BE294-AW294)</f>
        <v>0</v>
      </c>
      <c r="BG294" s="45" t="n">
        <f aca="false">SUM(BG295)</f>
        <v>1350</v>
      </c>
      <c r="BH294" s="45" t="n">
        <f aca="false">SUM(BH295)</f>
        <v>3850</v>
      </c>
      <c r="BI294" s="45" t="n">
        <f aca="false">SUM(BI295)</f>
        <v>3850</v>
      </c>
      <c r="BJ294" s="45" t="n">
        <f aca="false">SUM(BJ295)</f>
        <v>0</v>
      </c>
      <c r="BK294" s="45" t="n">
        <f aca="false">SUM(BK295)</f>
        <v>4000</v>
      </c>
      <c r="BL294" s="45" t="n">
        <f aca="false">SUM(BL295)</f>
        <v>4000</v>
      </c>
      <c r="BM294" s="46" t="n">
        <f aca="false">SUM(BJ294/BI294*100)</f>
        <v>0</v>
      </c>
    </row>
    <row r="295" customFormat="false" ht="12.75" hidden="true" customHeight="false" outlineLevel="0" collapsed="false">
      <c r="A295" s="243"/>
      <c r="B295" s="247" t="s">
        <v>538</v>
      </c>
      <c r="C295" s="247"/>
      <c r="D295" s="247"/>
      <c r="E295" s="247"/>
      <c r="F295" s="247"/>
      <c r="G295" s="247"/>
      <c r="H295" s="247"/>
      <c r="I295" s="235" t="n">
        <v>37</v>
      </c>
      <c r="J295" s="236" t="s">
        <v>674</v>
      </c>
      <c r="K295" s="237" t="n">
        <f aca="false">SUM(K296)</f>
        <v>25650</v>
      </c>
      <c r="L295" s="237" t="n">
        <f aca="false">SUM(L296)</f>
        <v>40000</v>
      </c>
      <c r="M295" s="237" t="n">
        <f aca="false">SUM(M296)</f>
        <v>40000</v>
      </c>
      <c r="N295" s="237" t="n">
        <f aca="false">SUM(N296)</f>
        <v>16000</v>
      </c>
      <c r="O295" s="237" t="n">
        <f aca="false">SUM(O296)</f>
        <v>16000</v>
      </c>
      <c r="P295" s="237" t="n">
        <f aca="false">SUM(P296)</f>
        <v>25000</v>
      </c>
      <c r="Q295" s="237" t="n">
        <f aca="false">SUM(Q296)</f>
        <v>25000</v>
      </c>
      <c r="R295" s="237" t="n">
        <f aca="false">SUM(R296)</f>
        <v>14665.8</v>
      </c>
      <c r="S295" s="237" t="n">
        <f aca="false">SUM(S296)</f>
        <v>25000</v>
      </c>
      <c r="T295" s="237" t="n">
        <f aca="false">SUM(T296)</f>
        <v>16422</v>
      </c>
      <c r="U295" s="237" t="n">
        <f aca="false">SUM(U296)</f>
        <v>0</v>
      </c>
      <c r="V295" s="237" t="n">
        <f aca="false">SUM(V296)</f>
        <v>200</v>
      </c>
      <c r="W295" s="237" t="n">
        <f aca="false">SUM(W296)</f>
        <v>25000</v>
      </c>
      <c r="X295" s="237" t="n">
        <f aca="false">SUM(X296)</f>
        <v>25000</v>
      </c>
      <c r="Y295" s="237" t="n">
        <f aca="false">SUM(Y296)</f>
        <v>30000</v>
      </c>
      <c r="Z295" s="237" t="n">
        <f aca="false">SUM(Z296)</f>
        <v>30000</v>
      </c>
      <c r="AA295" s="237" t="n">
        <f aca="false">SUM(AA296)</f>
        <v>30000</v>
      </c>
      <c r="AB295" s="237" t="n">
        <f aca="false">SUM(AB296)</f>
        <v>15498.58</v>
      </c>
      <c r="AC295" s="237" t="n">
        <f aca="false">SUM(AC296)</f>
        <v>30000</v>
      </c>
      <c r="AD295" s="237" t="n">
        <f aca="false">SUM(AD296)</f>
        <v>45000</v>
      </c>
      <c r="AE295" s="237" t="n">
        <f aca="false">SUM(AE296)</f>
        <v>0</v>
      </c>
      <c r="AF295" s="237" t="n">
        <f aca="false">SUM(AF296)</f>
        <v>0</v>
      </c>
      <c r="AG295" s="237" t="n">
        <f aca="false">SUM(AG296)</f>
        <v>45000</v>
      </c>
      <c r="AH295" s="237" t="n">
        <f aca="false">SUM(AH296)</f>
        <v>28479.63</v>
      </c>
      <c r="AI295" s="237" t="n">
        <f aca="false">SUM(AI296)</f>
        <v>45000</v>
      </c>
      <c r="AJ295" s="237" t="n">
        <f aca="false">SUM(AJ296)</f>
        <v>12998.7</v>
      </c>
      <c r="AK295" s="237" t="n">
        <f aca="false">SUM(AK296)</f>
        <v>45000</v>
      </c>
      <c r="AL295" s="237" t="n">
        <f aca="false">SUM(AL296)</f>
        <v>0</v>
      </c>
      <c r="AM295" s="237" t="n">
        <f aca="false">SUM(AM296)</f>
        <v>0</v>
      </c>
      <c r="AN295" s="237" t="n">
        <f aca="false">SUM(AN296)</f>
        <v>45000</v>
      </c>
      <c r="AO295" s="237" t="n">
        <f aca="false">SUM(AN295/$AN$2)</f>
        <v>5972.52637865817</v>
      </c>
      <c r="AP295" s="237" t="n">
        <f aca="false">SUM(AP296)</f>
        <v>34000</v>
      </c>
      <c r="AQ295" s="237"/>
      <c r="AR295" s="237" t="n">
        <f aca="false">SUM(AP295/$AN$2)</f>
        <v>4512.57548609729</v>
      </c>
      <c r="AS295" s="237"/>
      <c r="AT295" s="237" t="n">
        <f aca="false">SUM(AT296)</f>
        <v>0</v>
      </c>
      <c r="AU295" s="237" t="n">
        <f aca="false">SUM(AU296)</f>
        <v>0</v>
      </c>
      <c r="AV295" s="237" t="n">
        <f aca="false">SUM(AV296)</f>
        <v>0</v>
      </c>
      <c r="AW295" s="237" t="n">
        <f aca="false">SUM(AR295+AU295-AV295)</f>
        <v>4512.57548609729</v>
      </c>
      <c r="AX295" s="45"/>
      <c r="AY295" s="45"/>
      <c r="AZ295" s="45"/>
      <c r="BA295" s="45"/>
      <c r="BB295" s="45"/>
      <c r="BC295" s="45"/>
      <c r="BD295" s="45" t="n">
        <f aca="false">SUM(AX295+AY295+AZ295+BA295+BB295+BC295)</f>
        <v>0</v>
      </c>
      <c r="BE295" s="45" t="n">
        <f aca="false">SUM(AW295-BD295)</f>
        <v>4512.57548609729</v>
      </c>
      <c r="BF295" s="45" t="n">
        <f aca="false">SUM(BE295-AW295)</f>
        <v>0</v>
      </c>
      <c r="BG295" s="45" t="n">
        <f aca="false">SUM(BG296)</f>
        <v>1350</v>
      </c>
      <c r="BH295" s="45" t="n">
        <f aca="false">SUM(BH296)</f>
        <v>3850</v>
      </c>
      <c r="BI295" s="45" t="n">
        <f aca="false">SUM(BI296)</f>
        <v>3850</v>
      </c>
      <c r="BJ295" s="45" t="n">
        <f aca="false">SUM(BJ296)</f>
        <v>0</v>
      </c>
      <c r="BK295" s="45" t="n">
        <v>4000</v>
      </c>
      <c r="BL295" s="45" t="n">
        <v>4000</v>
      </c>
      <c r="BM295" s="46" t="n">
        <f aca="false">SUM(BJ295/BI295*100)</f>
        <v>0</v>
      </c>
    </row>
    <row r="296" customFormat="false" ht="12.75" hidden="true" customHeight="false" outlineLevel="0" collapsed="false">
      <c r="A296" s="238"/>
      <c r="B296" s="234"/>
      <c r="C296" s="234"/>
      <c r="D296" s="234"/>
      <c r="E296" s="234"/>
      <c r="F296" s="234"/>
      <c r="G296" s="234"/>
      <c r="H296" s="234"/>
      <c r="I296" s="244" t="n">
        <v>372</v>
      </c>
      <c r="J296" s="245" t="s">
        <v>752</v>
      </c>
      <c r="K296" s="246" t="n">
        <f aca="false">SUM(K297)</f>
        <v>25650</v>
      </c>
      <c r="L296" s="246" t="n">
        <f aca="false">SUM(L297)</f>
        <v>40000</v>
      </c>
      <c r="M296" s="246" t="n">
        <f aca="false">SUM(M297)</f>
        <v>40000</v>
      </c>
      <c r="N296" s="246" t="n">
        <f aca="false">SUM(N297:N299)</f>
        <v>16000</v>
      </c>
      <c r="O296" s="246" t="n">
        <f aca="false">SUM(O297:O299)</f>
        <v>16000</v>
      </c>
      <c r="P296" s="246" t="n">
        <f aca="false">SUM(P297:P299)</f>
        <v>25000</v>
      </c>
      <c r="Q296" s="246" t="n">
        <f aca="false">SUM(Q297:Q299)</f>
        <v>25000</v>
      </c>
      <c r="R296" s="246" t="n">
        <f aca="false">SUM(R297:R299)</f>
        <v>14665.8</v>
      </c>
      <c r="S296" s="246" t="n">
        <f aca="false">SUM(S297:S299)</f>
        <v>25000</v>
      </c>
      <c r="T296" s="246" t="n">
        <f aca="false">SUM(T297:T299)</f>
        <v>16422</v>
      </c>
      <c r="U296" s="246" t="n">
        <f aca="false">SUM(U297:U299)</f>
        <v>0</v>
      </c>
      <c r="V296" s="246" t="n">
        <f aca="false">SUM(V297:V299)</f>
        <v>200</v>
      </c>
      <c r="W296" s="246" t="n">
        <f aca="false">SUM(W297:W299)</f>
        <v>25000</v>
      </c>
      <c r="X296" s="246" t="n">
        <f aca="false">SUM(X297:X299)</f>
        <v>25000</v>
      </c>
      <c r="Y296" s="246" t="n">
        <f aca="false">SUM(Y297:Y299)</f>
        <v>30000</v>
      </c>
      <c r="Z296" s="246" t="n">
        <f aca="false">SUM(Z297:Z299)</f>
        <v>30000</v>
      </c>
      <c r="AA296" s="246" t="n">
        <f aca="false">SUM(AA297:AA299)</f>
        <v>30000</v>
      </c>
      <c r="AB296" s="246" t="n">
        <f aca="false">SUM(AB297:AB299)</f>
        <v>15498.58</v>
      </c>
      <c r="AC296" s="246" t="n">
        <f aca="false">SUM(AC297:AC299)</f>
        <v>30000</v>
      </c>
      <c r="AD296" s="246" t="n">
        <f aca="false">SUM(AD297:AD299)</f>
        <v>45000</v>
      </c>
      <c r="AE296" s="246" t="n">
        <f aca="false">SUM(AE297:AE299)</f>
        <v>0</v>
      </c>
      <c r="AF296" s="246" t="n">
        <f aca="false">SUM(AF297:AF299)</f>
        <v>0</v>
      </c>
      <c r="AG296" s="246" t="n">
        <f aca="false">SUM(AG297:AG299)</f>
        <v>45000</v>
      </c>
      <c r="AH296" s="246" t="n">
        <f aca="false">SUM(AH297:AH299)</f>
        <v>28479.63</v>
      </c>
      <c r="AI296" s="246" t="n">
        <f aca="false">SUM(AI297:AI299)</f>
        <v>45000</v>
      </c>
      <c r="AJ296" s="246" t="n">
        <f aca="false">SUM(AJ297:AJ299)</f>
        <v>12998.7</v>
      </c>
      <c r="AK296" s="246" t="n">
        <f aca="false">SUM(AK297:AK299)</f>
        <v>45000</v>
      </c>
      <c r="AL296" s="246" t="n">
        <f aca="false">SUM(AL297:AL299)</f>
        <v>0</v>
      </c>
      <c r="AM296" s="246" t="n">
        <f aca="false">SUM(AM297:AM299)</f>
        <v>0</v>
      </c>
      <c r="AN296" s="246" t="n">
        <f aca="false">SUM(AN297:AN299)</f>
        <v>45000</v>
      </c>
      <c r="AO296" s="237" t="n">
        <f aca="false">SUM(AN296/$AN$2)</f>
        <v>5972.52637865817</v>
      </c>
      <c r="AP296" s="246" t="n">
        <f aca="false">SUM(AP297:AP299)</f>
        <v>34000</v>
      </c>
      <c r="AQ296" s="246"/>
      <c r="AR296" s="237" t="n">
        <f aca="false">SUM(AP296/$AN$2)</f>
        <v>4512.57548609729</v>
      </c>
      <c r="AS296" s="237"/>
      <c r="AT296" s="237" t="n">
        <f aca="false">SUM(AT297:AT299)</f>
        <v>0</v>
      </c>
      <c r="AU296" s="237" t="n">
        <f aca="false">SUM(AU297:AU299)</f>
        <v>0</v>
      </c>
      <c r="AV296" s="237" t="n">
        <f aca="false">SUM(AV297:AV299)</f>
        <v>0</v>
      </c>
      <c r="AW296" s="237" t="n">
        <f aca="false">SUM(AR296+AU296-AV296)</f>
        <v>4512.57548609729</v>
      </c>
      <c r="AX296" s="45"/>
      <c r="AY296" s="45"/>
      <c r="AZ296" s="45"/>
      <c r="BA296" s="45"/>
      <c r="BB296" s="45"/>
      <c r="BC296" s="45"/>
      <c r="BD296" s="45" t="n">
        <f aca="false">SUM(AX296+AY296+AZ296+BA296+BB296+BC296)</f>
        <v>0</v>
      </c>
      <c r="BE296" s="45" t="n">
        <f aca="false">SUM(AW296-BD296)</f>
        <v>4512.57548609729</v>
      </c>
      <c r="BF296" s="45" t="n">
        <f aca="false">SUM(BE296-AW296)</f>
        <v>0</v>
      </c>
      <c r="BG296" s="45" t="n">
        <f aca="false">SUM(BG297:BG299)</f>
        <v>1350</v>
      </c>
      <c r="BH296" s="45" t="n">
        <f aca="false">SUM(BH297:BH299)</f>
        <v>3850</v>
      </c>
      <c r="BI296" s="45" t="n">
        <f aca="false">SUM(BI297:BI299)</f>
        <v>3850</v>
      </c>
      <c r="BJ296" s="45" t="n">
        <f aca="false">SUM(BJ297:BJ299)</f>
        <v>0</v>
      </c>
      <c r="BK296" s="45" t="n">
        <f aca="false">SUM(BK297:BK299)</f>
        <v>0</v>
      </c>
      <c r="BL296" s="45" t="n">
        <f aca="false">SUM(BL297:BL299)</f>
        <v>0</v>
      </c>
      <c r="BM296" s="46" t="n">
        <f aca="false">SUM(BJ296/BI296*100)</f>
        <v>0</v>
      </c>
    </row>
    <row r="297" customFormat="false" ht="12.75" hidden="true" customHeight="false" outlineLevel="0" collapsed="false">
      <c r="A297" s="238"/>
      <c r="B297" s="234"/>
      <c r="C297" s="234"/>
      <c r="D297" s="234"/>
      <c r="E297" s="234"/>
      <c r="F297" s="234"/>
      <c r="G297" s="234"/>
      <c r="H297" s="234"/>
      <c r="I297" s="244" t="n">
        <v>37211</v>
      </c>
      <c r="J297" s="245" t="s">
        <v>760</v>
      </c>
      <c r="K297" s="246" t="n">
        <v>25650</v>
      </c>
      <c r="L297" s="246" t="n">
        <v>40000</v>
      </c>
      <c r="M297" s="246" t="n">
        <v>40000</v>
      </c>
      <c r="N297" s="246" t="n">
        <v>6000</v>
      </c>
      <c r="O297" s="246" t="n">
        <v>6000</v>
      </c>
      <c r="P297" s="246" t="n">
        <v>10000</v>
      </c>
      <c r="Q297" s="246" t="n">
        <v>10000</v>
      </c>
      <c r="R297" s="246" t="n">
        <v>4289</v>
      </c>
      <c r="S297" s="246" t="n">
        <v>10000</v>
      </c>
      <c r="T297" s="246" t="n">
        <v>2847</v>
      </c>
      <c r="U297" s="246"/>
      <c r="V297" s="237" t="n">
        <f aca="false">S297/P297*100</f>
        <v>100</v>
      </c>
      <c r="W297" s="246" t="n">
        <v>10000</v>
      </c>
      <c r="X297" s="246" t="n">
        <v>10000</v>
      </c>
      <c r="Y297" s="246" t="n">
        <v>15000</v>
      </c>
      <c r="Z297" s="246" t="n">
        <v>10000</v>
      </c>
      <c r="AA297" s="246" t="n">
        <v>15000</v>
      </c>
      <c r="AB297" s="246"/>
      <c r="AC297" s="246" t="n">
        <v>15000</v>
      </c>
      <c r="AD297" s="246" t="n">
        <v>15000</v>
      </c>
      <c r="AE297" s="246"/>
      <c r="AF297" s="246"/>
      <c r="AG297" s="248" t="n">
        <f aca="false">SUM(AD297+AE297-AF297)</f>
        <v>15000</v>
      </c>
      <c r="AH297" s="246" t="n">
        <v>14980.98</v>
      </c>
      <c r="AI297" s="246" t="n">
        <v>15000</v>
      </c>
      <c r="AJ297" s="45" t="n">
        <v>0</v>
      </c>
      <c r="AK297" s="246" t="n">
        <v>15000</v>
      </c>
      <c r="AL297" s="246"/>
      <c r="AM297" s="246"/>
      <c r="AN297" s="45" t="n">
        <f aca="false">SUM(AK297+AL297-AM297)</f>
        <v>15000</v>
      </c>
      <c r="AO297" s="237" t="n">
        <f aca="false">SUM(AN297/$AN$2)</f>
        <v>1990.84212621939</v>
      </c>
      <c r="AP297" s="45" t="n">
        <v>15000</v>
      </c>
      <c r="AQ297" s="45"/>
      <c r="AR297" s="237" t="n">
        <f aca="false">SUM(AP297/$AN$2)</f>
        <v>1990.84212621939</v>
      </c>
      <c r="AS297" s="237"/>
      <c r="AT297" s="237"/>
      <c r="AU297" s="237"/>
      <c r="AV297" s="237"/>
      <c r="AW297" s="237" t="n">
        <f aca="false">SUM(AR297+AU297-AV297)</f>
        <v>1990.84212621939</v>
      </c>
      <c r="AX297" s="45" t="n">
        <v>1990.84</v>
      </c>
      <c r="AY297" s="45"/>
      <c r="AZ297" s="45"/>
      <c r="BA297" s="45"/>
      <c r="BB297" s="45"/>
      <c r="BC297" s="45"/>
      <c r="BD297" s="45" t="n">
        <f aca="false">SUM(AX297+AY297+AZ297+BA297+BB297+BC297)</f>
        <v>1990.84</v>
      </c>
      <c r="BE297" s="45" t="n">
        <f aca="false">SUM(AW297-BD297)</f>
        <v>0.00212621939067503</v>
      </c>
      <c r="BF297" s="45" t="n">
        <f aca="false">SUM(BE297-AW297)</f>
        <v>-1990.84</v>
      </c>
      <c r="BG297" s="45" t="n">
        <v>1350</v>
      </c>
      <c r="BH297" s="45" t="n">
        <v>1350</v>
      </c>
      <c r="BI297" s="45" t="n">
        <v>1350</v>
      </c>
      <c r="BJ297" s="45"/>
      <c r="BK297" s="45"/>
      <c r="BL297" s="45"/>
      <c r="BM297" s="46" t="n">
        <f aca="false">SUM(BJ297/BI297*100)</f>
        <v>0</v>
      </c>
    </row>
    <row r="298" customFormat="false" ht="12.75" hidden="true" customHeight="false" outlineLevel="0" collapsed="false">
      <c r="A298" s="238"/>
      <c r="B298" s="234"/>
      <c r="C298" s="234"/>
      <c r="D298" s="234"/>
      <c r="E298" s="234"/>
      <c r="F298" s="234"/>
      <c r="G298" s="234"/>
      <c r="H298" s="234"/>
      <c r="I298" s="244" t="n">
        <v>37211</v>
      </c>
      <c r="J298" s="245" t="s">
        <v>761</v>
      </c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37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8"/>
      <c r="AH298" s="246"/>
      <c r="AI298" s="246"/>
      <c r="AJ298" s="45"/>
      <c r="AK298" s="246"/>
      <c r="AL298" s="246"/>
      <c r="AM298" s="246"/>
      <c r="AN298" s="45"/>
      <c r="AO298" s="237" t="n">
        <f aca="false">SUM(AN298/$AN$2)</f>
        <v>0</v>
      </c>
      <c r="AP298" s="45" t="n">
        <v>4000</v>
      </c>
      <c r="AQ298" s="45"/>
      <c r="AR298" s="237" t="n">
        <f aca="false">SUM(AP298/$AN$2)</f>
        <v>530.891233658504</v>
      </c>
      <c r="AS298" s="237"/>
      <c r="AT298" s="237"/>
      <c r="AU298" s="237"/>
      <c r="AV298" s="237"/>
      <c r="AW298" s="237" t="n">
        <f aca="false">SUM(AR298+AU298-AV298)</f>
        <v>530.891233658504</v>
      </c>
      <c r="AX298" s="45" t="n">
        <v>530.89</v>
      </c>
      <c r="AY298" s="45"/>
      <c r="AZ298" s="45"/>
      <c r="BA298" s="45"/>
      <c r="BB298" s="45"/>
      <c r="BC298" s="45"/>
      <c r="BD298" s="45" t="n">
        <f aca="false">SUM(AX298+AY298+AZ298+BA298+BB298+BC298)</f>
        <v>530.89</v>
      </c>
      <c r="BE298" s="45" t="n">
        <f aca="false">SUM(AW298-BD298)</f>
        <v>0.00123365850424761</v>
      </c>
      <c r="BF298" s="45" t="n">
        <f aca="false">SUM(BE298-AW298)</f>
        <v>-530.89</v>
      </c>
      <c r="BG298" s="45"/>
      <c r="BH298" s="45" t="n">
        <v>500</v>
      </c>
      <c r="BI298" s="45" t="n">
        <v>500</v>
      </c>
      <c r="BJ298" s="45"/>
      <c r="BK298" s="45"/>
      <c r="BL298" s="45"/>
      <c r="BM298" s="46" t="n">
        <f aca="false">SUM(BJ298/BI298*100)</f>
        <v>0</v>
      </c>
    </row>
    <row r="299" customFormat="false" ht="12.75" hidden="true" customHeight="false" outlineLevel="0" collapsed="false">
      <c r="A299" s="238"/>
      <c r="B299" s="234"/>
      <c r="C299" s="234"/>
      <c r="D299" s="234"/>
      <c r="E299" s="234"/>
      <c r="F299" s="234"/>
      <c r="G299" s="234"/>
      <c r="H299" s="234"/>
      <c r="I299" s="244" t="n">
        <v>37211</v>
      </c>
      <c r="J299" s="245" t="s">
        <v>762</v>
      </c>
      <c r="K299" s="246"/>
      <c r="L299" s="246"/>
      <c r="M299" s="246"/>
      <c r="N299" s="246" t="n">
        <v>10000</v>
      </c>
      <c r="O299" s="246" t="n">
        <v>10000</v>
      </c>
      <c r="P299" s="246" t="n">
        <v>15000</v>
      </c>
      <c r="Q299" s="246" t="n">
        <v>15000</v>
      </c>
      <c r="R299" s="246" t="n">
        <v>10376.8</v>
      </c>
      <c r="S299" s="246" t="n">
        <v>15000</v>
      </c>
      <c r="T299" s="246" t="n">
        <v>13575</v>
      </c>
      <c r="U299" s="246"/>
      <c r="V299" s="237" t="n">
        <f aca="false">S299/P299*100</f>
        <v>100</v>
      </c>
      <c r="W299" s="246" t="n">
        <v>15000</v>
      </c>
      <c r="X299" s="246" t="n">
        <v>15000</v>
      </c>
      <c r="Y299" s="246" t="n">
        <v>15000</v>
      </c>
      <c r="Z299" s="246" t="n">
        <v>20000</v>
      </c>
      <c r="AA299" s="246" t="n">
        <v>15000</v>
      </c>
      <c r="AB299" s="246" t="n">
        <v>15498.58</v>
      </c>
      <c r="AC299" s="246" t="n">
        <v>15000</v>
      </c>
      <c r="AD299" s="246" t="n">
        <v>30000</v>
      </c>
      <c r="AE299" s="246"/>
      <c r="AF299" s="246"/>
      <c r="AG299" s="248" t="n">
        <f aca="false">SUM(AD299+AE299-AF299)</f>
        <v>30000</v>
      </c>
      <c r="AH299" s="246" t="n">
        <v>13498.65</v>
      </c>
      <c r="AI299" s="246" t="n">
        <v>30000</v>
      </c>
      <c r="AJ299" s="45" t="n">
        <v>12998.7</v>
      </c>
      <c r="AK299" s="246" t="n">
        <v>30000</v>
      </c>
      <c r="AL299" s="246"/>
      <c r="AM299" s="246"/>
      <c r="AN299" s="45" t="n">
        <f aca="false">SUM(AK299+AL299-AM299)</f>
        <v>30000</v>
      </c>
      <c r="AO299" s="237" t="n">
        <f aca="false">SUM(AN299/$AN$2)</f>
        <v>3981.68425243878</v>
      </c>
      <c r="AP299" s="45" t="n">
        <v>15000</v>
      </c>
      <c r="AQ299" s="45"/>
      <c r="AR299" s="237" t="n">
        <f aca="false">SUM(AP299/$AN$2)</f>
        <v>1990.84212621939</v>
      </c>
      <c r="AS299" s="237"/>
      <c r="AT299" s="237"/>
      <c r="AU299" s="237"/>
      <c r="AV299" s="237"/>
      <c r="AW299" s="237" t="n">
        <f aca="false">SUM(AR299+AU299-AV299)</f>
        <v>1990.84212621939</v>
      </c>
      <c r="AX299" s="45" t="n">
        <v>1990.84</v>
      </c>
      <c r="AY299" s="45"/>
      <c r="AZ299" s="45"/>
      <c r="BA299" s="45"/>
      <c r="BB299" s="45"/>
      <c r="BC299" s="45"/>
      <c r="BD299" s="45" t="n">
        <f aca="false">SUM(AX299+AY299+AZ299+BA299+BB299+BC299)</f>
        <v>1990.84</v>
      </c>
      <c r="BE299" s="45" t="n">
        <f aca="false">SUM(AW299-BD299)</f>
        <v>0.00212621939067503</v>
      </c>
      <c r="BF299" s="45" t="n">
        <f aca="false">SUM(BE299-AW299)</f>
        <v>-1990.84</v>
      </c>
      <c r="BG299" s="45"/>
      <c r="BH299" s="45" t="n">
        <v>2000</v>
      </c>
      <c r="BI299" s="45" t="n">
        <v>2000</v>
      </c>
      <c r="BJ299" s="45"/>
      <c r="BK299" s="45"/>
      <c r="BL299" s="45"/>
      <c r="BM299" s="46" t="n">
        <f aca="false">SUM(BJ299/BI299*100)</f>
        <v>0</v>
      </c>
    </row>
    <row r="300" customFormat="false" ht="12.75" hidden="true" customHeight="false" outlineLevel="0" collapsed="false">
      <c r="A300" s="233" t="s">
        <v>763</v>
      </c>
      <c r="B300" s="234"/>
      <c r="C300" s="234"/>
      <c r="D300" s="234"/>
      <c r="E300" s="234"/>
      <c r="F300" s="234"/>
      <c r="G300" s="234"/>
      <c r="H300" s="234"/>
      <c r="I300" s="245" t="s">
        <v>764</v>
      </c>
      <c r="J300" s="234"/>
      <c r="K300" s="234"/>
      <c r="L300" s="234"/>
      <c r="M300" s="234"/>
      <c r="N300" s="234"/>
      <c r="O300" s="234"/>
      <c r="P300" s="255" t="n">
        <f aca="false">SUM(P301)</f>
        <v>400000</v>
      </c>
      <c r="Q300" s="255" t="n">
        <f aca="false">SUM(Q301)</f>
        <v>400000</v>
      </c>
      <c r="R300" s="255" t="n">
        <f aca="false">SUM(R301)</f>
        <v>2120.34</v>
      </c>
      <c r="S300" s="255" t="n">
        <f aca="false">SUM(S301)</f>
        <v>0</v>
      </c>
      <c r="T300" s="255" t="n">
        <f aca="false">SUM(T301)</f>
        <v>0</v>
      </c>
      <c r="U300" s="255" t="n">
        <f aca="false">SUM(U301)</f>
        <v>0</v>
      </c>
      <c r="V300" s="255" t="n">
        <f aca="false">SUM(V301)</f>
        <v>0</v>
      </c>
      <c r="W300" s="255"/>
      <c r="X300" s="246"/>
      <c r="Y300" s="246"/>
      <c r="Z300" s="246"/>
      <c r="AA300" s="246" t="n">
        <v>0</v>
      </c>
      <c r="AB300" s="246"/>
      <c r="AC300" s="246" t="n">
        <v>0</v>
      </c>
      <c r="AD300" s="246"/>
      <c r="AE300" s="246"/>
      <c r="AF300" s="246"/>
      <c r="AG300" s="248" t="n">
        <f aca="false">SUM(AC300+AE300-AF300)</f>
        <v>0</v>
      </c>
      <c r="AH300" s="246"/>
      <c r="AI300" s="246"/>
      <c r="AJ300" s="45"/>
      <c r="AK300" s="246"/>
      <c r="AL300" s="246"/>
      <c r="AM300" s="246"/>
      <c r="AN300" s="45" t="n">
        <f aca="false">SUM(AK300+AL300-AM300)</f>
        <v>0</v>
      </c>
      <c r="AO300" s="237" t="n">
        <f aca="false">SUM(AN300/$AN$2)</f>
        <v>0</v>
      </c>
      <c r="AP300" s="45"/>
      <c r="AQ300" s="45"/>
      <c r="AR300" s="237" t="n">
        <f aca="false">SUM(AP300/$AN$2)</f>
        <v>0</v>
      </c>
      <c r="AS300" s="237"/>
      <c r="AT300" s="237"/>
      <c r="AU300" s="237"/>
      <c r="AV300" s="237"/>
      <c r="AW300" s="237" t="n">
        <f aca="false">SUM(AR300+AU300-AV300)</f>
        <v>0</v>
      </c>
      <c r="AX300" s="45"/>
      <c r="AY300" s="45"/>
      <c r="AZ300" s="45"/>
      <c r="BA300" s="45"/>
      <c r="BB300" s="45"/>
      <c r="BC300" s="45"/>
      <c r="BD300" s="45" t="n">
        <f aca="false">SUM(AX300+AY300+AZ300+BA300+BB300+BC300)</f>
        <v>0</v>
      </c>
      <c r="BE300" s="45" t="n">
        <f aca="false">SUM(AW300-BD300)</f>
        <v>0</v>
      </c>
      <c r="BF300" s="45" t="n">
        <f aca="false">SUM(BE300-AW300)</f>
        <v>0</v>
      </c>
      <c r="BG300" s="45"/>
      <c r="BH300" s="45"/>
      <c r="BI300" s="45"/>
      <c r="BJ300" s="45"/>
      <c r="BK300" s="45"/>
      <c r="BL300" s="45"/>
      <c r="BM300" s="46" t="e">
        <f aca="false">SUM(BJ300/BI300*100)</f>
        <v>#DIV/0!</v>
      </c>
    </row>
    <row r="301" customFormat="false" ht="12.75" hidden="true" customHeight="false" outlineLevel="0" collapsed="false">
      <c r="A301" s="233"/>
      <c r="B301" s="234"/>
      <c r="C301" s="234"/>
      <c r="D301" s="234"/>
      <c r="E301" s="234"/>
      <c r="F301" s="234"/>
      <c r="G301" s="234"/>
      <c r="H301" s="234"/>
      <c r="I301" s="245" t="s">
        <v>765</v>
      </c>
      <c r="J301" s="234"/>
      <c r="K301" s="234"/>
      <c r="L301" s="234"/>
      <c r="M301" s="234"/>
      <c r="N301" s="234"/>
      <c r="O301" s="234"/>
      <c r="P301" s="255" t="n">
        <f aca="false">SUM(P302)</f>
        <v>400000</v>
      </c>
      <c r="Q301" s="255" t="n">
        <f aca="false">SUM(Q302)</f>
        <v>400000</v>
      </c>
      <c r="R301" s="255" t="n">
        <f aca="false">SUM(R302)</f>
        <v>2120.34</v>
      </c>
      <c r="S301" s="255" t="n">
        <f aca="false">SUM(S302)</f>
        <v>0</v>
      </c>
      <c r="T301" s="255" t="n">
        <f aca="false">SUM(T302)</f>
        <v>0</v>
      </c>
      <c r="U301" s="255" t="n">
        <f aca="false">SUM(U302)</f>
        <v>0</v>
      </c>
      <c r="V301" s="255" t="n">
        <f aca="false">SUM(V302)</f>
        <v>0</v>
      </c>
      <c r="W301" s="255"/>
      <c r="X301" s="246"/>
      <c r="Y301" s="246"/>
      <c r="Z301" s="246"/>
      <c r="AA301" s="246" t="n">
        <v>0</v>
      </c>
      <c r="AB301" s="246"/>
      <c r="AC301" s="246" t="n">
        <v>0</v>
      </c>
      <c r="AD301" s="246"/>
      <c r="AE301" s="246"/>
      <c r="AF301" s="246"/>
      <c r="AG301" s="248" t="n">
        <f aca="false">SUM(AC301+AE301-AF301)</f>
        <v>0</v>
      </c>
      <c r="AH301" s="246"/>
      <c r="AI301" s="246"/>
      <c r="AJ301" s="45"/>
      <c r="AK301" s="246"/>
      <c r="AL301" s="246"/>
      <c r="AM301" s="246"/>
      <c r="AN301" s="45" t="n">
        <f aca="false">SUM(AK301+AL301-AM301)</f>
        <v>0</v>
      </c>
      <c r="AO301" s="237" t="n">
        <f aca="false">SUM(AN301/$AN$2)</f>
        <v>0</v>
      </c>
      <c r="AP301" s="45"/>
      <c r="AQ301" s="45"/>
      <c r="AR301" s="237" t="n">
        <f aca="false">SUM(AP301/$AN$2)</f>
        <v>0</v>
      </c>
      <c r="AS301" s="237"/>
      <c r="AT301" s="237"/>
      <c r="AU301" s="237"/>
      <c r="AV301" s="237"/>
      <c r="AW301" s="237" t="n">
        <f aca="false">SUM(AR301+AU301-AV301)</f>
        <v>0</v>
      </c>
      <c r="AX301" s="45"/>
      <c r="AY301" s="45"/>
      <c r="AZ301" s="45"/>
      <c r="BA301" s="45"/>
      <c r="BB301" s="45"/>
      <c r="BC301" s="45"/>
      <c r="BD301" s="45" t="n">
        <f aca="false">SUM(AX301+AY301+AZ301+BA301+BB301+BC301)</f>
        <v>0</v>
      </c>
      <c r="BE301" s="45" t="n">
        <f aca="false">SUM(AW301-BD301)</f>
        <v>0</v>
      </c>
      <c r="BF301" s="45" t="n">
        <f aca="false">SUM(BE301-AW301)</f>
        <v>0</v>
      </c>
      <c r="BG301" s="45"/>
      <c r="BH301" s="45"/>
      <c r="BI301" s="45"/>
      <c r="BJ301" s="45"/>
      <c r="BK301" s="45"/>
      <c r="BL301" s="45"/>
      <c r="BM301" s="46" t="e">
        <f aca="false">SUM(BJ301/BI301*100)</f>
        <v>#DIV/0!</v>
      </c>
    </row>
    <row r="302" customFormat="false" ht="12.75" hidden="true" customHeight="false" outlineLevel="0" collapsed="false">
      <c r="A302" s="243"/>
      <c r="B302" s="247"/>
      <c r="C302" s="247"/>
      <c r="D302" s="247"/>
      <c r="E302" s="247"/>
      <c r="F302" s="247"/>
      <c r="G302" s="247"/>
      <c r="H302" s="247"/>
      <c r="I302" s="235" t="n">
        <v>3</v>
      </c>
      <c r="J302" s="236" t="s">
        <v>234</v>
      </c>
      <c r="K302" s="237"/>
      <c r="L302" s="237"/>
      <c r="M302" s="237"/>
      <c r="N302" s="237"/>
      <c r="O302" s="237"/>
      <c r="P302" s="237" t="n">
        <f aca="false">SUM(P303)</f>
        <v>400000</v>
      </c>
      <c r="Q302" s="237" t="n">
        <f aca="false">SUM(Q303)</f>
        <v>400000</v>
      </c>
      <c r="R302" s="237" t="n">
        <f aca="false">SUM(R303)</f>
        <v>2120.34</v>
      </c>
      <c r="S302" s="237" t="n">
        <f aca="false">SUM(S303)</f>
        <v>0</v>
      </c>
      <c r="T302" s="237" t="n">
        <f aca="false">SUM(T303)</f>
        <v>0</v>
      </c>
      <c r="U302" s="237" t="n">
        <f aca="false">SUM(U303)</f>
        <v>0</v>
      </c>
      <c r="V302" s="237" t="n">
        <f aca="false">S302/P302*100</f>
        <v>0</v>
      </c>
      <c r="W302" s="237"/>
      <c r="X302" s="237"/>
      <c r="Y302" s="237"/>
      <c r="Z302" s="237"/>
      <c r="AA302" s="237" t="n">
        <v>0</v>
      </c>
      <c r="AB302" s="237"/>
      <c r="AC302" s="237" t="n">
        <v>0</v>
      </c>
      <c r="AD302" s="237"/>
      <c r="AE302" s="237"/>
      <c r="AF302" s="237"/>
      <c r="AG302" s="248" t="n">
        <f aca="false">SUM(AC302+AE302-AF302)</f>
        <v>0</v>
      </c>
      <c r="AH302" s="246"/>
      <c r="AI302" s="246"/>
      <c r="AJ302" s="45"/>
      <c r="AK302" s="246"/>
      <c r="AL302" s="246"/>
      <c r="AM302" s="246"/>
      <c r="AN302" s="45" t="n">
        <f aca="false">SUM(AK302+AL302-AM302)</f>
        <v>0</v>
      </c>
      <c r="AO302" s="237" t="n">
        <f aca="false">SUM(AN302/$AN$2)</f>
        <v>0</v>
      </c>
      <c r="AP302" s="45"/>
      <c r="AQ302" s="45"/>
      <c r="AR302" s="237" t="n">
        <f aca="false">SUM(AP302/$AN$2)</f>
        <v>0</v>
      </c>
      <c r="AS302" s="237"/>
      <c r="AT302" s="237"/>
      <c r="AU302" s="237"/>
      <c r="AV302" s="237"/>
      <c r="AW302" s="237" t="n">
        <f aca="false">SUM(AR302+AU302-AV302)</f>
        <v>0</v>
      </c>
      <c r="AX302" s="45"/>
      <c r="AY302" s="45"/>
      <c r="AZ302" s="45"/>
      <c r="BA302" s="45"/>
      <c r="BB302" s="45"/>
      <c r="BC302" s="45"/>
      <c r="BD302" s="45" t="n">
        <f aca="false">SUM(AX302+AY302+AZ302+BA302+BB302+BC302)</f>
        <v>0</v>
      </c>
      <c r="BE302" s="45" t="n">
        <f aca="false">SUM(AW302-BD302)</f>
        <v>0</v>
      </c>
      <c r="BF302" s="45" t="n">
        <f aca="false">SUM(BE302-AW302)</f>
        <v>0</v>
      </c>
      <c r="BG302" s="45"/>
      <c r="BH302" s="45"/>
      <c r="BI302" s="45"/>
      <c r="BJ302" s="45"/>
      <c r="BK302" s="45"/>
      <c r="BL302" s="45"/>
      <c r="BM302" s="46" t="e">
        <f aca="false">SUM(BJ302/BI302*100)</f>
        <v>#DIV/0!</v>
      </c>
    </row>
    <row r="303" customFormat="false" ht="12.75" hidden="true" customHeight="false" outlineLevel="0" collapsed="false">
      <c r="A303" s="243"/>
      <c r="B303" s="247"/>
      <c r="C303" s="247"/>
      <c r="D303" s="247"/>
      <c r="E303" s="247"/>
      <c r="F303" s="247"/>
      <c r="G303" s="247"/>
      <c r="H303" s="247"/>
      <c r="I303" s="235" t="n">
        <v>38</v>
      </c>
      <c r="J303" s="236" t="s">
        <v>383</v>
      </c>
      <c r="K303" s="237"/>
      <c r="L303" s="237"/>
      <c r="M303" s="237"/>
      <c r="N303" s="237"/>
      <c r="O303" s="237"/>
      <c r="P303" s="237" t="n">
        <f aca="false">SUM(P305)</f>
        <v>400000</v>
      </c>
      <c r="Q303" s="237" t="n">
        <f aca="false">SUM(Q305)</f>
        <v>400000</v>
      </c>
      <c r="R303" s="237" t="n">
        <f aca="false">SUM(R305)</f>
        <v>2120.34</v>
      </c>
      <c r="S303" s="237" t="n">
        <f aca="false">SUM(S305)</f>
        <v>0</v>
      </c>
      <c r="T303" s="237" t="n">
        <f aca="false">SUM(T305)</f>
        <v>0</v>
      </c>
      <c r="U303" s="237" t="n">
        <v>0</v>
      </c>
      <c r="V303" s="237" t="n">
        <f aca="false">S303/P303*100</f>
        <v>0</v>
      </c>
      <c r="W303" s="237"/>
      <c r="X303" s="237"/>
      <c r="Y303" s="237"/>
      <c r="Z303" s="237"/>
      <c r="AA303" s="237" t="n">
        <v>0</v>
      </c>
      <c r="AB303" s="237"/>
      <c r="AC303" s="237" t="n">
        <v>0</v>
      </c>
      <c r="AD303" s="237"/>
      <c r="AE303" s="237"/>
      <c r="AF303" s="237"/>
      <c r="AG303" s="248" t="n">
        <f aca="false">SUM(AC303+AE303-AF303)</f>
        <v>0</v>
      </c>
      <c r="AH303" s="246"/>
      <c r="AI303" s="246"/>
      <c r="AJ303" s="45"/>
      <c r="AK303" s="246"/>
      <c r="AL303" s="246"/>
      <c r="AM303" s="246"/>
      <c r="AN303" s="45" t="n">
        <f aca="false">SUM(AK303+AL303-AM303)</f>
        <v>0</v>
      </c>
      <c r="AO303" s="237" t="n">
        <f aca="false">SUM(AN303/$AN$2)</f>
        <v>0</v>
      </c>
      <c r="AP303" s="45"/>
      <c r="AQ303" s="45"/>
      <c r="AR303" s="237" t="n">
        <f aca="false">SUM(AP303/$AN$2)</f>
        <v>0</v>
      </c>
      <c r="AS303" s="237"/>
      <c r="AT303" s="237"/>
      <c r="AU303" s="237"/>
      <c r="AV303" s="237"/>
      <c r="AW303" s="237" t="n">
        <f aca="false">SUM(AR303+AU303-AV303)</f>
        <v>0</v>
      </c>
      <c r="AX303" s="45"/>
      <c r="AY303" s="45"/>
      <c r="AZ303" s="45"/>
      <c r="BA303" s="45"/>
      <c r="BB303" s="45"/>
      <c r="BC303" s="45"/>
      <c r="BD303" s="45" t="n">
        <f aca="false">SUM(AX303+AY303+AZ303+BA303+BB303+BC303)</f>
        <v>0</v>
      </c>
      <c r="BE303" s="45" t="n">
        <f aca="false">SUM(AW303-BD303)</f>
        <v>0</v>
      </c>
      <c r="BF303" s="45" t="n">
        <f aca="false">SUM(BE303-AW303)</f>
        <v>0</v>
      </c>
      <c r="BG303" s="45"/>
      <c r="BH303" s="45"/>
      <c r="BI303" s="45"/>
      <c r="BJ303" s="45"/>
      <c r="BK303" s="45"/>
      <c r="BL303" s="45"/>
      <c r="BM303" s="46" t="e">
        <f aca="false">SUM(BJ303/BI303*100)</f>
        <v>#DIV/0!</v>
      </c>
    </row>
    <row r="304" customFormat="false" ht="12.75" hidden="true" customHeight="false" outlineLevel="0" collapsed="false">
      <c r="A304" s="238"/>
      <c r="B304" s="234"/>
      <c r="C304" s="234"/>
      <c r="D304" s="234"/>
      <c r="E304" s="234"/>
      <c r="F304" s="234"/>
      <c r="G304" s="234"/>
      <c r="H304" s="234"/>
      <c r="I304" s="244" t="n">
        <v>382</v>
      </c>
      <c r="J304" s="245" t="s">
        <v>199</v>
      </c>
      <c r="K304" s="246"/>
      <c r="L304" s="246"/>
      <c r="M304" s="246"/>
      <c r="N304" s="246"/>
      <c r="O304" s="246"/>
      <c r="P304" s="246" t="n">
        <f aca="false">SUM(P305)</f>
        <v>400000</v>
      </c>
      <c r="Q304" s="246" t="n">
        <f aca="false">SUM(Q305)</f>
        <v>400000</v>
      </c>
      <c r="R304" s="246" t="n">
        <f aca="false">SUM(R305)</f>
        <v>2120.34</v>
      </c>
      <c r="S304" s="246" t="n">
        <f aca="false">SUM(S305)</f>
        <v>0</v>
      </c>
      <c r="T304" s="246" t="n">
        <f aca="false">SUM(T305)</f>
        <v>0</v>
      </c>
      <c r="U304" s="246"/>
      <c r="V304" s="237" t="n">
        <f aca="false">S304/P304*100</f>
        <v>0</v>
      </c>
      <c r="W304" s="246"/>
      <c r="X304" s="246"/>
      <c r="Y304" s="246"/>
      <c r="Z304" s="246"/>
      <c r="AA304" s="246" t="n">
        <v>0</v>
      </c>
      <c r="AB304" s="246"/>
      <c r="AC304" s="246" t="n">
        <v>0</v>
      </c>
      <c r="AD304" s="246"/>
      <c r="AE304" s="246"/>
      <c r="AF304" s="246"/>
      <c r="AG304" s="248" t="n">
        <f aca="false">SUM(AC304+AE304-AF304)</f>
        <v>0</v>
      </c>
      <c r="AH304" s="246"/>
      <c r="AI304" s="246"/>
      <c r="AJ304" s="45"/>
      <c r="AK304" s="246"/>
      <c r="AL304" s="246"/>
      <c r="AM304" s="246"/>
      <c r="AN304" s="45" t="n">
        <f aca="false">SUM(AK304+AL304-AM304)</f>
        <v>0</v>
      </c>
      <c r="AO304" s="237" t="n">
        <f aca="false">SUM(AN304/$AN$2)</f>
        <v>0</v>
      </c>
      <c r="AP304" s="45"/>
      <c r="AQ304" s="45"/>
      <c r="AR304" s="237" t="n">
        <f aca="false">SUM(AP304/$AN$2)</f>
        <v>0</v>
      </c>
      <c r="AS304" s="237"/>
      <c r="AT304" s="237"/>
      <c r="AU304" s="237"/>
      <c r="AV304" s="237"/>
      <c r="AW304" s="237" t="n">
        <f aca="false">SUM(AR304+AU304-AV304)</f>
        <v>0</v>
      </c>
      <c r="AX304" s="45"/>
      <c r="AY304" s="45"/>
      <c r="AZ304" s="45"/>
      <c r="BA304" s="45"/>
      <c r="BB304" s="45"/>
      <c r="BC304" s="45"/>
      <c r="BD304" s="45" t="n">
        <f aca="false">SUM(AX304+AY304+AZ304+BA304+BB304+BC304)</f>
        <v>0</v>
      </c>
      <c r="BE304" s="45" t="n">
        <f aca="false">SUM(AW304-BD304)</f>
        <v>0</v>
      </c>
      <c r="BF304" s="45" t="n">
        <f aca="false">SUM(BE304-AW304)</f>
        <v>0</v>
      </c>
      <c r="BG304" s="45"/>
      <c r="BH304" s="45"/>
      <c r="BI304" s="45"/>
      <c r="BJ304" s="45"/>
      <c r="BK304" s="45"/>
      <c r="BL304" s="45"/>
      <c r="BM304" s="46" t="e">
        <f aca="false">SUM(BJ304/BI304*100)</f>
        <v>#DIV/0!</v>
      </c>
    </row>
    <row r="305" customFormat="false" ht="12.75" hidden="true" customHeight="false" outlineLevel="0" collapsed="false">
      <c r="A305" s="238"/>
      <c r="B305" s="234"/>
      <c r="C305" s="234"/>
      <c r="D305" s="234"/>
      <c r="E305" s="234"/>
      <c r="F305" s="234"/>
      <c r="G305" s="234"/>
      <c r="H305" s="234"/>
      <c r="I305" s="244" t="n">
        <v>38221</v>
      </c>
      <c r="J305" s="245" t="s">
        <v>766</v>
      </c>
      <c r="K305" s="246"/>
      <c r="L305" s="246"/>
      <c r="M305" s="246"/>
      <c r="N305" s="246"/>
      <c r="O305" s="246"/>
      <c r="P305" s="246" t="n">
        <v>400000</v>
      </c>
      <c r="Q305" s="246" t="n">
        <v>400000</v>
      </c>
      <c r="R305" s="246" t="n">
        <v>2120.34</v>
      </c>
      <c r="S305" s="246"/>
      <c r="T305" s="246"/>
      <c r="U305" s="246"/>
      <c r="V305" s="237" t="n">
        <f aca="false">S305/P305*100</f>
        <v>0</v>
      </c>
      <c r="W305" s="246"/>
      <c r="X305" s="246"/>
      <c r="Y305" s="246"/>
      <c r="Z305" s="246"/>
      <c r="AA305" s="246" t="n">
        <v>0</v>
      </c>
      <c r="AB305" s="246"/>
      <c r="AC305" s="246" t="n">
        <v>0</v>
      </c>
      <c r="AD305" s="246"/>
      <c r="AE305" s="246"/>
      <c r="AF305" s="246"/>
      <c r="AG305" s="248" t="n">
        <f aca="false">SUM(AC305+AE305-AF305)</f>
        <v>0</v>
      </c>
      <c r="AH305" s="246"/>
      <c r="AI305" s="246"/>
      <c r="AJ305" s="45"/>
      <c r="AK305" s="246"/>
      <c r="AL305" s="246"/>
      <c r="AM305" s="246"/>
      <c r="AN305" s="45" t="n">
        <f aca="false">SUM(AK305+AL305-AM305)</f>
        <v>0</v>
      </c>
      <c r="AO305" s="237" t="n">
        <f aca="false">SUM(AN305/$AN$2)</f>
        <v>0</v>
      </c>
      <c r="AP305" s="45"/>
      <c r="AQ305" s="45"/>
      <c r="AR305" s="237" t="n">
        <f aca="false">SUM(AP305/$AN$2)</f>
        <v>0</v>
      </c>
      <c r="AS305" s="237"/>
      <c r="AT305" s="237"/>
      <c r="AU305" s="237"/>
      <c r="AV305" s="237"/>
      <c r="AW305" s="237" t="n">
        <f aca="false">SUM(AR305+AU305-AV305)</f>
        <v>0</v>
      </c>
      <c r="AX305" s="45"/>
      <c r="AY305" s="45"/>
      <c r="AZ305" s="45"/>
      <c r="BA305" s="45"/>
      <c r="BB305" s="45"/>
      <c r="BC305" s="45"/>
      <c r="BD305" s="45" t="n">
        <f aca="false">SUM(AX305+AY305+AZ305+BA305+BB305+BC305)</f>
        <v>0</v>
      </c>
      <c r="BE305" s="45" t="n">
        <f aca="false">SUM(AW305-BD305)</f>
        <v>0</v>
      </c>
      <c r="BF305" s="45" t="n">
        <f aca="false">SUM(BE305-AW305)</f>
        <v>0</v>
      </c>
      <c r="BG305" s="45"/>
      <c r="BH305" s="45"/>
      <c r="BI305" s="45"/>
      <c r="BJ305" s="45"/>
      <c r="BK305" s="45"/>
      <c r="BL305" s="45"/>
      <c r="BM305" s="46" t="e">
        <f aca="false">SUM(BJ305/BI305*100)</f>
        <v>#DIV/0!</v>
      </c>
    </row>
    <row r="306" customFormat="false" ht="12.75" hidden="true" customHeight="false" outlineLevel="0" collapsed="false">
      <c r="A306" s="238" t="s">
        <v>767</v>
      </c>
      <c r="B306" s="234"/>
      <c r="C306" s="234"/>
      <c r="D306" s="234"/>
      <c r="E306" s="234"/>
      <c r="F306" s="234"/>
      <c r="G306" s="234"/>
      <c r="H306" s="234"/>
      <c r="I306" s="244" t="s">
        <v>533</v>
      </c>
      <c r="J306" s="245" t="s">
        <v>768</v>
      </c>
      <c r="K306" s="246" t="n">
        <f aca="false">SUM(K307)</f>
        <v>10000</v>
      </c>
      <c r="L306" s="246" t="n">
        <f aca="false">SUM(L307)</f>
        <v>20000</v>
      </c>
      <c r="M306" s="246" t="n">
        <f aca="false">SUM(M307)</f>
        <v>20000</v>
      </c>
      <c r="N306" s="246" t="n">
        <f aca="false">SUM(N307)</f>
        <v>3000</v>
      </c>
      <c r="O306" s="246" t="n">
        <f aca="false">SUM(O307)</f>
        <v>3000</v>
      </c>
      <c r="P306" s="246" t="n">
        <f aca="false">SUM(P307)</f>
        <v>3000</v>
      </c>
      <c r="Q306" s="246" t="n">
        <f aca="false">SUM(Q307)</f>
        <v>3000</v>
      </c>
      <c r="R306" s="246" t="n">
        <f aca="false">SUM(R307)</f>
        <v>0</v>
      </c>
      <c r="S306" s="246" t="n">
        <f aca="false">SUM(S307)</f>
        <v>3000</v>
      </c>
      <c r="T306" s="246" t="n">
        <f aca="false">SUM(T307)</f>
        <v>0</v>
      </c>
      <c r="U306" s="246" t="n">
        <f aca="false">SUM(U307)</f>
        <v>0</v>
      </c>
      <c r="V306" s="246" t="n">
        <f aca="false">SUM(V307)</f>
        <v>100</v>
      </c>
      <c r="W306" s="246" t="n">
        <f aca="false">SUM(W307)</f>
        <v>3000</v>
      </c>
      <c r="X306" s="246" t="n">
        <f aca="false">SUM(X307)</f>
        <v>3000</v>
      </c>
      <c r="Y306" s="246" t="n">
        <f aca="false">SUM(Y307)</f>
        <v>3000</v>
      </c>
      <c r="Z306" s="246" t="n">
        <f aca="false">SUM(Z307)</f>
        <v>3000</v>
      </c>
      <c r="AA306" s="246" t="n">
        <f aca="false">SUM(AA307)</f>
        <v>22000</v>
      </c>
      <c r="AB306" s="246" t="n">
        <f aca="false">SUM(AB307)</f>
        <v>0</v>
      </c>
      <c r="AC306" s="246" t="n">
        <f aca="false">SUM(AC307)</f>
        <v>22000</v>
      </c>
      <c r="AD306" s="246" t="n">
        <f aca="false">SUM(AD307)</f>
        <v>22000</v>
      </c>
      <c r="AE306" s="246" t="n">
        <f aca="false">SUM(AE307)</f>
        <v>0</v>
      </c>
      <c r="AF306" s="246" t="n">
        <f aca="false">SUM(AF307)</f>
        <v>0</v>
      </c>
      <c r="AG306" s="246" t="n">
        <f aca="false">SUM(AG307)</f>
        <v>22000</v>
      </c>
      <c r="AH306" s="246" t="n">
        <f aca="false">SUM(AH307)</f>
        <v>10836.89</v>
      </c>
      <c r="AI306" s="246" t="n">
        <f aca="false">SUM(AI307)</f>
        <v>10000</v>
      </c>
      <c r="AJ306" s="246" t="n">
        <f aca="false">SUM(AJ307)</f>
        <v>10000</v>
      </c>
      <c r="AK306" s="246" t="n">
        <f aca="false">SUM(AK307)</f>
        <v>10000</v>
      </c>
      <c r="AL306" s="246" t="n">
        <f aca="false">SUM(AL307)</f>
        <v>0</v>
      </c>
      <c r="AM306" s="246" t="n">
        <f aca="false">SUM(AM307)</f>
        <v>0</v>
      </c>
      <c r="AN306" s="246" t="n">
        <f aca="false">SUM(AN307)</f>
        <v>10000</v>
      </c>
      <c r="AO306" s="237" t="n">
        <f aca="false">SUM(AN306/$AN$2)</f>
        <v>1327.22808414626</v>
      </c>
      <c r="AP306" s="246" t="n">
        <f aca="false">SUM(AP307)</f>
        <v>10000</v>
      </c>
      <c r="AQ306" s="246" t="n">
        <f aca="false">SUM(AQ307)</f>
        <v>0</v>
      </c>
      <c r="AR306" s="237" t="n">
        <f aca="false">SUM(AP306/$AN$2)</f>
        <v>1327.22808414626</v>
      </c>
      <c r="AS306" s="237"/>
      <c r="AT306" s="237" t="n">
        <f aca="false">SUM(AT307)</f>
        <v>0</v>
      </c>
      <c r="AU306" s="237" t="n">
        <f aca="false">SUM(AU307)</f>
        <v>0</v>
      </c>
      <c r="AV306" s="237" t="n">
        <f aca="false">SUM(AV307)</f>
        <v>0</v>
      </c>
      <c r="AW306" s="237" t="n">
        <f aca="false">SUM(AR306+AU306-AV306)</f>
        <v>1327.22808414626</v>
      </c>
      <c r="AX306" s="45"/>
      <c r="AY306" s="45"/>
      <c r="AZ306" s="45"/>
      <c r="BA306" s="45"/>
      <c r="BB306" s="45"/>
      <c r="BC306" s="45"/>
      <c r="BD306" s="45" t="n">
        <f aca="false">SUM(AX306+AY306+AZ306+BA306+BB306+BC306)</f>
        <v>0</v>
      </c>
      <c r="BE306" s="45" t="n">
        <f aca="false">SUM(AW306-BD306)</f>
        <v>1327.22808414626</v>
      </c>
      <c r="BF306" s="45" t="n">
        <f aca="false">SUM(BE306-AW306)</f>
        <v>0</v>
      </c>
      <c r="BG306" s="45" t="n">
        <f aca="false">SUM(BG309)</f>
        <v>1327.23</v>
      </c>
      <c r="BH306" s="45" t="n">
        <f aca="false">SUM(BH309)</f>
        <v>1300</v>
      </c>
      <c r="BI306" s="45" t="n">
        <f aca="false">SUM(BI309)</f>
        <v>1300</v>
      </c>
      <c r="BJ306" s="45" t="n">
        <f aca="false">SUM(BJ309)</f>
        <v>0</v>
      </c>
      <c r="BK306" s="45" t="n">
        <f aca="false">SUM(BK309)</f>
        <v>1300</v>
      </c>
      <c r="BL306" s="45" t="n">
        <f aca="false">SUM(BL309)</f>
        <v>1300</v>
      </c>
      <c r="BM306" s="46" t="n">
        <f aca="false">SUM(BJ306/BI306*100)</f>
        <v>0</v>
      </c>
    </row>
    <row r="307" customFormat="false" ht="12.75" hidden="true" customHeight="false" outlineLevel="0" collapsed="false">
      <c r="A307" s="238"/>
      <c r="B307" s="234"/>
      <c r="C307" s="234"/>
      <c r="D307" s="234"/>
      <c r="E307" s="234"/>
      <c r="F307" s="234"/>
      <c r="G307" s="234"/>
      <c r="H307" s="234"/>
      <c r="I307" s="244" t="s">
        <v>751</v>
      </c>
      <c r="J307" s="245"/>
      <c r="K307" s="246" t="n">
        <f aca="false">SUM(K309)</f>
        <v>10000</v>
      </c>
      <c r="L307" s="246" t="n">
        <f aca="false">SUM(L309)</f>
        <v>20000</v>
      </c>
      <c r="M307" s="246" t="n">
        <f aca="false">SUM(M309)</f>
        <v>20000</v>
      </c>
      <c r="N307" s="246" t="n">
        <f aca="false">SUM(N309)</f>
        <v>3000</v>
      </c>
      <c r="O307" s="246" t="n">
        <f aca="false">SUM(O309)</f>
        <v>3000</v>
      </c>
      <c r="P307" s="246" t="n">
        <f aca="false">SUM(P309)</f>
        <v>3000</v>
      </c>
      <c r="Q307" s="246" t="n">
        <f aca="false">SUM(Q309)</f>
        <v>3000</v>
      </c>
      <c r="R307" s="246" t="n">
        <f aca="false">SUM(R309)</f>
        <v>0</v>
      </c>
      <c r="S307" s="246" t="n">
        <f aca="false">SUM(S309)</f>
        <v>3000</v>
      </c>
      <c r="T307" s="246" t="n">
        <f aca="false">SUM(T309)</f>
        <v>0</v>
      </c>
      <c r="U307" s="246" t="n">
        <f aca="false">SUM(U309)</f>
        <v>0</v>
      </c>
      <c r="V307" s="246" t="n">
        <f aca="false">SUM(V309)</f>
        <v>100</v>
      </c>
      <c r="W307" s="246" t="n">
        <f aca="false">SUM(W309)</f>
        <v>3000</v>
      </c>
      <c r="X307" s="246" t="n">
        <f aca="false">SUM(X309)</f>
        <v>3000</v>
      </c>
      <c r="Y307" s="246" t="n">
        <f aca="false">SUM(Y309)</f>
        <v>3000</v>
      </c>
      <c r="Z307" s="246" t="n">
        <f aca="false">SUM(Z309)</f>
        <v>3000</v>
      </c>
      <c r="AA307" s="246" t="n">
        <f aca="false">SUM(AA309)</f>
        <v>22000</v>
      </c>
      <c r="AB307" s="246" t="n">
        <f aca="false">SUM(AB309)</f>
        <v>0</v>
      </c>
      <c r="AC307" s="246" t="n">
        <f aca="false">SUM(AC309)</f>
        <v>22000</v>
      </c>
      <c r="AD307" s="246" t="n">
        <f aca="false">SUM(AD309)</f>
        <v>22000</v>
      </c>
      <c r="AE307" s="246" t="n">
        <f aca="false">SUM(AE309)</f>
        <v>0</v>
      </c>
      <c r="AF307" s="246" t="n">
        <f aca="false">SUM(AF309)</f>
        <v>0</v>
      </c>
      <c r="AG307" s="246" t="n">
        <f aca="false">SUM(AG309)</f>
        <v>22000</v>
      </c>
      <c r="AH307" s="246" t="n">
        <f aca="false">SUM(AH309)</f>
        <v>10836.89</v>
      </c>
      <c r="AI307" s="246" t="n">
        <f aca="false">SUM(AI309)</f>
        <v>10000</v>
      </c>
      <c r="AJ307" s="246" t="n">
        <f aca="false">SUM(AJ309)</f>
        <v>10000</v>
      </c>
      <c r="AK307" s="246" t="n">
        <f aca="false">SUM(AK309)</f>
        <v>10000</v>
      </c>
      <c r="AL307" s="246" t="n">
        <f aca="false">SUM(AL309)</f>
        <v>0</v>
      </c>
      <c r="AM307" s="246" t="n">
        <f aca="false">SUM(AM309)</f>
        <v>0</v>
      </c>
      <c r="AN307" s="246" t="n">
        <f aca="false">SUM(AN309)</f>
        <v>10000</v>
      </c>
      <c r="AO307" s="237" t="n">
        <f aca="false">SUM(AN307/$AN$2)</f>
        <v>1327.22808414626</v>
      </c>
      <c r="AP307" s="246" t="n">
        <f aca="false">SUM(AP309)</f>
        <v>10000</v>
      </c>
      <c r="AQ307" s="246" t="n">
        <f aca="false">SUM(AQ309)</f>
        <v>0</v>
      </c>
      <c r="AR307" s="237" t="n">
        <f aca="false">SUM(AP307/$AN$2)</f>
        <v>1327.22808414626</v>
      </c>
      <c r="AS307" s="237"/>
      <c r="AT307" s="237" t="n">
        <f aca="false">SUM(AT309)</f>
        <v>0</v>
      </c>
      <c r="AU307" s="237" t="n">
        <f aca="false">SUM(AU309)</f>
        <v>0</v>
      </c>
      <c r="AV307" s="237" t="n">
        <f aca="false">SUM(AV309)</f>
        <v>0</v>
      </c>
      <c r="AW307" s="237" t="n">
        <f aca="false">SUM(AR307+AU307-AV307)</f>
        <v>1327.22808414626</v>
      </c>
      <c r="AX307" s="45"/>
      <c r="AY307" s="45"/>
      <c r="AZ307" s="45"/>
      <c r="BA307" s="45"/>
      <c r="BB307" s="45"/>
      <c r="BC307" s="45"/>
      <c r="BD307" s="45" t="n">
        <f aca="false">SUM(AX307+AY307+AZ307+BA307+BB307+BC307)</f>
        <v>0</v>
      </c>
      <c r="BE307" s="45" t="n">
        <f aca="false">SUM(AW307-BD307)</f>
        <v>1327.22808414626</v>
      </c>
      <c r="BF307" s="45" t="n">
        <f aca="false">SUM(BE307-AW307)</f>
        <v>0</v>
      </c>
      <c r="BG307" s="45"/>
      <c r="BH307" s="45" t="n">
        <f aca="false">SUM(BH308)</f>
        <v>1300</v>
      </c>
      <c r="BI307" s="45" t="n">
        <f aca="false">SUM(BI308)</f>
        <v>1300</v>
      </c>
      <c r="BJ307" s="45" t="n">
        <f aca="false">SUM(BJ308)</f>
        <v>0</v>
      </c>
      <c r="BK307" s="45" t="n">
        <f aca="false">SUM(BK308)</f>
        <v>1300</v>
      </c>
      <c r="BL307" s="45" t="n">
        <f aca="false">SUM(BL308)</f>
        <v>1300</v>
      </c>
      <c r="BM307" s="46" t="n">
        <f aca="false">SUM(BJ307/BI307*100)</f>
        <v>0</v>
      </c>
    </row>
    <row r="308" customFormat="false" ht="12.75" hidden="true" customHeight="false" outlineLevel="0" collapsed="false">
      <c r="A308" s="238"/>
      <c r="B308" s="234" t="s">
        <v>537</v>
      </c>
      <c r="C308" s="234"/>
      <c r="D308" s="234"/>
      <c r="E308" s="234"/>
      <c r="F308" s="234"/>
      <c r="G308" s="234"/>
      <c r="H308" s="234"/>
      <c r="I308" s="244" t="s">
        <v>538</v>
      </c>
      <c r="J308" s="245" t="s">
        <v>75</v>
      </c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  <c r="AJ308" s="246"/>
      <c r="AK308" s="246"/>
      <c r="AL308" s="246"/>
      <c r="AM308" s="246"/>
      <c r="AN308" s="246"/>
      <c r="AO308" s="237" t="n">
        <f aca="false">SUM(AN308/$AN$2)</f>
        <v>0</v>
      </c>
      <c r="AP308" s="246" t="n">
        <v>10000</v>
      </c>
      <c r="AQ308" s="246"/>
      <c r="AR308" s="237" t="n">
        <f aca="false">SUM(AP308/$AN$2)</f>
        <v>1327.22808414626</v>
      </c>
      <c r="AS308" s="237"/>
      <c r="AT308" s="237" t="n">
        <v>10000</v>
      </c>
      <c r="AU308" s="237"/>
      <c r="AV308" s="237"/>
      <c r="AW308" s="237" t="n">
        <f aca="false">SUM(AR308+AU308-AV308)</f>
        <v>1327.22808414626</v>
      </c>
      <c r="AX308" s="45"/>
      <c r="AY308" s="45"/>
      <c r="AZ308" s="45"/>
      <c r="BA308" s="45"/>
      <c r="BB308" s="45"/>
      <c r="BC308" s="45"/>
      <c r="BD308" s="45" t="n">
        <f aca="false">SUM(AX308+AY308+AZ308+BA308+BB308+BC308)</f>
        <v>0</v>
      </c>
      <c r="BE308" s="45" t="n">
        <f aca="false">SUM(AW308-BD308)</f>
        <v>1327.22808414626</v>
      </c>
      <c r="BF308" s="45" t="n">
        <f aca="false">SUM(BE308-AW308)</f>
        <v>0</v>
      </c>
      <c r="BG308" s="45"/>
      <c r="BH308" s="45" t="n">
        <v>1300</v>
      </c>
      <c r="BI308" s="45" t="n">
        <v>1300</v>
      </c>
      <c r="BJ308" s="45"/>
      <c r="BK308" s="45" t="n">
        <v>1300</v>
      </c>
      <c r="BL308" s="45" t="n">
        <v>1300</v>
      </c>
      <c r="BM308" s="46" t="n">
        <f aca="false">SUM(BJ308/BI308*100)</f>
        <v>0</v>
      </c>
    </row>
    <row r="309" customFormat="false" ht="12.75" hidden="true" customHeight="false" outlineLevel="0" collapsed="false">
      <c r="A309" s="243"/>
      <c r="B309" s="247"/>
      <c r="C309" s="247"/>
      <c r="D309" s="247"/>
      <c r="E309" s="247"/>
      <c r="F309" s="247"/>
      <c r="G309" s="247"/>
      <c r="H309" s="247"/>
      <c r="I309" s="235" t="n">
        <v>3</v>
      </c>
      <c r="J309" s="236" t="s">
        <v>234</v>
      </c>
      <c r="K309" s="237" t="n">
        <f aca="false">SUM(K310)</f>
        <v>10000</v>
      </c>
      <c r="L309" s="237" t="n">
        <f aca="false">SUM(L310)</f>
        <v>20000</v>
      </c>
      <c r="M309" s="237" t="n">
        <f aca="false">SUM(M310)</f>
        <v>20000</v>
      </c>
      <c r="N309" s="237" t="n">
        <f aca="false">SUM(N310)</f>
        <v>3000</v>
      </c>
      <c r="O309" s="237" t="n">
        <f aca="false">SUM(O310)</f>
        <v>3000</v>
      </c>
      <c r="P309" s="237" t="n">
        <f aca="false">SUM(P310)</f>
        <v>3000</v>
      </c>
      <c r="Q309" s="237" t="n">
        <f aca="false">SUM(Q310)</f>
        <v>3000</v>
      </c>
      <c r="R309" s="237" t="n">
        <f aca="false">SUM(R310)</f>
        <v>0</v>
      </c>
      <c r="S309" s="237" t="n">
        <f aca="false">SUM(S310)</f>
        <v>3000</v>
      </c>
      <c r="T309" s="237" t="n">
        <f aca="false">SUM(T310)</f>
        <v>0</v>
      </c>
      <c r="U309" s="237" t="n">
        <f aca="false">SUM(U310)</f>
        <v>0</v>
      </c>
      <c r="V309" s="237" t="n">
        <f aca="false">SUM(V310)</f>
        <v>100</v>
      </c>
      <c r="W309" s="237" t="n">
        <f aca="false">SUM(W310)</f>
        <v>3000</v>
      </c>
      <c r="X309" s="237" t="n">
        <f aca="false">SUM(X310)</f>
        <v>3000</v>
      </c>
      <c r="Y309" s="237" t="n">
        <f aca="false">SUM(Y310)</f>
        <v>3000</v>
      </c>
      <c r="Z309" s="237" t="n">
        <f aca="false">SUM(Z310)</f>
        <v>3000</v>
      </c>
      <c r="AA309" s="237" t="n">
        <f aca="false">SUM(AA310)</f>
        <v>22000</v>
      </c>
      <c r="AB309" s="237" t="n">
        <f aca="false">SUM(AB310)</f>
        <v>0</v>
      </c>
      <c r="AC309" s="237" t="n">
        <f aca="false">SUM(AC310)</f>
        <v>22000</v>
      </c>
      <c r="AD309" s="237" t="n">
        <f aca="false">SUM(AD310)</f>
        <v>22000</v>
      </c>
      <c r="AE309" s="237" t="n">
        <f aca="false">SUM(AE310)</f>
        <v>0</v>
      </c>
      <c r="AF309" s="237" t="n">
        <f aca="false">SUM(AF310)</f>
        <v>0</v>
      </c>
      <c r="AG309" s="237" t="n">
        <f aca="false">SUM(AG310)</f>
        <v>22000</v>
      </c>
      <c r="AH309" s="237" t="n">
        <f aca="false">SUM(AH310)</f>
        <v>10836.89</v>
      </c>
      <c r="AI309" s="237" t="n">
        <f aca="false">SUM(AI310)</f>
        <v>10000</v>
      </c>
      <c r="AJ309" s="237" t="n">
        <f aca="false">SUM(AJ310)</f>
        <v>10000</v>
      </c>
      <c r="AK309" s="237" t="n">
        <f aca="false">SUM(AK310)</f>
        <v>10000</v>
      </c>
      <c r="AL309" s="237" t="n">
        <f aca="false">SUM(AL310)</f>
        <v>0</v>
      </c>
      <c r="AM309" s="237" t="n">
        <f aca="false">SUM(AM310)</f>
        <v>0</v>
      </c>
      <c r="AN309" s="237" t="n">
        <f aca="false">SUM(AN310)</f>
        <v>10000</v>
      </c>
      <c r="AO309" s="237" t="n">
        <f aca="false">SUM(AN309/$AN$2)</f>
        <v>1327.22808414626</v>
      </c>
      <c r="AP309" s="237" t="n">
        <f aca="false">SUM(AP310)</f>
        <v>10000</v>
      </c>
      <c r="AQ309" s="237" t="n">
        <f aca="false">SUM(AQ310)</f>
        <v>0</v>
      </c>
      <c r="AR309" s="237" t="n">
        <f aca="false">SUM(AP309/$AN$2)</f>
        <v>1327.22808414626</v>
      </c>
      <c r="AS309" s="237"/>
      <c r="AT309" s="237" t="n">
        <f aca="false">SUM(AT310)</f>
        <v>0</v>
      </c>
      <c r="AU309" s="237" t="n">
        <f aca="false">SUM(AU310)</f>
        <v>0</v>
      </c>
      <c r="AV309" s="237" t="n">
        <f aca="false">SUM(AV310)</f>
        <v>0</v>
      </c>
      <c r="AW309" s="237" t="n">
        <f aca="false">SUM(AR309+AU309-AV309)</f>
        <v>1327.22808414626</v>
      </c>
      <c r="AX309" s="45"/>
      <c r="AY309" s="45"/>
      <c r="AZ309" s="45"/>
      <c r="BA309" s="45"/>
      <c r="BB309" s="45"/>
      <c r="BC309" s="45"/>
      <c r="BD309" s="45" t="n">
        <f aca="false">SUM(AX309+AY309+AZ309+BA309+BB309+BC309)</f>
        <v>0</v>
      </c>
      <c r="BE309" s="45" t="n">
        <f aca="false">SUM(AW309-BD309)</f>
        <v>1327.22808414626</v>
      </c>
      <c r="BF309" s="45" t="n">
        <f aca="false">SUM(BE309-AW309)</f>
        <v>0</v>
      </c>
      <c r="BG309" s="45" t="n">
        <f aca="false">SUM(BG310)</f>
        <v>1327.23</v>
      </c>
      <c r="BH309" s="45" t="n">
        <f aca="false">SUM(BH310)</f>
        <v>1300</v>
      </c>
      <c r="BI309" s="45" t="n">
        <f aca="false">SUM(BI310)</f>
        <v>1300</v>
      </c>
      <c r="BJ309" s="45" t="n">
        <f aca="false">SUM(BJ310)</f>
        <v>0</v>
      </c>
      <c r="BK309" s="45" t="n">
        <f aca="false">SUM(BK310)</f>
        <v>1300</v>
      </c>
      <c r="BL309" s="45" t="n">
        <f aca="false">SUM(BL310)</f>
        <v>1300</v>
      </c>
      <c r="BM309" s="46" t="n">
        <f aca="false">SUM(BJ309/BI309*100)</f>
        <v>0</v>
      </c>
    </row>
    <row r="310" customFormat="false" ht="12.75" hidden="true" customHeight="false" outlineLevel="0" collapsed="false">
      <c r="A310" s="243"/>
      <c r="B310" s="247" t="s">
        <v>538</v>
      </c>
      <c r="C310" s="247"/>
      <c r="D310" s="247"/>
      <c r="E310" s="247"/>
      <c r="F310" s="247"/>
      <c r="G310" s="247"/>
      <c r="H310" s="247"/>
      <c r="I310" s="235" t="n">
        <v>38</v>
      </c>
      <c r="J310" s="236" t="s">
        <v>383</v>
      </c>
      <c r="K310" s="237" t="n">
        <f aca="false">SUM(K312)</f>
        <v>10000</v>
      </c>
      <c r="L310" s="237" t="n">
        <f aca="false">SUM(L312)</f>
        <v>20000</v>
      </c>
      <c r="M310" s="237" t="n">
        <f aca="false">SUM(M312)</f>
        <v>20000</v>
      </c>
      <c r="N310" s="237" t="n">
        <f aca="false">SUM(N312)</f>
        <v>3000</v>
      </c>
      <c r="O310" s="237" t="n">
        <f aca="false">SUM(O312)</f>
        <v>3000</v>
      </c>
      <c r="P310" s="237" t="n">
        <f aca="false">SUM(P312)</f>
        <v>3000</v>
      </c>
      <c r="Q310" s="237" t="n">
        <f aca="false">SUM(Q312)</f>
        <v>3000</v>
      </c>
      <c r="R310" s="237" t="n">
        <f aca="false">SUM(R312)</f>
        <v>0</v>
      </c>
      <c r="S310" s="237" t="n">
        <f aca="false">SUM(S312)</f>
        <v>3000</v>
      </c>
      <c r="T310" s="237" t="n">
        <f aca="false">SUM(T312)</f>
        <v>0</v>
      </c>
      <c r="U310" s="237" t="n">
        <f aca="false">SUM(U312)</f>
        <v>0</v>
      </c>
      <c r="V310" s="237" t="n">
        <f aca="false">SUM(V312)</f>
        <v>100</v>
      </c>
      <c r="W310" s="237" t="n">
        <f aca="false">SUM(W312)</f>
        <v>3000</v>
      </c>
      <c r="X310" s="237" t="n">
        <f aca="false">SUM(X312)</f>
        <v>3000</v>
      </c>
      <c r="Y310" s="237" t="n">
        <f aca="false">SUM(Y312)</f>
        <v>3000</v>
      </c>
      <c r="Z310" s="237" t="n">
        <f aca="false">SUM(Z312)</f>
        <v>3000</v>
      </c>
      <c r="AA310" s="237" t="n">
        <f aca="false">SUM(AA312)</f>
        <v>22000</v>
      </c>
      <c r="AB310" s="237" t="n">
        <f aca="false">SUM(AB312)</f>
        <v>0</v>
      </c>
      <c r="AC310" s="237" t="n">
        <f aca="false">SUM(AC312)</f>
        <v>22000</v>
      </c>
      <c r="AD310" s="237" t="n">
        <f aca="false">SUM(AD312)</f>
        <v>22000</v>
      </c>
      <c r="AE310" s="237" t="n">
        <f aca="false">SUM(AE312)</f>
        <v>0</v>
      </c>
      <c r="AF310" s="237" t="n">
        <f aca="false">SUM(AF312)</f>
        <v>0</v>
      </c>
      <c r="AG310" s="237" t="n">
        <f aca="false">SUM(AG312)</f>
        <v>22000</v>
      </c>
      <c r="AH310" s="237" t="n">
        <f aca="false">SUM(AH312)</f>
        <v>10836.89</v>
      </c>
      <c r="AI310" s="237" t="n">
        <f aca="false">SUM(AI312)</f>
        <v>10000</v>
      </c>
      <c r="AJ310" s="237" t="n">
        <f aca="false">SUM(AJ312)</f>
        <v>10000</v>
      </c>
      <c r="AK310" s="237" t="n">
        <f aca="false">SUM(AK312)</f>
        <v>10000</v>
      </c>
      <c r="AL310" s="237" t="n">
        <f aca="false">SUM(AL312)</f>
        <v>0</v>
      </c>
      <c r="AM310" s="237" t="n">
        <f aca="false">SUM(AM312)</f>
        <v>0</v>
      </c>
      <c r="AN310" s="237" t="n">
        <f aca="false">SUM(AN312)</f>
        <v>10000</v>
      </c>
      <c r="AO310" s="237" t="n">
        <f aca="false">SUM(AN310/$AN$2)</f>
        <v>1327.22808414626</v>
      </c>
      <c r="AP310" s="237" t="n">
        <f aca="false">SUM(AP312)</f>
        <v>10000</v>
      </c>
      <c r="AQ310" s="237"/>
      <c r="AR310" s="237" t="n">
        <f aca="false">SUM(AP310/$AN$2)</f>
        <v>1327.22808414626</v>
      </c>
      <c r="AS310" s="237"/>
      <c r="AT310" s="237" t="n">
        <f aca="false">SUM(AT312)</f>
        <v>0</v>
      </c>
      <c r="AU310" s="237" t="n">
        <f aca="false">SUM(AU312)</f>
        <v>0</v>
      </c>
      <c r="AV310" s="237" t="n">
        <f aca="false">SUM(AV312)</f>
        <v>0</v>
      </c>
      <c r="AW310" s="237" t="n">
        <f aca="false">SUM(AR310+AU310-AV310)</f>
        <v>1327.22808414626</v>
      </c>
      <c r="AX310" s="45"/>
      <c r="AY310" s="45"/>
      <c r="AZ310" s="45"/>
      <c r="BA310" s="45"/>
      <c r="BB310" s="45"/>
      <c r="BC310" s="45"/>
      <c r="BD310" s="45" t="n">
        <f aca="false">SUM(AX310+AY310+AZ310+BA310+BB310+BC310)</f>
        <v>0</v>
      </c>
      <c r="BE310" s="45" t="n">
        <f aca="false">SUM(AW310-BD310)</f>
        <v>1327.22808414626</v>
      </c>
      <c r="BF310" s="45" t="n">
        <f aca="false">SUM(BE310-AW310)</f>
        <v>0</v>
      </c>
      <c r="BG310" s="45" t="n">
        <f aca="false">SUM(BG311)</f>
        <v>1327.23</v>
      </c>
      <c r="BH310" s="45" t="n">
        <f aca="false">SUM(BH311)</f>
        <v>1300</v>
      </c>
      <c r="BI310" s="45" t="n">
        <f aca="false">SUM(BI311)</f>
        <v>1300</v>
      </c>
      <c r="BJ310" s="45" t="n">
        <f aca="false">SUM(BJ311)</f>
        <v>0</v>
      </c>
      <c r="BK310" s="45" t="n">
        <v>1300</v>
      </c>
      <c r="BL310" s="45" t="n">
        <v>1300</v>
      </c>
      <c r="BM310" s="46" t="n">
        <f aca="false">SUM(BJ310/BI310*100)</f>
        <v>0</v>
      </c>
    </row>
    <row r="311" customFormat="false" ht="12.75" hidden="true" customHeight="false" outlineLevel="0" collapsed="false">
      <c r="A311" s="238"/>
      <c r="B311" s="234"/>
      <c r="C311" s="234"/>
      <c r="D311" s="234"/>
      <c r="E311" s="234"/>
      <c r="F311" s="234"/>
      <c r="G311" s="234"/>
      <c r="H311" s="234"/>
      <c r="I311" s="244" t="n">
        <v>381</v>
      </c>
      <c r="J311" s="245" t="s">
        <v>197</v>
      </c>
      <c r="K311" s="246" t="n">
        <f aca="false">SUM(K312)</f>
        <v>10000</v>
      </c>
      <c r="L311" s="246" t="n">
        <f aca="false">SUM(L312)</f>
        <v>20000</v>
      </c>
      <c r="M311" s="246" t="n">
        <f aca="false">SUM(M312)</f>
        <v>20000</v>
      </c>
      <c r="N311" s="246" t="n">
        <f aca="false">SUM(N312)</f>
        <v>3000</v>
      </c>
      <c r="O311" s="246" t="n">
        <f aca="false">SUM(O312)</f>
        <v>3000</v>
      </c>
      <c r="P311" s="246" t="n">
        <f aca="false">SUM(P312)</f>
        <v>3000</v>
      </c>
      <c r="Q311" s="246" t="n">
        <f aca="false">SUM(Q312)</f>
        <v>3000</v>
      </c>
      <c r="R311" s="246" t="n">
        <f aca="false">SUM(R312)</f>
        <v>0</v>
      </c>
      <c r="S311" s="246" t="n">
        <f aca="false">SUM(S312)</f>
        <v>3000</v>
      </c>
      <c r="T311" s="246" t="n">
        <f aca="false">SUM(T312)</f>
        <v>0</v>
      </c>
      <c r="U311" s="246" t="n">
        <f aca="false">SUM(U312)</f>
        <v>0</v>
      </c>
      <c r="V311" s="246" t="n">
        <f aca="false">SUM(V312)</f>
        <v>100</v>
      </c>
      <c r="W311" s="246" t="n">
        <f aca="false">SUM(W312)</f>
        <v>3000</v>
      </c>
      <c r="X311" s="246" t="n">
        <f aca="false">SUM(X312)</f>
        <v>3000</v>
      </c>
      <c r="Y311" s="246" t="n">
        <f aca="false">SUM(Y312)</f>
        <v>3000</v>
      </c>
      <c r="Z311" s="246" t="n">
        <f aca="false">SUM(Z312)</f>
        <v>3000</v>
      </c>
      <c r="AA311" s="246" t="n">
        <f aca="false">SUM(AA312)</f>
        <v>22000</v>
      </c>
      <c r="AB311" s="246" t="n">
        <f aca="false">SUM(AB312)</f>
        <v>0</v>
      </c>
      <c r="AC311" s="246" t="n">
        <f aca="false">SUM(AC312)</f>
        <v>22000</v>
      </c>
      <c r="AD311" s="246" t="n">
        <f aca="false">SUM(AD312)</f>
        <v>22000</v>
      </c>
      <c r="AE311" s="246" t="n">
        <f aca="false">SUM(AE312)</f>
        <v>0</v>
      </c>
      <c r="AF311" s="246" t="n">
        <f aca="false">SUM(AF312)</f>
        <v>0</v>
      </c>
      <c r="AG311" s="246" t="n">
        <f aca="false">SUM(AG312)</f>
        <v>22000</v>
      </c>
      <c r="AH311" s="246" t="n">
        <f aca="false">SUM(AH312)</f>
        <v>10836.89</v>
      </c>
      <c r="AI311" s="246" t="n">
        <f aca="false">SUM(AI312)</f>
        <v>10000</v>
      </c>
      <c r="AJ311" s="246" t="n">
        <f aca="false">SUM(AJ312)</f>
        <v>10000</v>
      </c>
      <c r="AK311" s="246" t="n">
        <f aca="false">SUM(AK312)</f>
        <v>10000</v>
      </c>
      <c r="AL311" s="246" t="n">
        <f aca="false">SUM(AL312)</f>
        <v>0</v>
      </c>
      <c r="AM311" s="246" t="n">
        <f aca="false">SUM(AM312)</f>
        <v>0</v>
      </c>
      <c r="AN311" s="246" t="n">
        <f aca="false">SUM(AN312)</f>
        <v>10000</v>
      </c>
      <c r="AO311" s="237" t="n">
        <f aca="false">SUM(AN311/$AN$2)</f>
        <v>1327.22808414626</v>
      </c>
      <c r="AP311" s="246" t="n">
        <f aca="false">SUM(AP312)</f>
        <v>10000</v>
      </c>
      <c r="AQ311" s="246"/>
      <c r="AR311" s="237" t="n">
        <f aca="false">SUM(AP311/$AN$2)</f>
        <v>1327.22808414626</v>
      </c>
      <c r="AS311" s="237"/>
      <c r="AT311" s="237" t="n">
        <f aca="false">SUM(AT312)</f>
        <v>0</v>
      </c>
      <c r="AU311" s="237" t="n">
        <f aca="false">SUM(AU312)</f>
        <v>0</v>
      </c>
      <c r="AV311" s="237" t="n">
        <f aca="false">SUM(AV312)</f>
        <v>0</v>
      </c>
      <c r="AW311" s="237" t="n">
        <f aca="false">SUM(AR311+AU311-AV311)</f>
        <v>1327.22808414626</v>
      </c>
      <c r="AX311" s="45"/>
      <c r="AY311" s="45"/>
      <c r="AZ311" s="45"/>
      <c r="BA311" s="45"/>
      <c r="BB311" s="45"/>
      <c r="BC311" s="45"/>
      <c r="BD311" s="45" t="n">
        <f aca="false">SUM(AX311+AY311+AZ311+BA311+BB311+BC311)</f>
        <v>0</v>
      </c>
      <c r="BE311" s="45" t="n">
        <f aca="false">SUM(AW311-BD311)</f>
        <v>1327.22808414626</v>
      </c>
      <c r="BF311" s="45" t="n">
        <f aca="false">SUM(BE311-AW311)</f>
        <v>0</v>
      </c>
      <c r="BG311" s="45" t="n">
        <f aca="false">SUM(BG312)</f>
        <v>1327.23</v>
      </c>
      <c r="BH311" s="45" t="n">
        <f aca="false">SUM(BH312)</f>
        <v>1300</v>
      </c>
      <c r="BI311" s="45" t="n">
        <f aca="false">SUM(BI312)</f>
        <v>1300</v>
      </c>
      <c r="BJ311" s="45" t="n">
        <f aca="false">SUM(BJ312)</f>
        <v>0</v>
      </c>
      <c r="BK311" s="45"/>
      <c r="BL311" s="45"/>
      <c r="BM311" s="46" t="n">
        <f aca="false">SUM(BJ311/BI311*100)</f>
        <v>0</v>
      </c>
    </row>
    <row r="312" customFormat="false" ht="12.75" hidden="true" customHeight="false" outlineLevel="0" collapsed="false">
      <c r="A312" s="238"/>
      <c r="B312" s="234"/>
      <c r="C312" s="234"/>
      <c r="D312" s="234"/>
      <c r="E312" s="234"/>
      <c r="F312" s="234"/>
      <c r="G312" s="234"/>
      <c r="H312" s="234"/>
      <c r="I312" s="244" t="n">
        <v>38111</v>
      </c>
      <c r="J312" s="245" t="s">
        <v>769</v>
      </c>
      <c r="K312" s="246" t="n">
        <v>10000</v>
      </c>
      <c r="L312" s="246" t="n">
        <v>20000</v>
      </c>
      <c r="M312" s="246" t="n">
        <v>20000</v>
      </c>
      <c r="N312" s="246" t="n">
        <v>3000</v>
      </c>
      <c r="O312" s="246" t="n">
        <v>3000</v>
      </c>
      <c r="P312" s="246" t="n">
        <v>3000</v>
      </c>
      <c r="Q312" s="246" t="n">
        <v>3000</v>
      </c>
      <c r="R312" s="246"/>
      <c r="S312" s="246" t="n">
        <v>3000</v>
      </c>
      <c r="T312" s="246"/>
      <c r="U312" s="246"/>
      <c r="V312" s="237" t="n">
        <f aca="false">S312/P312*100</f>
        <v>100</v>
      </c>
      <c r="W312" s="246" t="n">
        <v>3000</v>
      </c>
      <c r="X312" s="246" t="n">
        <v>3000</v>
      </c>
      <c r="Y312" s="246" t="n">
        <v>3000</v>
      </c>
      <c r="Z312" s="246" t="n">
        <v>3000</v>
      </c>
      <c r="AA312" s="246" t="n">
        <v>22000</v>
      </c>
      <c r="AB312" s="246"/>
      <c r="AC312" s="246" t="n">
        <v>22000</v>
      </c>
      <c r="AD312" s="246" t="n">
        <v>22000</v>
      </c>
      <c r="AE312" s="246"/>
      <c r="AF312" s="246"/>
      <c r="AG312" s="248" t="n">
        <f aca="false">SUM(AD312+AE312-AF312)</f>
        <v>22000</v>
      </c>
      <c r="AH312" s="246" t="n">
        <v>10836.89</v>
      </c>
      <c r="AI312" s="246" t="n">
        <v>10000</v>
      </c>
      <c r="AJ312" s="45" t="n">
        <v>10000</v>
      </c>
      <c r="AK312" s="246" t="n">
        <v>10000</v>
      </c>
      <c r="AL312" s="246"/>
      <c r="AM312" s="246"/>
      <c r="AN312" s="45" t="n">
        <f aca="false">SUM(AK312+AL312-AM312)</f>
        <v>10000</v>
      </c>
      <c r="AO312" s="237" t="n">
        <f aca="false">SUM(AN312/$AN$2)</f>
        <v>1327.22808414626</v>
      </c>
      <c r="AP312" s="45" t="n">
        <v>10000</v>
      </c>
      <c r="AQ312" s="45"/>
      <c r="AR312" s="237" t="n">
        <f aca="false">SUM(AP312/$AN$2)</f>
        <v>1327.22808414626</v>
      </c>
      <c r="AS312" s="237"/>
      <c r="AT312" s="237"/>
      <c r="AU312" s="237"/>
      <c r="AV312" s="237"/>
      <c r="AW312" s="237" t="n">
        <f aca="false">SUM(AR312+AU312-AV312)</f>
        <v>1327.22808414626</v>
      </c>
      <c r="AX312" s="45" t="n">
        <v>1327.23</v>
      </c>
      <c r="AY312" s="45"/>
      <c r="AZ312" s="45"/>
      <c r="BA312" s="45"/>
      <c r="BB312" s="45"/>
      <c r="BC312" s="45"/>
      <c r="BD312" s="45" t="n">
        <f aca="false">SUM(AX312+AY312+AZ312+BA312+BB312+BC312)</f>
        <v>1327.23</v>
      </c>
      <c r="BE312" s="45" t="n">
        <f aca="false">SUM(AW312-BD312)</f>
        <v>-0.00191585373954695</v>
      </c>
      <c r="BF312" s="45" t="n">
        <f aca="false">SUM(BE312-AW312)</f>
        <v>-1327.23</v>
      </c>
      <c r="BG312" s="45" t="n">
        <v>1327.23</v>
      </c>
      <c r="BH312" s="45" t="n">
        <v>1300</v>
      </c>
      <c r="BI312" s="45" t="n">
        <v>1300</v>
      </c>
      <c r="BJ312" s="45"/>
      <c r="BK312" s="45"/>
      <c r="BL312" s="45"/>
      <c r="BM312" s="46" t="n">
        <f aca="false">SUM(BJ312/BI312*100)</f>
        <v>0</v>
      </c>
    </row>
    <row r="313" customFormat="false" ht="12.75" hidden="true" customHeight="false" outlineLevel="0" collapsed="false">
      <c r="A313" s="243" t="s">
        <v>770</v>
      </c>
      <c r="B313" s="249"/>
      <c r="C313" s="249"/>
      <c r="D313" s="249"/>
      <c r="E313" s="249"/>
      <c r="F313" s="249"/>
      <c r="G313" s="249"/>
      <c r="H313" s="249"/>
      <c r="I313" s="240" t="s">
        <v>771</v>
      </c>
      <c r="J313" s="241" t="s">
        <v>772</v>
      </c>
      <c r="K313" s="242" t="e">
        <f aca="false">SUM(#REF!+K314+K326+K333+K340+K347+#REF!)</f>
        <v>#REF!</v>
      </c>
      <c r="L313" s="242" t="e">
        <f aca="false">SUM(#REF!+L314+L326+L333+L340+L347+#REF!)</f>
        <v>#REF!</v>
      </c>
      <c r="M313" s="242" t="e">
        <f aca="false">SUM(#REF!+M314+M326+M333+M340+M347+#REF!)</f>
        <v>#REF!</v>
      </c>
      <c r="N313" s="242" t="n">
        <f aca="false">SUM(N314+N326+N333+N340+N347)</f>
        <v>54000</v>
      </c>
      <c r="O313" s="242" t="n">
        <f aca="false">SUM(O314+O326+O333+O340+O347)</f>
        <v>54000</v>
      </c>
      <c r="P313" s="242" t="n">
        <f aca="false">SUM(P314+P326+P333+P340+P347)</f>
        <v>95000</v>
      </c>
      <c r="Q313" s="242" t="n">
        <f aca="false">SUM(Q314+Q326+Q333+Q340+Q347)</f>
        <v>95000</v>
      </c>
      <c r="R313" s="242" t="n">
        <f aca="false">SUM(R314+R326+R333+R340+R347)</f>
        <v>72200</v>
      </c>
      <c r="S313" s="242" t="n">
        <f aca="false">SUM(S314+S326+S333+S340+S347)</f>
        <v>110000</v>
      </c>
      <c r="T313" s="242" t="n">
        <f aca="false">SUM(T314+T326+T333+T340+T347)</f>
        <v>57200</v>
      </c>
      <c r="U313" s="242" t="n">
        <f aca="false">SUM(U314+U326+U333+U340+U347)</f>
        <v>0</v>
      </c>
      <c r="V313" s="242" t="e">
        <f aca="false">SUM(V314+V326+V333+V340+V347)</f>
        <v>#DIV/0!</v>
      </c>
      <c r="W313" s="242" t="n">
        <f aca="false">SUM(W314+W326+W333+W340+W347)</f>
        <v>135000</v>
      </c>
      <c r="X313" s="242" t="n">
        <f aca="false">SUM(X314+X326+X333+X340+X347)</f>
        <v>255000</v>
      </c>
      <c r="Y313" s="242" t="n">
        <f aca="false">SUM(Y314+Y326+Y333+Y340+Y347)</f>
        <v>245000</v>
      </c>
      <c r="Z313" s="242" t="n">
        <f aca="false">SUM(Z314+Z326+Z333+Z340+Z347)</f>
        <v>345000</v>
      </c>
      <c r="AA313" s="242" t="n">
        <f aca="false">SUM(AA314+AA326+AA333+AA340+AA347)</f>
        <v>329000</v>
      </c>
      <c r="AB313" s="242" t="n">
        <f aca="false">SUM(AB314+AB326+AB333+AB340+AB347)</f>
        <v>113000</v>
      </c>
      <c r="AC313" s="242" t="n">
        <f aca="false">SUM(AC314+AC326+AC333+AC340+AC347)</f>
        <v>439000</v>
      </c>
      <c r="AD313" s="242" t="n">
        <f aca="false">SUM(AD314+AD326+AD333+AD340+AD347)</f>
        <v>544000</v>
      </c>
      <c r="AE313" s="242" t="n">
        <f aca="false">SUM(AE314+AE326+AE333+AE340+AE347)</f>
        <v>0</v>
      </c>
      <c r="AF313" s="242" t="n">
        <f aca="false">SUM(AF314+AF326+AF333+AF340+AF347)</f>
        <v>0</v>
      </c>
      <c r="AG313" s="242" t="n">
        <f aca="false">SUM(AG314+AG326+AG333+AG340+AG347)</f>
        <v>556000</v>
      </c>
      <c r="AH313" s="242" t="n">
        <f aca="false">SUM(AH314+AH326+AH333+AH340+AH347)</f>
        <v>395155</v>
      </c>
      <c r="AI313" s="242" t="n">
        <f aca="false">SUM(AI314+AI326+AI333+AI340+AI347)</f>
        <v>462000</v>
      </c>
      <c r="AJ313" s="242" t="n">
        <f aca="false">SUM(AJ314+AJ326+AJ333+AJ340+AJ347)</f>
        <v>162500</v>
      </c>
      <c r="AK313" s="242" t="n">
        <f aca="false">SUM(AK314+AK326+AK333+AK340+AK347)</f>
        <v>588000</v>
      </c>
      <c r="AL313" s="242" t="n">
        <f aca="false">SUM(AL314+AL326+AL333+AL340+AL347)</f>
        <v>47000</v>
      </c>
      <c r="AM313" s="242" t="n">
        <f aca="false">SUM(AM314+AM326+AM333+AM340+AM347)</f>
        <v>0</v>
      </c>
      <c r="AN313" s="242" t="n">
        <f aca="false">SUM(AN314+AN326+AN333+AN340+AN347)</f>
        <v>635000</v>
      </c>
      <c r="AO313" s="237" t="n">
        <f aca="false">SUM(AN313/$AN$2)</f>
        <v>84278.9833432876</v>
      </c>
      <c r="AP313" s="242" t="n">
        <f aca="false">SUM(AP314+AP326+AP333+AP340+AP347)</f>
        <v>551000</v>
      </c>
      <c r="AQ313" s="242" t="n">
        <f aca="false">SUM(AQ314+AQ326+AQ333+AQ340+AQ347)</f>
        <v>0</v>
      </c>
      <c r="AR313" s="237" t="n">
        <f aca="false">SUM(AP313/$AN$2)</f>
        <v>73130.267436459</v>
      </c>
      <c r="AS313" s="237"/>
      <c r="AT313" s="237" t="n">
        <f aca="false">SUM(AT314+AT326+AT333+AT340+AT347)</f>
        <v>18608.38</v>
      </c>
      <c r="AU313" s="237" t="n">
        <f aca="false">SUM(AU314+AU326+AU333+AU340+AU347)</f>
        <v>0</v>
      </c>
      <c r="AV313" s="237" t="n">
        <f aca="false">SUM(AV314+AV326+AV333+AV340+AV347)</f>
        <v>0</v>
      </c>
      <c r="AW313" s="237" t="n">
        <f aca="false">SUM(AR313+AU313-AV313)</f>
        <v>73130.267436459</v>
      </c>
      <c r="AX313" s="45"/>
      <c r="AY313" s="45"/>
      <c r="AZ313" s="45"/>
      <c r="BA313" s="45"/>
      <c r="BB313" s="45"/>
      <c r="BC313" s="45"/>
      <c r="BD313" s="45" t="n">
        <f aca="false">SUM(AX313+AY313+AZ313+BA313+BB313+BC313)</f>
        <v>0</v>
      </c>
      <c r="BE313" s="45" t="n">
        <f aca="false">SUM(AW313-BD313)</f>
        <v>73130.267436459</v>
      </c>
      <c r="BF313" s="45" t="n">
        <f aca="false">SUM(BE313-AW313)</f>
        <v>0</v>
      </c>
      <c r="BG313" s="45" t="n">
        <f aca="false">SUM(BG314+BG326+BG333+BG340+BG347)</f>
        <v>34886.53</v>
      </c>
      <c r="BH313" s="45" t="n">
        <f aca="false">SUM(BH314+BH326+BH333+BH340+BH347)</f>
        <v>59465</v>
      </c>
      <c r="BI313" s="45" t="n">
        <f aca="false">SUM(BI314+BI326+BI333+BI340+BI347)</f>
        <v>59465</v>
      </c>
      <c r="BJ313" s="45" t="n">
        <f aca="false">SUM(BJ314+BJ326+BJ333+BJ340+BJ347)</f>
        <v>21921</v>
      </c>
      <c r="BK313" s="45" t="n">
        <f aca="false">SUM(BK314+BK326+BK333+BK340+BK347)</f>
        <v>46300</v>
      </c>
      <c r="BL313" s="45" t="n">
        <f aca="false">SUM(BL314+BL326+BL333+BL340+BL347)</f>
        <v>46800</v>
      </c>
      <c r="BM313" s="46" t="n">
        <f aca="false">SUM(BJ313/BI313*100)</f>
        <v>36.8637013369209</v>
      </c>
    </row>
    <row r="314" customFormat="false" ht="12.75" hidden="true" customHeight="false" outlineLevel="0" collapsed="false">
      <c r="A314" s="233" t="s">
        <v>773</v>
      </c>
      <c r="B314" s="234"/>
      <c r="C314" s="234"/>
      <c r="D314" s="234"/>
      <c r="E314" s="234"/>
      <c r="F314" s="234"/>
      <c r="G314" s="234"/>
      <c r="H314" s="234"/>
      <c r="I314" s="240" t="s">
        <v>533</v>
      </c>
      <c r="J314" s="241" t="s">
        <v>774</v>
      </c>
      <c r="K314" s="242" t="n">
        <f aca="false">SUM(K315)</f>
        <v>36000</v>
      </c>
      <c r="L314" s="242" t="n">
        <f aca="false">SUM(L315)</f>
        <v>20000</v>
      </c>
      <c r="M314" s="242" t="n">
        <f aca="false">SUM(M315)</f>
        <v>20000</v>
      </c>
      <c r="N314" s="242" t="n">
        <f aca="false">SUM(N315)</f>
        <v>13000</v>
      </c>
      <c r="O314" s="242" t="n">
        <f aca="false">SUM(O315)</f>
        <v>13000</v>
      </c>
      <c r="P314" s="242" t="n">
        <f aca="false">SUM(P315)</f>
        <v>25000</v>
      </c>
      <c r="Q314" s="242" t="n">
        <f aca="false">SUM(Q315)</f>
        <v>25000</v>
      </c>
      <c r="R314" s="242" t="n">
        <f aca="false">SUM(R315)</f>
        <v>20000</v>
      </c>
      <c r="S314" s="242" t="n">
        <f aca="false">SUM(S315)</f>
        <v>25000</v>
      </c>
      <c r="T314" s="242" t="n">
        <f aca="false">SUM(T315)</f>
        <v>13500</v>
      </c>
      <c r="U314" s="242" t="n">
        <f aca="false">SUM(U315)</f>
        <v>0</v>
      </c>
      <c r="V314" s="242" t="n">
        <f aca="false">SUM(V315)</f>
        <v>200</v>
      </c>
      <c r="W314" s="242" t="n">
        <f aca="false">SUM(W315)</f>
        <v>45000</v>
      </c>
      <c r="X314" s="242" t="n">
        <f aca="false">SUM(X315)</f>
        <v>45000</v>
      </c>
      <c r="Y314" s="242" t="n">
        <f aca="false">SUM(Y315)</f>
        <v>45000</v>
      </c>
      <c r="Z314" s="242" t="n">
        <f aca="false">SUM(Z315)</f>
        <v>65000</v>
      </c>
      <c r="AA314" s="242" t="n">
        <f aca="false">SUM(AA315)</f>
        <v>55000</v>
      </c>
      <c r="AB314" s="242" t="n">
        <f aca="false">SUM(AB315)</f>
        <v>9500</v>
      </c>
      <c r="AC314" s="242" t="n">
        <f aca="false">SUM(AC315)</f>
        <v>115000</v>
      </c>
      <c r="AD314" s="242" t="n">
        <f aca="false">SUM(AD315)</f>
        <v>220000</v>
      </c>
      <c r="AE314" s="242" t="n">
        <f aca="false">SUM(AE315)</f>
        <v>0</v>
      </c>
      <c r="AF314" s="242" t="n">
        <f aca="false">SUM(AF315)</f>
        <v>0</v>
      </c>
      <c r="AG314" s="242" t="n">
        <f aca="false">SUM(AG315)</f>
        <v>220000</v>
      </c>
      <c r="AH314" s="242" t="n">
        <f aca="false">SUM(AH315)</f>
        <v>211155</v>
      </c>
      <c r="AI314" s="242" t="n">
        <f aca="false">SUM(AI315)</f>
        <v>135000</v>
      </c>
      <c r="AJ314" s="242" t="n">
        <f aca="false">SUM(AJ315)</f>
        <v>12500</v>
      </c>
      <c r="AK314" s="242" t="n">
        <f aca="false">SUM(AK315)</f>
        <v>200000</v>
      </c>
      <c r="AL314" s="242" t="n">
        <f aca="false">SUM(AL315)</f>
        <v>0</v>
      </c>
      <c r="AM314" s="242" t="n">
        <f aca="false">SUM(AM315)</f>
        <v>0</v>
      </c>
      <c r="AN314" s="242" t="n">
        <f aca="false">SUM(AN315)</f>
        <v>200000</v>
      </c>
      <c r="AO314" s="237" t="n">
        <f aca="false">SUM(AN314/$AN$2)</f>
        <v>26544.5616829252</v>
      </c>
      <c r="AP314" s="242" t="n">
        <f aca="false">SUM(AP315)</f>
        <v>175000</v>
      </c>
      <c r="AQ314" s="242" t="n">
        <f aca="false">SUM(AQ315)</f>
        <v>0</v>
      </c>
      <c r="AR314" s="237" t="n">
        <f aca="false">SUM(AP314/$AN$2)</f>
        <v>23226.4914725596</v>
      </c>
      <c r="AS314" s="237"/>
      <c r="AT314" s="237" t="n">
        <f aca="false">SUM(AT315)</f>
        <v>0</v>
      </c>
      <c r="AU314" s="237" t="n">
        <f aca="false">SUM(AU315)</f>
        <v>0</v>
      </c>
      <c r="AV314" s="237" t="n">
        <f aca="false">SUM(AV315)</f>
        <v>0</v>
      </c>
      <c r="AW314" s="237" t="n">
        <f aca="false">SUM(AR314+AU314-AV314)</f>
        <v>23226.4914725596</v>
      </c>
      <c r="AX314" s="45"/>
      <c r="AY314" s="45"/>
      <c r="AZ314" s="45"/>
      <c r="BA314" s="45"/>
      <c r="BB314" s="45"/>
      <c r="BC314" s="45"/>
      <c r="BD314" s="45" t="n">
        <f aca="false">SUM(AX314+AY314+AZ314+BA314+BB314+BC314)</f>
        <v>0</v>
      </c>
      <c r="BE314" s="45" t="n">
        <f aca="false">SUM(AW314-BD314)</f>
        <v>23226.4914725596</v>
      </c>
      <c r="BF314" s="45" t="n">
        <f aca="false">SUM(BE314-AW314)</f>
        <v>0</v>
      </c>
      <c r="BG314" s="45" t="n">
        <f aca="false">SUM(BG319)</f>
        <v>4000</v>
      </c>
      <c r="BH314" s="45" t="n">
        <f aca="false">SUM(BH319)</f>
        <v>13400</v>
      </c>
      <c r="BI314" s="45" t="n">
        <f aca="false">SUM(BI319)</f>
        <v>13400</v>
      </c>
      <c r="BJ314" s="45" t="n">
        <f aca="false">SUM(BJ319)</f>
        <v>700</v>
      </c>
      <c r="BK314" s="45" t="n">
        <f aca="false">SUM(BK319)</f>
        <v>0</v>
      </c>
      <c r="BL314" s="45" t="n">
        <f aca="false">SUM(BL319)</f>
        <v>0</v>
      </c>
      <c r="BM314" s="46" t="n">
        <f aca="false">SUM(BJ314/BI314*100)</f>
        <v>5.22388059701493</v>
      </c>
    </row>
    <row r="315" customFormat="false" ht="12.75" hidden="true" customHeight="false" outlineLevel="0" collapsed="false">
      <c r="A315" s="233"/>
      <c r="B315" s="234"/>
      <c r="C315" s="234"/>
      <c r="D315" s="234"/>
      <c r="E315" s="234"/>
      <c r="F315" s="234"/>
      <c r="G315" s="234"/>
      <c r="H315" s="234"/>
      <c r="I315" s="240" t="s">
        <v>775</v>
      </c>
      <c r="J315" s="241"/>
      <c r="K315" s="242" t="n">
        <f aca="false">SUM(K319)</f>
        <v>36000</v>
      </c>
      <c r="L315" s="242" t="n">
        <f aca="false">SUM(L319)</f>
        <v>20000</v>
      </c>
      <c r="M315" s="242" t="n">
        <f aca="false">SUM(M319)</f>
        <v>20000</v>
      </c>
      <c r="N315" s="242" t="n">
        <f aca="false">SUM(N319)</f>
        <v>13000</v>
      </c>
      <c r="O315" s="242" t="n">
        <f aca="false">SUM(O319)</f>
        <v>13000</v>
      </c>
      <c r="P315" s="242" t="n">
        <f aca="false">SUM(P319)</f>
        <v>25000</v>
      </c>
      <c r="Q315" s="242" t="n">
        <f aca="false">SUM(Q319)</f>
        <v>25000</v>
      </c>
      <c r="R315" s="242" t="n">
        <f aca="false">SUM(R319)</f>
        <v>20000</v>
      </c>
      <c r="S315" s="242" t="n">
        <f aca="false">SUM(S319)</f>
        <v>25000</v>
      </c>
      <c r="T315" s="242" t="n">
        <f aca="false">SUM(T319)</f>
        <v>13500</v>
      </c>
      <c r="U315" s="242" t="n">
        <f aca="false">SUM(U319)</f>
        <v>0</v>
      </c>
      <c r="V315" s="242" t="n">
        <f aca="false">SUM(V319)</f>
        <v>200</v>
      </c>
      <c r="W315" s="242" t="n">
        <f aca="false">SUM(W319)</f>
        <v>45000</v>
      </c>
      <c r="X315" s="242" t="n">
        <f aca="false">SUM(X319)</f>
        <v>45000</v>
      </c>
      <c r="Y315" s="242" t="n">
        <f aca="false">SUM(Y319)</f>
        <v>45000</v>
      </c>
      <c r="Z315" s="242" t="n">
        <f aca="false">SUM(Z319)</f>
        <v>65000</v>
      </c>
      <c r="AA315" s="242" t="n">
        <f aca="false">SUM(AA319)</f>
        <v>55000</v>
      </c>
      <c r="AB315" s="242" t="n">
        <f aca="false">SUM(AB319)</f>
        <v>9500</v>
      </c>
      <c r="AC315" s="242" t="n">
        <f aca="false">SUM(AC319)</f>
        <v>115000</v>
      </c>
      <c r="AD315" s="242" t="n">
        <f aca="false">SUM(AD319)</f>
        <v>220000</v>
      </c>
      <c r="AE315" s="242" t="n">
        <f aca="false">SUM(AE319)</f>
        <v>0</v>
      </c>
      <c r="AF315" s="242" t="n">
        <f aca="false">SUM(AF319)</f>
        <v>0</v>
      </c>
      <c r="AG315" s="242" t="n">
        <f aca="false">SUM(AG319)</f>
        <v>220000</v>
      </c>
      <c r="AH315" s="242" t="n">
        <f aca="false">SUM(AH319)</f>
        <v>211155</v>
      </c>
      <c r="AI315" s="242" t="n">
        <f aca="false">SUM(AI319)</f>
        <v>135000</v>
      </c>
      <c r="AJ315" s="242" t="n">
        <f aca="false">SUM(AJ319)</f>
        <v>12500</v>
      </c>
      <c r="AK315" s="242" t="n">
        <f aca="false">SUM(AK319)</f>
        <v>200000</v>
      </c>
      <c r="AL315" s="242" t="n">
        <f aca="false">SUM(AL319)</f>
        <v>0</v>
      </c>
      <c r="AM315" s="242" t="n">
        <f aca="false">SUM(AM319)</f>
        <v>0</v>
      </c>
      <c r="AN315" s="242" t="n">
        <f aca="false">SUM(AN319)</f>
        <v>200000</v>
      </c>
      <c r="AO315" s="237" t="n">
        <f aca="false">SUM(AN315/$AN$2)</f>
        <v>26544.5616829252</v>
      </c>
      <c r="AP315" s="242" t="n">
        <f aca="false">SUM(AP319)</f>
        <v>175000</v>
      </c>
      <c r="AQ315" s="242" t="n">
        <f aca="false">SUM(AQ319)</f>
        <v>0</v>
      </c>
      <c r="AR315" s="237" t="n">
        <f aca="false">SUM(AP315/$AN$2)</f>
        <v>23226.4914725596</v>
      </c>
      <c r="AS315" s="237"/>
      <c r="AT315" s="237" t="n">
        <f aca="false">SUM(AT319)</f>
        <v>0</v>
      </c>
      <c r="AU315" s="237" t="n">
        <f aca="false">SUM(AU319)</f>
        <v>0</v>
      </c>
      <c r="AV315" s="237" t="n">
        <f aca="false">SUM(AV319)</f>
        <v>0</v>
      </c>
      <c r="AW315" s="237" t="n">
        <f aca="false">SUM(AR315+AU315-AV315)</f>
        <v>23226.4914725596</v>
      </c>
      <c r="AX315" s="45"/>
      <c r="AY315" s="45"/>
      <c r="AZ315" s="45"/>
      <c r="BA315" s="45"/>
      <c r="BB315" s="45"/>
      <c r="BC315" s="45"/>
      <c r="BD315" s="45" t="n">
        <f aca="false">SUM(AX315+AY315+AZ315+BA315+BB315+BC315)</f>
        <v>0</v>
      </c>
      <c r="BE315" s="45" t="n">
        <f aca="false">SUM(AW315-BD315)</f>
        <v>23226.4914725596</v>
      </c>
      <c r="BF315" s="45" t="n">
        <f aca="false">SUM(BE315-AW315)</f>
        <v>0</v>
      </c>
      <c r="BG315" s="45"/>
      <c r="BH315" s="45" t="n">
        <f aca="false">SUM(BH316:BH318)</f>
        <v>13400</v>
      </c>
      <c r="BI315" s="45" t="n">
        <f aca="false">SUM(BI316:BI318)</f>
        <v>13400</v>
      </c>
      <c r="BJ315" s="45" t="n">
        <f aca="false">SUM(BJ316:BJ318)</f>
        <v>700</v>
      </c>
      <c r="BK315" s="45" t="n">
        <f aca="false">SUM(BK316:BK318)</f>
        <v>14000</v>
      </c>
      <c r="BL315" s="45" t="n">
        <f aca="false">SUM(BL316:BL318)</f>
        <v>15000</v>
      </c>
      <c r="BM315" s="46" t="n">
        <f aca="false">SUM(BJ315/BI315*100)</f>
        <v>5.22388059701493</v>
      </c>
    </row>
    <row r="316" customFormat="false" ht="12.75" hidden="true" customHeight="false" outlineLevel="0" collapsed="false">
      <c r="A316" s="233"/>
      <c r="B316" s="234" t="s">
        <v>537</v>
      </c>
      <c r="C316" s="234"/>
      <c r="D316" s="234"/>
      <c r="E316" s="234"/>
      <c r="F316" s="234"/>
      <c r="G316" s="234"/>
      <c r="H316" s="234"/>
      <c r="I316" s="244" t="s">
        <v>538</v>
      </c>
      <c r="J316" s="245" t="s">
        <v>75</v>
      </c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  <c r="AJ316" s="242"/>
      <c r="AK316" s="242"/>
      <c r="AL316" s="242"/>
      <c r="AM316" s="242"/>
      <c r="AN316" s="242"/>
      <c r="AO316" s="237"/>
      <c r="AP316" s="242"/>
      <c r="AQ316" s="242"/>
      <c r="AR316" s="237"/>
      <c r="AS316" s="237"/>
      <c r="AT316" s="237"/>
      <c r="AU316" s="237"/>
      <c r="AV316" s="237"/>
      <c r="AW316" s="237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 t="n">
        <v>11790</v>
      </c>
      <c r="BI316" s="45" t="n">
        <v>11790</v>
      </c>
      <c r="BJ316" s="45" t="n">
        <v>700</v>
      </c>
      <c r="BK316" s="45" t="n">
        <v>14000</v>
      </c>
      <c r="BL316" s="45" t="n">
        <v>15000</v>
      </c>
      <c r="BM316" s="46" t="n">
        <f aca="false">SUM(BJ316/BI316*100)</f>
        <v>5.93723494486853</v>
      </c>
    </row>
    <row r="317" customFormat="false" ht="12.75" hidden="true" customHeight="false" outlineLevel="0" collapsed="false">
      <c r="A317" s="233"/>
      <c r="B317" s="234" t="s">
        <v>554</v>
      </c>
      <c r="C317" s="234"/>
      <c r="D317" s="234"/>
      <c r="E317" s="234"/>
      <c r="F317" s="234"/>
      <c r="G317" s="234"/>
      <c r="H317" s="234"/>
      <c r="I317" s="250" t="s">
        <v>555</v>
      </c>
      <c r="J317" s="245" t="s">
        <v>39</v>
      </c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  <c r="AJ317" s="242"/>
      <c r="AK317" s="242"/>
      <c r="AL317" s="242"/>
      <c r="AM317" s="242"/>
      <c r="AN317" s="242"/>
      <c r="AO317" s="237" t="n">
        <f aca="false">SUM(AN317/$AN$2)</f>
        <v>0</v>
      </c>
      <c r="AP317" s="242" t="n">
        <v>25000</v>
      </c>
      <c r="AQ317" s="242"/>
      <c r="AR317" s="237" t="n">
        <f aca="false">SUM(AP317/$AN$2)</f>
        <v>3318.07021036565</v>
      </c>
      <c r="AS317" s="237"/>
      <c r="AT317" s="237" t="n">
        <v>25000</v>
      </c>
      <c r="AU317" s="237"/>
      <c r="AV317" s="237"/>
      <c r="AW317" s="237" t="n">
        <f aca="false">SUM(AR317+AU317-AV317)</f>
        <v>3318.07021036565</v>
      </c>
      <c r="AX317" s="45"/>
      <c r="AY317" s="45"/>
      <c r="AZ317" s="45"/>
      <c r="BA317" s="45"/>
      <c r="BB317" s="45"/>
      <c r="BC317" s="45"/>
      <c r="BD317" s="45" t="n">
        <f aca="false">SUM(AX317+AY317+AZ317+BA317+BB317+BC317)</f>
        <v>0</v>
      </c>
      <c r="BE317" s="45" t="n">
        <f aca="false">SUM(AW317-BD317)</f>
        <v>3318.07021036565</v>
      </c>
      <c r="BF317" s="45" t="n">
        <f aca="false">SUM(BE317-AW317)</f>
        <v>0</v>
      </c>
      <c r="BG317" s="45"/>
      <c r="BH317" s="45" t="n">
        <v>1610</v>
      </c>
      <c r="BI317" s="45" t="n">
        <v>1610</v>
      </c>
      <c r="BJ317" s="45"/>
      <c r="BK317" s="45"/>
      <c r="BL317" s="45"/>
      <c r="BM317" s="46" t="n">
        <f aca="false">SUM(BJ317/BI317*100)</f>
        <v>0</v>
      </c>
    </row>
    <row r="318" customFormat="false" ht="12.75" hidden="true" customHeight="false" outlineLevel="0" collapsed="false">
      <c r="A318" s="233"/>
      <c r="B318" s="234" t="s">
        <v>554</v>
      </c>
      <c r="C318" s="234"/>
      <c r="D318" s="234"/>
      <c r="E318" s="234"/>
      <c r="F318" s="234"/>
      <c r="G318" s="234"/>
      <c r="H318" s="234"/>
      <c r="I318" s="244" t="s">
        <v>560</v>
      </c>
      <c r="J318" s="245" t="s">
        <v>561</v>
      </c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  <c r="AJ318" s="242"/>
      <c r="AK318" s="242"/>
      <c r="AL318" s="242"/>
      <c r="AM318" s="242"/>
      <c r="AN318" s="242"/>
      <c r="AO318" s="237" t="n">
        <f aca="false">SUM(AN318/$AN$2)</f>
        <v>0</v>
      </c>
      <c r="AP318" s="242" t="n">
        <v>150000</v>
      </c>
      <c r="AQ318" s="242"/>
      <c r="AR318" s="237" t="n">
        <f aca="false">SUM(AP318/$AN$2)</f>
        <v>19908.4212621939</v>
      </c>
      <c r="AS318" s="237"/>
      <c r="AT318" s="237" t="n">
        <v>150000</v>
      </c>
      <c r="AU318" s="237"/>
      <c r="AV318" s="237"/>
      <c r="AW318" s="237" t="n">
        <f aca="false">SUM(AR318+AU318-AV318)</f>
        <v>19908.4212621939</v>
      </c>
      <c r="AX318" s="45"/>
      <c r="AY318" s="45"/>
      <c r="AZ318" s="45"/>
      <c r="BA318" s="45"/>
      <c r="BB318" s="45"/>
      <c r="BC318" s="45"/>
      <c r="BD318" s="45" t="n">
        <f aca="false">SUM(AX318+AY318+AZ318+BA318+BB318+BC318)</f>
        <v>0</v>
      </c>
      <c r="BE318" s="45" t="n">
        <f aca="false">SUM(AW318-BD318)</f>
        <v>19908.4212621939</v>
      </c>
      <c r="BF318" s="45" t="n">
        <f aca="false">SUM(BE318-AW318)</f>
        <v>0</v>
      </c>
      <c r="BG318" s="45"/>
      <c r="BH318" s="45" t="n">
        <v>0</v>
      </c>
      <c r="BI318" s="45" t="n">
        <v>0</v>
      </c>
      <c r="BJ318" s="45"/>
      <c r="BK318" s="45"/>
      <c r="BL318" s="45"/>
      <c r="BM318" s="46" t="n">
        <v>0</v>
      </c>
    </row>
    <row r="319" customFormat="false" ht="12.75" hidden="true" customHeight="false" outlineLevel="0" collapsed="false">
      <c r="A319" s="254"/>
      <c r="B319" s="247"/>
      <c r="C319" s="247"/>
      <c r="D319" s="247"/>
      <c r="E319" s="247"/>
      <c r="F319" s="247"/>
      <c r="G319" s="247"/>
      <c r="H319" s="247"/>
      <c r="I319" s="235" t="n">
        <v>3</v>
      </c>
      <c r="J319" s="236" t="s">
        <v>234</v>
      </c>
      <c r="K319" s="242" t="n">
        <f aca="false">SUM(K320)</f>
        <v>36000</v>
      </c>
      <c r="L319" s="242" t="n">
        <f aca="false">SUM(L320)</f>
        <v>20000</v>
      </c>
      <c r="M319" s="242" t="n">
        <f aca="false">SUM(M320)</f>
        <v>20000</v>
      </c>
      <c r="N319" s="242" t="n">
        <f aca="false">SUM(N320)</f>
        <v>13000</v>
      </c>
      <c r="O319" s="242" t="n">
        <f aca="false">SUM(O320)</f>
        <v>13000</v>
      </c>
      <c r="P319" s="242" t="n">
        <f aca="false">SUM(P320)</f>
        <v>25000</v>
      </c>
      <c r="Q319" s="242" t="n">
        <f aca="false">SUM(Q320)</f>
        <v>25000</v>
      </c>
      <c r="R319" s="242" t="n">
        <f aca="false">SUM(R320)</f>
        <v>20000</v>
      </c>
      <c r="S319" s="242" t="n">
        <f aca="false">SUM(S320)</f>
        <v>25000</v>
      </c>
      <c r="T319" s="242" t="n">
        <f aca="false">SUM(T320)</f>
        <v>13500</v>
      </c>
      <c r="U319" s="242" t="n">
        <f aca="false">SUM(U320)</f>
        <v>0</v>
      </c>
      <c r="V319" s="242" t="n">
        <f aca="false">SUM(V320)</f>
        <v>200</v>
      </c>
      <c r="W319" s="242" t="n">
        <f aca="false">SUM(W320)</f>
        <v>45000</v>
      </c>
      <c r="X319" s="242" t="n">
        <f aca="false">SUM(X320)</f>
        <v>45000</v>
      </c>
      <c r="Y319" s="242" t="n">
        <f aca="false">SUM(Y320)</f>
        <v>45000</v>
      </c>
      <c r="Z319" s="242" t="n">
        <f aca="false">SUM(Z320)</f>
        <v>65000</v>
      </c>
      <c r="AA319" s="242" t="n">
        <f aca="false">SUM(AA320)</f>
        <v>55000</v>
      </c>
      <c r="AB319" s="242" t="n">
        <f aca="false">SUM(AB320)</f>
        <v>9500</v>
      </c>
      <c r="AC319" s="242" t="n">
        <f aca="false">SUM(AC320)</f>
        <v>115000</v>
      </c>
      <c r="AD319" s="242" t="n">
        <f aca="false">SUM(AD320)</f>
        <v>220000</v>
      </c>
      <c r="AE319" s="242" t="n">
        <f aca="false">SUM(AE320)</f>
        <v>0</v>
      </c>
      <c r="AF319" s="242" t="n">
        <f aca="false">SUM(AF320)</f>
        <v>0</v>
      </c>
      <c r="AG319" s="242" t="n">
        <f aca="false">SUM(AG320)</f>
        <v>220000</v>
      </c>
      <c r="AH319" s="242" t="n">
        <f aca="false">SUM(AH320)</f>
        <v>211155</v>
      </c>
      <c r="AI319" s="242" t="n">
        <f aca="false">SUM(AI320)</f>
        <v>135000</v>
      </c>
      <c r="AJ319" s="242" t="n">
        <f aca="false">SUM(AJ320)</f>
        <v>12500</v>
      </c>
      <c r="AK319" s="242" t="n">
        <f aca="false">SUM(AK320)</f>
        <v>200000</v>
      </c>
      <c r="AL319" s="242" t="n">
        <f aca="false">SUM(AL320)</f>
        <v>0</v>
      </c>
      <c r="AM319" s="242" t="n">
        <f aca="false">SUM(AM320)</f>
        <v>0</v>
      </c>
      <c r="AN319" s="242" t="n">
        <f aca="false">SUM(AN320)</f>
        <v>200000</v>
      </c>
      <c r="AO319" s="237" t="n">
        <f aca="false">SUM(AN319/$AN$2)</f>
        <v>26544.5616829252</v>
      </c>
      <c r="AP319" s="242" t="n">
        <f aca="false">SUM(AP320)</f>
        <v>175000</v>
      </c>
      <c r="AQ319" s="242" t="n">
        <f aca="false">SUM(AQ320)</f>
        <v>0</v>
      </c>
      <c r="AR319" s="237" t="n">
        <f aca="false">SUM(AP319/$AN$2)</f>
        <v>23226.4914725596</v>
      </c>
      <c r="AS319" s="237"/>
      <c r="AT319" s="237" t="n">
        <f aca="false">SUM(AT320)</f>
        <v>0</v>
      </c>
      <c r="AU319" s="237" t="n">
        <f aca="false">SUM(AU320)</f>
        <v>0</v>
      </c>
      <c r="AV319" s="237" t="n">
        <f aca="false">SUM(AV320)</f>
        <v>0</v>
      </c>
      <c r="AW319" s="237" t="n">
        <f aca="false">SUM(AR319+AU319-AV319)</f>
        <v>23226.4914725596</v>
      </c>
      <c r="AX319" s="45"/>
      <c r="AY319" s="45"/>
      <c r="AZ319" s="45"/>
      <c r="BA319" s="45"/>
      <c r="BB319" s="45"/>
      <c r="BC319" s="45"/>
      <c r="BD319" s="45" t="n">
        <f aca="false">SUM(AX319+AY319+AZ319+BA319+BB319+BC319)</f>
        <v>0</v>
      </c>
      <c r="BE319" s="45" t="n">
        <f aca="false">SUM(AW319-BD319)</f>
        <v>23226.4914725596</v>
      </c>
      <c r="BF319" s="45" t="n">
        <f aca="false">SUM(BE319-AW319)</f>
        <v>0</v>
      </c>
      <c r="BG319" s="45" t="n">
        <f aca="false">SUM(BG320)</f>
        <v>4000</v>
      </c>
      <c r="BH319" s="45" t="n">
        <f aca="false">SUM(BH320)</f>
        <v>13400</v>
      </c>
      <c r="BI319" s="45" t="n">
        <f aca="false">SUM(BI320)</f>
        <v>13400</v>
      </c>
      <c r="BJ319" s="45" t="n">
        <f aca="false">SUM(BJ320)</f>
        <v>700</v>
      </c>
      <c r="BK319" s="45" t="n">
        <f aca="false">SUM(BK320)</f>
        <v>0</v>
      </c>
      <c r="BL319" s="45" t="n">
        <f aca="false">SUM(BL320)</f>
        <v>0</v>
      </c>
      <c r="BM319" s="46" t="n">
        <f aca="false">SUM(BJ319/BI319*100)</f>
        <v>5.22388059701493</v>
      </c>
    </row>
    <row r="320" customFormat="false" ht="12.75" hidden="true" customHeight="false" outlineLevel="0" collapsed="false">
      <c r="A320" s="254"/>
      <c r="B320" s="247" t="s">
        <v>776</v>
      </c>
      <c r="C320" s="247"/>
      <c r="D320" s="247"/>
      <c r="E320" s="247"/>
      <c r="F320" s="247"/>
      <c r="G320" s="247"/>
      <c r="H320" s="247"/>
      <c r="I320" s="235" t="n">
        <v>38</v>
      </c>
      <c r="J320" s="236" t="s">
        <v>383</v>
      </c>
      <c r="K320" s="242" t="n">
        <f aca="false">SUM(K321)</f>
        <v>36000</v>
      </c>
      <c r="L320" s="242" t="n">
        <f aca="false">SUM(L321)</f>
        <v>20000</v>
      </c>
      <c r="M320" s="242" t="n">
        <f aca="false">SUM(M321)</f>
        <v>20000</v>
      </c>
      <c r="N320" s="242" t="n">
        <f aca="false">SUM(N321+N324)</f>
        <v>13000</v>
      </c>
      <c r="O320" s="242" t="n">
        <f aca="false">SUM(O321+O324)</f>
        <v>13000</v>
      </c>
      <c r="P320" s="242" t="n">
        <f aca="false">SUM(P321+P324)</f>
        <v>25000</v>
      </c>
      <c r="Q320" s="242" t="n">
        <f aca="false">SUM(Q321+Q324)</f>
        <v>25000</v>
      </c>
      <c r="R320" s="242" t="n">
        <f aca="false">SUM(R321+R324)</f>
        <v>20000</v>
      </c>
      <c r="S320" s="242" t="n">
        <f aca="false">SUM(S321+S324)</f>
        <v>25000</v>
      </c>
      <c r="T320" s="242" t="n">
        <f aca="false">SUM(T321+T324)</f>
        <v>13500</v>
      </c>
      <c r="U320" s="242" t="n">
        <f aca="false">SUM(U321+U324)</f>
        <v>0</v>
      </c>
      <c r="V320" s="242" t="n">
        <f aca="false">SUM(V321+V324)</f>
        <v>200</v>
      </c>
      <c r="W320" s="242" t="n">
        <f aca="false">SUM(W321+W324)</f>
        <v>45000</v>
      </c>
      <c r="X320" s="242" t="n">
        <f aca="false">SUM(X321+X324)</f>
        <v>45000</v>
      </c>
      <c r="Y320" s="242" t="n">
        <f aca="false">SUM(Y321+Y324)</f>
        <v>45000</v>
      </c>
      <c r="Z320" s="242" t="n">
        <f aca="false">SUM(Z321+Z324)</f>
        <v>65000</v>
      </c>
      <c r="AA320" s="242" t="n">
        <f aca="false">SUM(AA321+AA324)</f>
        <v>55000</v>
      </c>
      <c r="AB320" s="242" t="n">
        <f aca="false">SUM(AB321+AB324)</f>
        <v>9500</v>
      </c>
      <c r="AC320" s="242" t="n">
        <f aca="false">SUM(AC321+AC324)</f>
        <v>115000</v>
      </c>
      <c r="AD320" s="242" t="n">
        <f aca="false">SUM(AD321+AD324)</f>
        <v>220000</v>
      </c>
      <c r="AE320" s="242" t="n">
        <f aca="false">SUM(AE321+AE324)</f>
        <v>0</v>
      </c>
      <c r="AF320" s="242" t="n">
        <f aca="false">SUM(AF321+AF324)</f>
        <v>0</v>
      </c>
      <c r="AG320" s="242" t="n">
        <f aca="false">SUM(AG321+AG324)</f>
        <v>220000</v>
      </c>
      <c r="AH320" s="242" t="n">
        <f aca="false">SUM(AH321+AH324)</f>
        <v>211155</v>
      </c>
      <c r="AI320" s="242" t="n">
        <f aca="false">SUM(AI321+AI324)</f>
        <v>135000</v>
      </c>
      <c r="AJ320" s="242" t="n">
        <f aca="false">SUM(AJ321+AJ324)</f>
        <v>12500</v>
      </c>
      <c r="AK320" s="242" t="n">
        <f aca="false">SUM(AK321+AK324)</f>
        <v>200000</v>
      </c>
      <c r="AL320" s="242" t="n">
        <f aca="false">SUM(AL321+AL324)</f>
        <v>0</v>
      </c>
      <c r="AM320" s="242" t="n">
        <f aca="false">SUM(AM321+AM324)</f>
        <v>0</v>
      </c>
      <c r="AN320" s="242" t="n">
        <f aca="false">SUM(AN321+AN324)</f>
        <v>200000</v>
      </c>
      <c r="AO320" s="237" t="n">
        <f aca="false">SUM(AN320/$AN$2)</f>
        <v>26544.5616829252</v>
      </c>
      <c r="AP320" s="242" t="n">
        <f aca="false">SUM(AP321+AP324)</f>
        <v>175000</v>
      </c>
      <c r="AQ320" s="242"/>
      <c r="AR320" s="237" t="n">
        <f aca="false">SUM(AP320/$AN$2)</f>
        <v>23226.4914725596</v>
      </c>
      <c r="AS320" s="237"/>
      <c r="AT320" s="237" t="n">
        <f aca="false">SUM(AT321+AT324)</f>
        <v>0</v>
      </c>
      <c r="AU320" s="237" t="n">
        <f aca="false">SUM(AU321+AU324)</f>
        <v>0</v>
      </c>
      <c r="AV320" s="237" t="n">
        <f aca="false">SUM(AV321+AV324)</f>
        <v>0</v>
      </c>
      <c r="AW320" s="237" t="n">
        <f aca="false">SUM(AR320+AU320-AV320)</f>
        <v>23226.4914725596</v>
      </c>
      <c r="AX320" s="45"/>
      <c r="AY320" s="45"/>
      <c r="AZ320" s="45"/>
      <c r="BA320" s="45"/>
      <c r="BB320" s="45"/>
      <c r="BC320" s="45"/>
      <c r="BD320" s="45" t="n">
        <f aca="false">SUM(AX320+AY320+AZ320+BA320+BB320+BC320)</f>
        <v>0</v>
      </c>
      <c r="BE320" s="45" t="n">
        <f aca="false">SUM(AW320-BD320)</f>
        <v>23226.4914725596</v>
      </c>
      <c r="BF320" s="45" t="n">
        <f aca="false">SUM(BE320-AW320)</f>
        <v>0</v>
      </c>
      <c r="BG320" s="45" t="n">
        <f aca="false">SUM(BG321+BG324)</f>
        <v>4000</v>
      </c>
      <c r="BH320" s="45" t="n">
        <f aca="false">SUM(BH321+BH324)</f>
        <v>13400</v>
      </c>
      <c r="BI320" s="45" t="n">
        <f aca="false">SUM(BI321+BI324)</f>
        <v>13400</v>
      </c>
      <c r="BJ320" s="45" t="n">
        <f aca="false">SUM(BJ321+BJ324)</f>
        <v>700</v>
      </c>
      <c r="BK320" s="45" t="n">
        <f aca="false">SUM(BK321+BK324)</f>
        <v>0</v>
      </c>
      <c r="BL320" s="45" t="n">
        <f aca="false">SUM(BL321+BL324)</f>
        <v>0</v>
      </c>
      <c r="BM320" s="46" t="n">
        <f aca="false">SUM(BJ320/BI320*100)</f>
        <v>5.22388059701493</v>
      </c>
    </row>
    <row r="321" customFormat="false" ht="12.75" hidden="true" customHeight="false" outlineLevel="0" collapsed="false">
      <c r="A321" s="233"/>
      <c r="B321" s="234"/>
      <c r="C321" s="234"/>
      <c r="D321" s="234"/>
      <c r="E321" s="234"/>
      <c r="F321" s="234"/>
      <c r="G321" s="234"/>
      <c r="H321" s="234"/>
      <c r="I321" s="244" t="n">
        <v>381</v>
      </c>
      <c r="J321" s="245" t="s">
        <v>197</v>
      </c>
      <c r="K321" s="242" t="n">
        <f aca="false">SUM(K322)</f>
        <v>36000</v>
      </c>
      <c r="L321" s="242" t="n">
        <f aca="false">SUM(L322)</f>
        <v>20000</v>
      </c>
      <c r="M321" s="242" t="n">
        <f aca="false">SUM(M322)</f>
        <v>20000</v>
      </c>
      <c r="N321" s="248" t="n">
        <f aca="false">SUM(N322)</f>
        <v>3000</v>
      </c>
      <c r="O321" s="248" t="n">
        <f aca="false">SUM(O322)</f>
        <v>3000</v>
      </c>
      <c r="P321" s="248" t="n">
        <f aca="false">SUM(P322)</f>
        <v>5000</v>
      </c>
      <c r="Q321" s="248" t="n">
        <f aca="false">SUM(Q322)</f>
        <v>5000</v>
      </c>
      <c r="R321" s="248" t="n">
        <f aca="false">SUM(R322)</f>
        <v>20000</v>
      </c>
      <c r="S321" s="248" t="n">
        <f aca="false">SUM(S322)</f>
        <v>5000</v>
      </c>
      <c r="T321" s="248" t="n">
        <f aca="false">SUM(T322)</f>
        <v>0</v>
      </c>
      <c r="U321" s="248" t="n">
        <f aca="false">SUM(U322)</f>
        <v>0</v>
      </c>
      <c r="V321" s="248" t="n">
        <f aca="false">SUM(V322)</f>
        <v>100</v>
      </c>
      <c r="W321" s="248" t="n">
        <f aca="false">SUM(W322)</f>
        <v>5000</v>
      </c>
      <c r="X321" s="248" t="n">
        <f aca="false">SUM(X322)</f>
        <v>25000</v>
      </c>
      <c r="Y321" s="248" t="n">
        <f aca="false">SUM(Y322)</f>
        <v>25000</v>
      </c>
      <c r="Z321" s="248" t="n">
        <f aca="false">SUM(Z322)</f>
        <v>15000</v>
      </c>
      <c r="AA321" s="248" t="n">
        <f aca="false">SUM(AA322:AA323)</f>
        <v>30000</v>
      </c>
      <c r="AB321" s="248" t="n">
        <f aca="false">SUM(AB322:AB323)</f>
        <v>9500</v>
      </c>
      <c r="AC321" s="248" t="n">
        <f aca="false">SUM(AC322:AC323)</f>
        <v>30000</v>
      </c>
      <c r="AD321" s="248" t="n">
        <f aca="false">SUM(AD322:AD323)</f>
        <v>35000</v>
      </c>
      <c r="AE321" s="248" t="n">
        <f aca="false">SUM(AE322:AE323)</f>
        <v>0</v>
      </c>
      <c r="AF321" s="248" t="n">
        <f aca="false">SUM(AF322:AF323)</f>
        <v>0</v>
      </c>
      <c r="AG321" s="248" t="n">
        <f aca="false">SUM(AG322:AG323)</f>
        <v>35000</v>
      </c>
      <c r="AH321" s="248" t="n">
        <f aca="false">SUM(AH322:AH323)</f>
        <v>31500</v>
      </c>
      <c r="AI321" s="248" t="n">
        <f aca="false">SUM(AI322:AI323)</f>
        <v>35000</v>
      </c>
      <c r="AJ321" s="248" t="n">
        <f aca="false">SUM(AJ322:AJ323)</f>
        <v>12500</v>
      </c>
      <c r="AK321" s="248" t="n">
        <f aca="false">SUM(AK322:AK323)</f>
        <v>35000</v>
      </c>
      <c r="AL321" s="248" t="n">
        <f aca="false">SUM(AL322:AL323)</f>
        <v>0</v>
      </c>
      <c r="AM321" s="248" t="n">
        <f aca="false">SUM(AM322:AM323)</f>
        <v>0</v>
      </c>
      <c r="AN321" s="248" t="n">
        <f aca="false">SUM(AN322:AN323)</f>
        <v>35000</v>
      </c>
      <c r="AO321" s="237" t="n">
        <f aca="false">SUM(AN321/$AN$2)</f>
        <v>4645.29829451191</v>
      </c>
      <c r="AP321" s="248" t="n">
        <f aca="false">SUM(AP322:AP323)</f>
        <v>25000</v>
      </c>
      <c r="AQ321" s="248"/>
      <c r="AR321" s="237" t="n">
        <f aca="false">SUM(AP321/$AN$2)</f>
        <v>3318.07021036565</v>
      </c>
      <c r="AS321" s="237"/>
      <c r="AT321" s="237" t="n">
        <f aca="false">SUM(AT322:AT323)</f>
        <v>0</v>
      </c>
      <c r="AU321" s="237" t="n">
        <f aca="false">SUM(AU322:AU323)</f>
        <v>0</v>
      </c>
      <c r="AV321" s="237" t="n">
        <f aca="false">SUM(AV322:AV323)</f>
        <v>0</v>
      </c>
      <c r="AW321" s="237" t="n">
        <f aca="false">SUM(AR321+AU321-AV321)</f>
        <v>3318.07021036565</v>
      </c>
      <c r="AX321" s="45"/>
      <c r="AY321" s="45"/>
      <c r="AZ321" s="45"/>
      <c r="BA321" s="45"/>
      <c r="BB321" s="45"/>
      <c r="BC321" s="45"/>
      <c r="BD321" s="45" t="n">
        <f aca="false">SUM(AX321+AY321+AZ321+BA321+BB321+BC321)</f>
        <v>0</v>
      </c>
      <c r="BE321" s="45" t="n">
        <f aca="false">SUM(AW321-BD321)</f>
        <v>3318.07021036565</v>
      </c>
      <c r="BF321" s="45" t="n">
        <f aca="false">SUM(BE321-AW321)</f>
        <v>0</v>
      </c>
      <c r="BG321" s="45" t="n">
        <f aca="false">SUM(BG322+BG323)</f>
        <v>0</v>
      </c>
      <c r="BH321" s="45" t="n">
        <f aca="false">SUM(BH322+BH323)</f>
        <v>3400</v>
      </c>
      <c r="BI321" s="45" t="n">
        <f aca="false">SUM(BI322+BI323)</f>
        <v>3400</v>
      </c>
      <c r="BJ321" s="45" t="n">
        <f aca="false">SUM(BJ322+BJ323)</f>
        <v>0</v>
      </c>
      <c r="BK321" s="45"/>
      <c r="BL321" s="45"/>
      <c r="BM321" s="46" t="n">
        <f aca="false">SUM(BJ321/BI321*100)</f>
        <v>0</v>
      </c>
    </row>
    <row r="322" customFormat="false" ht="12.75" hidden="true" customHeight="false" outlineLevel="0" collapsed="false">
      <c r="A322" s="233"/>
      <c r="B322" s="234"/>
      <c r="C322" s="234"/>
      <c r="D322" s="234"/>
      <c r="E322" s="234"/>
      <c r="F322" s="234"/>
      <c r="G322" s="234"/>
      <c r="H322" s="234"/>
      <c r="I322" s="244" t="n">
        <v>38113</v>
      </c>
      <c r="J322" s="245" t="s">
        <v>777</v>
      </c>
      <c r="K322" s="246" t="n">
        <v>36000</v>
      </c>
      <c r="L322" s="246" t="n">
        <v>20000</v>
      </c>
      <c r="M322" s="246" t="n">
        <v>20000</v>
      </c>
      <c r="N322" s="246" t="n">
        <v>3000</v>
      </c>
      <c r="O322" s="246" t="n">
        <v>3000</v>
      </c>
      <c r="P322" s="246" t="n">
        <v>5000</v>
      </c>
      <c r="Q322" s="246" t="n">
        <v>5000</v>
      </c>
      <c r="R322" s="246" t="n">
        <v>20000</v>
      </c>
      <c r="S322" s="246" t="n">
        <v>5000</v>
      </c>
      <c r="T322" s="246" t="n">
        <v>0</v>
      </c>
      <c r="U322" s="246"/>
      <c r="V322" s="237" t="n">
        <f aca="false">S322/P322*100</f>
        <v>100</v>
      </c>
      <c r="W322" s="246" t="n">
        <v>5000</v>
      </c>
      <c r="X322" s="246" t="n">
        <v>25000</v>
      </c>
      <c r="Y322" s="246" t="n">
        <v>25000</v>
      </c>
      <c r="Z322" s="246" t="n">
        <v>15000</v>
      </c>
      <c r="AA322" s="246" t="n">
        <v>26000</v>
      </c>
      <c r="AB322" s="246" t="n">
        <v>9500</v>
      </c>
      <c r="AC322" s="246" t="n">
        <v>26000</v>
      </c>
      <c r="AD322" s="246" t="n">
        <v>30000</v>
      </c>
      <c r="AE322" s="246"/>
      <c r="AF322" s="246"/>
      <c r="AG322" s="248" t="n">
        <f aca="false">SUM(AD322+AE322-AF322)</f>
        <v>30000</v>
      </c>
      <c r="AH322" s="246" t="n">
        <v>30000</v>
      </c>
      <c r="AI322" s="246" t="n">
        <v>30000</v>
      </c>
      <c r="AJ322" s="45" t="n">
        <v>12500</v>
      </c>
      <c r="AK322" s="246" t="n">
        <v>30000</v>
      </c>
      <c r="AL322" s="246"/>
      <c r="AM322" s="246"/>
      <c r="AN322" s="45" t="n">
        <f aca="false">SUM(AK322+AL322-AM322)</f>
        <v>30000</v>
      </c>
      <c r="AO322" s="237" t="n">
        <f aca="false">SUM(AN322/$AN$2)</f>
        <v>3981.68425243878</v>
      </c>
      <c r="AP322" s="45" t="n">
        <v>20000</v>
      </c>
      <c r="AQ322" s="45"/>
      <c r="AR322" s="237" t="n">
        <f aca="false">SUM(AP322/$AN$2)</f>
        <v>2654.45616829252</v>
      </c>
      <c r="AS322" s="237"/>
      <c r="AT322" s="237"/>
      <c r="AU322" s="237"/>
      <c r="AV322" s="237"/>
      <c r="AW322" s="237" t="n">
        <f aca="false">SUM(AR322+AU322-AV322)</f>
        <v>2654.45616829252</v>
      </c>
      <c r="AX322" s="45"/>
      <c r="AY322" s="45"/>
      <c r="AZ322" s="45" t="n">
        <v>2654.46</v>
      </c>
      <c r="BA322" s="45"/>
      <c r="BB322" s="45"/>
      <c r="BC322" s="45"/>
      <c r="BD322" s="45" t="n">
        <f aca="false">SUM(AX322+AY322+AZ322+BA322+BB322+BC322)</f>
        <v>2654.46</v>
      </c>
      <c r="BE322" s="45" t="n">
        <f aca="false">SUM(AW322-BD322)</f>
        <v>-0.00383170747909389</v>
      </c>
      <c r="BF322" s="45" t="n">
        <f aca="false">SUM(BE322-AW322)</f>
        <v>-2654.46</v>
      </c>
      <c r="BG322" s="45"/>
      <c r="BH322" s="45" t="n">
        <v>2700</v>
      </c>
      <c r="BI322" s="45" t="n">
        <v>2700</v>
      </c>
      <c r="BJ322" s="45"/>
      <c r="BK322" s="45"/>
      <c r="BL322" s="45"/>
      <c r="BM322" s="46" t="n">
        <f aca="false">SUM(BJ322/BI322*100)</f>
        <v>0</v>
      </c>
    </row>
    <row r="323" customFormat="false" ht="12.75" hidden="true" customHeight="false" outlineLevel="0" collapsed="false">
      <c r="A323" s="233"/>
      <c r="B323" s="234"/>
      <c r="C323" s="234"/>
      <c r="D323" s="234"/>
      <c r="E323" s="234"/>
      <c r="F323" s="234"/>
      <c r="G323" s="234"/>
      <c r="H323" s="234"/>
      <c r="I323" s="244" t="n">
        <v>38113</v>
      </c>
      <c r="J323" s="245" t="s">
        <v>778</v>
      </c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37"/>
      <c r="W323" s="246"/>
      <c r="X323" s="246"/>
      <c r="Y323" s="246"/>
      <c r="Z323" s="246"/>
      <c r="AA323" s="246" t="n">
        <v>4000</v>
      </c>
      <c r="AB323" s="246"/>
      <c r="AC323" s="246" t="n">
        <v>4000</v>
      </c>
      <c r="AD323" s="246" t="n">
        <v>5000</v>
      </c>
      <c r="AE323" s="246"/>
      <c r="AF323" s="246"/>
      <c r="AG323" s="248" t="n">
        <f aca="false">SUM(AD323+AE323-AF323)</f>
        <v>5000</v>
      </c>
      <c r="AH323" s="246" t="n">
        <v>1500</v>
      </c>
      <c r="AI323" s="246" t="n">
        <v>5000</v>
      </c>
      <c r="AJ323" s="45" t="n">
        <v>0</v>
      </c>
      <c r="AK323" s="246" t="n">
        <v>5000</v>
      </c>
      <c r="AL323" s="246"/>
      <c r="AM323" s="246"/>
      <c r="AN323" s="45" t="n">
        <f aca="false">SUM(AK323+AL323-AM323)</f>
        <v>5000</v>
      </c>
      <c r="AO323" s="237" t="n">
        <f aca="false">SUM(AN323/$AN$2)</f>
        <v>663.61404207313</v>
      </c>
      <c r="AP323" s="45" t="n">
        <v>5000</v>
      </c>
      <c r="AQ323" s="45"/>
      <c r="AR323" s="237" t="n">
        <f aca="false">SUM(AP323/$AN$2)</f>
        <v>663.61404207313</v>
      </c>
      <c r="AS323" s="237"/>
      <c r="AT323" s="237"/>
      <c r="AU323" s="237"/>
      <c r="AV323" s="237"/>
      <c r="AW323" s="237" t="n">
        <f aca="false">SUM(AR323+AU323-AV323)</f>
        <v>663.61404207313</v>
      </c>
      <c r="AX323" s="45"/>
      <c r="AY323" s="45"/>
      <c r="AZ323" s="45" t="n">
        <v>663.61</v>
      </c>
      <c r="BA323" s="45"/>
      <c r="BB323" s="45"/>
      <c r="BC323" s="45"/>
      <c r="BD323" s="45" t="n">
        <f aca="false">SUM(AX323+AY323+AZ323+BA323+BB323+BC323)</f>
        <v>663.61</v>
      </c>
      <c r="BE323" s="45" t="n">
        <f aca="false">SUM(AW323-BD323)</f>
        <v>0.00404207313022198</v>
      </c>
      <c r="BF323" s="45" t="n">
        <f aca="false">SUM(BE323-AW323)</f>
        <v>-663.61</v>
      </c>
      <c r="BG323" s="45"/>
      <c r="BH323" s="45" t="n">
        <v>700</v>
      </c>
      <c r="BI323" s="45" t="n">
        <v>700</v>
      </c>
      <c r="BJ323" s="45"/>
      <c r="BK323" s="45"/>
      <c r="BL323" s="45"/>
      <c r="BM323" s="46" t="n">
        <f aca="false">SUM(BJ323/BI323*100)</f>
        <v>0</v>
      </c>
    </row>
    <row r="324" customFormat="false" ht="12.75" hidden="true" customHeight="false" outlineLevel="0" collapsed="false">
      <c r="A324" s="233"/>
      <c r="B324" s="234"/>
      <c r="C324" s="234"/>
      <c r="D324" s="234"/>
      <c r="E324" s="234"/>
      <c r="F324" s="234"/>
      <c r="G324" s="234"/>
      <c r="H324" s="234"/>
      <c r="I324" s="244" t="n">
        <v>382</v>
      </c>
      <c r="J324" s="245" t="s">
        <v>199</v>
      </c>
      <c r="K324" s="246"/>
      <c r="L324" s="246"/>
      <c r="M324" s="246"/>
      <c r="N324" s="246" t="n">
        <f aca="false">SUM(N325)</f>
        <v>10000</v>
      </c>
      <c r="O324" s="246" t="n">
        <f aca="false">SUM(O325)</f>
        <v>10000</v>
      </c>
      <c r="P324" s="246" t="n">
        <f aca="false">SUM(P325)</f>
        <v>20000</v>
      </c>
      <c r="Q324" s="246" t="n">
        <f aca="false">SUM(Q325)</f>
        <v>20000</v>
      </c>
      <c r="R324" s="246" t="n">
        <f aca="false">SUM(R325)</f>
        <v>0</v>
      </c>
      <c r="S324" s="246" t="n">
        <f aca="false">SUM(S325)</f>
        <v>20000</v>
      </c>
      <c r="T324" s="246" t="n">
        <f aca="false">SUM(T325)</f>
        <v>13500</v>
      </c>
      <c r="U324" s="246" t="n">
        <f aca="false">SUM(U325)</f>
        <v>0</v>
      </c>
      <c r="V324" s="246" t="n">
        <f aca="false">SUM(V325)</f>
        <v>100</v>
      </c>
      <c r="W324" s="246" t="n">
        <f aca="false">SUM(W325)</f>
        <v>40000</v>
      </c>
      <c r="X324" s="246" t="n">
        <f aca="false">SUM(X325)</f>
        <v>20000</v>
      </c>
      <c r="Y324" s="246" t="n">
        <f aca="false">SUM(Y325)</f>
        <v>20000</v>
      </c>
      <c r="Z324" s="246" t="n">
        <f aca="false">SUM(Z325)</f>
        <v>50000</v>
      </c>
      <c r="AA324" s="246" t="n">
        <f aca="false">SUM(AA325)</f>
        <v>25000</v>
      </c>
      <c r="AB324" s="246" t="n">
        <f aca="false">SUM(AB325)</f>
        <v>0</v>
      </c>
      <c r="AC324" s="246" t="n">
        <f aca="false">SUM(AC325)</f>
        <v>85000</v>
      </c>
      <c r="AD324" s="246" t="n">
        <f aca="false">SUM(AD325)</f>
        <v>185000</v>
      </c>
      <c r="AE324" s="246" t="n">
        <f aca="false">SUM(AE325)</f>
        <v>0</v>
      </c>
      <c r="AF324" s="246" t="n">
        <f aca="false">SUM(AF325)</f>
        <v>0</v>
      </c>
      <c r="AG324" s="246" t="n">
        <f aca="false">SUM(AG325)</f>
        <v>185000</v>
      </c>
      <c r="AH324" s="246" t="n">
        <f aca="false">SUM(AH325)</f>
        <v>179655</v>
      </c>
      <c r="AI324" s="246" t="n">
        <f aca="false">SUM(AI325)</f>
        <v>100000</v>
      </c>
      <c r="AJ324" s="246" t="n">
        <f aca="false">SUM(AJ325)</f>
        <v>0</v>
      </c>
      <c r="AK324" s="246" t="n">
        <f aca="false">SUM(AK325)</f>
        <v>165000</v>
      </c>
      <c r="AL324" s="246" t="n">
        <f aca="false">SUM(AL325)</f>
        <v>0</v>
      </c>
      <c r="AM324" s="246" t="n">
        <f aca="false">SUM(AM325)</f>
        <v>0</v>
      </c>
      <c r="AN324" s="246" t="n">
        <f aca="false">SUM(AN325)</f>
        <v>165000</v>
      </c>
      <c r="AO324" s="237" t="n">
        <f aca="false">SUM(AN324/$AN$2)</f>
        <v>21899.2633884133</v>
      </c>
      <c r="AP324" s="246" t="n">
        <f aca="false">SUM(AP325)</f>
        <v>150000</v>
      </c>
      <c r="AQ324" s="246"/>
      <c r="AR324" s="237" t="n">
        <f aca="false">SUM(AP324/$AN$2)</f>
        <v>19908.4212621939</v>
      </c>
      <c r="AS324" s="237"/>
      <c r="AT324" s="237"/>
      <c r="AU324" s="237"/>
      <c r="AV324" s="237"/>
      <c r="AW324" s="237" t="n">
        <f aca="false">SUM(AR324+AU324-AV324)</f>
        <v>19908.4212621939</v>
      </c>
      <c r="AX324" s="45"/>
      <c r="AY324" s="45"/>
      <c r="AZ324" s="45"/>
      <c r="BA324" s="45"/>
      <c r="BB324" s="45"/>
      <c r="BC324" s="45"/>
      <c r="BD324" s="45" t="n">
        <f aca="false">SUM(AX324+AY324+AZ324+BA324+BB324+BC324)</f>
        <v>0</v>
      </c>
      <c r="BE324" s="45" t="n">
        <f aca="false">SUM(AW324-BD324)</f>
        <v>19908.4212621939</v>
      </c>
      <c r="BF324" s="45" t="n">
        <f aca="false">SUM(BE324-AW324)</f>
        <v>0</v>
      </c>
      <c r="BG324" s="45" t="n">
        <f aca="false">SUM(BG325)</f>
        <v>4000</v>
      </c>
      <c r="BH324" s="45" t="n">
        <f aca="false">SUM(BH325)</f>
        <v>10000</v>
      </c>
      <c r="BI324" s="45" t="n">
        <f aca="false">SUM(BI325)</f>
        <v>10000</v>
      </c>
      <c r="BJ324" s="45" t="n">
        <f aca="false">SUM(BJ325)</f>
        <v>700</v>
      </c>
      <c r="BK324" s="45" t="n">
        <f aca="false">SUM(BK325)</f>
        <v>0</v>
      </c>
      <c r="BL324" s="45" t="n">
        <f aca="false">SUM(BL325)</f>
        <v>0</v>
      </c>
      <c r="BM324" s="46" t="n">
        <f aca="false">SUM(BJ324/BI324*100)</f>
        <v>7</v>
      </c>
    </row>
    <row r="325" customFormat="false" ht="12.75" hidden="true" customHeight="false" outlineLevel="0" collapsed="false">
      <c r="A325" s="233"/>
      <c r="B325" s="234"/>
      <c r="C325" s="234"/>
      <c r="D325" s="234"/>
      <c r="E325" s="234"/>
      <c r="F325" s="234"/>
      <c r="G325" s="234"/>
      <c r="H325" s="234"/>
      <c r="I325" s="244" t="n">
        <v>38212</v>
      </c>
      <c r="J325" s="245" t="s">
        <v>779</v>
      </c>
      <c r="K325" s="246"/>
      <c r="L325" s="246"/>
      <c r="M325" s="246"/>
      <c r="N325" s="246" t="n">
        <v>10000</v>
      </c>
      <c r="O325" s="246" t="n">
        <v>10000</v>
      </c>
      <c r="P325" s="246" t="n">
        <v>20000</v>
      </c>
      <c r="Q325" s="246" t="n">
        <v>20000</v>
      </c>
      <c r="R325" s="246"/>
      <c r="S325" s="246" t="n">
        <v>20000</v>
      </c>
      <c r="T325" s="246" t="n">
        <v>13500</v>
      </c>
      <c r="U325" s="246"/>
      <c r="V325" s="237" t="n">
        <f aca="false">S325/P325*100</f>
        <v>100</v>
      </c>
      <c r="W325" s="237" t="n">
        <v>40000</v>
      </c>
      <c r="X325" s="246" t="n">
        <v>20000</v>
      </c>
      <c r="Y325" s="246" t="n">
        <v>20000</v>
      </c>
      <c r="Z325" s="246" t="n">
        <v>50000</v>
      </c>
      <c r="AA325" s="246" t="n">
        <v>25000</v>
      </c>
      <c r="AB325" s="246"/>
      <c r="AC325" s="246" t="n">
        <v>85000</v>
      </c>
      <c r="AD325" s="246" t="n">
        <v>185000</v>
      </c>
      <c r="AE325" s="246"/>
      <c r="AF325" s="246"/>
      <c r="AG325" s="248" t="n">
        <f aca="false">SUM(AD325+AE325-AF325)</f>
        <v>185000</v>
      </c>
      <c r="AH325" s="246" t="n">
        <v>179655</v>
      </c>
      <c r="AI325" s="246" t="n">
        <v>100000</v>
      </c>
      <c r="AJ325" s="45" t="n">
        <v>0</v>
      </c>
      <c r="AK325" s="246" t="n">
        <v>165000</v>
      </c>
      <c r="AL325" s="246"/>
      <c r="AM325" s="246"/>
      <c r="AN325" s="45" t="n">
        <f aca="false">SUM(AK325+AL325-AM325)</f>
        <v>165000</v>
      </c>
      <c r="AO325" s="237" t="n">
        <f aca="false">SUM(AN325/$AN$2)</f>
        <v>21899.2633884133</v>
      </c>
      <c r="AP325" s="45" t="n">
        <v>150000</v>
      </c>
      <c r="AQ325" s="45"/>
      <c r="AR325" s="237" t="n">
        <f aca="false">SUM(AP325/$AN$2)</f>
        <v>19908.4212621939</v>
      </c>
      <c r="AS325" s="237"/>
      <c r="AT325" s="237"/>
      <c r="AU325" s="237"/>
      <c r="AV325" s="237"/>
      <c r="AW325" s="237" t="n">
        <f aca="false">SUM(AR325+AU325-AV325)</f>
        <v>19908.4212621939</v>
      </c>
      <c r="AX325" s="45"/>
      <c r="AY325" s="45"/>
      <c r="AZ325" s="45"/>
      <c r="BA325" s="45"/>
      <c r="BB325" s="45"/>
      <c r="BC325" s="45" t="n">
        <v>19908.42</v>
      </c>
      <c r="BD325" s="45" t="n">
        <f aca="false">SUM(AX325+AY325+AZ325+BA325+BB325+BC325)</f>
        <v>19908.42</v>
      </c>
      <c r="BE325" s="45" t="n">
        <f aca="false">SUM(AW325-BD325)</f>
        <v>0.001262193909497</v>
      </c>
      <c r="BF325" s="45" t="n">
        <f aca="false">SUM(BE325-AW325)</f>
        <v>-19908.42</v>
      </c>
      <c r="BG325" s="45" t="n">
        <v>4000</v>
      </c>
      <c r="BH325" s="45" t="n">
        <v>10000</v>
      </c>
      <c r="BI325" s="45" t="n">
        <v>10000</v>
      </c>
      <c r="BJ325" s="45" t="n">
        <v>700</v>
      </c>
      <c r="BK325" s="45"/>
      <c r="BL325" s="45"/>
      <c r="BM325" s="46" t="n">
        <f aca="false">SUM(BJ325/BI325*100)</f>
        <v>7</v>
      </c>
    </row>
    <row r="326" customFormat="false" ht="12.75" hidden="true" customHeight="false" outlineLevel="0" collapsed="false">
      <c r="A326" s="233" t="s">
        <v>780</v>
      </c>
      <c r="B326" s="234"/>
      <c r="C326" s="234"/>
      <c r="D326" s="234"/>
      <c r="E326" s="234"/>
      <c r="F326" s="234"/>
      <c r="G326" s="234"/>
      <c r="H326" s="234"/>
      <c r="I326" s="244" t="s">
        <v>533</v>
      </c>
      <c r="J326" s="245" t="s">
        <v>781</v>
      </c>
      <c r="K326" s="242" t="n">
        <f aca="false">SUM(K327)</f>
        <v>26000</v>
      </c>
      <c r="L326" s="242" t="n">
        <f aca="false">SUM(L327)</f>
        <v>95000</v>
      </c>
      <c r="M326" s="242" t="n">
        <f aca="false">SUM(M327)</f>
        <v>95000</v>
      </c>
      <c r="N326" s="242" t="n">
        <f aca="false">SUM(N327)</f>
        <v>5000</v>
      </c>
      <c r="O326" s="242" t="n">
        <f aca="false">SUM(O327)</f>
        <v>5000</v>
      </c>
      <c r="P326" s="242" t="n">
        <f aca="false">SUM(P327)</f>
        <v>15000</v>
      </c>
      <c r="Q326" s="242" t="n">
        <f aca="false">SUM(Q327)</f>
        <v>15000</v>
      </c>
      <c r="R326" s="242" t="n">
        <f aca="false">SUM(R327)</f>
        <v>0</v>
      </c>
      <c r="S326" s="242" t="n">
        <f aca="false">SUM(S327)</f>
        <v>15000</v>
      </c>
      <c r="T326" s="242" t="n">
        <f aca="false">SUM(T327)</f>
        <v>0</v>
      </c>
      <c r="U326" s="242" t="n">
        <f aca="false">SUM(U327)</f>
        <v>0</v>
      </c>
      <c r="V326" s="242" t="n">
        <f aca="false">SUM(V327)</f>
        <v>100</v>
      </c>
      <c r="W326" s="242" t="n">
        <f aca="false">SUM(W327)</f>
        <v>15000</v>
      </c>
      <c r="X326" s="242" t="n">
        <f aca="false">SUM(X327)</f>
        <v>40000</v>
      </c>
      <c r="Y326" s="242" t="n">
        <f aca="false">SUM(Y327)</f>
        <v>40000</v>
      </c>
      <c r="Z326" s="242" t="n">
        <f aca="false">SUM(Z327)</f>
        <v>40000</v>
      </c>
      <c r="AA326" s="242" t="n">
        <f aca="false">SUM(AA327)</f>
        <v>40000</v>
      </c>
      <c r="AB326" s="242" t="n">
        <f aca="false">SUM(AB327)</f>
        <v>20000</v>
      </c>
      <c r="AC326" s="242" t="n">
        <f aca="false">SUM(AC327)</f>
        <v>40000</v>
      </c>
      <c r="AD326" s="242" t="n">
        <f aca="false">SUM(AD327)</f>
        <v>40000</v>
      </c>
      <c r="AE326" s="242" t="n">
        <f aca="false">SUM(AE327)</f>
        <v>0</v>
      </c>
      <c r="AF326" s="242" t="n">
        <f aca="false">SUM(AF327)</f>
        <v>0</v>
      </c>
      <c r="AG326" s="242" t="n">
        <f aca="false">SUM(AG327)</f>
        <v>40000</v>
      </c>
      <c r="AH326" s="242" t="n">
        <f aca="false">SUM(AH327)</f>
        <v>0</v>
      </c>
      <c r="AI326" s="242" t="n">
        <f aca="false">SUM(AI327)</f>
        <v>40000</v>
      </c>
      <c r="AJ326" s="242" t="n">
        <f aca="false">SUM(AJ327)</f>
        <v>27500</v>
      </c>
      <c r="AK326" s="242" t="n">
        <f aca="false">SUM(AK327)</f>
        <v>40000</v>
      </c>
      <c r="AL326" s="242" t="n">
        <f aca="false">SUM(AL327)</f>
        <v>0</v>
      </c>
      <c r="AM326" s="242" t="n">
        <f aca="false">SUM(AM327)</f>
        <v>0</v>
      </c>
      <c r="AN326" s="242" t="n">
        <f aca="false">SUM(AN327)</f>
        <v>40000</v>
      </c>
      <c r="AO326" s="237" t="n">
        <f aca="false">SUM(AN326/$AN$2)</f>
        <v>5308.91233658504</v>
      </c>
      <c r="AP326" s="242" t="n">
        <f aca="false">SUM(AP327)</f>
        <v>40000</v>
      </c>
      <c r="AQ326" s="242" t="n">
        <f aca="false">SUM(AQ327)</f>
        <v>0</v>
      </c>
      <c r="AR326" s="237" t="n">
        <f aca="false">SUM(AP326/$AN$2)</f>
        <v>5308.91233658504</v>
      </c>
      <c r="AS326" s="237"/>
      <c r="AT326" s="237" t="n">
        <f aca="false">SUM(AT327)</f>
        <v>2654</v>
      </c>
      <c r="AU326" s="237" t="n">
        <f aca="false">SUM(AU327)</f>
        <v>0</v>
      </c>
      <c r="AV326" s="237" t="n">
        <f aca="false">SUM(AV327)</f>
        <v>0</v>
      </c>
      <c r="AW326" s="237" t="n">
        <f aca="false">SUM(AR326+AU326-AV326)</f>
        <v>5308.91233658504</v>
      </c>
      <c r="AX326" s="45"/>
      <c r="AY326" s="45"/>
      <c r="AZ326" s="45"/>
      <c r="BA326" s="45"/>
      <c r="BB326" s="45"/>
      <c r="BC326" s="45"/>
      <c r="BD326" s="45" t="n">
        <f aca="false">SUM(AX326+AY326+AZ326+BA326+BB326+BC326)</f>
        <v>0</v>
      </c>
      <c r="BE326" s="45" t="n">
        <f aca="false">SUM(AW326-BD326)</f>
        <v>5308.91233658504</v>
      </c>
      <c r="BF326" s="45" t="n">
        <f aca="false">SUM(BE326-AW326)</f>
        <v>0</v>
      </c>
      <c r="BG326" s="45" t="n">
        <f aca="false">SUM(BG329)</f>
        <v>2654</v>
      </c>
      <c r="BH326" s="45" t="n">
        <f aca="false">SUM(BH329)</f>
        <v>5000</v>
      </c>
      <c r="BI326" s="45" t="n">
        <f aca="false">SUM(BI329)</f>
        <v>5000</v>
      </c>
      <c r="BJ326" s="45" t="n">
        <f aca="false">SUM(BJ329)</f>
        <v>1250</v>
      </c>
      <c r="BK326" s="45" t="n">
        <f aca="false">SUM(BK329)</f>
        <v>5000</v>
      </c>
      <c r="BL326" s="45" t="n">
        <f aca="false">SUM(BL329)</f>
        <v>5000</v>
      </c>
      <c r="BM326" s="46" t="n">
        <f aca="false">SUM(BJ326/BI326*100)</f>
        <v>25</v>
      </c>
    </row>
    <row r="327" customFormat="false" ht="12.75" hidden="true" customHeight="false" outlineLevel="0" collapsed="false">
      <c r="A327" s="233"/>
      <c r="B327" s="234"/>
      <c r="C327" s="234"/>
      <c r="D327" s="234"/>
      <c r="E327" s="234"/>
      <c r="F327" s="234"/>
      <c r="G327" s="234"/>
      <c r="H327" s="234"/>
      <c r="I327" s="244" t="s">
        <v>782</v>
      </c>
      <c r="J327" s="245"/>
      <c r="K327" s="242" t="n">
        <f aca="false">SUM(K329)</f>
        <v>26000</v>
      </c>
      <c r="L327" s="242" t="n">
        <f aca="false">SUM(L329)</f>
        <v>95000</v>
      </c>
      <c r="M327" s="242" t="n">
        <f aca="false">SUM(M329)</f>
        <v>95000</v>
      </c>
      <c r="N327" s="242" t="n">
        <f aca="false">SUM(N329)</f>
        <v>5000</v>
      </c>
      <c r="O327" s="242" t="n">
        <f aca="false">SUM(O329)</f>
        <v>5000</v>
      </c>
      <c r="P327" s="242" t="n">
        <f aca="false">SUM(P329)</f>
        <v>15000</v>
      </c>
      <c r="Q327" s="242" t="n">
        <f aca="false">SUM(Q329)</f>
        <v>15000</v>
      </c>
      <c r="R327" s="242" t="n">
        <f aca="false">SUM(R329)</f>
        <v>0</v>
      </c>
      <c r="S327" s="242" t="n">
        <f aca="false">SUM(S329)</f>
        <v>15000</v>
      </c>
      <c r="T327" s="242" t="n">
        <f aca="false">SUM(T329)</f>
        <v>0</v>
      </c>
      <c r="U327" s="242" t="n">
        <f aca="false">SUM(U329)</f>
        <v>0</v>
      </c>
      <c r="V327" s="242" t="n">
        <f aca="false">SUM(V329)</f>
        <v>100</v>
      </c>
      <c r="W327" s="242" t="n">
        <f aca="false">SUM(W329)</f>
        <v>15000</v>
      </c>
      <c r="X327" s="242" t="n">
        <f aca="false">SUM(X329)</f>
        <v>40000</v>
      </c>
      <c r="Y327" s="242" t="n">
        <f aca="false">SUM(Y329)</f>
        <v>40000</v>
      </c>
      <c r="Z327" s="242" t="n">
        <f aca="false">SUM(Z329)</f>
        <v>40000</v>
      </c>
      <c r="AA327" s="242" t="n">
        <f aca="false">SUM(AA329)</f>
        <v>40000</v>
      </c>
      <c r="AB327" s="242" t="n">
        <f aca="false">SUM(AB329)</f>
        <v>20000</v>
      </c>
      <c r="AC327" s="242" t="n">
        <f aca="false">SUM(AC329)</f>
        <v>40000</v>
      </c>
      <c r="AD327" s="242" t="n">
        <f aca="false">SUM(AD329)</f>
        <v>40000</v>
      </c>
      <c r="AE327" s="242" t="n">
        <f aca="false">SUM(AE329)</f>
        <v>0</v>
      </c>
      <c r="AF327" s="242" t="n">
        <f aca="false">SUM(AF329)</f>
        <v>0</v>
      </c>
      <c r="AG327" s="242" t="n">
        <f aca="false">SUM(AG329)</f>
        <v>40000</v>
      </c>
      <c r="AH327" s="242" t="n">
        <f aca="false">SUM(AH329)</f>
        <v>0</v>
      </c>
      <c r="AI327" s="242" t="n">
        <f aca="false">SUM(AI329)</f>
        <v>40000</v>
      </c>
      <c r="AJ327" s="242" t="n">
        <f aca="false">SUM(AJ329)</f>
        <v>27500</v>
      </c>
      <c r="AK327" s="242" t="n">
        <f aca="false">SUM(AK329)</f>
        <v>40000</v>
      </c>
      <c r="AL327" s="242" t="n">
        <f aca="false">SUM(AL329)</f>
        <v>0</v>
      </c>
      <c r="AM327" s="242" t="n">
        <f aca="false">SUM(AM329)</f>
        <v>0</v>
      </c>
      <c r="AN327" s="242" t="n">
        <f aca="false">SUM(AN329)</f>
        <v>40000</v>
      </c>
      <c r="AO327" s="237" t="n">
        <f aca="false">SUM(AN327/$AN$2)</f>
        <v>5308.91233658504</v>
      </c>
      <c r="AP327" s="242" t="n">
        <f aca="false">SUM(AP329)</f>
        <v>40000</v>
      </c>
      <c r="AQ327" s="242" t="n">
        <f aca="false">SUM(AQ329)</f>
        <v>0</v>
      </c>
      <c r="AR327" s="237" t="n">
        <f aca="false">SUM(AP327/$AN$2)</f>
        <v>5308.91233658504</v>
      </c>
      <c r="AS327" s="237"/>
      <c r="AT327" s="237" t="n">
        <f aca="false">SUM(AT329)</f>
        <v>2654</v>
      </c>
      <c r="AU327" s="237" t="n">
        <f aca="false">SUM(AU329)</f>
        <v>0</v>
      </c>
      <c r="AV327" s="237" t="n">
        <f aca="false">SUM(AV329)</f>
        <v>0</v>
      </c>
      <c r="AW327" s="237" t="n">
        <f aca="false">SUM(AR327+AU327-AV327)</f>
        <v>5308.91233658504</v>
      </c>
      <c r="AX327" s="45"/>
      <c r="AY327" s="45"/>
      <c r="AZ327" s="45"/>
      <c r="BA327" s="45"/>
      <c r="BB327" s="45"/>
      <c r="BC327" s="45"/>
      <c r="BD327" s="45" t="n">
        <f aca="false">SUM(AX327+AY327+AZ327+BA327+BB327+BC327)</f>
        <v>0</v>
      </c>
      <c r="BE327" s="45" t="n">
        <f aca="false">SUM(AW327-BD327)</f>
        <v>5308.91233658504</v>
      </c>
      <c r="BF327" s="45" t="n">
        <f aca="false">SUM(BE327-AW327)</f>
        <v>0</v>
      </c>
      <c r="BG327" s="45"/>
      <c r="BH327" s="45" t="n">
        <f aca="false">SUM(BH328)</f>
        <v>5000</v>
      </c>
      <c r="BI327" s="45" t="n">
        <f aca="false">SUM(BI328)</f>
        <v>5000</v>
      </c>
      <c r="BJ327" s="45" t="n">
        <f aca="false">SUM(BJ328)</f>
        <v>1250</v>
      </c>
      <c r="BK327" s="45" t="n">
        <f aca="false">SUM(BK328)</f>
        <v>5000</v>
      </c>
      <c r="BL327" s="45" t="n">
        <f aca="false">SUM(BL328)</f>
        <v>5000</v>
      </c>
      <c r="BM327" s="46" t="n">
        <f aca="false">SUM(BJ327/BI327*100)</f>
        <v>25</v>
      </c>
    </row>
    <row r="328" customFormat="false" ht="12.75" hidden="true" customHeight="false" outlineLevel="0" collapsed="false">
      <c r="A328" s="233"/>
      <c r="B328" s="234" t="s">
        <v>554</v>
      </c>
      <c r="C328" s="234"/>
      <c r="D328" s="234"/>
      <c r="E328" s="234"/>
      <c r="F328" s="234"/>
      <c r="G328" s="234"/>
      <c r="H328" s="234"/>
      <c r="I328" s="250" t="s">
        <v>555</v>
      </c>
      <c r="J328" s="245" t="s">
        <v>39</v>
      </c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  <c r="AJ328" s="242"/>
      <c r="AK328" s="242"/>
      <c r="AL328" s="242"/>
      <c r="AM328" s="242"/>
      <c r="AN328" s="242"/>
      <c r="AO328" s="237" t="n">
        <f aca="false">SUM(AN328/$AN$2)</f>
        <v>0</v>
      </c>
      <c r="AP328" s="242" t="n">
        <v>40000</v>
      </c>
      <c r="AQ328" s="242"/>
      <c r="AR328" s="237" t="n">
        <f aca="false">SUM(AP328/$AN$2)</f>
        <v>5308.91233658504</v>
      </c>
      <c r="AS328" s="237"/>
      <c r="AT328" s="237" t="n">
        <v>40000</v>
      </c>
      <c r="AU328" s="237"/>
      <c r="AV328" s="237"/>
      <c r="AW328" s="237" t="n">
        <f aca="false">SUM(AR328+AU328-AV328)</f>
        <v>5308.91233658504</v>
      </c>
      <c r="AX328" s="45"/>
      <c r="AY328" s="45"/>
      <c r="AZ328" s="45"/>
      <c r="BA328" s="45"/>
      <c r="BB328" s="45"/>
      <c r="BC328" s="45"/>
      <c r="BD328" s="45" t="n">
        <f aca="false">SUM(AX328+AY328+AZ328+BA328+BB328+BC328)</f>
        <v>0</v>
      </c>
      <c r="BE328" s="45" t="n">
        <f aca="false">SUM(AW328-BD328)</f>
        <v>5308.91233658504</v>
      </c>
      <c r="BF328" s="45" t="n">
        <f aca="false">SUM(BE328-AW328)</f>
        <v>0</v>
      </c>
      <c r="BG328" s="45"/>
      <c r="BH328" s="45" t="n">
        <f aca="false">SUM(BH329)</f>
        <v>5000</v>
      </c>
      <c r="BI328" s="45" t="n">
        <f aca="false">SUM(BI329)</f>
        <v>5000</v>
      </c>
      <c r="BJ328" s="45" t="n">
        <f aca="false">SUM(BJ329)</f>
        <v>1250</v>
      </c>
      <c r="BK328" s="45" t="n">
        <v>5000</v>
      </c>
      <c r="BL328" s="45" t="n">
        <v>5000</v>
      </c>
      <c r="BM328" s="46" t="n">
        <f aca="false">SUM(BJ328/BI328*100)</f>
        <v>25</v>
      </c>
    </row>
    <row r="329" customFormat="false" ht="12.75" hidden="true" customHeight="false" outlineLevel="0" collapsed="false">
      <c r="A329" s="254"/>
      <c r="B329" s="247"/>
      <c r="C329" s="247"/>
      <c r="D329" s="247"/>
      <c r="E329" s="247"/>
      <c r="F329" s="247"/>
      <c r="G329" s="247"/>
      <c r="H329" s="247"/>
      <c r="I329" s="235" t="n">
        <v>3</v>
      </c>
      <c r="J329" s="236" t="s">
        <v>234</v>
      </c>
      <c r="K329" s="242" t="n">
        <f aca="false">SUM(K330)</f>
        <v>26000</v>
      </c>
      <c r="L329" s="242" t="n">
        <f aca="false">SUM(L330)</f>
        <v>95000</v>
      </c>
      <c r="M329" s="242" t="n">
        <f aca="false">SUM(M330)</f>
        <v>95000</v>
      </c>
      <c r="N329" s="242" t="n">
        <f aca="false">SUM(N330)</f>
        <v>5000</v>
      </c>
      <c r="O329" s="242" t="n">
        <f aca="false">SUM(O330)</f>
        <v>5000</v>
      </c>
      <c r="P329" s="242" t="n">
        <f aca="false">SUM(P330)</f>
        <v>15000</v>
      </c>
      <c r="Q329" s="242" t="n">
        <f aca="false">SUM(Q330)</f>
        <v>15000</v>
      </c>
      <c r="R329" s="242" t="n">
        <f aca="false">SUM(R330)</f>
        <v>0</v>
      </c>
      <c r="S329" s="242" t="n">
        <f aca="false">SUM(S330)</f>
        <v>15000</v>
      </c>
      <c r="T329" s="242" t="n">
        <f aca="false">SUM(T330)</f>
        <v>0</v>
      </c>
      <c r="U329" s="242" t="n">
        <f aca="false">SUM(U330)</f>
        <v>0</v>
      </c>
      <c r="V329" s="242" t="n">
        <f aca="false">SUM(V330)</f>
        <v>100</v>
      </c>
      <c r="W329" s="242" t="n">
        <f aca="false">SUM(W330)</f>
        <v>15000</v>
      </c>
      <c r="X329" s="242" t="n">
        <f aca="false">SUM(X330)</f>
        <v>40000</v>
      </c>
      <c r="Y329" s="242" t="n">
        <f aca="false">SUM(Y330)</f>
        <v>40000</v>
      </c>
      <c r="Z329" s="242" t="n">
        <f aca="false">SUM(Z330)</f>
        <v>40000</v>
      </c>
      <c r="AA329" s="242" t="n">
        <f aca="false">SUM(AA330)</f>
        <v>40000</v>
      </c>
      <c r="AB329" s="242" t="n">
        <f aca="false">SUM(AB330)</f>
        <v>20000</v>
      </c>
      <c r="AC329" s="242" t="n">
        <f aca="false">SUM(AC330)</f>
        <v>40000</v>
      </c>
      <c r="AD329" s="242" t="n">
        <f aca="false">SUM(AD330)</f>
        <v>40000</v>
      </c>
      <c r="AE329" s="242" t="n">
        <f aca="false">SUM(AE330)</f>
        <v>0</v>
      </c>
      <c r="AF329" s="242" t="n">
        <f aca="false">SUM(AF330)</f>
        <v>0</v>
      </c>
      <c r="AG329" s="242" t="n">
        <f aca="false">SUM(AG330)</f>
        <v>40000</v>
      </c>
      <c r="AH329" s="242" t="n">
        <f aca="false">SUM(AH330)</f>
        <v>0</v>
      </c>
      <c r="AI329" s="242" t="n">
        <f aca="false">SUM(AI330)</f>
        <v>40000</v>
      </c>
      <c r="AJ329" s="242" t="n">
        <f aca="false">SUM(AJ330)</f>
        <v>27500</v>
      </c>
      <c r="AK329" s="242" t="n">
        <f aca="false">SUM(AK330)</f>
        <v>40000</v>
      </c>
      <c r="AL329" s="242" t="n">
        <f aca="false">SUM(AL330)</f>
        <v>0</v>
      </c>
      <c r="AM329" s="242" t="n">
        <f aca="false">SUM(AM330)</f>
        <v>0</v>
      </c>
      <c r="AN329" s="242" t="n">
        <f aca="false">SUM(AN330)</f>
        <v>40000</v>
      </c>
      <c r="AO329" s="237" t="n">
        <f aca="false">SUM(AN329/$AN$2)</f>
        <v>5308.91233658504</v>
      </c>
      <c r="AP329" s="242" t="n">
        <f aca="false">SUM(AP330)</f>
        <v>40000</v>
      </c>
      <c r="AQ329" s="242" t="n">
        <f aca="false">SUM(AQ330)</f>
        <v>0</v>
      </c>
      <c r="AR329" s="237" t="n">
        <f aca="false">SUM(AP329/$AN$2)</f>
        <v>5308.91233658504</v>
      </c>
      <c r="AS329" s="237"/>
      <c r="AT329" s="237" t="n">
        <f aca="false">SUM(AT330)</f>
        <v>2654</v>
      </c>
      <c r="AU329" s="237" t="n">
        <f aca="false">SUM(AU330)</f>
        <v>0</v>
      </c>
      <c r="AV329" s="237" t="n">
        <f aca="false">SUM(AV330)</f>
        <v>0</v>
      </c>
      <c r="AW329" s="237" t="n">
        <f aca="false">SUM(AR329+AU329-AV329)</f>
        <v>5308.91233658504</v>
      </c>
      <c r="AX329" s="45"/>
      <c r="AY329" s="45"/>
      <c r="AZ329" s="45"/>
      <c r="BA329" s="45"/>
      <c r="BB329" s="45"/>
      <c r="BC329" s="45"/>
      <c r="BD329" s="45" t="n">
        <f aca="false">SUM(AX329+AY329+AZ329+BA329+BB329+BC329)</f>
        <v>0</v>
      </c>
      <c r="BE329" s="45" t="n">
        <f aca="false">SUM(AW329-BD329)</f>
        <v>5308.91233658504</v>
      </c>
      <c r="BF329" s="45" t="n">
        <f aca="false">SUM(BE329-AW329)</f>
        <v>0</v>
      </c>
      <c r="BG329" s="45" t="n">
        <f aca="false">SUM(BG330)</f>
        <v>2654</v>
      </c>
      <c r="BH329" s="45" t="n">
        <f aca="false">SUM(BH330)</f>
        <v>5000</v>
      </c>
      <c r="BI329" s="45" t="n">
        <f aca="false">SUM(BI330)</f>
        <v>5000</v>
      </c>
      <c r="BJ329" s="45" t="n">
        <f aca="false">SUM(BJ330)</f>
        <v>1250</v>
      </c>
      <c r="BK329" s="45" t="n">
        <f aca="false">SUM(BK330)</f>
        <v>5000</v>
      </c>
      <c r="BL329" s="45" t="n">
        <f aca="false">SUM(BL330)</f>
        <v>5000</v>
      </c>
      <c r="BM329" s="46" t="n">
        <f aca="false">SUM(BJ329/BI329*100)</f>
        <v>25</v>
      </c>
    </row>
    <row r="330" customFormat="false" ht="12.75" hidden="true" customHeight="false" outlineLevel="0" collapsed="false">
      <c r="A330" s="254"/>
      <c r="B330" s="247" t="s">
        <v>555</v>
      </c>
      <c r="C330" s="247"/>
      <c r="D330" s="247"/>
      <c r="E330" s="247"/>
      <c r="F330" s="247"/>
      <c r="G330" s="247"/>
      <c r="H330" s="247"/>
      <c r="I330" s="235" t="n">
        <v>38</v>
      </c>
      <c r="J330" s="236" t="s">
        <v>383</v>
      </c>
      <c r="K330" s="242" t="n">
        <f aca="false">SUM(K331)</f>
        <v>26000</v>
      </c>
      <c r="L330" s="242" t="n">
        <f aca="false">SUM(L331)</f>
        <v>95000</v>
      </c>
      <c r="M330" s="242" t="n">
        <f aca="false">SUM(M331)</f>
        <v>95000</v>
      </c>
      <c r="N330" s="242" t="n">
        <f aca="false">SUM(N331)</f>
        <v>5000</v>
      </c>
      <c r="O330" s="242" t="n">
        <f aca="false">SUM(O331)</f>
        <v>5000</v>
      </c>
      <c r="P330" s="242" t="n">
        <f aca="false">SUM(P331)</f>
        <v>15000</v>
      </c>
      <c r="Q330" s="242" t="n">
        <f aca="false">SUM(Q331)</f>
        <v>15000</v>
      </c>
      <c r="R330" s="242" t="n">
        <f aca="false">SUM(R331)</f>
        <v>0</v>
      </c>
      <c r="S330" s="242" t="n">
        <f aca="false">SUM(S331)</f>
        <v>15000</v>
      </c>
      <c r="T330" s="242" t="n">
        <f aca="false">SUM(T331)</f>
        <v>0</v>
      </c>
      <c r="U330" s="242" t="n">
        <f aca="false">SUM(U331)</f>
        <v>0</v>
      </c>
      <c r="V330" s="242" t="n">
        <f aca="false">SUM(V331)</f>
        <v>100</v>
      </c>
      <c r="W330" s="242" t="n">
        <f aca="false">SUM(W331)</f>
        <v>15000</v>
      </c>
      <c r="X330" s="242" t="n">
        <f aca="false">SUM(X331)</f>
        <v>40000</v>
      </c>
      <c r="Y330" s="242" t="n">
        <f aca="false">SUM(Y331)</f>
        <v>40000</v>
      </c>
      <c r="Z330" s="242" t="n">
        <f aca="false">SUM(Z331)</f>
        <v>40000</v>
      </c>
      <c r="AA330" s="242" t="n">
        <f aca="false">SUM(AA331)</f>
        <v>40000</v>
      </c>
      <c r="AB330" s="242" t="n">
        <f aca="false">SUM(AB331)</f>
        <v>20000</v>
      </c>
      <c r="AC330" s="242" t="n">
        <f aca="false">SUM(AC331)</f>
        <v>40000</v>
      </c>
      <c r="AD330" s="242" t="n">
        <f aca="false">SUM(AD331)</f>
        <v>40000</v>
      </c>
      <c r="AE330" s="242" t="n">
        <f aca="false">SUM(AE331)</f>
        <v>0</v>
      </c>
      <c r="AF330" s="242" t="n">
        <f aca="false">SUM(AF331)</f>
        <v>0</v>
      </c>
      <c r="AG330" s="242" t="n">
        <f aca="false">SUM(AG331)</f>
        <v>40000</v>
      </c>
      <c r="AH330" s="242" t="n">
        <f aca="false">SUM(AH331)</f>
        <v>0</v>
      </c>
      <c r="AI330" s="242" t="n">
        <f aca="false">SUM(AI331)</f>
        <v>40000</v>
      </c>
      <c r="AJ330" s="242" t="n">
        <f aca="false">SUM(AJ331)</f>
        <v>27500</v>
      </c>
      <c r="AK330" s="242" t="n">
        <f aca="false">SUM(AK331)</f>
        <v>40000</v>
      </c>
      <c r="AL330" s="242" t="n">
        <f aca="false">SUM(AL331)</f>
        <v>0</v>
      </c>
      <c r="AM330" s="242" t="n">
        <f aca="false">SUM(AM331)</f>
        <v>0</v>
      </c>
      <c r="AN330" s="242" t="n">
        <f aca="false">SUM(AN331)</f>
        <v>40000</v>
      </c>
      <c r="AO330" s="237" t="n">
        <f aca="false">SUM(AN330/$AN$2)</f>
        <v>5308.91233658504</v>
      </c>
      <c r="AP330" s="242" t="n">
        <f aca="false">SUM(AP331)</f>
        <v>40000</v>
      </c>
      <c r="AQ330" s="242"/>
      <c r="AR330" s="237" t="n">
        <f aca="false">SUM(AP330/$AN$2)</f>
        <v>5308.91233658504</v>
      </c>
      <c r="AS330" s="237"/>
      <c r="AT330" s="237" t="n">
        <f aca="false">SUM(AT331)</f>
        <v>2654</v>
      </c>
      <c r="AU330" s="237" t="n">
        <f aca="false">SUM(AU331)</f>
        <v>0</v>
      </c>
      <c r="AV330" s="237" t="n">
        <f aca="false">SUM(AV331)</f>
        <v>0</v>
      </c>
      <c r="AW330" s="237" t="n">
        <f aca="false">SUM(AR330+AU330-AV330)</f>
        <v>5308.91233658504</v>
      </c>
      <c r="AX330" s="45"/>
      <c r="AY330" s="45"/>
      <c r="AZ330" s="45"/>
      <c r="BA330" s="45"/>
      <c r="BB330" s="45"/>
      <c r="BC330" s="45"/>
      <c r="BD330" s="45" t="n">
        <f aca="false">SUM(AX330+AY330+AZ330+BA330+BB330+BC330)</f>
        <v>0</v>
      </c>
      <c r="BE330" s="45" t="n">
        <f aca="false">SUM(AW330-BD330)</f>
        <v>5308.91233658504</v>
      </c>
      <c r="BF330" s="45" t="n">
        <f aca="false">SUM(BE330-AW330)</f>
        <v>0</v>
      </c>
      <c r="BG330" s="45" t="n">
        <f aca="false">SUM(BG331)</f>
        <v>2654</v>
      </c>
      <c r="BH330" s="45" t="n">
        <f aca="false">SUM(BH331)</f>
        <v>5000</v>
      </c>
      <c r="BI330" s="45" t="n">
        <f aca="false">SUM(BI331)</f>
        <v>5000</v>
      </c>
      <c r="BJ330" s="45" t="n">
        <f aca="false">SUM(BJ331)</f>
        <v>1250</v>
      </c>
      <c r="BK330" s="45" t="n">
        <v>5000</v>
      </c>
      <c r="BL330" s="45" t="n">
        <v>5000</v>
      </c>
      <c r="BM330" s="46" t="n">
        <f aca="false">SUM(BJ330/BI330*100)</f>
        <v>25</v>
      </c>
    </row>
    <row r="331" customFormat="false" ht="12.75" hidden="true" customHeight="false" outlineLevel="0" collapsed="false">
      <c r="A331" s="233"/>
      <c r="B331" s="234"/>
      <c r="C331" s="234"/>
      <c r="D331" s="234"/>
      <c r="E331" s="234"/>
      <c r="F331" s="234"/>
      <c r="G331" s="234"/>
      <c r="H331" s="234"/>
      <c r="I331" s="244" t="n">
        <v>381</v>
      </c>
      <c r="J331" s="245" t="s">
        <v>197</v>
      </c>
      <c r="K331" s="242" t="n">
        <f aca="false">SUM(K332)</f>
        <v>26000</v>
      </c>
      <c r="L331" s="242" t="n">
        <f aca="false">SUM(L332)</f>
        <v>95000</v>
      </c>
      <c r="M331" s="242" t="n">
        <f aca="false">SUM(M332)</f>
        <v>95000</v>
      </c>
      <c r="N331" s="248" t="n">
        <f aca="false">SUM(N332)</f>
        <v>5000</v>
      </c>
      <c r="O331" s="248" t="n">
        <f aca="false">SUM(O332)</f>
        <v>5000</v>
      </c>
      <c r="P331" s="248" t="n">
        <f aca="false">SUM(P332)</f>
        <v>15000</v>
      </c>
      <c r="Q331" s="248" t="n">
        <f aca="false">SUM(Q332)</f>
        <v>15000</v>
      </c>
      <c r="R331" s="248" t="n">
        <f aca="false">SUM(R332)</f>
        <v>0</v>
      </c>
      <c r="S331" s="248" t="n">
        <f aca="false">SUM(S332)</f>
        <v>15000</v>
      </c>
      <c r="T331" s="248" t="n">
        <f aca="false">SUM(T332)</f>
        <v>0</v>
      </c>
      <c r="U331" s="248" t="n">
        <f aca="false">SUM(U332)</f>
        <v>0</v>
      </c>
      <c r="V331" s="248" t="n">
        <f aca="false">SUM(V332)</f>
        <v>100</v>
      </c>
      <c r="W331" s="248" t="n">
        <f aca="false">SUM(W332)</f>
        <v>15000</v>
      </c>
      <c r="X331" s="248" t="n">
        <f aca="false">SUM(X332)</f>
        <v>40000</v>
      </c>
      <c r="Y331" s="248" t="n">
        <f aca="false">SUM(Y332)</f>
        <v>40000</v>
      </c>
      <c r="Z331" s="248" t="n">
        <f aca="false">SUM(Z332)</f>
        <v>40000</v>
      </c>
      <c r="AA331" s="248" t="n">
        <f aca="false">SUM(AA332)</f>
        <v>40000</v>
      </c>
      <c r="AB331" s="248" t="n">
        <f aca="false">SUM(AB332)</f>
        <v>20000</v>
      </c>
      <c r="AC331" s="248" t="n">
        <f aca="false">SUM(AC332)</f>
        <v>40000</v>
      </c>
      <c r="AD331" s="248" t="n">
        <f aca="false">SUM(AD332)</f>
        <v>40000</v>
      </c>
      <c r="AE331" s="248" t="n">
        <f aca="false">SUM(AE332)</f>
        <v>0</v>
      </c>
      <c r="AF331" s="248" t="n">
        <f aca="false">SUM(AF332)</f>
        <v>0</v>
      </c>
      <c r="AG331" s="248" t="n">
        <f aca="false">SUM(AG332)</f>
        <v>40000</v>
      </c>
      <c r="AH331" s="248" t="n">
        <f aca="false">SUM(AH332)</f>
        <v>0</v>
      </c>
      <c r="AI331" s="248" t="n">
        <f aca="false">SUM(AI332)</f>
        <v>40000</v>
      </c>
      <c r="AJ331" s="248" t="n">
        <f aca="false">SUM(AJ332)</f>
        <v>27500</v>
      </c>
      <c r="AK331" s="248" t="n">
        <f aca="false">SUM(AK332)</f>
        <v>40000</v>
      </c>
      <c r="AL331" s="248" t="n">
        <f aca="false">SUM(AL332)</f>
        <v>0</v>
      </c>
      <c r="AM331" s="248" t="n">
        <f aca="false">SUM(AM332)</f>
        <v>0</v>
      </c>
      <c r="AN331" s="248" t="n">
        <f aca="false">SUM(AN332)</f>
        <v>40000</v>
      </c>
      <c r="AO331" s="237" t="n">
        <f aca="false">SUM(AN331/$AN$2)</f>
        <v>5308.91233658504</v>
      </c>
      <c r="AP331" s="248" t="n">
        <f aca="false">SUM(AP332)</f>
        <v>40000</v>
      </c>
      <c r="AQ331" s="248"/>
      <c r="AR331" s="237" t="n">
        <f aca="false">SUM(AP331/$AN$2)</f>
        <v>5308.91233658504</v>
      </c>
      <c r="AS331" s="237"/>
      <c r="AT331" s="237" t="n">
        <f aca="false">SUM(AT332)</f>
        <v>2654</v>
      </c>
      <c r="AU331" s="237" t="n">
        <f aca="false">SUM(AU332)</f>
        <v>0</v>
      </c>
      <c r="AV331" s="237" t="n">
        <f aca="false">SUM(AV332)</f>
        <v>0</v>
      </c>
      <c r="AW331" s="237" t="n">
        <f aca="false">SUM(AR331+AU331-AV331)</f>
        <v>5308.91233658504</v>
      </c>
      <c r="AX331" s="45"/>
      <c r="AY331" s="45"/>
      <c r="AZ331" s="45"/>
      <c r="BA331" s="45"/>
      <c r="BB331" s="45"/>
      <c r="BC331" s="45"/>
      <c r="BD331" s="45" t="n">
        <f aca="false">SUM(AX331+AY331+AZ331+BA331+BB331+BC331)</f>
        <v>0</v>
      </c>
      <c r="BE331" s="45" t="n">
        <f aca="false">SUM(AW331-BD331)</f>
        <v>5308.91233658504</v>
      </c>
      <c r="BF331" s="45" t="n">
        <f aca="false">SUM(BE331-AW331)</f>
        <v>0</v>
      </c>
      <c r="BG331" s="45" t="n">
        <f aca="false">SUM(BG332)</f>
        <v>2654</v>
      </c>
      <c r="BH331" s="45" t="n">
        <f aca="false">SUM(BH332)</f>
        <v>5000</v>
      </c>
      <c r="BI331" s="45" t="n">
        <f aca="false">SUM(BI332)</f>
        <v>5000</v>
      </c>
      <c r="BJ331" s="45" t="n">
        <f aca="false">SUM(BJ332)</f>
        <v>1250</v>
      </c>
      <c r="BK331" s="45"/>
      <c r="BL331" s="45"/>
      <c r="BM331" s="46" t="n">
        <f aca="false">SUM(BJ331/BI331*100)</f>
        <v>25</v>
      </c>
    </row>
    <row r="332" customFormat="false" ht="12.75" hidden="true" customHeight="false" outlineLevel="0" collapsed="false">
      <c r="A332" s="233"/>
      <c r="B332" s="234"/>
      <c r="C332" s="234"/>
      <c r="D332" s="234"/>
      <c r="E332" s="234"/>
      <c r="F332" s="234"/>
      <c r="G332" s="234"/>
      <c r="H332" s="234"/>
      <c r="I332" s="244" t="n">
        <v>38113</v>
      </c>
      <c r="J332" s="245" t="s">
        <v>783</v>
      </c>
      <c r="K332" s="246" t="n">
        <v>26000</v>
      </c>
      <c r="L332" s="246" t="n">
        <v>95000</v>
      </c>
      <c r="M332" s="246" t="n">
        <v>95000</v>
      </c>
      <c r="N332" s="246" t="n">
        <v>5000</v>
      </c>
      <c r="O332" s="246" t="n">
        <v>5000</v>
      </c>
      <c r="P332" s="246" t="n">
        <v>15000</v>
      </c>
      <c r="Q332" s="246" t="n">
        <v>15000</v>
      </c>
      <c r="R332" s="246"/>
      <c r="S332" s="246" t="n">
        <v>15000</v>
      </c>
      <c r="T332" s="246"/>
      <c r="U332" s="246"/>
      <c r="V332" s="237" t="n">
        <f aca="false">S332/P332*100</f>
        <v>100</v>
      </c>
      <c r="W332" s="237" t="n">
        <v>15000</v>
      </c>
      <c r="X332" s="246" t="n">
        <v>40000</v>
      </c>
      <c r="Y332" s="246" t="n">
        <v>40000</v>
      </c>
      <c r="Z332" s="246" t="n">
        <v>40000</v>
      </c>
      <c r="AA332" s="246" t="n">
        <v>40000</v>
      </c>
      <c r="AB332" s="246" t="n">
        <v>20000</v>
      </c>
      <c r="AC332" s="246" t="n">
        <v>40000</v>
      </c>
      <c r="AD332" s="246" t="n">
        <v>40000</v>
      </c>
      <c r="AE332" s="246"/>
      <c r="AF332" s="246"/>
      <c r="AG332" s="248" t="n">
        <f aca="false">SUM(AD332+AE332-AF332)</f>
        <v>40000</v>
      </c>
      <c r="AH332" s="246"/>
      <c r="AI332" s="246" t="n">
        <v>40000</v>
      </c>
      <c r="AJ332" s="45" t="n">
        <v>27500</v>
      </c>
      <c r="AK332" s="246" t="n">
        <v>40000</v>
      </c>
      <c r="AL332" s="246"/>
      <c r="AM332" s="246"/>
      <c r="AN332" s="45" t="n">
        <f aca="false">SUM(AK332+AL332-AM332)</f>
        <v>40000</v>
      </c>
      <c r="AO332" s="237" t="n">
        <f aca="false">SUM(AN332/$AN$2)</f>
        <v>5308.91233658504</v>
      </c>
      <c r="AP332" s="45" t="n">
        <v>40000</v>
      </c>
      <c r="AQ332" s="45"/>
      <c r="AR332" s="237" t="n">
        <f aca="false">SUM(AP332/$AN$2)</f>
        <v>5308.91233658504</v>
      </c>
      <c r="AS332" s="237" t="n">
        <v>2654</v>
      </c>
      <c r="AT332" s="237" t="n">
        <v>2654</v>
      </c>
      <c r="AU332" s="237"/>
      <c r="AV332" s="237"/>
      <c r="AW332" s="237" t="n">
        <f aca="false">SUM(AR332+AU332-AV332)</f>
        <v>5308.91233658504</v>
      </c>
      <c r="AX332" s="45"/>
      <c r="AY332" s="45"/>
      <c r="AZ332" s="45" t="n">
        <v>5308.91</v>
      </c>
      <c r="BA332" s="45"/>
      <c r="BB332" s="45"/>
      <c r="BC332" s="45"/>
      <c r="BD332" s="45" t="n">
        <f aca="false">SUM(AX332+AY332+AZ332+BA332+BB332+BC332)</f>
        <v>5308.91</v>
      </c>
      <c r="BE332" s="45" t="n">
        <f aca="false">SUM(AW332-BD332)</f>
        <v>0.00233658504203049</v>
      </c>
      <c r="BF332" s="45" t="n">
        <f aca="false">SUM(BE332-AW332)</f>
        <v>-5308.91</v>
      </c>
      <c r="BG332" s="45" t="n">
        <v>2654</v>
      </c>
      <c r="BH332" s="45" t="n">
        <v>5000</v>
      </c>
      <c r="BI332" s="45" t="n">
        <v>5000</v>
      </c>
      <c r="BJ332" s="45" t="n">
        <v>1250</v>
      </c>
      <c r="BK332" s="45"/>
      <c r="BL332" s="45"/>
      <c r="BM332" s="46" t="n">
        <f aca="false">SUM(BJ332/BI332*100)</f>
        <v>25</v>
      </c>
    </row>
    <row r="333" customFormat="false" ht="12.75" hidden="true" customHeight="false" outlineLevel="0" collapsed="false">
      <c r="A333" s="233" t="s">
        <v>784</v>
      </c>
      <c r="B333" s="234"/>
      <c r="C333" s="234"/>
      <c r="D333" s="234"/>
      <c r="E333" s="234"/>
      <c r="F333" s="234"/>
      <c r="G333" s="234"/>
      <c r="H333" s="234"/>
      <c r="I333" s="244" t="s">
        <v>533</v>
      </c>
      <c r="J333" s="245" t="s">
        <v>785</v>
      </c>
      <c r="K333" s="242" t="n">
        <f aca="false">SUM(K334)</f>
        <v>13000</v>
      </c>
      <c r="L333" s="242" t="n">
        <f aca="false">SUM(L334)</f>
        <v>0</v>
      </c>
      <c r="M333" s="242" t="n">
        <f aca="false">SUM(M334)</f>
        <v>0</v>
      </c>
      <c r="N333" s="242" t="n">
        <f aca="false">SUM(N334)</f>
        <v>14000</v>
      </c>
      <c r="O333" s="242" t="n">
        <f aca="false">SUM(O334)</f>
        <v>14000</v>
      </c>
      <c r="P333" s="242" t="n">
        <f aca="false">SUM(P334)</f>
        <v>20000</v>
      </c>
      <c r="Q333" s="242" t="n">
        <f aca="false">SUM(Q334)</f>
        <v>20000</v>
      </c>
      <c r="R333" s="242" t="n">
        <f aca="false">SUM(R334)</f>
        <v>15200</v>
      </c>
      <c r="S333" s="242" t="n">
        <f aca="false">SUM(S334)</f>
        <v>25000</v>
      </c>
      <c r="T333" s="242" t="n">
        <f aca="false">SUM(T334)</f>
        <v>17700</v>
      </c>
      <c r="U333" s="242" t="n">
        <f aca="false">SUM(U334)</f>
        <v>0</v>
      </c>
      <c r="V333" s="242" t="n">
        <f aca="false">SUM(V334)</f>
        <v>125</v>
      </c>
      <c r="W333" s="242" t="n">
        <f aca="false">SUM(W334)</f>
        <v>25000</v>
      </c>
      <c r="X333" s="242" t="n">
        <f aca="false">SUM(X334)</f>
        <v>60000</v>
      </c>
      <c r="Y333" s="242" t="n">
        <f aca="false">SUM(Y334)</f>
        <v>10000</v>
      </c>
      <c r="Z333" s="242" t="n">
        <f aca="false">SUM(Z334)</f>
        <v>15000</v>
      </c>
      <c r="AA333" s="242" t="n">
        <f aca="false">SUM(AA334)</f>
        <v>15000</v>
      </c>
      <c r="AB333" s="242" t="n">
        <f aca="false">SUM(AB334)</f>
        <v>4500</v>
      </c>
      <c r="AC333" s="242" t="n">
        <f aca="false">SUM(AC334)</f>
        <v>15000</v>
      </c>
      <c r="AD333" s="242" t="n">
        <f aca="false">SUM(AD334)</f>
        <v>15000</v>
      </c>
      <c r="AE333" s="242" t="n">
        <f aca="false">SUM(AE334)</f>
        <v>0</v>
      </c>
      <c r="AF333" s="242" t="n">
        <f aca="false">SUM(AF334)</f>
        <v>0</v>
      </c>
      <c r="AG333" s="242" t="n">
        <f aca="false">SUM(AG334)</f>
        <v>15000</v>
      </c>
      <c r="AH333" s="242" t="n">
        <f aca="false">SUM(AH334)</f>
        <v>0</v>
      </c>
      <c r="AI333" s="242" t="n">
        <f aca="false">SUM(AI334)</f>
        <v>15000</v>
      </c>
      <c r="AJ333" s="242" t="n">
        <f aca="false">SUM(AJ334)</f>
        <v>0</v>
      </c>
      <c r="AK333" s="242" t="n">
        <f aca="false">SUM(AK334)</f>
        <v>15000</v>
      </c>
      <c r="AL333" s="242" t="n">
        <f aca="false">SUM(AL334)</f>
        <v>0</v>
      </c>
      <c r="AM333" s="242" t="n">
        <f aca="false">SUM(AM334)</f>
        <v>0</v>
      </c>
      <c r="AN333" s="242" t="n">
        <f aca="false">SUM(AN334)</f>
        <v>15000</v>
      </c>
      <c r="AO333" s="237" t="n">
        <f aca="false">SUM(AN333/$AN$2)</f>
        <v>1990.84212621939</v>
      </c>
      <c r="AP333" s="242" t="n">
        <f aca="false">SUM(AP334)</f>
        <v>15000</v>
      </c>
      <c r="AQ333" s="242" t="n">
        <f aca="false">SUM(AQ334)</f>
        <v>0</v>
      </c>
      <c r="AR333" s="237" t="n">
        <f aca="false">SUM(AP333/$AN$2)</f>
        <v>1990.84212621939</v>
      </c>
      <c r="AS333" s="237"/>
      <c r="AT333" s="237" t="n">
        <f aca="false">SUM(AT334)</f>
        <v>150</v>
      </c>
      <c r="AU333" s="237" t="n">
        <f aca="false">SUM(AU334)</f>
        <v>0</v>
      </c>
      <c r="AV333" s="237" t="n">
        <f aca="false">SUM(AV334)</f>
        <v>0</v>
      </c>
      <c r="AW333" s="237" t="n">
        <f aca="false">SUM(AR333+AU333-AV333)</f>
        <v>1990.84212621939</v>
      </c>
      <c r="AX333" s="45"/>
      <c r="AY333" s="45"/>
      <c r="AZ333" s="45"/>
      <c r="BA333" s="45"/>
      <c r="BB333" s="45"/>
      <c r="BC333" s="45"/>
      <c r="BD333" s="45" t="n">
        <f aca="false">SUM(AX333+AY333+AZ333+BA333+BB333+BC333)</f>
        <v>0</v>
      </c>
      <c r="BE333" s="45" t="n">
        <f aca="false">SUM(AW333-BD333)</f>
        <v>1990.84212621939</v>
      </c>
      <c r="BF333" s="45" t="n">
        <f aca="false">SUM(BE333-AW333)</f>
        <v>0</v>
      </c>
      <c r="BG333" s="45" t="n">
        <f aca="false">SUM(BG336)</f>
        <v>0</v>
      </c>
      <c r="BH333" s="45" t="n">
        <f aca="false">SUM(BH336)</f>
        <v>1000</v>
      </c>
      <c r="BI333" s="45" t="n">
        <f aca="false">SUM(BI336)</f>
        <v>1000</v>
      </c>
      <c r="BJ333" s="45" t="n">
        <f aca="false">SUM(BJ336)</f>
        <v>300</v>
      </c>
      <c r="BK333" s="45" t="n">
        <f aca="false">SUM(BK336)</f>
        <v>1000</v>
      </c>
      <c r="BL333" s="45" t="n">
        <f aca="false">SUM(BL336)</f>
        <v>1000</v>
      </c>
      <c r="BM333" s="46" t="n">
        <f aca="false">SUM(BJ333/BI333*100)</f>
        <v>30</v>
      </c>
    </row>
    <row r="334" customFormat="false" ht="12.75" hidden="true" customHeight="false" outlineLevel="0" collapsed="false">
      <c r="A334" s="233"/>
      <c r="B334" s="234"/>
      <c r="C334" s="234"/>
      <c r="D334" s="234"/>
      <c r="E334" s="234"/>
      <c r="F334" s="234"/>
      <c r="G334" s="234"/>
      <c r="H334" s="234"/>
      <c r="I334" s="244" t="s">
        <v>782</v>
      </c>
      <c r="J334" s="245"/>
      <c r="K334" s="242" t="n">
        <f aca="false">SUM(K336)</f>
        <v>13000</v>
      </c>
      <c r="L334" s="242" t="n">
        <f aca="false">SUM(L336)</f>
        <v>0</v>
      </c>
      <c r="M334" s="242" t="n">
        <f aca="false">SUM(M336)</f>
        <v>0</v>
      </c>
      <c r="N334" s="242" t="n">
        <f aca="false">SUM(N336)</f>
        <v>14000</v>
      </c>
      <c r="O334" s="242" t="n">
        <f aca="false">SUM(O336)</f>
        <v>14000</v>
      </c>
      <c r="P334" s="242" t="n">
        <f aca="false">SUM(P336)</f>
        <v>20000</v>
      </c>
      <c r="Q334" s="242" t="n">
        <f aca="false">SUM(Q336)</f>
        <v>20000</v>
      </c>
      <c r="R334" s="242" t="n">
        <f aca="false">SUM(R336)</f>
        <v>15200</v>
      </c>
      <c r="S334" s="242" t="n">
        <f aca="false">SUM(S336)</f>
        <v>25000</v>
      </c>
      <c r="T334" s="242" t="n">
        <f aca="false">SUM(T336)</f>
        <v>17700</v>
      </c>
      <c r="U334" s="242" t="n">
        <f aca="false">SUM(U336)</f>
        <v>0</v>
      </c>
      <c r="V334" s="242" t="n">
        <f aca="false">SUM(V336)</f>
        <v>125</v>
      </c>
      <c r="W334" s="242" t="n">
        <f aca="false">SUM(W336)</f>
        <v>25000</v>
      </c>
      <c r="X334" s="242" t="n">
        <f aca="false">SUM(X336)</f>
        <v>60000</v>
      </c>
      <c r="Y334" s="242" t="n">
        <f aca="false">SUM(Y336)</f>
        <v>10000</v>
      </c>
      <c r="Z334" s="242" t="n">
        <f aca="false">SUM(Z336)</f>
        <v>15000</v>
      </c>
      <c r="AA334" s="242" t="n">
        <f aca="false">SUM(AA336)</f>
        <v>15000</v>
      </c>
      <c r="AB334" s="242" t="n">
        <f aca="false">SUM(AB336)</f>
        <v>4500</v>
      </c>
      <c r="AC334" s="242" t="n">
        <f aca="false">SUM(AC336)</f>
        <v>15000</v>
      </c>
      <c r="AD334" s="242" t="n">
        <f aca="false">SUM(AD336)</f>
        <v>15000</v>
      </c>
      <c r="AE334" s="242" t="n">
        <f aca="false">SUM(AE336)</f>
        <v>0</v>
      </c>
      <c r="AF334" s="242" t="n">
        <f aca="false">SUM(AF336)</f>
        <v>0</v>
      </c>
      <c r="AG334" s="242" t="n">
        <f aca="false">SUM(AG336)</f>
        <v>15000</v>
      </c>
      <c r="AH334" s="242" t="n">
        <f aca="false">SUM(AH336)</f>
        <v>0</v>
      </c>
      <c r="AI334" s="242" t="n">
        <f aca="false">SUM(AI336)</f>
        <v>15000</v>
      </c>
      <c r="AJ334" s="242" t="n">
        <f aca="false">SUM(AJ336)</f>
        <v>0</v>
      </c>
      <c r="AK334" s="242" t="n">
        <f aca="false">SUM(AK336)</f>
        <v>15000</v>
      </c>
      <c r="AL334" s="242" t="n">
        <f aca="false">SUM(AL336)</f>
        <v>0</v>
      </c>
      <c r="AM334" s="242" t="n">
        <f aca="false">SUM(AM336)</f>
        <v>0</v>
      </c>
      <c r="AN334" s="242" t="n">
        <f aca="false">SUM(AN336)</f>
        <v>15000</v>
      </c>
      <c r="AO334" s="237" t="n">
        <f aca="false">SUM(AN334/$AN$2)</f>
        <v>1990.84212621939</v>
      </c>
      <c r="AP334" s="242" t="n">
        <f aca="false">SUM(AP336)</f>
        <v>15000</v>
      </c>
      <c r="AQ334" s="242" t="n">
        <f aca="false">SUM(AQ336)</f>
        <v>0</v>
      </c>
      <c r="AR334" s="237" t="n">
        <f aca="false">SUM(AP334/$AN$2)</f>
        <v>1990.84212621939</v>
      </c>
      <c r="AS334" s="237"/>
      <c r="AT334" s="237" t="n">
        <f aca="false">SUM(AT336)</f>
        <v>150</v>
      </c>
      <c r="AU334" s="237" t="n">
        <f aca="false">SUM(AU336)</f>
        <v>0</v>
      </c>
      <c r="AV334" s="237" t="n">
        <f aca="false">SUM(AV336)</f>
        <v>0</v>
      </c>
      <c r="AW334" s="237" t="n">
        <f aca="false">SUM(AR334+AU334-AV334)</f>
        <v>1990.84212621939</v>
      </c>
      <c r="AX334" s="45"/>
      <c r="AY334" s="45"/>
      <c r="AZ334" s="45"/>
      <c r="BA334" s="45"/>
      <c r="BB334" s="45"/>
      <c r="BC334" s="45"/>
      <c r="BD334" s="45" t="n">
        <f aca="false">SUM(AX334+AY334+AZ334+BA334+BB334+BC334)</f>
        <v>0</v>
      </c>
      <c r="BE334" s="45" t="n">
        <f aca="false">SUM(AW334-BD334)</f>
        <v>1990.84212621939</v>
      </c>
      <c r="BF334" s="45" t="n">
        <f aca="false">SUM(BE334-AW334)</f>
        <v>0</v>
      </c>
      <c r="BG334" s="45"/>
      <c r="BH334" s="45" t="n">
        <f aca="false">SUM(BH335)</f>
        <v>1000</v>
      </c>
      <c r="BI334" s="45" t="n">
        <f aca="false">SUM(BI335)</f>
        <v>1000</v>
      </c>
      <c r="BJ334" s="45" t="n">
        <f aca="false">SUM(BJ335)</f>
        <v>300</v>
      </c>
      <c r="BK334" s="45" t="n">
        <f aca="false">SUM(BK335)</f>
        <v>0</v>
      </c>
      <c r="BL334" s="45" t="n">
        <f aca="false">SUM(BL335)</f>
        <v>0</v>
      </c>
      <c r="BM334" s="46" t="n">
        <f aca="false">SUM(BJ334/BI334*100)</f>
        <v>30</v>
      </c>
    </row>
    <row r="335" customFormat="false" ht="12.75" hidden="true" customHeight="false" outlineLevel="0" collapsed="false">
      <c r="A335" s="233"/>
      <c r="B335" s="234" t="s">
        <v>554</v>
      </c>
      <c r="C335" s="234"/>
      <c r="D335" s="234"/>
      <c r="E335" s="234"/>
      <c r="F335" s="234"/>
      <c r="G335" s="234"/>
      <c r="H335" s="234"/>
      <c r="I335" s="250" t="s">
        <v>555</v>
      </c>
      <c r="J335" s="245" t="s">
        <v>39</v>
      </c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  <c r="AJ335" s="242"/>
      <c r="AK335" s="242"/>
      <c r="AL335" s="242"/>
      <c r="AM335" s="242"/>
      <c r="AN335" s="242"/>
      <c r="AO335" s="237" t="n">
        <f aca="false">SUM(AN335/$AN$2)</f>
        <v>0</v>
      </c>
      <c r="AP335" s="242" t="n">
        <v>15000</v>
      </c>
      <c r="AQ335" s="242"/>
      <c r="AR335" s="237" t="n">
        <f aca="false">SUM(AP335/$AN$2)</f>
        <v>1990.84212621939</v>
      </c>
      <c r="AS335" s="237"/>
      <c r="AT335" s="237" t="n">
        <v>15000</v>
      </c>
      <c r="AU335" s="237"/>
      <c r="AV335" s="237"/>
      <c r="AW335" s="237" t="n">
        <f aca="false">SUM(AR335+AU335-AV335)</f>
        <v>1990.84212621939</v>
      </c>
      <c r="AX335" s="45"/>
      <c r="AY335" s="45"/>
      <c r="AZ335" s="45"/>
      <c r="BA335" s="45"/>
      <c r="BB335" s="45"/>
      <c r="BC335" s="45"/>
      <c r="BD335" s="45" t="n">
        <f aca="false">SUM(AX335+AY335+AZ335+BA335+BB335+BC335)</f>
        <v>0</v>
      </c>
      <c r="BE335" s="45" t="n">
        <f aca="false">SUM(AW335-BD335)</f>
        <v>1990.84212621939</v>
      </c>
      <c r="BF335" s="45" t="n">
        <f aca="false">SUM(BE335-AW335)</f>
        <v>0</v>
      </c>
      <c r="BG335" s="45"/>
      <c r="BH335" s="45" t="n">
        <f aca="false">SUM(BH336)</f>
        <v>1000</v>
      </c>
      <c r="BI335" s="45" t="n">
        <f aca="false">SUM(BI336)</f>
        <v>1000</v>
      </c>
      <c r="BJ335" s="45" t="n">
        <f aca="false">SUM(BJ336)</f>
        <v>300</v>
      </c>
      <c r="BK335" s="45"/>
      <c r="BL335" s="45"/>
      <c r="BM335" s="46" t="n">
        <f aca="false">SUM(BJ335/BI335*100)</f>
        <v>30</v>
      </c>
    </row>
    <row r="336" customFormat="false" ht="12.75" hidden="true" customHeight="false" outlineLevel="0" collapsed="false">
      <c r="A336" s="254"/>
      <c r="B336" s="247"/>
      <c r="C336" s="247"/>
      <c r="D336" s="247"/>
      <c r="E336" s="247"/>
      <c r="F336" s="247"/>
      <c r="G336" s="247"/>
      <c r="H336" s="247"/>
      <c r="I336" s="235" t="n">
        <v>3</v>
      </c>
      <c r="J336" s="236" t="s">
        <v>234</v>
      </c>
      <c r="K336" s="242" t="n">
        <f aca="false">SUM(K337)</f>
        <v>13000</v>
      </c>
      <c r="L336" s="242" t="n">
        <f aca="false">SUM(L337)</f>
        <v>0</v>
      </c>
      <c r="M336" s="242" t="n">
        <f aca="false">SUM(M337)</f>
        <v>0</v>
      </c>
      <c r="N336" s="237" t="n">
        <f aca="false">SUM(N337)</f>
        <v>14000</v>
      </c>
      <c r="O336" s="237" t="n">
        <f aca="false">SUM(O337)</f>
        <v>14000</v>
      </c>
      <c r="P336" s="237" t="n">
        <f aca="false">SUM(P337)</f>
        <v>20000</v>
      </c>
      <c r="Q336" s="237" t="n">
        <f aca="false">SUM(Q337)</f>
        <v>20000</v>
      </c>
      <c r="R336" s="237" t="n">
        <f aca="false">SUM(R337)</f>
        <v>15200</v>
      </c>
      <c r="S336" s="237" t="n">
        <f aca="false">SUM(S337)</f>
        <v>25000</v>
      </c>
      <c r="T336" s="237" t="n">
        <f aca="false">SUM(T337)</f>
        <v>17700</v>
      </c>
      <c r="U336" s="237" t="n">
        <f aca="false">SUM(U337)</f>
        <v>0</v>
      </c>
      <c r="V336" s="237" t="n">
        <f aca="false">SUM(V337)</f>
        <v>125</v>
      </c>
      <c r="W336" s="237" t="n">
        <f aca="false">SUM(W337)</f>
        <v>25000</v>
      </c>
      <c r="X336" s="237" t="n">
        <f aca="false">SUM(X337)</f>
        <v>60000</v>
      </c>
      <c r="Y336" s="237" t="n">
        <f aca="false">SUM(Y337)</f>
        <v>10000</v>
      </c>
      <c r="Z336" s="237" t="n">
        <f aca="false">SUM(Z337)</f>
        <v>15000</v>
      </c>
      <c r="AA336" s="237" t="n">
        <f aca="false">SUM(AA337)</f>
        <v>15000</v>
      </c>
      <c r="AB336" s="237" t="n">
        <f aca="false">SUM(AB337)</f>
        <v>4500</v>
      </c>
      <c r="AC336" s="237" t="n">
        <f aca="false">SUM(AC337)</f>
        <v>15000</v>
      </c>
      <c r="AD336" s="237" t="n">
        <f aca="false">SUM(AD337)</f>
        <v>15000</v>
      </c>
      <c r="AE336" s="237" t="n">
        <f aca="false">SUM(AE337)</f>
        <v>0</v>
      </c>
      <c r="AF336" s="237" t="n">
        <f aca="false">SUM(AF337)</f>
        <v>0</v>
      </c>
      <c r="AG336" s="237" t="n">
        <f aca="false">SUM(AG337)</f>
        <v>15000</v>
      </c>
      <c r="AH336" s="237" t="n">
        <f aca="false">SUM(AH337)</f>
        <v>0</v>
      </c>
      <c r="AI336" s="237" t="n">
        <f aca="false">SUM(AI337)</f>
        <v>15000</v>
      </c>
      <c r="AJ336" s="237" t="n">
        <f aca="false">SUM(AJ337)</f>
        <v>0</v>
      </c>
      <c r="AK336" s="237" t="n">
        <f aca="false">SUM(AK337)</f>
        <v>15000</v>
      </c>
      <c r="AL336" s="237" t="n">
        <f aca="false">SUM(AL337)</f>
        <v>0</v>
      </c>
      <c r="AM336" s="237" t="n">
        <f aca="false">SUM(AM337)</f>
        <v>0</v>
      </c>
      <c r="AN336" s="237" t="n">
        <f aca="false">SUM(AN337)</f>
        <v>15000</v>
      </c>
      <c r="AO336" s="237" t="n">
        <f aca="false">SUM(AN336/$AN$2)</f>
        <v>1990.84212621939</v>
      </c>
      <c r="AP336" s="237" t="n">
        <f aca="false">SUM(AP337)</f>
        <v>15000</v>
      </c>
      <c r="AQ336" s="237" t="n">
        <f aca="false">SUM(AQ337)</f>
        <v>0</v>
      </c>
      <c r="AR336" s="237" t="n">
        <f aca="false">SUM(AP336/$AN$2)</f>
        <v>1990.84212621939</v>
      </c>
      <c r="AS336" s="237"/>
      <c r="AT336" s="237" t="n">
        <f aca="false">SUM(AT337)</f>
        <v>150</v>
      </c>
      <c r="AU336" s="237" t="n">
        <f aca="false">SUM(AU337)</f>
        <v>0</v>
      </c>
      <c r="AV336" s="237" t="n">
        <f aca="false">SUM(AV337)</f>
        <v>0</v>
      </c>
      <c r="AW336" s="237" t="n">
        <f aca="false">SUM(AR336+AU336-AV336)</f>
        <v>1990.84212621939</v>
      </c>
      <c r="AX336" s="45"/>
      <c r="AY336" s="45"/>
      <c r="AZ336" s="45"/>
      <c r="BA336" s="45"/>
      <c r="BB336" s="45"/>
      <c r="BC336" s="45"/>
      <c r="BD336" s="45" t="n">
        <f aca="false">SUM(AX336+AY336+AZ336+BA336+BB336+BC336)</f>
        <v>0</v>
      </c>
      <c r="BE336" s="45" t="n">
        <f aca="false">SUM(AW336-BD336)</f>
        <v>1990.84212621939</v>
      </c>
      <c r="BF336" s="45" t="n">
        <f aca="false">SUM(BE336-AW336)</f>
        <v>0</v>
      </c>
      <c r="BG336" s="45" t="n">
        <f aca="false">SUM(BG337)</f>
        <v>0</v>
      </c>
      <c r="BH336" s="45" t="n">
        <f aca="false">SUM(BH337)</f>
        <v>1000</v>
      </c>
      <c r="BI336" s="45" t="n">
        <f aca="false">SUM(BI337)</f>
        <v>1000</v>
      </c>
      <c r="BJ336" s="45" t="n">
        <f aca="false">SUM(BJ337)</f>
        <v>300</v>
      </c>
      <c r="BK336" s="45" t="n">
        <f aca="false">SUM(BK337)</f>
        <v>1000</v>
      </c>
      <c r="BL336" s="45" t="n">
        <f aca="false">SUM(BL337)</f>
        <v>1000</v>
      </c>
      <c r="BM336" s="46" t="n">
        <f aca="false">SUM(BJ336/BI336*100)</f>
        <v>30</v>
      </c>
    </row>
    <row r="337" customFormat="false" ht="12.75" hidden="true" customHeight="false" outlineLevel="0" collapsed="false">
      <c r="A337" s="254"/>
      <c r="B337" s="247" t="s">
        <v>555</v>
      </c>
      <c r="C337" s="247"/>
      <c r="D337" s="247"/>
      <c r="E337" s="247"/>
      <c r="F337" s="247"/>
      <c r="G337" s="247"/>
      <c r="H337" s="247"/>
      <c r="I337" s="235" t="n">
        <v>38</v>
      </c>
      <c r="J337" s="236" t="s">
        <v>383</v>
      </c>
      <c r="K337" s="242" t="n">
        <f aca="false">SUM(K338)</f>
        <v>13000</v>
      </c>
      <c r="L337" s="242" t="n">
        <f aca="false">SUM(L338)</f>
        <v>0</v>
      </c>
      <c r="M337" s="242" t="n">
        <f aca="false">SUM(M338)</f>
        <v>0</v>
      </c>
      <c r="N337" s="237" t="n">
        <f aca="false">SUM(N338)</f>
        <v>14000</v>
      </c>
      <c r="O337" s="237" t="n">
        <f aca="false">SUM(O338)</f>
        <v>14000</v>
      </c>
      <c r="P337" s="237" t="n">
        <f aca="false">SUM(P338)</f>
        <v>20000</v>
      </c>
      <c r="Q337" s="237" t="n">
        <f aca="false">SUM(Q338)</f>
        <v>20000</v>
      </c>
      <c r="R337" s="237" t="n">
        <f aca="false">SUM(R338)</f>
        <v>15200</v>
      </c>
      <c r="S337" s="237" t="n">
        <f aca="false">SUM(S338)</f>
        <v>25000</v>
      </c>
      <c r="T337" s="237" t="n">
        <f aca="false">SUM(T338)</f>
        <v>17700</v>
      </c>
      <c r="U337" s="237" t="n">
        <f aca="false">SUM(U338)</f>
        <v>0</v>
      </c>
      <c r="V337" s="237" t="n">
        <f aca="false">SUM(V338)</f>
        <v>125</v>
      </c>
      <c r="W337" s="237" t="n">
        <f aca="false">SUM(W338)</f>
        <v>25000</v>
      </c>
      <c r="X337" s="237" t="n">
        <f aca="false">SUM(X338)</f>
        <v>60000</v>
      </c>
      <c r="Y337" s="237" t="n">
        <f aca="false">SUM(Y338)</f>
        <v>10000</v>
      </c>
      <c r="Z337" s="237" t="n">
        <f aca="false">SUM(Z338)</f>
        <v>15000</v>
      </c>
      <c r="AA337" s="237" t="n">
        <f aca="false">SUM(AA338)</f>
        <v>15000</v>
      </c>
      <c r="AB337" s="237" t="n">
        <f aca="false">SUM(AB338)</f>
        <v>4500</v>
      </c>
      <c r="AC337" s="237" t="n">
        <f aca="false">SUM(AC338)</f>
        <v>15000</v>
      </c>
      <c r="AD337" s="237" t="n">
        <f aca="false">SUM(AD338)</f>
        <v>15000</v>
      </c>
      <c r="AE337" s="237" t="n">
        <f aca="false">SUM(AE338)</f>
        <v>0</v>
      </c>
      <c r="AF337" s="237" t="n">
        <f aca="false">SUM(AF338)</f>
        <v>0</v>
      </c>
      <c r="AG337" s="237" t="n">
        <f aca="false">SUM(AG338)</f>
        <v>15000</v>
      </c>
      <c r="AH337" s="237" t="n">
        <f aca="false">SUM(AH338)</f>
        <v>0</v>
      </c>
      <c r="AI337" s="237" t="n">
        <f aca="false">SUM(AI338)</f>
        <v>15000</v>
      </c>
      <c r="AJ337" s="237" t="n">
        <f aca="false">SUM(AJ338)</f>
        <v>0</v>
      </c>
      <c r="AK337" s="237" t="n">
        <f aca="false">SUM(AK338)</f>
        <v>15000</v>
      </c>
      <c r="AL337" s="237" t="n">
        <f aca="false">SUM(AL338)</f>
        <v>0</v>
      </c>
      <c r="AM337" s="237" t="n">
        <f aca="false">SUM(AM338)</f>
        <v>0</v>
      </c>
      <c r="AN337" s="237" t="n">
        <f aca="false">SUM(AN338)</f>
        <v>15000</v>
      </c>
      <c r="AO337" s="237" t="n">
        <f aca="false">SUM(AN337/$AN$2)</f>
        <v>1990.84212621939</v>
      </c>
      <c r="AP337" s="237" t="n">
        <f aca="false">SUM(AP338)</f>
        <v>15000</v>
      </c>
      <c r="AQ337" s="237"/>
      <c r="AR337" s="237" t="n">
        <f aca="false">SUM(AP337/$AN$2)</f>
        <v>1990.84212621939</v>
      </c>
      <c r="AS337" s="237"/>
      <c r="AT337" s="237" t="n">
        <f aca="false">SUM(AT338)</f>
        <v>150</v>
      </c>
      <c r="AU337" s="237" t="n">
        <f aca="false">SUM(AU338)</f>
        <v>0</v>
      </c>
      <c r="AV337" s="237" t="n">
        <f aca="false">SUM(AV338)</f>
        <v>0</v>
      </c>
      <c r="AW337" s="237" t="n">
        <f aca="false">SUM(AR337+AU337-AV337)</f>
        <v>1990.84212621939</v>
      </c>
      <c r="AX337" s="45"/>
      <c r="AY337" s="45"/>
      <c r="AZ337" s="45"/>
      <c r="BA337" s="45"/>
      <c r="BB337" s="45"/>
      <c r="BC337" s="45"/>
      <c r="BD337" s="45" t="n">
        <f aca="false">SUM(AX337+AY337+AZ337+BA337+BB337+BC337)</f>
        <v>0</v>
      </c>
      <c r="BE337" s="45" t="n">
        <f aca="false">SUM(AW337-BD337)</f>
        <v>1990.84212621939</v>
      </c>
      <c r="BF337" s="45" t="n">
        <f aca="false">SUM(BE337-AW337)</f>
        <v>0</v>
      </c>
      <c r="BG337" s="45" t="n">
        <f aca="false">SUM(BG338)</f>
        <v>0</v>
      </c>
      <c r="BH337" s="45" t="n">
        <f aca="false">SUM(BH338)</f>
        <v>1000</v>
      </c>
      <c r="BI337" s="45" t="n">
        <f aca="false">SUM(BI338)</f>
        <v>1000</v>
      </c>
      <c r="BJ337" s="45" t="n">
        <f aca="false">SUM(BJ338)</f>
        <v>300</v>
      </c>
      <c r="BK337" s="45" t="n">
        <v>1000</v>
      </c>
      <c r="BL337" s="45" t="n">
        <v>1000</v>
      </c>
      <c r="BM337" s="46" t="n">
        <f aca="false">SUM(BJ337/BI337*100)</f>
        <v>30</v>
      </c>
    </row>
    <row r="338" customFormat="false" ht="12.75" hidden="true" customHeight="false" outlineLevel="0" collapsed="false">
      <c r="A338" s="233"/>
      <c r="B338" s="234"/>
      <c r="C338" s="234"/>
      <c r="D338" s="234"/>
      <c r="E338" s="234"/>
      <c r="F338" s="234"/>
      <c r="G338" s="234"/>
      <c r="H338" s="234"/>
      <c r="I338" s="244" t="n">
        <v>381</v>
      </c>
      <c r="J338" s="245" t="s">
        <v>197</v>
      </c>
      <c r="K338" s="242" t="n">
        <f aca="false">SUM(K339)</f>
        <v>13000</v>
      </c>
      <c r="L338" s="242" t="n">
        <f aca="false">SUM(L339)</f>
        <v>0</v>
      </c>
      <c r="M338" s="242" t="n">
        <f aca="false">SUM(M339)</f>
        <v>0</v>
      </c>
      <c r="N338" s="246" t="n">
        <f aca="false">SUM(N339)</f>
        <v>14000</v>
      </c>
      <c r="O338" s="246" t="n">
        <f aca="false">SUM(O339)</f>
        <v>14000</v>
      </c>
      <c r="P338" s="246" t="n">
        <f aca="false">SUM(P339)</f>
        <v>20000</v>
      </c>
      <c r="Q338" s="246" t="n">
        <f aca="false">SUM(Q339)</f>
        <v>20000</v>
      </c>
      <c r="R338" s="246" t="n">
        <f aca="false">SUM(R339)</f>
        <v>15200</v>
      </c>
      <c r="S338" s="246" t="n">
        <f aca="false">SUM(S339)</f>
        <v>25000</v>
      </c>
      <c r="T338" s="246" t="n">
        <f aca="false">SUM(T339)</f>
        <v>17700</v>
      </c>
      <c r="U338" s="246" t="n">
        <f aca="false">SUM(U339)</f>
        <v>0</v>
      </c>
      <c r="V338" s="246" t="n">
        <f aca="false">SUM(V339)</f>
        <v>125</v>
      </c>
      <c r="W338" s="246" t="n">
        <f aca="false">SUM(W339)</f>
        <v>25000</v>
      </c>
      <c r="X338" s="246" t="n">
        <f aca="false">SUM(X339)</f>
        <v>60000</v>
      </c>
      <c r="Y338" s="246" t="n">
        <f aca="false">SUM(Y339)</f>
        <v>10000</v>
      </c>
      <c r="Z338" s="246" t="n">
        <f aca="false">SUM(Z339)</f>
        <v>15000</v>
      </c>
      <c r="AA338" s="246" t="n">
        <f aca="false">SUM(AA339)</f>
        <v>15000</v>
      </c>
      <c r="AB338" s="246" t="n">
        <f aca="false">SUM(AB339)</f>
        <v>4500</v>
      </c>
      <c r="AC338" s="246" t="n">
        <f aca="false">SUM(AC339)</f>
        <v>15000</v>
      </c>
      <c r="AD338" s="246" t="n">
        <f aca="false">SUM(AD339)</f>
        <v>15000</v>
      </c>
      <c r="AE338" s="246" t="n">
        <f aca="false">SUM(AE339)</f>
        <v>0</v>
      </c>
      <c r="AF338" s="246" t="n">
        <f aca="false">SUM(AF339)</f>
        <v>0</v>
      </c>
      <c r="AG338" s="246" t="n">
        <f aca="false">SUM(AG339)</f>
        <v>15000</v>
      </c>
      <c r="AH338" s="246" t="n">
        <f aca="false">SUM(AH339)</f>
        <v>0</v>
      </c>
      <c r="AI338" s="246" t="n">
        <f aca="false">SUM(AI339)</f>
        <v>15000</v>
      </c>
      <c r="AJ338" s="246" t="n">
        <f aca="false">SUM(AJ339)</f>
        <v>0</v>
      </c>
      <c r="AK338" s="246" t="n">
        <f aca="false">SUM(AK339)</f>
        <v>15000</v>
      </c>
      <c r="AL338" s="246" t="n">
        <f aca="false">SUM(AL339)</f>
        <v>0</v>
      </c>
      <c r="AM338" s="246" t="n">
        <f aca="false">SUM(AM339)</f>
        <v>0</v>
      </c>
      <c r="AN338" s="246" t="n">
        <f aca="false">SUM(AN339)</f>
        <v>15000</v>
      </c>
      <c r="AO338" s="237" t="n">
        <f aca="false">SUM(AN338/$AN$2)</f>
        <v>1990.84212621939</v>
      </c>
      <c r="AP338" s="246" t="n">
        <f aca="false">SUM(AP339)</f>
        <v>15000</v>
      </c>
      <c r="AQ338" s="246"/>
      <c r="AR338" s="237" t="n">
        <f aca="false">SUM(AP338/$AN$2)</f>
        <v>1990.84212621939</v>
      </c>
      <c r="AS338" s="237"/>
      <c r="AT338" s="237" t="n">
        <f aca="false">SUM(AT339)</f>
        <v>150</v>
      </c>
      <c r="AU338" s="237" t="n">
        <f aca="false">SUM(AU339)</f>
        <v>0</v>
      </c>
      <c r="AV338" s="237" t="n">
        <f aca="false">SUM(AV339)</f>
        <v>0</v>
      </c>
      <c r="AW338" s="237" t="n">
        <f aca="false">SUM(AR338+AU338-AV338)</f>
        <v>1990.84212621939</v>
      </c>
      <c r="AX338" s="45"/>
      <c r="AY338" s="45"/>
      <c r="AZ338" s="45"/>
      <c r="BA338" s="45"/>
      <c r="BB338" s="45"/>
      <c r="BC338" s="45"/>
      <c r="BD338" s="45" t="n">
        <f aca="false">SUM(AX338+AY338+AZ338+BA338+BB338+BC338)</f>
        <v>0</v>
      </c>
      <c r="BE338" s="45" t="n">
        <f aca="false">SUM(AW338-BD338)</f>
        <v>1990.84212621939</v>
      </c>
      <c r="BF338" s="45" t="n">
        <f aca="false">SUM(BE338-AW338)</f>
        <v>0</v>
      </c>
      <c r="BG338" s="45" t="n">
        <f aca="false">SUM(BG339)</f>
        <v>0</v>
      </c>
      <c r="BH338" s="45" t="n">
        <f aca="false">SUM(BH339)</f>
        <v>1000</v>
      </c>
      <c r="BI338" s="45" t="n">
        <f aca="false">SUM(BI339)</f>
        <v>1000</v>
      </c>
      <c r="BJ338" s="45" t="n">
        <f aca="false">SUM(BJ339)</f>
        <v>300</v>
      </c>
      <c r="BK338" s="45"/>
      <c r="BL338" s="45"/>
      <c r="BM338" s="46" t="n">
        <f aca="false">SUM(BJ338/BI338*100)</f>
        <v>30</v>
      </c>
    </row>
    <row r="339" customFormat="false" ht="12.75" hidden="true" customHeight="false" outlineLevel="0" collapsed="false">
      <c r="A339" s="233"/>
      <c r="B339" s="234"/>
      <c r="C339" s="234"/>
      <c r="D339" s="234"/>
      <c r="E339" s="234"/>
      <c r="F339" s="234"/>
      <c r="G339" s="234"/>
      <c r="H339" s="234"/>
      <c r="I339" s="244" t="n">
        <v>38113</v>
      </c>
      <c r="J339" s="245" t="s">
        <v>786</v>
      </c>
      <c r="K339" s="246" t="n">
        <v>13000</v>
      </c>
      <c r="L339" s="246" t="n">
        <v>0</v>
      </c>
      <c r="M339" s="246" t="n">
        <v>0</v>
      </c>
      <c r="N339" s="246" t="n">
        <v>14000</v>
      </c>
      <c r="O339" s="246" t="n">
        <v>14000</v>
      </c>
      <c r="P339" s="246" t="n">
        <v>20000</v>
      </c>
      <c r="Q339" s="246" t="n">
        <v>20000</v>
      </c>
      <c r="R339" s="246" t="n">
        <v>15200</v>
      </c>
      <c r="S339" s="246" t="n">
        <v>25000</v>
      </c>
      <c r="T339" s="246" t="n">
        <v>17700</v>
      </c>
      <c r="U339" s="246"/>
      <c r="V339" s="237" t="n">
        <f aca="false">S339/P339*100</f>
        <v>125</v>
      </c>
      <c r="W339" s="237" t="n">
        <v>25000</v>
      </c>
      <c r="X339" s="246" t="n">
        <v>60000</v>
      </c>
      <c r="Y339" s="246" t="n">
        <v>10000</v>
      </c>
      <c r="Z339" s="246" t="n">
        <v>15000</v>
      </c>
      <c r="AA339" s="246" t="n">
        <v>15000</v>
      </c>
      <c r="AB339" s="246" t="n">
        <v>4500</v>
      </c>
      <c r="AC339" s="246" t="n">
        <v>15000</v>
      </c>
      <c r="AD339" s="246" t="n">
        <v>15000</v>
      </c>
      <c r="AE339" s="246"/>
      <c r="AF339" s="246"/>
      <c r="AG339" s="248" t="n">
        <f aca="false">SUM(AD339+AE339-AF339)</f>
        <v>15000</v>
      </c>
      <c r="AH339" s="246"/>
      <c r="AI339" s="246" t="n">
        <v>15000</v>
      </c>
      <c r="AJ339" s="45" t="n">
        <v>0</v>
      </c>
      <c r="AK339" s="246" t="n">
        <v>15000</v>
      </c>
      <c r="AL339" s="246"/>
      <c r="AM339" s="246"/>
      <c r="AN339" s="45" t="n">
        <f aca="false">SUM(AK339+AL339-AM339)</f>
        <v>15000</v>
      </c>
      <c r="AO339" s="237" t="n">
        <f aca="false">SUM(AN339/$AN$2)</f>
        <v>1990.84212621939</v>
      </c>
      <c r="AP339" s="45" t="n">
        <v>15000</v>
      </c>
      <c r="AQ339" s="45"/>
      <c r="AR339" s="237" t="n">
        <f aca="false">SUM(AP339/$AN$2)</f>
        <v>1990.84212621939</v>
      </c>
      <c r="AS339" s="237" t="n">
        <v>150</v>
      </c>
      <c r="AT339" s="237" t="n">
        <v>150</v>
      </c>
      <c r="AU339" s="237"/>
      <c r="AV339" s="237"/>
      <c r="AW339" s="237" t="n">
        <f aca="false">SUM(AR339+AU339-AV339)</f>
        <v>1990.84212621939</v>
      </c>
      <c r="AX339" s="45"/>
      <c r="AY339" s="45"/>
      <c r="AZ339" s="45" t="n">
        <v>1990.84</v>
      </c>
      <c r="BA339" s="45"/>
      <c r="BB339" s="45"/>
      <c r="BC339" s="45"/>
      <c r="BD339" s="45" t="n">
        <f aca="false">SUM(AX339+AY339+AZ339+BA339+BB339+BC339)</f>
        <v>1990.84</v>
      </c>
      <c r="BE339" s="45" t="n">
        <f aca="false">SUM(AW339-BD339)</f>
        <v>0.00212621939067503</v>
      </c>
      <c r="BF339" s="45" t="n">
        <f aca="false">SUM(BE339-AW339)</f>
        <v>-1990.84</v>
      </c>
      <c r="BG339" s="45"/>
      <c r="BH339" s="45" t="n">
        <v>1000</v>
      </c>
      <c r="BI339" s="45" t="n">
        <v>1000</v>
      </c>
      <c r="BJ339" s="45" t="n">
        <v>300</v>
      </c>
      <c r="BK339" s="45"/>
      <c r="BL339" s="45"/>
      <c r="BM339" s="46" t="n">
        <f aca="false">SUM(BJ339/BI339*100)</f>
        <v>30</v>
      </c>
    </row>
    <row r="340" customFormat="false" ht="12.75" hidden="true" customHeight="false" outlineLevel="0" collapsed="false">
      <c r="A340" s="233" t="s">
        <v>787</v>
      </c>
      <c r="B340" s="234"/>
      <c r="C340" s="234"/>
      <c r="D340" s="234"/>
      <c r="E340" s="234"/>
      <c r="F340" s="234"/>
      <c r="G340" s="234"/>
      <c r="H340" s="234"/>
      <c r="I340" s="244" t="s">
        <v>533</v>
      </c>
      <c r="J340" s="245" t="s">
        <v>788</v>
      </c>
      <c r="K340" s="246" t="n">
        <f aca="false">SUM(K341)</f>
        <v>7950.08</v>
      </c>
      <c r="L340" s="246" t="n">
        <f aca="false">SUM(L341)</f>
        <v>20000</v>
      </c>
      <c r="M340" s="246" t="n">
        <f aca="false">SUM(M341)</f>
        <v>20000</v>
      </c>
      <c r="N340" s="246" t="n">
        <f aca="false">SUM(N341)</f>
        <v>5000</v>
      </c>
      <c r="O340" s="246" t="n">
        <f aca="false">SUM(O341)</f>
        <v>5000</v>
      </c>
      <c r="P340" s="246" t="n">
        <f aca="false">SUM(P341)</f>
        <v>20000</v>
      </c>
      <c r="Q340" s="246" t="n">
        <f aca="false">SUM(Q341)</f>
        <v>20000</v>
      </c>
      <c r="R340" s="246" t="n">
        <f aca="false">SUM(R341)</f>
        <v>15000</v>
      </c>
      <c r="S340" s="246" t="n">
        <f aca="false">SUM(S341)</f>
        <v>20000</v>
      </c>
      <c r="T340" s="246" t="n">
        <f aca="false">SUM(T341)</f>
        <v>12500</v>
      </c>
      <c r="U340" s="246" t="n">
        <f aca="false">SUM(U341)</f>
        <v>0</v>
      </c>
      <c r="V340" s="246" t="n">
        <f aca="false">SUM(V341)</f>
        <v>100</v>
      </c>
      <c r="W340" s="246" t="n">
        <f aca="false">SUM(W341)</f>
        <v>20000</v>
      </c>
      <c r="X340" s="246" t="n">
        <f aca="false">SUM(X341)</f>
        <v>25000</v>
      </c>
      <c r="Y340" s="246" t="n">
        <f aca="false">SUM(Y341)</f>
        <v>25000</v>
      </c>
      <c r="Z340" s="246" t="n">
        <f aca="false">SUM(Z341)</f>
        <v>40000</v>
      </c>
      <c r="AA340" s="246" t="n">
        <f aca="false">SUM(AA341)</f>
        <v>40000</v>
      </c>
      <c r="AB340" s="246" t="n">
        <f aca="false">SUM(AB341)</f>
        <v>21000</v>
      </c>
      <c r="AC340" s="246" t="n">
        <f aca="false">SUM(AC341)</f>
        <v>40000</v>
      </c>
      <c r="AD340" s="246" t="n">
        <f aca="false">SUM(AD341)</f>
        <v>40000</v>
      </c>
      <c r="AE340" s="246" t="n">
        <f aca="false">SUM(AE341)</f>
        <v>0</v>
      </c>
      <c r="AF340" s="246" t="n">
        <f aca="false">SUM(AF341)</f>
        <v>0</v>
      </c>
      <c r="AG340" s="246" t="n">
        <f aca="false">SUM(AG341)</f>
        <v>40000</v>
      </c>
      <c r="AH340" s="246" t="n">
        <f aca="false">SUM(AH341)</f>
        <v>22500</v>
      </c>
      <c r="AI340" s="246" t="n">
        <f aca="false">SUM(AI341)</f>
        <v>40000</v>
      </c>
      <c r="AJ340" s="246" t="n">
        <f aca="false">SUM(AJ341)</f>
        <v>10000</v>
      </c>
      <c r="AK340" s="246" t="n">
        <f aca="false">SUM(AK341)</f>
        <v>40000</v>
      </c>
      <c r="AL340" s="246" t="n">
        <f aca="false">SUM(AL341)</f>
        <v>0</v>
      </c>
      <c r="AM340" s="246" t="n">
        <f aca="false">SUM(AM341)</f>
        <v>0</v>
      </c>
      <c r="AN340" s="246" t="n">
        <f aca="false">SUM(AN341)</f>
        <v>40000</v>
      </c>
      <c r="AO340" s="237" t="n">
        <f aca="false">SUM(AN340/$AN$2)</f>
        <v>5308.91233658504</v>
      </c>
      <c r="AP340" s="246" t="n">
        <f aca="false">SUM(AP341)</f>
        <v>40000</v>
      </c>
      <c r="AQ340" s="246" t="n">
        <f aca="false">SUM(AQ341)</f>
        <v>0</v>
      </c>
      <c r="AR340" s="237" t="n">
        <f aca="false">SUM(AP340/$AN$2)</f>
        <v>5308.91233658504</v>
      </c>
      <c r="AS340" s="237"/>
      <c r="AT340" s="237" t="n">
        <f aca="false">SUM(AT341)</f>
        <v>2654</v>
      </c>
      <c r="AU340" s="237" t="n">
        <f aca="false">SUM(AU341)</f>
        <v>0</v>
      </c>
      <c r="AV340" s="237" t="n">
        <f aca="false">SUM(AV341)</f>
        <v>0</v>
      </c>
      <c r="AW340" s="237" t="n">
        <f aca="false">SUM(AR340+AU340-AV340)</f>
        <v>5308.91233658504</v>
      </c>
      <c r="AX340" s="45"/>
      <c r="AY340" s="45"/>
      <c r="AZ340" s="45"/>
      <c r="BA340" s="45"/>
      <c r="BB340" s="45"/>
      <c r="BC340" s="45"/>
      <c r="BD340" s="45" t="n">
        <f aca="false">SUM(AX340+AY340+AZ340+BA340+BB340+BC340)</f>
        <v>0</v>
      </c>
      <c r="BE340" s="45" t="n">
        <f aca="false">SUM(AW340-BD340)</f>
        <v>5308.91233658504</v>
      </c>
      <c r="BF340" s="45" t="n">
        <f aca="false">SUM(BE340-AW340)</f>
        <v>0</v>
      </c>
      <c r="BG340" s="45" t="n">
        <f aca="false">SUM(BG343)</f>
        <v>3981</v>
      </c>
      <c r="BH340" s="45" t="n">
        <f aca="false">SUM(BH343)</f>
        <v>5300</v>
      </c>
      <c r="BI340" s="45" t="n">
        <f aca="false">SUM(BI343)</f>
        <v>5300</v>
      </c>
      <c r="BJ340" s="45" t="n">
        <f aca="false">SUM(BJ343)</f>
        <v>1325</v>
      </c>
      <c r="BK340" s="45" t="n">
        <f aca="false">SUM(BK343)</f>
        <v>5300</v>
      </c>
      <c r="BL340" s="45" t="n">
        <f aca="false">SUM(BL343)</f>
        <v>5300</v>
      </c>
      <c r="BM340" s="46" t="n">
        <f aca="false">SUM(BJ340/BI340*100)</f>
        <v>25</v>
      </c>
    </row>
    <row r="341" customFormat="false" ht="12.75" hidden="true" customHeight="false" outlineLevel="0" collapsed="false">
      <c r="A341" s="233"/>
      <c r="B341" s="234"/>
      <c r="C341" s="234"/>
      <c r="D341" s="234"/>
      <c r="E341" s="234"/>
      <c r="F341" s="234"/>
      <c r="G341" s="234"/>
      <c r="H341" s="234"/>
      <c r="I341" s="244" t="s">
        <v>782</v>
      </c>
      <c r="J341" s="245"/>
      <c r="K341" s="246" t="n">
        <f aca="false">SUM(K343)</f>
        <v>7950.08</v>
      </c>
      <c r="L341" s="246" t="n">
        <f aca="false">SUM(L343)</f>
        <v>20000</v>
      </c>
      <c r="M341" s="246" t="n">
        <f aca="false">SUM(M343)</f>
        <v>20000</v>
      </c>
      <c r="N341" s="246" t="n">
        <f aca="false">SUM(N343)</f>
        <v>5000</v>
      </c>
      <c r="O341" s="246" t="n">
        <f aca="false">SUM(O343)</f>
        <v>5000</v>
      </c>
      <c r="P341" s="246" t="n">
        <f aca="false">SUM(P343)</f>
        <v>20000</v>
      </c>
      <c r="Q341" s="246" t="n">
        <f aca="false">SUM(Q343)</f>
        <v>20000</v>
      </c>
      <c r="R341" s="246" t="n">
        <f aca="false">SUM(R343)</f>
        <v>15000</v>
      </c>
      <c r="S341" s="246" t="n">
        <f aca="false">SUM(S343)</f>
        <v>20000</v>
      </c>
      <c r="T341" s="246" t="n">
        <f aca="false">SUM(T343)</f>
        <v>12500</v>
      </c>
      <c r="U341" s="246" t="n">
        <f aca="false">SUM(U343)</f>
        <v>0</v>
      </c>
      <c r="V341" s="246" t="n">
        <f aca="false">SUM(V343)</f>
        <v>100</v>
      </c>
      <c r="W341" s="246" t="n">
        <f aca="false">SUM(W343)</f>
        <v>20000</v>
      </c>
      <c r="X341" s="246" t="n">
        <f aca="false">SUM(X343)</f>
        <v>25000</v>
      </c>
      <c r="Y341" s="246" t="n">
        <f aca="false">SUM(Y343)</f>
        <v>25000</v>
      </c>
      <c r="Z341" s="246" t="n">
        <f aca="false">SUM(Z343)</f>
        <v>40000</v>
      </c>
      <c r="AA341" s="246" t="n">
        <f aca="false">SUM(AA343)</f>
        <v>40000</v>
      </c>
      <c r="AB341" s="246" t="n">
        <f aca="false">SUM(AB343)</f>
        <v>21000</v>
      </c>
      <c r="AC341" s="246" t="n">
        <f aca="false">SUM(AC343)</f>
        <v>40000</v>
      </c>
      <c r="AD341" s="246" t="n">
        <f aca="false">SUM(AD343)</f>
        <v>40000</v>
      </c>
      <c r="AE341" s="246" t="n">
        <f aca="false">SUM(AE343)</f>
        <v>0</v>
      </c>
      <c r="AF341" s="246" t="n">
        <f aca="false">SUM(AF343)</f>
        <v>0</v>
      </c>
      <c r="AG341" s="246" t="n">
        <f aca="false">SUM(AG343)</f>
        <v>40000</v>
      </c>
      <c r="AH341" s="246" t="n">
        <f aca="false">SUM(AH343)</f>
        <v>22500</v>
      </c>
      <c r="AI341" s="246" t="n">
        <f aca="false">SUM(AI343)</f>
        <v>40000</v>
      </c>
      <c r="AJ341" s="246" t="n">
        <f aca="false">SUM(AJ343)</f>
        <v>10000</v>
      </c>
      <c r="AK341" s="246" t="n">
        <f aca="false">SUM(AK343)</f>
        <v>40000</v>
      </c>
      <c r="AL341" s="246" t="n">
        <f aca="false">SUM(AL343)</f>
        <v>0</v>
      </c>
      <c r="AM341" s="246" t="n">
        <f aca="false">SUM(AM343)</f>
        <v>0</v>
      </c>
      <c r="AN341" s="246" t="n">
        <f aca="false">SUM(AN343)</f>
        <v>40000</v>
      </c>
      <c r="AO341" s="237" t="n">
        <f aca="false">SUM(AN341/$AN$2)</f>
        <v>5308.91233658504</v>
      </c>
      <c r="AP341" s="246" t="n">
        <f aca="false">SUM(AP343)</f>
        <v>40000</v>
      </c>
      <c r="AQ341" s="246" t="n">
        <f aca="false">SUM(AQ343)</f>
        <v>0</v>
      </c>
      <c r="AR341" s="237" t="n">
        <f aca="false">SUM(AP341/$AN$2)</f>
        <v>5308.91233658504</v>
      </c>
      <c r="AS341" s="237"/>
      <c r="AT341" s="237" t="n">
        <f aca="false">SUM(AT343)</f>
        <v>2654</v>
      </c>
      <c r="AU341" s="237" t="n">
        <f aca="false">SUM(AU343)</f>
        <v>0</v>
      </c>
      <c r="AV341" s="237" t="n">
        <f aca="false">SUM(AV343)</f>
        <v>0</v>
      </c>
      <c r="AW341" s="237" t="n">
        <f aca="false">SUM(AR341+AU341-AV341)</f>
        <v>5308.91233658504</v>
      </c>
      <c r="AX341" s="45"/>
      <c r="AY341" s="45"/>
      <c r="AZ341" s="45"/>
      <c r="BA341" s="45"/>
      <c r="BB341" s="45"/>
      <c r="BC341" s="45"/>
      <c r="BD341" s="45" t="n">
        <f aca="false">SUM(AX341+AY341+AZ341+BA341+BB341+BC341)</f>
        <v>0</v>
      </c>
      <c r="BE341" s="45" t="n">
        <f aca="false">SUM(AW341-BD341)</f>
        <v>5308.91233658504</v>
      </c>
      <c r="BF341" s="45" t="n">
        <f aca="false">SUM(BE341-AW341)</f>
        <v>0</v>
      </c>
      <c r="BG341" s="45"/>
      <c r="BH341" s="45" t="n">
        <f aca="false">SUM(BH342)</f>
        <v>5300</v>
      </c>
      <c r="BI341" s="45" t="n">
        <f aca="false">SUM(BI342)</f>
        <v>5300</v>
      </c>
      <c r="BJ341" s="45" t="n">
        <f aca="false">SUM(BJ342)</f>
        <v>1325</v>
      </c>
      <c r="BK341" s="45" t="n">
        <f aca="false">SUM(BK342)</f>
        <v>5300</v>
      </c>
      <c r="BL341" s="45" t="n">
        <f aca="false">SUM(BL342)</f>
        <v>5300</v>
      </c>
      <c r="BM341" s="46" t="n">
        <f aca="false">SUM(BJ341/BI341*100)</f>
        <v>25</v>
      </c>
    </row>
    <row r="342" customFormat="false" ht="12.75" hidden="true" customHeight="false" outlineLevel="0" collapsed="false">
      <c r="A342" s="233"/>
      <c r="B342" s="234" t="s">
        <v>554</v>
      </c>
      <c r="C342" s="234"/>
      <c r="D342" s="234"/>
      <c r="E342" s="234"/>
      <c r="F342" s="234"/>
      <c r="G342" s="234"/>
      <c r="H342" s="234"/>
      <c r="I342" s="250" t="s">
        <v>555</v>
      </c>
      <c r="J342" s="245" t="s">
        <v>39</v>
      </c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  <c r="AJ342" s="246"/>
      <c r="AK342" s="246"/>
      <c r="AL342" s="246"/>
      <c r="AM342" s="246"/>
      <c r="AN342" s="246"/>
      <c r="AO342" s="237" t="n">
        <f aca="false">SUM(AN342/$AN$2)</f>
        <v>0</v>
      </c>
      <c r="AP342" s="246" t="n">
        <v>40000</v>
      </c>
      <c r="AQ342" s="246"/>
      <c r="AR342" s="237" t="n">
        <f aca="false">SUM(AP342/$AN$2)</f>
        <v>5308.91233658504</v>
      </c>
      <c r="AS342" s="237"/>
      <c r="AT342" s="237" t="n">
        <v>40000</v>
      </c>
      <c r="AU342" s="237"/>
      <c r="AV342" s="237"/>
      <c r="AW342" s="237" t="n">
        <f aca="false">SUM(AR342+AU342-AV342)</f>
        <v>5308.91233658504</v>
      </c>
      <c r="AX342" s="45"/>
      <c r="AY342" s="45"/>
      <c r="AZ342" s="45"/>
      <c r="BA342" s="45"/>
      <c r="BB342" s="45"/>
      <c r="BC342" s="45"/>
      <c r="BD342" s="45" t="n">
        <f aca="false">SUM(AX342+AY342+AZ342+BA342+BB342+BC342)</f>
        <v>0</v>
      </c>
      <c r="BE342" s="45" t="n">
        <f aca="false">SUM(AW342-BD342)</f>
        <v>5308.91233658504</v>
      </c>
      <c r="BF342" s="45" t="n">
        <f aca="false">SUM(BE342-AW342)</f>
        <v>0</v>
      </c>
      <c r="BG342" s="45"/>
      <c r="BH342" s="45" t="n">
        <v>5300</v>
      </c>
      <c r="BI342" s="45" t="n">
        <v>5300</v>
      </c>
      <c r="BJ342" s="45" t="n">
        <f aca="false">SUM(BJ343)</f>
        <v>1325</v>
      </c>
      <c r="BK342" s="45" t="n">
        <v>5300</v>
      </c>
      <c r="BL342" s="45" t="n">
        <v>5300</v>
      </c>
      <c r="BM342" s="46" t="n">
        <f aca="false">SUM(BJ342/BI342*100)</f>
        <v>25</v>
      </c>
    </row>
    <row r="343" customFormat="false" ht="12.75" hidden="true" customHeight="false" outlineLevel="0" collapsed="false">
      <c r="A343" s="254"/>
      <c r="B343" s="247"/>
      <c r="C343" s="247"/>
      <c r="D343" s="247"/>
      <c r="E343" s="247"/>
      <c r="F343" s="247"/>
      <c r="G343" s="247"/>
      <c r="H343" s="247"/>
      <c r="I343" s="235" t="n">
        <v>3</v>
      </c>
      <c r="J343" s="236" t="s">
        <v>234</v>
      </c>
      <c r="K343" s="237" t="n">
        <f aca="false">SUM(K344)</f>
        <v>7950.08</v>
      </c>
      <c r="L343" s="237" t="n">
        <f aca="false">SUM(L344)</f>
        <v>20000</v>
      </c>
      <c r="M343" s="237" t="n">
        <f aca="false">SUM(M344)</f>
        <v>20000</v>
      </c>
      <c r="N343" s="237" t="n">
        <f aca="false">SUM(N344)</f>
        <v>5000</v>
      </c>
      <c r="O343" s="237" t="n">
        <f aca="false">SUM(O344)</f>
        <v>5000</v>
      </c>
      <c r="P343" s="237" t="n">
        <f aca="false">SUM(P344)</f>
        <v>20000</v>
      </c>
      <c r="Q343" s="237" t="n">
        <f aca="false">SUM(Q344)</f>
        <v>20000</v>
      </c>
      <c r="R343" s="237" t="n">
        <f aca="false">SUM(R344)</f>
        <v>15000</v>
      </c>
      <c r="S343" s="237" t="n">
        <f aca="false">SUM(S344)</f>
        <v>20000</v>
      </c>
      <c r="T343" s="237" t="n">
        <f aca="false">SUM(T344)</f>
        <v>12500</v>
      </c>
      <c r="U343" s="237" t="n">
        <f aca="false">SUM(U344)</f>
        <v>0</v>
      </c>
      <c r="V343" s="237" t="n">
        <f aca="false">SUM(V344)</f>
        <v>100</v>
      </c>
      <c r="W343" s="237" t="n">
        <f aca="false">SUM(W344)</f>
        <v>20000</v>
      </c>
      <c r="X343" s="237" t="n">
        <f aca="false">SUM(X344)</f>
        <v>25000</v>
      </c>
      <c r="Y343" s="237" t="n">
        <f aca="false">SUM(Y344)</f>
        <v>25000</v>
      </c>
      <c r="Z343" s="237" t="n">
        <f aca="false">SUM(Z344)</f>
        <v>40000</v>
      </c>
      <c r="AA343" s="237" t="n">
        <f aca="false">SUM(AA344)</f>
        <v>40000</v>
      </c>
      <c r="AB343" s="237" t="n">
        <f aca="false">SUM(AB344)</f>
        <v>21000</v>
      </c>
      <c r="AC343" s="237" t="n">
        <f aca="false">SUM(AC344)</f>
        <v>40000</v>
      </c>
      <c r="AD343" s="237" t="n">
        <f aca="false">SUM(AD344)</f>
        <v>40000</v>
      </c>
      <c r="AE343" s="237" t="n">
        <f aca="false">SUM(AE344)</f>
        <v>0</v>
      </c>
      <c r="AF343" s="237" t="n">
        <f aca="false">SUM(AF344)</f>
        <v>0</v>
      </c>
      <c r="AG343" s="237" t="n">
        <f aca="false">SUM(AG344)</f>
        <v>40000</v>
      </c>
      <c r="AH343" s="237" t="n">
        <f aca="false">SUM(AH344)</f>
        <v>22500</v>
      </c>
      <c r="AI343" s="237" t="n">
        <f aca="false">SUM(AI344)</f>
        <v>40000</v>
      </c>
      <c r="AJ343" s="237" t="n">
        <f aca="false">SUM(AJ344)</f>
        <v>10000</v>
      </c>
      <c r="AK343" s="237" t="n">
        <f aca="false">SUM(AK344)</f>
        <v>40000</v>
      </c>
      <c r="AL343" s="237" t="n">
        <f aca="false">SUM(AL344)</f>
        <v>0</v>
      </c>
      <c r="AM343" s="237" t="n">
        <f aca="false">SUM(AM344)</f>
        <v>0</v>
      </c>
      <c r="AN343" s="237" t="n">
        <f aca="false">SUM(AN344)</f>
        <v>40000</v>
      </c>
      <c r="AO343" s="237" t="n">
        <f aca="false">SUM(AN343/$AN$2)</f>
        <v>5308.91233658504</v>
      </c>
      <c r="AP343" s="237" t="n">
        <f aca="false">SUM(AP344)</f>
        <v>40000</v>
      </c>
      <c r="AQ343" s="237" t="n">
        <f aca="false">SUM(AQ344)</f>
        <v>0</v>
      </c>
      <c r="AR343" s="237" t="n">
        <f aca="false">SUM(AP343/$AN$2)</f>
        <v>5308.91233658504</v>
      </c>
      <c r="AS343" s="237"/>
      <c r="AT343" s="237" t="n">
        <f aca="false">SUM(AT344)</f>
        <v>2654</v>
      </c>
      <c r="AU343" s="237" t="n">
        <f aca="false">SUM(AU344)</f>
        <v>0</v>
      </c>
      <c r="AV343" s="237" t="n">
        <f aca="false">SUM(AV344)</f>
        <v>0</v>
      </c>
      <c r="AW343" s="237" t="n">
        <f aca="false">SUM(AR343+AU343-AV343)</f>
        <v>5308.91233658504</v>
      </c>
      <c r="AX343" s="45"/>
      <c r="AY343" s="45"/>
      <c r="AZ343" s="45"/>
      <c r="BA343" s="45"/>
      <c r="BB343" s="45"/>
      <c r="BC343" s="45"/>
      <c r="BD343" s="45" t="n">
        <f aca="false">SUM(AX343+AY343+AZ343+BA343+BB343+BC343)</f>
        <v>0</v>
      </c>
      <c r="BE343" s="45" t="n">
        <f aca="false">SUM(AW343-BD343)</f>
        <v>5308.91233658504</v>
      </c>
      <c r="BF343" s="45" t="n">
        <f aca="false">SUM(BE343-AW343)</f>
        <v>0</v>
      </c>
      <c r="BG343" s="45" t="n">
        <f aca="false">SUM(BG344)</f>
        <v>3981</v>
      </c>
      <c r="BH343" s="45" t="n">
        <f aca="false">SUM(BH344)</f>
        <v>5300</v>
      </c>
      <c r="BI343" s="45" t="n">
        <f aca="false">SUM(BI344)</f>
        <v>5300</v>
      </c>
      <c r="BJ343" s="45" t="n">
        <f aca="false">SUM(BJ344)</f>
        <v>1325</v>
      </c>
      <c r="BK343" s="45" t="n">
        <f aca="false">SUM(BK344)</f>
        <v>5300</v>
      </c>
      <c r="BL343" s="45" t="n">
        <f aca="false">SUM(BL344)</f>
        <v>5300</v>
      </c>
      <c r="BM343" s="46" t="n">
        <f aca="false">SUM(BJ343/BI343*100)</f>
        <v>25</v>
      </c>
    </row>
    <row r="344" customFormat="false" ht="12.75" hidden="true" customHeight="false" outlineLevel="0" collapsed="false">
      <c r="A344" s="254"/>
      <c r="B344" s="247" t="s">
        <v>555</v>
      </c>
      <c r="C344" s="247"/>
      <c r="D344" s="247"/>
      <c r="E344" s="247"/>
      <c r="F344" s="247"/>
      <c r="G344" s="247"/>
      <c r="H344" s="247"/>
      <c r="I344" s="235" t="n">
        <v>38</v>
      </c>
      <c r="J344" s="236" t="s">
        <v>383</v>
      </c>
      <c r="K344" s="237" t="n">
        <f aca="false">SUM(K345)</f>
        <v>7950.08</v>
      </c>
      <c r="L344" s="237" t="n">
        <f aca="false">SUM(L345)</f>
        <v>20000</v>
      </c>
      <c r="M344" s="237" t="n">
        <f aca="false">SUM(M345)</f>
        <v>20000</v>
      </c>
      <c r="N344" s="237" t="n">
        <f aca="false">SUM(N345)</f>
        <v>5000</v>
      </c>
      <c r="O344" s="237" t="n">
        <f aca="false">SUM(O345)</f>
        <v>5000</v>
      </c>
      <c r="P344" s="237" t="n">
        <f aca="false">SUM(P345)</f>
        <v>20000</v>
      </c>
      <c r="Q344" s="237" t="n">
        <f aca="false">SUM(Q345)</f>
        <v>20000</v>
      </c>
      <c r="R344" s="237" t="n">
        <f aca="false">SUM(R345)</f>
        <v>15000</v>
      </c>
      <c r="S344" s="237" t="n">
        <f aca="false">SUM(S345)</f>
        <v>20000</v>
      </c>
      <c r="T344" s="237" t="n">
        <f aca="false">SUM(T345)</f>
        <v>12500</v>
      </c>
      <c r="U344" s="237" t="n">
        <f aca="false">SUM(U345)</f>
        <v>0</v>
      </c>
      <c r="V344" s="237" t="n">
        <f aca="false">SUM(V345)</f>
        <v>100</v>
      </c>
      <c r="W344" s="237" t="n">
        <f aca="false">SUM(W345)</f>
        <v>20000</v>
      </c>
      <c r="X344" s="237" t="n">
        <f aca="false">SUM(X345)</f>
        <v>25000</v>
      </c>
      <c r="Y344" s="237" t="n">
        <f aca="false">SUM(Y345)</f>
        <v>25000</v>
      </c>
      <c r="Z344" s="237" t="n">
        <f aca="false">SUM(Z345)</f>
        <v>40000</v>
      </c>
      <c r="AA344" s="237" t="n">
        <f aca="false">SUM(AA345)</f>
        <v>40000</v>
      </c>
      <c r="AB344" s="237" t="n">
        <f aca="false">SUM(AB345)</f>
        <v>21000</v>
      </c>
      <c r="AC344" s="237" t="n">
        <f aca="false">SUM(AC345)</f>
        <v>40000</v>
      </c>
      <c r="AD344" s="237" t="n">
        <f aca="false">SUM(AD345)</f>
        <v>40000</v>
      </c>
      <c r="AE344" s="237" t="n">
        <f aca="false">SUM(AE345)</f>
        <v>0</v>
      </c>
      <c r="AF344" s="237" t="n">
        <f aca="false">SUM(AF345)</f>
        <v>0</v>
      </c>
      <c r="AG344" s="237" t="n">
        <f aca="false">SUM(AG345)</f>
        <v>40000</v>
      </c>
      <c r="AH344" s="237" t="n">
        <f aca="false">SUM(AH345)</f>
        <v>22500</v>
      </c>
      <c r="AI344" s="237" t="n">
        <f aca="false">SUM(AI345)</f>
        <v>40000</v>
      </c>
      <c r="AJ344" s="237" t="n">
        <f aca="false">SUM(AJ345)</f>
        <v>10000</v>
      </c>
      <c r="AK344" s="237" t="n">
        <f aca="false">SUM(AK345)</f>
        <v>40000</v>
      </c>
      <c r="AL344" s="237" t="n">
        <f aca="false">SUM(AL345)</f>
        <v>0</v>
      </c>
      <c r="AM344" s="237" t="n">
        <f aca="false">SUM(AM345)</f>
        <v>0</v>
      </c>
      <c r="AN344" s="237" t="n">
        <f aca="false">SUM(AN345)</f>
        <v>40000</v>
      </c>
      <c r="AO344" s="237" t="n">
        <f aca="false">SUM(AN344/$AN$2)</f>
        <v>5308.91233658504</v>
      </c>
      <c r="AP344" s="237" t="n">
        <f aca="false">SUM(AP345)</f>
        <v>40000</v>
      </c>
      <c r="AQ344" s="237"/>
      <c r="AR344" s="237" t="n">
        <f aca="false">SUM(AP344/$AN$2)</f>
        <v>5308.91233658504</v>
      </c>
      <c r="AS344" s="237"/>
      <c r="AT344" s="237" t="n">
        <f aca="false">SUM(AT345)</f>
        <v>2654</v>
      </c>
      <c r="AU344" s="237" t="n">
        <f aca="false">SUM(AU345)</f>
        <v>0</v>
      </c>
      <c r="AV344" s="237" t="n">
        <f aca="false">SUM(AV345)</f>
        <v>0</v>
      </c>
      <c r="AW344" s="237" t="n">
        <f aca="false">SUM(AR344+AU344-AV344)</f>
        <v>5308.91233658504</v>
      </c>
      <c r="AX344" s="45"/>
      <c r="AY344" s="45"/>
      <c r="AZ344" s="45"/>
      <c r="BA344" s="45"/>
      <c r="BB344" s="45"/>
      <c r="BC344" s="45"/>
      <c r="BD344" s="45" t="n">
        <f aca="false">SUM(AX344+AY344+AZ344+BA344+BB344+BC344)</f>
        <v>0</v>
      </c>
      <c r="BE344" s="45" t="n">
        <f aca="false">SUM(AW344-BD344)</f>
        <v>5308.91233658504</v>
      </c>
      <c r="BF344" s="45" t="n">
        <f aca="false">SUM(BE344-AW344)</f>
        <v>0</v>
      </c>
      <c r="BG344" s="45" t="n">
        <f aca="false">SUM(BG345)</f>
        <v>3981</v>
      </c>
      <c r="BH344" s="45" t="n">
        <f aca="false">SUM(BH345)</f>
        <v>5300</v>
      </c>
      <c r="BI344" s="45" t="n">
        <f aca="false">SUM(BI345)</f>
        <v>5300</v>
      </c>
      <c r="BJ344" s="45" t="n">
        <f aca="false">SUM(BJ345)</f>
        <v>1325</v>
      </c>
      <c r="BK344" s="45" t="n">
        <v>5300</v>
      </c>
      <c r="BL344" s="45" t="n">
        <v>5300</v>
      </c>
      <c r="BM344" s="46" t="n">
        <f aca="false">SUM(BJ344/BI344*100)</f>
        <v>25</v>
      </c>
    </row>
    <row r="345" customFormat="false" ht="12.75" hidden="true" customHeight="false" outlineLevel="0" collapsed="false">
      <c r="A345" s="233"/>
      <c r="B345" s="234"/>
      <c r="C345" s="234"/>
      <c r="D345" s="234"/>
      <c r="E345" s="234"/>
      <c r="F345" s="234"/>
      <c r="G345" s="234"/>
      <c r="H345" s="234"/>
      <c r="I345" s="244" t="n">
        <v>381</v>
      </c>
      <c r="J345" s="245" t="s">
        <v>197</v>
      </c>
      <c r="K345" s="246" t="n">
        <f aca="false">SUM(K346)</f>
        <v>7950.08</v>
      </c>
      <c r="L345" s="246" t="n">
        <f aca="false">SUM(L346)</f>
        <v>20000</v>
      </c>
      <c r="M345" s="246" t="n">
        <f aca="false">SUM(M346)</f>
        <v>20000</v>
      </c>
      <c r="N345" s="246" t="n">
        <f aca="false">SUM(N346)</f>
        <v>5000</v>
      </c>
      <c r="O345" s="246" t="n">
        <f aca="false">SUM(O346)</f>
        <v>5000</v>
      </c>
      <c r="P345" s="246" t="n">
        <f aca="false">SUM(P346)</f>
        <v>20000</v>
      </c>
      <c r="Q345" s="246" t="n">
        <f aca="false">SUM(Q346)</f>
        <v>20000</v>
      </c>
      <c r="R345" s="246" t="n">
        <f aca="false">SUM(R346)</f>
        <v>15000</v>
      </c>
      <c r="S345" s="246" t="n">
        <f aca="false">SUM(S346)</f>
        <v>20000</v>
      </c>
      <c r="T345" s="246" t="n">
        <f aca="false">SUM(T346)</f>
        <v>12500</v>
      </c>
      <c r="U345" s="246" t="n">
        <f aca="false">SUM(U346)</f>
        <v>0</v>
      </c>
      <c r="V345" s="246" t="n">
        <f aca="false">SUM(V346)</f>
        <v>100</v>
      </c>
      <c r="W345" s="246" t="n">
        <f aca="false">SUM(W346)</f>
        <v>20000</v>
      </c>
      <c r="X345" s="246" t="n">
        <f aca="false">SUM(X346)</f>
        <v>25000</v>
      </c>
      <c r="Y345" s="246" t="n">
        <f aca="false">SUM(Y346)</f>
        <v>25000</v>
      </c>
      <c r="Z345" s="246" t="n">
        <f aca="false">SUM(Z346)</f>
        <v>40000</v>
      </c>
      <c r="AA345" s="246" t="n">
        <f aca="false">SUM(AA346)</f>
        <v>40000</v>
      </c>
      <c r="AB345" s="246" t="n">
        <f aca="false">SUM(AB346)</f>
        <v>21000</v>
      </c>
      <c r="AC345" s="246" t="n">
        <f aca="false">SUM(AC346)</f>
        <v>40000</v>
      </c>
      <c r="AD345" s="246" t="n">
        <f aca="false">SUM(AD346)</f>
        <v>40000</v>
      </c>
      <c r="AE345" s="246" t="n">
        <f aca="false">SUM(AE346)</f>
        <v>0</v>
      </c>
      <c r="AF345" s="246" t="n">
        <f aca="false">SUM(AF346)</f>
        <v>0</v>
      </c>
      <c r="AG345" s="246" t="n">
        <f aca="false">SUM(AG346)</f>
        <v>40000</v>
      </c>
      <c r="AH345" s="246" t="n">
        <f aca="false">SUM(AH346)</f>
        <v>22500</v>
      </c>
      <c r="AI345" s="246" t="n">
        <f aca="false">SUM(AI346)</f>
        <v>40000</v>
      </c>
      <c r="AJ345" s="246" t="n">
        <f aca="false">SUM(AJ346)</f>
        <v>10000</v>
      </c>
      <c r="AK345" s="246" t="n">
        <f aca="false">SUM(AK346)</f>
        <v>40000</v>
      </c>
      <c r="AL345" s="246" t="n">
        <f aca="false">SUM(AL346)</f>
        <v>0</v>
      </c>
      <c r="AM345" s="246" t="n">
        <f aca="false">SUM(AM346)</f>
        <v>0</v>
      </c>
      <c r="AN345" s="246" t="n">
        <f aca="false">SUM(AN346)</f>
        <v>40000</v>
      </c>
      <c r="AO345" s="237" t="n">
        <f aca="false">SUM(AN345/$AN$2)</f>
        <v>5308.91233658504</v>
      </c>
      <c r="AP345" s="246" t="n">
        <f aca="false">SUM(AP346)</f>
        <v>40000</v>
      </c>
      <c r="AQ345" s="246"/>
      <c r="AR345" s="237" t="n">
        <f aca="false">SUM(AP345/$AN$2)</f>
        <v>5308.91233658504</v>
      </c>
      <c r="AS345" s="237"/>
      <c r="AT345" s="237" t="n">
        <f aca="false">SUM(AT346)</f>
        <v>2654</v>
      </c>
      <c r="AU345" s="237" t="n">
        <f aca="false">SUM(AU346)</f>
        <v>0</v>
      </c>
      <c r="AV345" s="237" t="n">
        <f aca="false">SUM(AV346)</f>
        <v>0</v>
      </c>
      <c r="AW345" s="237" t="n">
        <f aca="false">SUM(AR345+AU345-AV345)</f>
        <v>5308.91233658504</v>
      </c>
      <c r="AX345" s="45"/>
      <c r="AY345" s="45"/>
      <c r="AZ345" s="45"/>
      <c r="BA345" s="45"/>
      <c r="BB345" s="45"/>
      <c r="BC345" s="45"/>
      <c r="BD345" s="45" t="n">
        <f aca="false">SUM(AX345+AY345+AZ345+BA345+BB345+BC345)</f>
        <v>0</v>
      </c>
      <c r="BE345" s="45" t="n">
        <f aca="false">SUM(AW345-BD345)</f>
        <v>5308.91233658504</v>
      </c>
      <c r="BF345" s="45" t="n">
        <f aca="false">SUM(BE345-AW345)</f>
        <v>0</v>
      </c>
      <c r="BG345" s="45" t="n">
        <f aca="false">SUM(BG346)</f>
        <v>3981</v>
      </c>
      <c r="BH345" s="45" t="n">
        <f aca="false">SUM(BH346)</f>
        <v>5300</v>
      </c>
      <c r="BI345" s="45" t="n">
        <f aca="false">SUM(BI346)</f>
        <v>5300</v>
      </c>
      <c r="BJ345" s="45" t="n">
        <f aca="false">SUM(BJ346)</f>
        <v>1325</v>
      </c>
      <c r="BK345" s="45"/>
      <c r="BL345" s="45"/>
      <c r="BM345" s="46" t="n">
        <f aca="false">SUM(BJ345/BI345*100)</f>
        <v>25</v>
      </c>
    </row>
    <row r="346" customFormat="false" ht="12.75" hidden="true" customHeight="false" outlineLevel="0" collapsed="false">
      <c r="A346" s="233"/>
      <c r="B346" s="234"/>
      <c r="C346" s="234"/>
      <c r="D346" s="234"/>
      <c r="E346" s="234"/>
      <c r="F346" s="234"/>
      <c r="G346" s="234"/>
      <c r="H346" s="234"/>
      <c r="I346" s="244" t="n">
        <v>38113</v>
      </c>
      <c r="J346" s="245" t="s">
        <v>789</v>
      </c>
      <c r="K346" s="246" t="n">
        <v>7950.08</v>
      </c>
      <c r="L346" s="246" t="n">
        <v>20000</v>
      </c>
      <c r="M346" s="246" t="n">
        <v>20000</v>
      </c>
      <c r="N346" s="246" t="n">
        <v>5000</v>
      </c>
      <c r="O346" s="246" t="n">
        <v>5000</v>
      </c>
      <c r="P346" s="246" t="n">
        <v>20000</v>
      </c>
      <c r="Q346" s="246" t="n">
        <v>20000</v>
      </c>
      <c r="R346" s="246" t="n">
        <v>15000</v>
      </c>
      <c r="S346" s="246" t="n">
        <v>20000</v>
      </c>
      <c r="T346" s="246" t="n">
        <v>12500</v>
      </c>
      <c r="U346" s="246"/>
      <c r="V346" s="237" t="n">
        <f aca="false">S346/P346*100</f>
        <v>100</v>
      </c>
      <c r="W346" s="237" t="n">
        <v>20000</v>
      </c>
      <c r="X346" s="246" t="n">
        <v>25000</v>
      </c>
      <c r="Y346" s="246" t="n">
        <v>25000</v>
      </c>
      <c r="Z346" s="246" t="n">
        <v>40000</v>
      </c>
      <c r="AA346" s="246" t="n">
        <v>40000</v>
      </c>
      <c r="AB346" s="246" t="n">
        <v>21000</v>
      </c>
      <c r="AC346" s="246" t="n">
        <v>40000</v>
      </c>
      <c r="AD346" s="246" t="n">
        <v>40000</v>
      </c>
      <c r="AE346" s="246"/>
      <c r="AF346" s="246"/>
      <c r="AG346" s="248" t="n">
        <f aca="false">SUM(AD346+AE346-AF346)</f>
        <v>40000</v>
      </c>
      <c r="AH346" s="246" t="n">
        <v>22500</v>
      </c>
      <c r="AI346" s="246" t="n">
        <v>40000</v>
      </c>
      <c r="AJ346" s="45" t="n">
        <v>10000</v>
      </c>
      <c r="AK346" s="246" t="n">
        <v>40000</v>
      </c>
      <c r="AL346" s="246"/>
      <c r="AM346" s="246"/>
      <c r="AN346" s="45" t="n">
        <f aca="false">SUM(AK346+AL346-AM346)</f>
        <v>40000</v>
      </c>
      <c r="AO346" s="237" t="n">
        <f aca="false">SUM(AN346/$AN$2)</f>
        <v>5308.91233658504</v>
      </c>
      <c r="AP346" s="45" t="n">
        <v>40000</v>
      </c>
      <c r="AQ346" s="45"/>
      <c r="AR346" s="237" t="n">
        <f aca="false">SUM(AP346/$AN$2)</f>
        <v>5308.91233658504</v>
      </c>
      <c r="AS346" s="237" t="n">
        <v>2654</v>
      </c>
      <c r="AT346" s="237" t="n">
        <v>2654</v>
      </c>
      <c r="AU346" s="237"/>
      <c r="AV346" s="237"/>
      <c r="AW346" s="237" t="n">
        <f aca="false">SUM(AR346+AU346-AV346)</f>
        <v>5308.91233658504</v>
      </c>
      <c r="AX346" s="45"/>
      <c r="AY346" s="45"/>
      <c r="AZ346" s="45" t="n">
        <v>5308.91</v>
      </c>
      <c r="BA346" s="45"/>
      <c r="BB346" s="45"/>
      <c r="BC346" s="45"/>
      <c r="BD346" s="45" t="n">
        <f aca="false">SUM(AX346+AY346+AZ346+BA346+BB346+BC346)</f>
        <v>5308.91</v>
      </c>
      <c r="BE346" s="45" t="n">
        <f aca="false">SUM(AW346-BD346)</f>
        <v>0.00233658504203049</v>
      </c>
      <c r="BF346" s="45" t="n">
        <f aca="false">SUM(BE346-AW346)</f>
        <v>-5308.91</v>
      </c>
      <c r="BG346" s="45" t="n">
        <v>3981</v>
      </c>
      <c r="BH346" s="45" t="n">
        <v>5300</v>
      </c>
      <c r="BI346" s="45" t="n">
        <v>5300</v>
      </c>
      <c r="BJ346" s="45" t="n">
        <v>1325</v>
      </c>
      <c r="BK346" s="45"/>
      <c r="BL346" s="45"/>
      <c r="BM346" s="46" t="n">
        <f aca="false">SUM(BJ346/BI346*100)</f>
        <v>25</v>
      </c>
    </row>
    <row r="347" customFormat="false" ht="12.75" hidden="true" customHeight="false" outlineLevel="0" collapsed="false">
      <c r="A347" s="233" t="s">
        <v>790</v>
      </c>
      <c r="B347" s="234"/>
      <c r="C347" s="234"/>
      <c r="D347" s="234"/>
      <c r="E347" s="234"/>
      <c r="F347" s="234"/>
      <c r="G347" s="234"/>
      <c r="H347" s="234"/>
      <c r="I347" s="244" t="s">
        <v>533</v>
      </c>
      <c r="J347" s="245" t="s">
        <v>791</v>
      </c>
      <c r="K347" s="246" t="n">
        <f aca="false">SUM(K348)</f>
        <v>77000</v>
      </c>
      <c r="L347" s="246" t="n">
        <f aca="false">SUM(L348)</f>
        <v>30000</v>
      </c>
      <c r="M347" s="246" t="n">
        <f aca="false">SUM(M348)</f>
        <v>30000</v>
      </c>
      <c r="N347" s="246" t="n">
        <f aca="false">SUM(N348)</f>
        <v>17000</v>
      </c>
      <c r="O347" s="246" t="n">
        <f aca="false">SUM(O348)</f>
        <v>17000</v>
      </c>
      <c r="P347" s="246" t="n">
        <f aca="false">SUM(P348)</f>
        <v>15000</v>
      </c>
      <c r="Q347" s="246" t="n">
        <f aca="false">SUM(Q348)</f>
        <v>15000</v>
      </c>
      <c r="R347" s="246" t="n">
        <f aca="false">SUM(R348)</f>
        <v>22000</v>
      </c>
      <c r="S347" s="246" t="n">
        <f aca="false">SUM(S348)</f>
        <v>25000</v>
      </c>
      <c r="T347" s="246" t="n">
        <f aca="false">SUM(T348)</f>
        <v>13500</v>
      </c>
      <c r="U347" s="246" t="n">
        <f aca="false">SUM(U348)</f>
        <v>0</v>
      </c>
      <c r="V347" s="246" t="e">
        <f aca="false">SUM(V348)</f>
        <v>#DIV/0!</v>
      </c>
      <c r="W347" s="246" t="n">
        <f aca="false">SUM(W348)</f>
        <v>30000</v>
      </c>
      <c r="X347" s="246" t="n">
        <f aca="false">SUM(X348)</f>
        <v>85000</v>
      </c>
      <c r="Y347" s="246" t="n">
        <f aca="false">SUM(Y348)</f>
        <v>125000</v>
      </c>
      <c r="Z347" s="246" t="n">
        <f aca="false">SUM(Z348)</f>
        <v>185000</v>
      </c>
      <c r="AA347" s="246" t="n">
        <f aca="false">SUM(AA348)</f>
        <v>179000</v>
      </c>
      <c r="AB347" s="246" t="n">
        <f aca="false">SUM(AB348)</f>
        <v>58000</v>
      </c>
      <c r="AC347" s="246" t="n">
        <f aca="false">SUM(AC348)</f>
        <v>229000</v>
      </c>
      <c r="AD347" s="246" t="n">
        <f aca="false">SUM(AD348)</f>
        <v>229000</v>
      </c>
      <c r="AE347" s="246" t="n">
        <f aca="false">SUM(AE348)</f>
        <v>0</v>
      </c>
      <c r="AF347" s="246" t="n">
        <f aca="false">SUM(AF348)</f>
        <v>0</v>
      </c>
      <c r="AG347" s="246" t="n">
        <f aca="false">SUM(AG348)</f>
        <v>241000</v>
      </c>
      <c r="AH347" s="246" t="n">
        <f aca="false">SUM(AH348)</f>
        <v>161500</v>
      </c>
      <c r="AI347" s="246" t="n">
        <f aca="false">SUM(AI348)</f>
        <v>232000</v>
      </c>
      <c r="AJ347" s="246" t="n">
        <f aca="false">SUM(AJ348)</f>
        <v>112500</v>
      </c>
      <c r="AK347" s="246" t="n">
        <f aca="false">SUM(AK348)</f>
        <v>293000</v>
      </c>
      <c r="AL347" s="246" t="n">
        <f aca="false">SUM(AL348)</f>
        <v>47000</v>
      </c>
      <c r="AM347" s="246" t="n">
        <f aca="false">SUM(AM348)</f>
        <v>0</v>
      </c>
      <c r="AN347" s="246" t="n">
        <f aca="false">SUM(AN348)</f>
        <v>340000</v>
      </c>
      <c r="AO347" s="237" t="n">
        <f aca="false">SUM(AN347/$AN$2)</f>
        <v>45125.7548609729</v>
      </c>
      <c r="AP347" s="246" t="n">
        <f aca="false">SUM(AP348)</f>
        <v>281000</v>
      </c>
      <c r="AQ347" s="246" t="n">
        <f aca="false">SUM(AQ348)</f>
        <v>0</v>
      </c>
      <c r="AR347" s="237" t="n">
        <f aca="false">SUM(AP347/$AN$2)</f>
        <v>37295.1091645099</v>
      </c>
      <c r="AS347" s="237"/>
      <c r="AT347" s="237" t="n">
        <f aca="false">SUM(AT348)</f>
        <v>13150.38</v>
      </c>
      <c r="AU347" s="237" t="n">
        <f aca="false">SUM(AU348)</f>
        <v>0</v>
      </c>
      <c r="AV347" s="237" t="n">
        <f aca="false">SUM(AV348)</f>
        <v>0</v>
      </c>
      <c r="AW347" s="237" t="n">
        <f aca="false">SUM(AR347+AU347-AV347)</f>
        <v>37295.1091645099</v>
      </c>
      <c r="AX347" s="45"/>
      <c r="AY347" s="45"/>
      <c r="AZ347" s="45"/>
      <c r="BA347" s="45"/>
      <c r="BB347" s="45"/>
      <c r="BC347" s="45"/>
      <c r="BD347" s="45" t="n">
        <f aca="false">SUM(AX347+AY347+AZ347+BA347+BB347+BC347)</f>
        <v>0</v>
      </c>
      <c r="BE347" s="45" t="n">
        <f aca="false">SUM(AW347-BD347)</f>
        <v>37295.1091645099</v>
      </c>
      <c r="BF347" s="45" t="n">
        <f aca="false">SUM(BE347-AW347)</f>
        <v>0</v>
      </c>
      <c r="BG347" s="45" t="n">
        <f aca="false">SUM(BG350)</f>
        <v>24251.53</v>
      </c>
      <c r="BH347" s="45" t="n">
        <f aca="false">SUM(BH350)</f>
        <v>34765</v>
      </c>
      <c r="BI347" s="45" t="n">
        <f aca="false">SUM(BI350)</f>
        <v>34765</v>
      </c>
      <c r="BJ347" s="45" t="n">
        <f aca="false">SUM(BJ350)</f>
        <v>18346</v>
      </c>
      <c r="BK347" s="45" t="n">
        <f aca="false">SUM(BK350)</f>
        <v>35000</v>
      </c>
      <c r="BL347" s="45" t="n">
        <f aca="false">SUM(BL350)</f>
        <v>35500</v>
      </c>
      <c r="BM347" s="46" t="n">
        <f aca="false">SUM(BJ347/BI347*100)</f>
        <v>52.7714655544369</v>
      </c>
    </row>
    <row r="348" customFormat="false" ht="12.75" hidden="true" customHeight="false" outlineLevel="0" collapsed="false">
      <c r="A348" s="233"/>
      <c r="B348" s="234"/>
      <c r="C348" s="234"/>
      <c r="D348" s="234"/>
      <c r="E348" s="234"/>
      <c r="F348" s="234"/>
      <c r="G348" s="234"/>
      <c r="H348" s="234"/>
      <c r="I348" s="244" t="s">
        <v>782</v>
      </c>
      <c r="J348" s="245"/>
      <c r="K348" s="246" t="n">
        <f aca="false">SUM(K350)</f>
        <v>77000</v>
      </c>
      <c r="L348" s="246" t="n">
        <f aca="false">SUM(L350)</f>
        <v>30000</v>
      </c>
      <c r="M348" s="246" t="n">
        <f aca="false">SUM(M350)</f>
        <v>30000</v>
      </c>
      <c r="N348" s="246" t="n">
        <f aca="false">SUM(N350)</f>
        <v>17000</v>
      </c>
      <c r="O348" s="246" t="n">
        <f aca="false">SUM(O350)</f>
        <v>17000</v>
      </c>
      <c r="P348" s="246" t="n">
        <f aca="false">SUM(P350)</f>
        <v>15000</v>
      </c>
      <c r="Q348" s="246" t="n">
        <f aca="false">SUM(Q350)</f>
        <v>15000</v>
      </c>
      <c r="R348" s="246" t="n">
        <f aca="false">SUM(R350)</f>
        <v>22000</v>
      </c>
      <c r="S348" s="246" t="n">
        <f aca="false">SUM(S350)</f>
        <v>25000</v>
      </c>
      <c r="T348" s="246" t="n">
        <f aca="false">SUM(T350)</f>
        <v>13500</v>
      </c>
      <c r="U348" s="246" t="n">
        <f aca="false">SUM(U350)</f>
        <v>0</v>
      </c>
      <c r="V348" s="246" t="e">
        <f aca="false">SUM(V350)</f>
        <v>#DIV/0!</v>
      </c>
      <c r="W348" s="246" t="n">
        <f aca="false">SUM(W350)</f>
        <v>30000</v>
      </c>
      <c r="X348" s="246" t="n">
        <f aca="false">SUM(X350)</f>
        <v>85000</v>
      </c>
      <c r="Y348" s="246" t="n">
        <f aca="false">SUM(Y350)</f>
        <v>125000</v>
      </c>
      <c r="Z348" s="246" t="n">
        <f aca="false">SUM(Z350)</f>
        <v>185000</v>
      </c>
      <c r="AA348" s="246" t="n">
        <f aca="false">SUM(AA350)</f>
        <v>179000</v>
      </c>
      <c r="AB348" s="246" t="n">
        <f aca="false">SUM(AB350)</f>
        <v>58000</v>
      </c>
      <c r="AC348" s="246" t="n">
        <f aca="false">SUM(AC350)</f>
        <v>229000</v>
      </c>
      <c r="AD348" s="246" t="n">
        <f aca="false">SUM(AD350)</f>
        <v>229000</v>
      </c>
      <c r="AE348" s="246" t="n">
        <f aca="false">SUM(AE350)</f>
        <v>0</v>
      </c>
      <c r="AF348" s="246" t="n">
        <f aca="false">SUM(AF350)</f>
        <v>0</v>
      </c>
      <c r="AG348" s="246" t="n">
        <f aca="false">SUM(AG350)</f>
        <v>241000</v>
      </c>
      <c r="AH348" s="246" t="n">
        <f aca="false">SUM(AH350)</f>
        <v>161500</v>
      </c>
      <c r="AI348" s="246" t="n">
        <f aca="false">SUM(AI350)</f>
        <v>232000</v>
      </c>
      <c r="AJ348" s="246" t="n">
        <f aca="false">SUM(AJ350)</f>
        <v>112500</v>
      </c>
      <c r="AK348" s="246" t="n">
        <f aca="false">SUM(AK350)</f>
        <v>293000</v>
      </c>
      <c r="AL348" s="246" t="n">
        <f aca="false">SUM(AL350)</f>
        <v>47000</v>
      </c>
      <c r="AM348" s="246" t="n">
        <f aca="false">SUM(AM350)</f>
        <v>0</v>
      </c>
      <c r="AN348" s="246" t="n">
        <f aca="false">SUM(AN350)</f>
        <v>340000</v>
      </c>
      <c r="AO348" s="237" t="n">
        <f aca="false">SUM(AN348/$AN$2)</f>
        <v>45125.7548609729</v>
      </c>
      <c r="AP348" s="246" t="n">
        <f aca="false">SUM(AP350)</f>
        <v>281000</v>
      </c>
      <c r="AQ348" s="246" t="n">
        <f aca="false">SUM(AQ350)</f>
        <v>0</v>
      </c>
      <c r="AR348" s="237" t="n">
        <f aca="false">SUM(AP348/$AN$2)</f>
        <v>37295.1091645099</v>
      </c>
      <c r="AS348" s="237"/>
      <c r="AT348" s="237" t="n">
        <f aca="false">SUM(AT350)</f>
        <v>13150.38</v>
      </c>
      <c r="AU348" s="237" t="n">
        <f aca="false">SUM(AU350)</f>
        <v>0</v>
      </c>
      <c r="AV348" s="237" t="n">
        <f aca="false">SUM(AV350)</f>
        <v>0</v>
      </c>
      <c r="AW348" s="237" t="n">
        <f aca="false">SUM(AR348+AU348-AV348)</f>
        <v>37295.1091645099</v>
      </c>
      <c r="AX348" s="45"/>
      <c r="AY348" s="45"/>
      <c r="AZ348" s="45"/>
      <c r="BA348" s="45"/>
      <c r="BB348" s="45"/>
      <c r="BC348" s="45"/>
      <c r="BD348" s="45" t="n">
        <f aca="false">SUM(AX348+AY348+AZ348+BA348+BB348+BC348)</f>
        <v>0</v>
      </c>
      <c r="BE348" s="45" t="n">
        <f aca="false">SUM(AW348-BD348)</f>
        <v>37295.1091645099</v>
      </c>
      <c r="BF348" s="45" t="n">
        <f aca="false">SUM(BE348-AW348)</f>
        <v>0</v>
      </c>
      <c r="BG348" s="45"/>
      <c r="BH348" s="45" t="n">
        <f aca="false">SUM(BH349)</f>
        <v>34765</v>
      </c>
      <c r="BI348" s="45" t="n">
        <f aca="false">SUM(BI349)</f>
        <v>34765</v>
      </c>
      <c r="BJ348" s="45" t="n">
        <f aca="false">SUM(BJ349)</f>
        <v>18346</v>
      </c>
      <c r="BK348" s="45" t="n">
        <f aca="false">SUM(BK349)</f>
        <v>35000</v>
      </c>
      <c r="BL348" s="45" t="n">
        <f aca="false">SUM(BL349)</f>
        <v>35500</v>
      </c>
      <c r="BM348" s="46" t="n">
        <f aca="false">SUM(BJ348/BI348*100)</f>
        <v>52.7714655544369</v>
      </c>
    </row>
    <row r="349" customFormat="false" ht="12.75" hidden="true" customHeight="false" outlineLevel="0" collapsed="false">
      <c r="A349" s="233"/>
      <c r="B349" s="234" t="s">
        <v>554</v>
      </c>
      <c r="C349" s="234"/>
      <c r="D349" s="234"/>
      <c r="E349" s="234"/>
      <c r="F349" s="234"/>
      <c r="G349" s="234"/>
      <c r="H349" s="234"/>
      <c r="I349" s="250" t="s">
        <v>555</v>
      </c>
      <c r="J349" s="245" t="s">
        <v>39</v>
      </c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  <c r="AJ349" s="246"/>
      <c r="AK349" s="246"/>
      <c r="AL349" s="246"/>
      <c r="AM349" s="246"/>
      <c r="AN349" s="246"/>
      <c r="AO349" s="237" t="n">
        <f aca="false">SUM(AN349/$AN$2)</f>
        <v>0</v>
      </c>
      <c r="AP349" s="246" t="n">
        <v>281000</v>
      </c>
      <c r="AQ349" s="246"/>
      <c r="AR349" s="237" t="n">
        <f aca="false">SUM(AP349/$AN$2)</f>
        <v>37295.1091645099</v>
      </c>
      <c r="AS349" s="237"/>
      <c r="AT349" s="237" t="n">
        <v>281000</v>
      </c>
      <c r="AU349" s="237"/>
      <c r="AV349" s="237"/>
      <c r="AW349" s="237" t="n">
        <f aca="false">SUM(AR349+AU349-AV349)</f>
        <v>37295.1091645099</v>
      </c>
      <c r="AX349" s="45"/>
      <c r="AY349" s="45"/>
      <c r="AZ349" s="45"/>
      <c r="BA349" s="45"/>
      <c r="BB349" s="45"/>
      <c r="BC349" s="45"/>
      <c r="BD349" s="45" t="n">
        <f aca="false">SUM(AX349+AY349+AZ349+BA349+BB349+BC349)</f>
        <v>0</v>
      </c>
      <c r="BE349" s="45" t="n">
        <f aca="false">SUM(AW349-BD349)</f>
        <v>37295.1091645099</v>
      </c>
      <c r="BF349" s="45" t="n">
        <f aca="false">SUM(BE349-AW349)</f>
        <v>0</v>
      </c>
      <c r="BG349" s="45"/>
      <c r="BH349" s="45" t="n">
        <v>34765</v>
      </c>
      <c r="BI349" s="45" t="n">
        <v>34765</v>
      </c>
      <c r="BJ349" s="45" t="n">
        <f aca="false">SUM(BJ350)</f>
        <v>18346</v>
      </c>
      <c r="BK349" s="45" t="n">
        <v>35000</v>
      </c>
      <c r="BL349" s="45" t="n">
        <v>35500</v>
      </c>
      <c r="BM349" s="46" t="n">
        <f aca="false">SUM(BJ349/BI349*100)</f>
        <v>52.7714655544369</v>
      </c>
    </row>
    <row r="350" customFormat="false" ht="12.75" hidden="true" customHeight="false" outlineLevel="0" collapsed="false">
      <c r="A350" s="254"/>
      <c r="B350" s="247"/>
      <c r="C350" s="247"/>
      <c r="D350" s="247"/>
      <c r="E350" s="247"/>
      <c r="F350" s="247"/>
      <c r="G350" s="247"/>
      <c r="H350" s="247"/>
      <c r="I350" s="235" t="n">
        <v>3</v>
      </c>
      <c r="J350" s="236" t="s">
        <v>234</v>
      </c>
      <c r="K350" s="237" t="n">
        <f aca="false">SUM(K356)</f>
        <v>77000</v>
      </c>
      <c r="L350" s="237" t="n">
        <f aca="false">SUM(L356)</f>
        <v>30000</v>
      </c>
      <c r="M350" s="237" t="n">
        <f aca="false">SUM(M356)</f>
        <v>30000</v>
      </c>
      <c r="N350" s="237" t="n">
        <f aca="false">SUM(N356)</f>
        <v>17000</v>
      </c>
      <c r="O350" s="237" t="n">
        <f aca="false">SUM(O356)</f>
        <v>17000</v>
      </c>
      <c r="P350" s="237" t="n">
        <f aca="false">SUM(P356)</f>
        <v>15000</v>
      </c>
      <c r="Q350" s="237" t="n">
        <f aca="false">SUM(Q356)</f>
        <v>15000</v>
      </c>
      <c r="R350" s="237" t="n">
        <f aca="false">SUM(R356)</f>
        <v>22000</v>
      </c>
      <c r="S350" s="237" t="n">
        <f aca="false">SUM(S356)</f>
        <v>25000</v>
      </c>
      <c r="T350" s="237" t="n">
        <f aca="false">SUM(T356)</f>
        <v>13500</v>
      </c>
      <c r="U350" s="237" t="n">
        <f aca="false">SUM(U356)</f>
        <v>0</v>
      </c>
      <c r="V350" s="237" t="e">
        <f aca="false">SUM(V356)</f>
        <v>#DIV/0!</v>
      </c>
      <c r="W350" s="237" t="n">
        <f aca="false">SUM(W356)</f>
        <v>30000</v>
      </c>
      <c r="X350" s="237" t="n">
        <f aca="false">SUM(X356)</f>
        <v>85000</v>
      </c>
      <c r="Y350" s="237" t="n">
        <f aca="false">SUM(Y356)</f>
        <v>125000</v>
      </c>
      <c r="Z350" s="237" t="n">
        <f aca="false">SUM(Z356)</f>
        <v>185000</v>
      </c>
      <c r="AA350" s="237" t="n">
        <f aca="false">SUM(AA356)</f>
        <v>179000</v>
      </c>
      <c r="AB350" s="237" t="n">
        <f aca="false">SUM(AB356)</f>
        <v>58000</v>
      </c>
      <c r="AC350" s="237" t="n">
        <f aca="false">SUM(AC351+AC356)</f>
        <v>229000</v>
      </c>
      <c r="AD350" s="237" t="n">
        <f aca="false">SUM(AD351+AD356)</f>
        <v>229000</v>
      </c>
      <c r="AE350" s="237" t="n">
        <f aca="false">SUM(AE351+AE356)</f>
        <v>0</v>
      </c>
      <c r="AF350" s="237" t="n">
        <f aca="false">SUM(AF351+AF356)</f>
        <v>0</v>
      </c>
      <c r="AG350" s="237" t="n">
        <f aca="false">SUM(AG351+AG356)</f>
        <v>241000</v>
      </c>
      <c r="AH350" s="237" t="n">
        <f aca="false">SUM(AH351+AH356)</f>
        <v>161500</v>
      </c>
      <c r="AI350" s="237" t="n">
        <f aca="false">SUM(AI351+AI356)</f>
        <v>232000</v>
      </c>
      <c r="AJ350" s="237" t="n">
        <f aca="false">SUM(AJ351+AJ356)</f>
        <v>112500</v>
      </c>
      <c r="AK350" s="237" t="n">
        <f aca="false">SUM(AK351+AK356)</f>
        <v>293000</v>
      </c>
      <c r="AL350" s="237" t="n">
        <f aca="false">SUM(AL351+AL356)</f>
        <v>47000</v>
      </c>
      <c r="AM350" s="237" t="n">
        <f aca="false">SUM(AM351+AM356)</f>
        <v>0</v>
      </c>
      <c r="AN350" s="237" t="n">
        <f aca="false">SUM(AN351+AN356)</f>
        <v>340000</v>
      </c>
      <c r="AO350" s="237" t="n">
        <f aca="false">SUM(AN350/$AN$2)</f>
        <v>45125.7548609729</v>
      </c>
      <c r="AP350" s="237" t="n">
        <f aca="false">SUM(AP351+AP356)</f>
        <v>281000</v>
      </c>
      <c r="AQ350" s="237" t="n">
        <f aca="false">SUM(AQ351+AQ356)</f>
        <v>0</v>
      </c>
      <c r="AR350" s="237" t="n">
        <f aca="false">SUM(AP350/$AN$2)</f>
        <v>37295.1091645099</v>
      </c>
      <c r="AS350" s="237"/>
      <c r="AT350" s="237" t="n">
        <f aca="false">SUM(AT351+AT356)</f>
        <v>13150.38</v>
      </c>
      <c r="AU350" s="237" t="n">
        <f aca="false">SUM(AU351+AU356)</f>
        <v>0</v>
      </c>
      <c r="AV350" s="237" t="n">
        <f aca="false">SUM(AV351+AV356)</f>
        <v>0</v>
      </c>
      <c r="AW350" s="237" t="n">
        <f aca="false">SUM(AR350+AU350-AV350)</f>
        <v>37295.1091645099</v>
      </c>
      <c r="AX350" s="45"/>
      <c r="AY350" s="45"/>
      <c r="AZ350" s="45"/>
      <c r="BA350" s="45"/>
      <c r="BB350" s="45"/>
      <c r="BC350" s="45"/>
      <c r="BD350" s="45" t="n">
        <f aca="false">SUM(AX350+AY350+AZ350+BA350+BB350+BC350)</f>
        <v>0</v>
      </c>
      <c r="BE350" s="45" t="n">
        <f aca="false">SUM(AW350-BD350)</f>
        <v>37295.1091645099</v>
      </c>
      <c r="BF350" s="45" t="n">
        <f aca="false">SUM(BE350-AW350)</f>
        <v>0</v>
      </c>
      <c r="BG350" s="45" t="n">
        <f aca="false">SUM(BG351+BG356)</f>
        <v>24251.53</v>
      </c>
      <c r="BH350" s="45" t="n">
        <f aca="false">SUM(BH351+BH356)</f>
        <v>34765</v>
      </c>
      <c r="BI350" s="45" t="n">
        <f aca="false">SUM(BI351+BI356)</f>
        <v>34765</v>
      </c>
      <c r="BJ350" s="45" t="n">
        <f aca="false">SUM(BJ351+BJ356)</f>
        <v>18346</v>
      </c>
      <c r="BK350" s="45" t="n">
        <f aca="false">SUM(BK351+BK356)</f>
        <v>35000</v>
      </c>
      <c r="BL350" s="45" t="n">
        <f aca="false">SUM(BL351+BL356)</f>
        <v>35500</v>
      </c>
      <c r="BM350" s="46" t="n">
        <f aca="false">SUM(BJ350/BI350*100)</f>
        <v>52.7714655544369</v>
      </c>
    </row>
    <row r="351" customFormat="false" ht="12" hidden="true" customHeight="true" outlineLevel="0" collapsed="false">
      <c r="A351" s="254"/>
      <c r="B351" s="247" t="s">
        <v>555</v>
      </c>
      <c r="C351" s="247"/>
      <c r="D351" s="247"/>
      <c r="E351" s="247"/>
      <c r="F351" s="247"/>
      <c r="G351" s="247"/>
      <c r="H351" s="247"/>
      <c r="I351" s="235" t="n">
        <v>36</v>
      </c>
      <c r="J351" s="236" t="s">
        <v>792</v>
      </c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  <c r="AC351" s="237" t="n">
        <f aca="false">SUM(AC352)</f>
        <v>0</v>
      </c>
      <c r="AD351" s="237" t="n">
        <f aca="false">SUM(AD352)</f>
        <v>6000</v>
      </c>
      <c r="AE351" s="237" t="n">
        <f aca="false">SUM(AE352)</f>
        <v>0</v>
      </c>
      <c r="AF351" s="237" t="n">
        <f aca="false">SUM(AF352)</f>
        <v>0</v>
      </c>
      <c r="AG351" s="237" t="n">
        <f aca="false">SUM(AG352+AG354)</f>
        <v>18000</v>
      </c>
      <c r="AH351" s="237" t="n">
        <f aca="false">SUM(AH352+AH354)</f>
        <v>15000</v>
      </c>
      <c r="AI351" s="237" t="n">
        <f aca="false">SUM(AI352+AI354)</f>
        <v>9000</v>
      </c>
      <c r="AJ351" s="237" t="n">
        <f aca="false">SUM(AJ352+AJ354)</f>
        <v>0</v>
      </c>
      <c r="AK351" s="237" t="n">
        <f aca="false">SUM(AK352+AK354)</f>
        <v>18000</v>
      </c>
      <c r="AL351" s="237" t="n">
        <f aca="false">SUM(AL352+AL354)</f>
        <v>0</v>
      </c>
      <c r="AM351" s="237" t="n">
        <f aca="false">SUM(AM352+AM354)</f>
        <v>0</v>
      </c>
      <c r="AN351" s="237" t="n">
        <f aca="false">SUM(AN352+AN354)</f>
        <v>18000</v>
      </c>
      <c r="AO351" s="237" t="n">
        <f aca="false">SUM(AN351/$AN$2)</f>
        <v>2389.01055146327</v>
      </c>
      <c r="AP351" s="237" t="n">
        <f aca="false">SUM(AP352+AP354)</f>
        <v>6000</v>
      </c>
      <c r="AQ351" s="237"/>
      <c r="AR351" s="237" t="n">
        <f aca="false">SUM(AP351/$AN$2)</f>
        <v>796.336850487756</v>
      </c>
      <c r="AS351" s="237"/>
      <c r="AT351" s="237" t="n">
        <f aca="false">SUM(AT352+AT354)</f>
        <v>0</v>
      </c>
      <c r="AU351" s="237" t="n">
        <f aca="false">SUM(AU352+AU354)</f>
        <v>0</v>
      </c>
      <c r="AV351" s="237" t="n">
        <f aca="false">SUM(AV352+AV354)</f>
        <v>0</v>
      </c>
      <c r="AW351" s="237" t="n">
        <f aca="false">SUM(AR351+AU351-AV351)</f>
        <v>796.336850487756</v>
      </c>
      <c r="AX351" s="45"/>
      <c r="AY351" s="45"/>
      <c r="AZ351" s="45"/>
      <c r="BA351" s="45"/>
      <c r="BB351" s="45"/>
      <c r="BC351" s="45"/>
      <c r="BD351" s="45" t="n">
        <f aca="false">SUM(AX351+AY351+AZ351+BA351+BB351+BC351)</f>
        <v>0</v>
      </c>
      <c r="BE351" s="45" t="n">
        <f aca="false">SUM(AW351-BD351)</f>
        <v>796.336850487756</v>
      </c>
      <c r="BF351" s="45" t="n">
        <f aca="false">SUM(BE351-AW351)</f>
        <v>0</v>
      </c>
      <c r="BG351" s="45" t="n">
        <f aca="false">SUM(BG352)</f>
        <v>796.34</v>
      </c>
      <c r="BH351" s="45" t="n">
        <f aca="false">SUM(BH352)</f>
        <v>0</v>
      </c>
      <c r="BI351" s="45" t="n">
        <f aca="false">SUM(BI352)</f>
        <v>0</v>
      </c>
      <c r="BJ351" s="45" t="n">
        <f aca="false">SUM(BJ352)</f>
        <v>0</v>
      </c>
      <c r="BK351" s="45"/>
      <c r="BL351" s="45"/>
      <c r="BM351" s="46" t="n">
        <v>0</v>
      </c>
    </row>
    <row r="352" customFormat="false" ht="12.75" hidden="true" customHeight="false" outlineLevel="0" collapsed="false">
      <c r="A352" s="233"/>
      <c r="B352" s="234"/>
      <c r="C352" s="234"/>
      <c r="D352" s="234"/>
      <c r="E352" s="234"/>
      <c r="F352" s="234"/>
      <c r="G352" s="234"/>
      <c r="H352" s="234"/>
      <c r="I352" s="244" t="n">
        <v>363</v>
      </c>
      <c r="J352" s="245" t="s">
        <v>792</v>
      </c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 t="n">
        <v>6000</v>
      </c>
      <c r="AE352" s="246"/>
      <c r="AF352" s="246"/>
      <c r="AG352" s="246" t="n">
        <f aca="false">SUM(AG353)</f>
        <v>6000</v>
      </c>
      <c r="AH352" s="246" t="n">
        <f aca="false">SUM(AH353)</f>
        <v>9000</v>
      </c>
      <c r="AI352" s="246" t="n">
        <f aca="false">SUM(AI353)</f>
        <v>9000</v>
      </c>
      <c r="AJ352" s="246" t="n">
        <f aca="false">SUM(AJ353)</f>
        <v>0</v>
      </c>
      <c r="AK352" s="246" t="n">
        <f aca="false">SUM(AK353)</f>
        <v>6000</v>
      </c>
      <c r="AL352" s="246" t="n">
        <f aca="false">SUM(AL353)</f>
        <v>0</v>
      </c>
      <c r="AM352" s="246" t="n">
        <f aca="false">SUM(AM353)</f>
        <v>0</v>
      </c>
      <c r="AN352" s="246" t="n">
        <f aca="false">SUM(AN353)</f>
        <v>6000</v>
      </c>
      <c r="AO352" s="237" t="n">
        <f aca="false">SUM(AN352/$AN$2)</f>
        <v>796.336850487756</v>
      </c>
      <c r="AP352" s="246" t="n">
        <f aca="false">SUM(AP353)</f>
        <v>6000</v>
      </c>
      <c r="AQ352" s="246"/>
      <c r="AR352" s="237" t="n">
        <f aca="false">SUM(AP352/$AN$2)</f>
        <v>796.336850487756</v>
      </c>
      <c r="AS352" s="237"/>
      <c r="AT352" s="237" t="n">
        <f aca="false">SUM(AT353)</f>
        <v>0</v>
      </c>
      <c r="AU352" s="237" t="n">
        <f aca="false">SUM(AU353)</f>
        <v>0</v>
      </c>
      <c r="AV352" s="237" t="n">
        <f aca="false">SUM(AV353)</f>
        <v>0</v>
      </c>
      <c r="AW352" s="237" t="n">
        <f aca="false">SUM(AR352+AU352-AV352)</f>
        <v>796.336850487756</v>
      </c>
      <c r="AX352" s="45"/>
      <c r="AY352" s="45"/>
      <c r="AZ352" s="45"/>
      <c r="BA352" s="45"/>
      <c r="BB352" s="45"/>
      <c r="BC352" s="45"/>
      <c r="BD352" s="45" t="n">
        <f aca="false">SUM(AX352+AY352+AZ352+BA352+BB352+BC352)</f>
        <v>0</v>
      </c>
      <c r="BE352" s="45" t="n">
        <f aca="false">SUM(AW352-BD352)</f>
        <v>796.336850487756</v>
      </c>
      <c r="BF352" s="45" t="n">
        <f aca="false">SUM(BE352-AW352)</f>
        <v>0</v>
      </c>
      <c r="BG352" s="45" t="n">
        <f aca="false">SUM(BG353)</f>
        <v>796.34</v>
      </c>
      <c r="BH352" s="45" t="n">
        <f aca="false">SUM(BH353)</f>
        <v>0</v>
      </c>
      <c r="BI352" s="45" t="n">
        <f aca="false">SUM(BI353)</f>
        <v>0</v>
      </c>
      <c r="BJ352" s="45" t="n">
        <f aca="false">SUM(BJ353)</f>
        <v>0</v>
      </c>
      <c r="BK352" s="45"/>
      <c r="BL352" s="45"/>
      <c r="BM352" s="46" t="n">
        <v>0</v>
      </c>
    </row>
    <row r="353" customFormat="false" ht="12.75" hidden="true" customHeight="false" outlineLevel="0" collapsed="false">
      <c r="A353" s="233"/>
      <c r="B353" s="234"/>
      <c r="C353" s="234"/>
      <c r="D353" s="234"/>
      <c r="E353" s="234"/>
      <c r="F353" s="234"/>
      <c r="G353" s="234"/>
      <c r="H353" s="234"/>
      <c r="I353" s="244" t="n">
        <v>36316</v>
      </c>
      <c r="J353" s="245" t="s">
        <v>793</v>
      </c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 t="n">
        <v>6000</v>
      </c>
      <c r="AE353" s="246"/>
      <c r="AF353" s="246"/>
      <c r="AG353" s="246" t="n">
        <f aca="false">SUM(AD353+AE353-AF353)</f>
        <v>6000</v>
      </c>
      <c r="AH353" s="246" t="n">
        <v>9000</v>
      </c>
      <c r="AI353" s="246" t="n">
        <v>9000</v>
      </c>
      <c r="AJ353" s="45" t="n">
        <v>0</v>
      </c>
      <c r="AK353" s="246" t="n">
        <v>6000</v>
      </c>
      <c r="AL353" s="246"/>
      <c r="AM353" s="246"/>
      <c r="AN353" s="45" t="n">
        <f aca="false">SUM(AK353+AL353-AM353)</f>
        <v>6000</v>
      </c>
      <c r="AO353" s="237" t="n">
        <f aca="false">SUM(AN353/$AN$2)</f>
        <v>796.336850487756</v>
      </c>
      <c r="AP353" s="45" t="n">
        <v>6000</v>
      </c>
      <c r="AQ353" s="45"/>
      <c r="AR353" s="237" t="n">
        <f aca="false">SUM(AP353/$AN$2)</f>
        <v>796.336850487756</v>
      </c>
      <c r="AS353" s="237"/>
      <c r="AT353" s="237"/>
      <c r="AU353" s="237"/>
      <c r="AV353" s="237"/>
      <c r="AW353" s="237" t="n">
        <f aca="false">SUM(AR353+AU353-AV353)</f>
        <v>796.336850487756</v>
      </c>
      <c r="AX353" s="45"/>
      <c r="AY353" s="45"/>
      <c r="AZ353" s="45" t="n">
        <v>796.34</v>
      </c>
      <c r="BA353" s="45"/>
      <c r="BB353" s="45"/>
      <c r="BC353" s="45"/>
      <c r="BD353" s="45" t="n">
        <f aca="false">SUM(AX353+AY353+AZ353+BA353+BB353+BC353)</f>
        <v>796.34</v>
      </c>
      <c r="BE353" s="45" t="n">
        <f aca="false">SUM(AW353-BD353)</f>
        <v>-0.00314951224379456</v>
      </c>
      <c r="BF353" s="45" t="n">
        <f aca="false">SUM(BE353-AW353)</f>
        <v>-796.34</v>
      </c>
      <c r="BG353" s="45" t="n">
        <v>796.34</v>
      </c>
      <c r="BH353" s="45" t="n">
        <v>0</v>
      </c>
      <c r="BI353" s="45" t="n">
        <v>0</v>
      </c>
      <c r="BJ353" s="45"/>
      <c r="BK353" s="45"/>
      <c r="BL353" s="45"/>
      <c r="BM353" s="46" t="n">
        <v>0</v>
      </c>
    </row>
    <row r="354" customFormat="false" ht="12.75" hidden="true" customHeight="false" outlineLevel="0" collapsed="false">
      <c r="A354" s="233"/>
      <c r="B354" s="234"/>
      <c r="C354" s="234"/>
      <c r="D354" s="234"/>
      <c r="E354" s="234"/>
      <c r="F354" s="234"/>
      <c r="G354" s="234"/>
      <c r="H354" s="234"/>
      <c r="I354" s="244" t="n">
        <v>366</v>
      </c>
      <c r="J354" s="245" t="s">
        <v>794</v>
      </c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 t="n">
        <f aca="false">SUM(AG355)</f>
        <v>12000</v>
      </c>
      <c r="AH354" s="246" t="n">
        <f aca="false">SUM(AH355)</f>
        <v>6000</v>
      </c>
      <c r="AI354" s="246" t="n">
        <f aca="false">SUM(AI355)</f>
        <v>0</v>
      </c>
      <c r="AJ354" s="246" t="n">
        <f aca="false">SUM(AJ355)</f>
        <v>0</v>
      </c>
      <c r="AK354" s="246" t="n">
        <f aca="false">SUM(AK355)</f>
        <v>12000</v>
      </c>
      <c r="AL354" s="246" t="n">
        <f aca="false">SUM(AL355)</f>
        <v>0</v>
      </c>
      <c r="AM354" s="246" t="n">
        <f aca="false">SUM(AM355)</f>
        <v>0</v>
      </c>
      <c r="AN354" s="246" t="n">
        <f aca="false">SUM(AN355)</f>
        <v>12000</v>
      </c>
      <c r="AO354" s="237" t="n">
        <f aca="false">SUM(AN354/$AN$2)</f>
        <v>1592.67370097551</v>
      </c>
      <c r="AP354" s="246" t="n">
        <f aca="false">SUM(AP355)</f>
        <v>0</v>
      </c>
      <c r="AQ354" s="246"/>
      <c r="AR354" s="237" t="n">
        <f aca="false">SUM(AP354/$AN$2)</f>
        <v>0</v>
      </c>
      <c r="AS354" s="237"/>
      <c r="AT354" s="237" t="n">
        <f aca="false">SUM(AT355)</f>
        <v>0</v>
      </c>
      <c r="AU354" s="237" t="n">
        <f aca="false">SUM(AU355)</f>
        <v>0</v>
      </c>
      <c r="AV354" s="237" t="n">
        <f aca="false">SUM(AV355)</f>
        <v>0</v>
      </c>
      <c r="AW354" s="237" t="n">
        <f aca="false">SUM(AR354+AU354-AV354)</f>
        <v>0</v>
      </c>
      <c r="AX354" s="45"/>
      <c r="AY354" s="45"/>
      <c r="AZ354" s="45"/>
      <c r="BA354" s="45"/>
      <c r="BB354" s="45"/>
      <c r="BC354" s="45"/>
      <c r="BD354" s="45" t="n">
        <f aca="false">SUM(AX354+AY354+AZ354+BA354+BB354+BC354)</f>
        <v>0</v>
      </c>
      <c r="BE354" s="45" t="n">
        <f aca="false">SUM(AW354-BD354)</f>
        <v>0</v>
      </c>
      <c r="BF354" s="45" t="n">
        <f aca="false">SUM(BE354-AW354)</f>
        <v>0</v>
      </c>
      <c r="BG354" s="45"/>
      <c r="BH354" s="45"/>
      <c r="BI354" s="45"/>
      <c r="BJ354" s="45"/>
      <c r="BK354" s="45"/>
      <c r="BL354" s="45"/>
      <c r="BM354" s="46" t="n">
        <v>0</v>
      </c>
    </row>
    <row r="355" customFormat="false" ht="12.75" hidden="true" customHeight="false" outlineLevel="0" collapsed="false">
      <c r="A355" s="233"/>
      <c r="B355" s="234"/>
      <c r="C355" s="234"/>
      <c r="D355" s="234"/>
      <c r="E355" s="234"/>
      <c r="F355" s="234"/>
      <c r="G355" s="234"/>
      <c r="H355" s="234"/>
      <c r="I355" s="244" t="n">
        <v>36611</v>
      </c>
      <c r="J355" s="245" t="s">
        <v>795</v>
      </c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37"/>
      <c r="W355" s="246"/>
      <c r="X355" s="246"/>
      <c r="Y355" s="246" t="n">
        <v>0</v>
      </c>
      <c r="Z355" s="246" t="n">
        <v>0</v>
      </c>
      <c r="AA355" s="246" t="n">
        <v>12000</v>
      </c>
      <c r="AB355" s="246"/>
      <c r="AC355" s="246" t="n">
        <v>12000</v>
      </c>
      <c r="AD355" s="246" t="n">
        <v>12000</v>
      </c>
      <c r="AE355" s="246"/>
      <c r="AF355" s="246"/>
      <c r="AG355" s="248" t="n">
        <f aca="false">SUM(AD355+AE355-AF355)</f>
        <v>12000</v>
      </c>
      <c r="AH355" s="246" t="n">
        <v>6000</v>
      </c>
      <c r="AI355" s="246" t="n">
        <v>0</v>
      </c>
      <c r="AJ355" s="45" t="n">
        <v>0</v>
      </c>
      <c r="AK355" s="246" t="n">
        <v>12000</v>
      </c>
      <c r="AL355" s="246"/>
      <c r="AM355" s="246"/>
      <c r="AN355" s="45" t="n">
        <f aca="false">SUM(AK355+AL355-AM355)</f>
        <v>12000</v>
      </c>
      <c r="AO355" s="237" t="n">
        <f aca="false">SUM(AN355/$AN$2)</f>
        <v>1592.67370097551</v>
      </c>
      <c r="AP355" s="45" t="n">
        <v>0</v>
      </c>
      <c r="AQ355" s="45"/>
      <c r="AR355" s="237" t="n">
        <f aca="false">SUM(AP355/$AN$2)</f>
        <v>0</v>
      </c>
      <c r="AS355" s="237"/>
      <c r="AT355" s="237" t="n">
        <v>0</v>
      </c>
      <c r="AU355" s="237" t="n">
        <v>0</v>
      </c>
      <c r="AV355" s="237" t="n">
        <v>0</v>
      </c>
      <c r="AW355" s="237" t="n">
        <f aca="false">SUM(AR355+AU355-AV355)</f>
        <v>0</v>
      </c>
      <c r="AX355" s="45"/>
      <c r="AY355" s="45"/>
      <c r="AZ355" s="45"/>
      <c r="BA355" s="45"/>
      <c r="BB355" s="45"/>
      <c r="BC355" s="45"/>
      <c r="BD355" s="45" t="n">
        <f aca="false">SUM(AX355+AY355+AZ355+BA355+BB355+BC355)</f>
        <v>0</v>
      </c>
      <c r="BE355" s="45" t="n">
        <f aca="false">SUM(AW355-BD355)</f>
        <v>0</v>
      </c>
      <c r="BF355" s="45" t="n">
        <f aca="false">SUM(BE355-AW355)</f>
        <v>0</v>
      </c>
      <c r="BG355" s="45"/>
      <c r="BH355" s="45"/>
      <c r="BI355" s="45"/>
      <c r="BJ355" s="45"/>
      <c r="BK355" s="45"/>
      <c r="BL355" s="45"/>
      <c r="BM355" s="46" t="n">
        <v>0</v>
      </c>
    </row>
    <row r="356" customFormat="false" ht="12.75" hidden="true" customHeight="false" outlineLevel="0" collapsed="false">
      <c r="A356" s="254"/>
      <c r="B356" s="247" t="s">
        <v>555</v>
      </c>
      <c r="C356" s="247"/>
      <c r="D356" s="247"/>
      <c r="E356" s="247"/>
      <c r="F356" s="247"/>
      <c r="G356" s="247"/>
      <c r="H356" s="247"/>
      <c r="I356" s="235" t="n">
        <v>38</v>
      </c>
      <c r="J356" s="236" t="s">
        <v>383</v>
      </c>
      <c r="K356" s="237" t="n">
        <f aca="false">SUM(K357)</f>
        <v>77000</v>
      </c>
      <c r="L356" s="237" t="n">
        <f aca="false">SUM(L357)</f>
        <v>30000</v>
      </c>
      <c r="M356" s="237" t="n">
        <f aca="false">SUM(M357)</f>
        <v>30000</v>
      </c>
      <c r="N356" s="237" t="n">
        <f aca="false">SUM(N357)</f>
        <v>17000</v>
      </c>
      <c r="O356" s="237" t="n">
        <f aca="false">SUM(O357)</f>
        <v>17000</v>
      </c>
      <c r="P356" s="237" t="n">
        <f aca="false">SUM(P357)</f>
        <v>15000</v>
      </c>
      <c r="Q356" s="237" t="n">
        <f aca="false">SUM(Q357)</f>
        <v>15000</v>
      </c>
      <c r="R356" s="237" t="n">
        <f aca="false">SUM(R357)</f>
        <v>22000</v>
      </c>
      <c r="S356" s="237" t="n">
        <f aca="false">SUM(S357)</f>
        <v>25000</v>
      </c>
      <c r="T356" s="237" t="n">
        <f aca="false">SUM(T357)</f>
        <v>13500</v>
      </c>
      <c r="U356" s="237" t="n">
        <f aca="false">SUM(U357)</f>
        <v>0</v>
      </c>
      <c r="V356" s="237" t="e">
        <f aca="false">SUM(V357)</f>
        <v>#DIV/0!</v>
      </c>
      <c r="W356" s="237" t="n">
        <f aca="false">SUM(W357)</f>
        <v>30000</v>
      </c>
      <c r="X356" s="237" t="n">
        <f aca="false">SUM(X357)</f>
        <v>85000</v>
      </c>
      <c r="Y356" s="237" t="n">
        <f aca="false">SUM(Y357)</f>
        <v>125000</v>
      </c>
      <c r="Z356" s="237" t="n">
        <f aca="false">SUM(Z357)</f>
        <v>185000</v>
      </c>
      <c r="AA356" s="237" t="n">
        <f aca="false">SUM(AA357)</f>
        <v>179000</v>
      </c>
      <c r="AB356" s="237" t="n">
        <f aca="false">SUM(AB357)</f>
        <v>58000</v>
      </c>
      <c r="AC356" s="237" t="n">
        <f aca="false">SUM(AC357)</f>
        <v>229000</v>
      </c>
      <c r="AD356" s="237" t="n">
        <f aca="false">SUM(AD357)</f>
        <v>223000</v>
      </c>
      <c r="AE356" s="237" t="n">
        <f aca="false">SUM(AE357)</f>
        <v>0</v>
      </c>
      <c r="AF356" s="237" t="n">
        <f aca="false">SUM(AF357)</f>
        <v>0</v>
      </c>
      <c r="AG356" s="237" t="n">
        <f aca="false">SUM(AG357)</f>
        <v>223000</v>
      </c>
      <c r="AH356" s="237" t="n">
        <f aca="false">SUM(AH357)</f>
        <v>146500</v>
      </c>
      <c r="AI356" s="237" t="n">
        <f aca="false">SUM(AI357)</f>
        <v>223000</v>
      </c>
      <c r="AJ356" s="237" t="n">
        <f aca="false">SUM(AJ357)</f>
        <v>112500</v>
      </c>
      <c r="AK356" s="237" t="n">
        <f aca="false">SUM(AK357)</f>
        <v>275000</v>
      </c>
      <c r="AL356" s="237" t="n">
        <f aca="false">SUM(AL357)</f>
        <v>47000</v>
      </c>
      <c r="AM356" s="237" t="n">
        <f aca="false">SUM(AM357)</f>
        <v>0</v>
      </c>
      <c r="AN356" s="237" t="n">
        <f aca="false">SUM(AN357)</f>
        <v>322000</v>
      </c>
      <c r="AO356" s="237" t="n">
        <f aca="false">SUM(AN356/$AN$2)</f>
        <v>42736.7443095096</v>
      </c>
      <c r="AP356" s="237" t="n">
        <f aca="false">SUM(AP357)</f>
        <v>275000</v>
      </c>
      <c r="AQ356" s="237"/>
      <c r="AR356" s="237" t="n">
        <f aca="false">SUM(AP356/$AN$2)</f>
        <v>36498.7723140222</v>
      </c>
      <c r="AS356" s="237"/>
      <c r="AT356" s="237" t="n">
        <f aca="false">SUM(AT357)</f>
        <v>13150.38</v>
      </c>
      <c r="AU356" s="237" t="n">
        <f aca="false">SUM(AU357)</f>
        <v>0</v>
      </c>
      <c r="AV356" s="237" t="n">
        <f aca="false">SUM(AV357)</f>
        <v>0</v>
      </c>
      <c r="AW356" s="237" t="n">
        <f aca="false">SUM(AR356+AU356-AV356)</f>
        <v>36498.7723140222</v>
      </c>
      <c r="AX356" s="45"/>
      <c r="AY356" s="45"/>
      <c r="AZ356" s="45"/>
      <c r="BA356" s="45"/>
      <c r="BB356" s="45"/>
      <c r="BC356" s="45"/>
      <c r="BD356" s="45" t="n">
        <f aca="false">SUM(AX356+AY356+AZ356+BA356+BB356+BC356)</f>
        <v>0</v>
      </c>
      <c r="BE356" s="45" t="n">
        <f aca="false">SUM(AW356-BD356)</f>
        <v>36498.7723140222</v>
      </c>
      <c r="BF356" s="45" t="n">
        <f aca="false">SUM(BE356-AW356)</f>
        <v>0</v>
      </c>
      <c r="BG356" s="45" t="n">
        <f aca="false">SUM(BG357)</f>
        <v>23455.19</v>
      </c>
      <c r="BH356" s="45" t="n">
        <f aca="false">SUM(BH357)</f>
        <v>34765</v>
      </c>
      <c r="BI356" s="45" t="n">
        <f aca="false">SUM(BI357)</f>
        <v>34765</v>
      </c>
      <c r="BJ356" s="45" t="n">
        <f aca="false">SUM(BJ357)</f>
        <v>18346</v>
      </c>
      <c r="BK356" s="45" t="n">
        <v>35000</v>
      </c>
      <c r="BL356" s="45" t="n">
        <v>35500</v>
      </c>
      <c r="BM356" s="46" t="n">
        <f aca="false">SUM(BJ356/BI356*100)</f>
        <v>52.7714655544369</v>
      </c>
    </row>
    <row r="357" customFormat="false" ht="12.75" hidden="true" customHeight="false" outlineLevel="0" collapsed="false">
      <c r="A357" s="233"/>
      <c r="B357" s="234"/>
      <c r="C357" s="234"/>
      <c r="D357" s="234"/>
      <c r="E357" s="234"/>
      <c r="F357" s="234"/>
      <c r="G357" s="234"/>
      <c r="H357" s="234"/>
      <c r="I357" s="244" t="n">
        <v>381</v>
      </c>
      <c r="J357" s="245" t="s">
        <v>197</v>
      </c>
      <c r="K357" s="246" t="n">
        <f aca="false">SUM(K366)</f>
        <v>77000</v>
      </c>
      <c r="L357" s="246" t="n">
        <f aca="false">SUM(L366)</f>
        <v>30000</v>
      </c>
      <c r="M357" s="246" t="n">
        <f aca="false">SUM(M366)</f>
        <v>30000</v>
      </c>
      <c r="N357" s="246" t="n">
        <f aca="false">SUM(N366)</f>
        <v>17000</v>
      </c>
      <c r="O357" s="246" t="n">
        <f aca="false">SUM(O366)</f>
        <v>17000</v>
      </c>
      <c r="P357" s="246" t="n">
        <f aca="false">SUM(P358:P366)</f>
        <v>15000</v>
      </c>
      <c r="Q357" s="246" t="n">
        <f aca="false">SUM(Q358:Q366)</f>
        <v>15000</v>
      </c>
      <c r="R357" s="246" t="n">
        <f aca="false">SUM(R358:R366)</f>
        <v>22000</v>
      </c>
      <c r="S357" s="246" t="n">
        <f aca="false">SUM(S358:S366)</f>
        <v>25000</v>
      </c>
      <c r="T357" s="246" t="n">
        <f aca="false">SUM(T358:T366)</f>
        <v>13500</v>
      </c>
      <c r="U357" s="246" t="n">
        <f aca="false">SUM(U358:U366)</f>
        <v>0</v>
      </c>
      <c r="V357" s="246" t="e">
        <f aca="false">SUM(V358:V366)</f>
        <v>#DIV/0!</v>
      </c>
      <c r="W357" s="246" t="n">
        <f aca="false">SUM(W358:W366)</f>
        <v>30000</v>
      </c>
      <c r="X357" s="246" t="n">
        <f aca="false">SUM(X358:X367)</f>
        <v>85000</v>
      </c>
      <c r="Y357" s="246" t="n">
        <f aca="false">SUM(Y358:Y367)</f>
        <v>125000</v>
      </c>
      <c r="Z357" s="246" t="n">
        <f aca="false">SUM(Z358:Z367)</f>
        <v>185000</v>
      </c>
      <c r="AA357" s="246" t="n">
        <f aca="false">SUM(AA358:AA367)</f>
        <v>179000</v>
      </c>
      <c r="AB357" s="246" t="n">
        <f aca="false">SUM(AB358:AB367)</f>
        <v>58000</v>
      </c>
      <c r="AC357" s="246" t="n">
        <f aca="false">SUM(AC358:AC367)</f>
        <v>229000</v>
      </c>
      <c r="AD357" s="246" t="n">
        <f aca="false">SUM(AD358:AD367)</f>
        <v>223000</v>
      </c>
      <c r="AE357" s="246" t="n">
        <f aca="false">SUM(AE358:AE367)</f>
        <v>0</v>
      </c>
      <c r="AF357" s="246" t="n">
        <f aca="false">SUM(AF358:AF367)</f>
        <v>0</v>
      </c>
      <c r="AG357" s="246" t="n">
        <f aca="false">SUM(AG358:AG367)</f>
        <v>223000</v>
      </c>
      <c r="AH357" s="246" t="n">
        <f aca="false">SUM(AH358:AH367)</f>
        <v>146500</v>
      </c>
      <c r="AI357" s="246" t="n">
        <f aca="false">SUM(AI358:AI367)</f>
        <v>223000</v>
      </c>
      <c r="AJ357" s="246" t="n">
        <f aca="false">SUM(AJ358:AJ367)</f>
        <v>112500</v>
      </c>
      <c r="AK357" s="246" t="n">
        <f aca="false">SUM(AK358:AK367)</f>
        <v>275000</v>
      </c>
      <c r="AL357" s="246" t="n">
        <f aca="false">SUM(AL358:AL367)</f>
        <v>47000</v>
      </c>
      <c r="AM357" s="246" t="n">
        <f aca="false">SUM(AM358:AM367)</f>
        <v>0</v>
      </c>
      <c r="AN357" s="246" t="n">
        <f aca="false">SUM(AN358:AN367)</f>
        <v>322000</v>
      </c>
      <c r="AO357" s="237" t="n">
        <f aca="false">SUM(AN357/$AN$2)</f>
        <v>42736.7443095096</v>
      </c>
      <c r="AP357" s="246" t="n">
        <f aca="false">SUM(AP358:AP367)</f>
        <v>275000</v>
      </c>
      <c r="AQ357" s="246"/>
      <c r="AR357" s="237" t="n">
        <f aca="false">SUM(AP357/$AN$2)</f>
        <v>36498.7723140222</v>
      </c>
      <c r="AS357" s="237"/>
      <c r="AT357" s="237" t="n">
        <f aca="false">SUM(AT358:AT367)</f>
        <v>13150.38</v>
      </c>
      <c r="AU357" s="237" t="n">
        <f aca="false">SUM(AU358:AU367)</f>
        <v>0</v>
      </c>
      <c r="AV357" s="237" t="n">
        <f aca="false">SUM(AV358:AV367)</f>
        <v>0</v>
      </c>
      <c r="AW357" s="237" t="n">
        <f aca="false">SUM(AR357+AU357-AV357)</f>
        <v>36498.7723140222</v>
      </c>
      <c r="AX357" s="45"/>
      <c r="AY357" s="45"/>
      <c r="AZ357" s="45"/>
      <c r="BA357" s="45"/>
      <c r="BB357" s="45"/>
      <c r="BC357" s="45"/>
      <c r="BD357" s="45" t="n">
        <f aca="false">SUM(AX357+AY357+AZ357+BA357+BB357+BC357)</f>
        <v>0</v>
      </c>
      <c r="BE357" s="45" t="n">
        <f aca="false">SUM(AW357-BD357)</f>
        <v>36498.7723140222</v>
      </c>
      <c r="BF357" s="45" t="n">
        <f aca="false">SUM(BE357-AW357)</f>
        <v>0</v>
      </c>
      <c r="BG357" s="45" t="n">
        <f aca="false">SUM(BG358:BG367)</f>
        <v>23455.19</v>
      </c>
      <c r="BH357" s="45" t="n">
        <f aca="false">SUM(BH358:BH367)</f>
        <v>34765</v>
      </c>
      <c r="BI357" s="45" t="n">
        <f aca="false">SUM(BI358:BI367)</f>
        <v>34765</v>
      </c>
      <c r="BJ357" s="45" t="n">
        <f aca="false">SUM(BJ358:BJ367)</f>
        <v>18346</v>
      </c>
      <c r="BK357" s="45"/>
      <c r="BL357" s="45"/>
      <c r="BM357" s="46" t="n">
        <f aca="false">SUM(BJ357/BI357*100)</f>
        <v>52.7714655544369</v>
      </c>
    </row>
    <row r="358" customFormat="false" ht="12.75" hidden="true" customHeight="false" outlineLevel="0" collapsed="false">
      <c r="A358" s="233"/>
      <c r="B358" s="234"/>
      <c r="C358" s="234"/>
      <c r="D358" s="234"/>
      <c r="E358" s="234"/>
      <c r="F358" s="234"/>
      <c r="G358" s="234"/>
      <c r="H358" s="234"/>
      <c r="I358" s="244" t="n">
        <v>38113</v>
      </c>
      <c r="J358" s="245" t="s">
        <v>796</v>
      </c>
      <c r="K358" s="246"/>
      <c r="L358" s="246"/>
      <c r="M358" s="246"/>
      <c r="N358" s="246"/>
      <c r="O358" s="246"/>
      <c r="P358" s="246"/>
      <c r="Q358" s="246"/>
      <c r="R358" s="246" t="n">
        <v>10000</v>
      </c>
      <c r="S358" s="246" t="n">
        <v>10000</v>
      </c>
      <c r="T358" s="246" t="n">
        <v>5000</v>
      </c>
      <c r="U358" s="246"/>
      <c r="V358" s="237" t="e">
        <f aca="false">S358/P358*100</f>
        <v>#DIV/0!</v>
      </c>
      <c r="W358" s="237" t="n">
        <v>15000</v>
      </c>
      <c r="X358" s="246" t="n">
        <v>15000</v>
      </c>
      <c r="Y358" s="246" t="n">
        <v>15000</v>
      </c>
      <c r="Z358" s="246" t="n">
        <v>15000</v>
      </c>
      <c r="AA358" s="246" t="n">
        <v>15000</v>
      </c>
      <c r="AB358" s="246" t="n">
        <v>15000</v>
      </c>
      <c r="AC358" s="246" t="n">
        <v>15000</v>
      </c>
      <c r="AD358" s="246" t="n">
        <v>15000</v>
      </c>
      <c r="AE358" s="246"/>
      <c r="AF358" s="246"/>
      <c r="AG358" s="248" t="n">
        <f aca="false">SUM(AD358+AE358-AF358)</f>
        <v>15000</v>
      </c>
      <c r="AH358" s="246" t="n">
        <v>15000</v>
      </c>
      <c r="AI358" s="246" t="n">
        <v>15000</v>
      </c>
      <c r="AJ358" s="45" t="n">
        <v>15000</v>
      </c>
      <c r="AK358" s="246" t="n">
        <v>15000</v>
      </c>
      <c r="AL358" s="246"/>
      <c r="AM358" s="246"/>
      <c r="AN358" s="45" t="n">
        <f aca="false">SUM(AK358+AL358-AM358)</f>
        <v>15000</v>
      </c>
      <c r="AO358" s="237" t="n">
        <f aca="false">SUM(AN358/$AN$2)</f>
        <v>1990.84212621939</v>
      </c>
      <c r="AP358" s="45" t="n">
        <v>15000</v>
      </c>
      <c r="AQ358" s="45"/>
      <c r="AR358" s="237" t="n">
        <f aca="false">SUM(AP358/$AN$2)</f>
        <v>1990.84212621939</v>
      </c>
      <c r="AS358" s="237"/>
      <c r="AT358" s="237"/>
      <c r="AU358" s="237"/>
      <c r="AV358" s="237"/>
      <c r="AW358" s="237" t="n">
        <f aca="false">SUM(AR358+AU358-AV358)</f>
        <v>1990.84212621939</v>
      </c>
      <c r="AX358" s="45"/>
      <c r="AY358" s="45"/>
      <c r="AZ358" s="45" t="n">
        <v>1990.84</v>
      </c>
      <c r="BA358" s="45"/>
      <c r="BB358" s="45"/>
      <c r="BC358" s="45"/>
      <c r="BD358" s="45" t="n">
        <f aca="false">SUM(AX358+AY358+AZ358+BA358+BB358+BC358)</f>
        <v>1990.84</v>
      </c>
      <c r="BE358" s="45" t="n">
        <f aca="false">SUM(AW358-BD358)</f>
        <v>0.00212621939067503</v>
      </c>
      <c r="BF358" s="45" t="n">
        <f aca="false">SUM(BE358-AW358)</f>
        <v>-1990.84</v>
      </c>
      <c r="BG358" s="45" t="n">
        <v>1990.84</v>
      </c>
      <c r="BH358" s="45" t="n">
        <v>2000</v>
      </c>
      <c r="BI358" s="45" t="n">
        <v>2000</v>
      </c>
      <c r="BJ358" s="45" t="n">
        <v>2000</v>
      </c>
      <c r="BK358" s="45"/>
      <c r="BL358" s="45"/>
      <c r="BM358" s="46" t="n">
        <f aca="false">SUM(BJ358/BI358*100)</f>
        <v>100</v>
      </c>
    </row>
    <row r="359" customFormat="false" ht="12.75" hidden="true" customHeight="false" outlineLevel="0" collapsed="false">
      <c r="A359" s="233"/>
      <c r="B359" s="234"/>
      <c r="C359" s="234"/>
      <c r="D359" s="234"/>
      <c r="E359" s="234"/>
      <c r="F359" s="234"/>
      <c r="G359" s="234"/>
      <c r="H359" s="234"/>
      <c r="I359" s="244" t="n">
        <v>38113</v>
      </c>
      <c r="J359" s="245" t="s">
        <v>797</v>
      </c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37"/>
      <c r="W359" s="237"/>
      <c r="X359" s="246" t="n">
        <v>20000</v>
      </c>
      <c r="Y359" s="246" t="n">
        <v>20000</v>
      </c>
      <c r="Z359" s="246" t="n">
        <v>30000</v>
      </c>
      <c r="AA359" s="246" t="n">
        <v>30000</v>
      </c>
      <c r="AB359" s="246" t="n">
        <v>10000</v>
      </c>
      <c r="AC359" s="246" t="n">
        <v>30000</v>
      </c>
      <c r="AD359" s="246" t="n">
        <v>30000</v>
      </c>
      <c r="AE359" s="246"/>
      <c r="AF359" s="246"/>
      <c r="AG359" s="248" t="n">
        <f aca="false">SUM(AD359+AE359-AF359)</f>
        <v>30000</v>
      </c>
      <c r="AH359" s="246" t="n">
        <v>32000</v>
      </c>
      <c r="AI359" s="246" t="n">
        <v>30000</v>
      </c>
      <c r="AJ359" s="45" t="n">
        <v>0</v>
      </c>
      <c r="AK359" s="246" t="n">
        <v>30000</v>
      </c>
      <c r="AL359" s="246" t="n">
        <v>7000</v>
      </c>
      <c r="AM359" s="246"/>
      <c r="AN359" s="45" t="n">
        <f aca="false">SUM(AK359+AL359-AM359)</f>
        <v>37000</v>
      </c>
      <c r="AO359" s="237" t="n">
        <f aca="false">SUM(AN359/$AN$2)</f>
        <v>4910.74391134116</v>
      </c>
      <c r="AP359" s="45" t="n">
        <v>35000</v>
      </c>
      <c r="AQ359" s="45"/>
      <c r="AR359" s="237" t="n">
        <f aca="false">SUM(AP359/$AN$2)</f>
        <v>4645.29829451191</v>
      </c>
      <c r="AS359" s="237" t="n">
        <v>2322.32</v>
      </c>
      <c r="AT359" s="237" t="n">
        <v>2322.32</v>
      </c>
      <c r="AU359" s="237"/>
      <c r="AV359" s="237"/>
      <c r="AW359" s="237" t="n">
        <f aca="false">SUM(AR359+AU359-AV359)</f>
        <v>4645.29829451191</v>
      </c>
      <c r="AX359" s="45"/>
      <c r="AY359" s="45"/>
      <c r="AZ359" s="45" t="n">
        <v>4645.3</v>
      </c>
      <c r="BA359" s="45"/>
      <c r="BB359" s="45"/>
      <c r="BC359" s="45"/>
      <c r="BD359" s="45" t="n">
        <f aca="false">SUM(AX359+AY359+AZ359+BA359+BB359+BC359)</f>
        <v>4645.3</v>
      </c>
      <c r="BE359" s="45" t="n">
        <f aca="false">SUM(AW359-BD359)</f>
        <v>-0.00170548808819149</v>
      </c>
      <c r="BF359" s="45" t="n">
        <f aca="false">SUM(BE359-AW359)</f>
        <v>-4645.3</v>
      </c>
      <c r="BG359" s="45" t="n">
        <v>3483.65</v>
      </c>
      <c r="BH359" s="45" t="n">
        <v>5000</v>
      </c>
      <c r="BI359" s="45" t="n">
        <v>5000</v>
      </c>
      <c r="BJ359" s="45" t="n">
        <v>3750</v>
      </c>
      <c r="BK359" s="45"/>
      <c r="BL359" s="45"/>
      <c r="BM359" s="46" t="n">
        <f aca="false">SUM(BJ359/BI359*100)</f>
        <v>75</v>
      </c>
    </row>
    <row r="360" customFormat="false" ht="12.75" hidden="true" customHeight="false" outlineLevel="0" collapsed="false">
      <c r="A360" s="233"/>
      <c r="B360" s="234"/>
      <c r="C360" s="234"/>
      <c r="D360" s="234"/>
      <c r="E360" s="234"/>
      <c r="F360" s="234"/>
      <c r="G360" s="234"/>
      <c r="H360" s="234"/>
      <c r="I360" s="244" t="n">
        <v>38113</v>
      </c>
      <c r="J360" s="245" t="s">
        <v>798</v>
      </c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37"/>
      <c r="W360" s="237"/>
      <c r="X360" s="246"/>
      <c r="Y360" s="246"/>
      <c r="Z360" s="246"/>
      <c r="AA360" s="246" t="n">
        <v>10000</v>
      </c>
      <c r="AB360" s="246"/>
      <c r="AC360" s="246" t="n">
        <v>10000</v>
      </c>
      <c r="AD360" s="246" t="n">
        <v>10000</v>
      </c>
      <c r="AE360" s="246"/>
      <c r="AF360" s="246"/>
      <c r="AG360" s="248" t="n">
        <f aca="false">SUM(AD360+AE360-AF360)</f>
        <v>10000</v>
      </c>
      <c r="AH360" s="246" t="n">
        <v>10000</v>
      </c>
      <c r="AI360" s="246" t="n">
        <v>10000</v>
      </c>
      <c r="AJ360" s="45" t="n">
        <v>10000</v>
      </c>
      <c r="AK360" s="246" t="n">
        <v>10000</v>
      </c>
      <c r="AL360" s="246"/>
      <c r="AM360" s="246"/>
      <c r="AN360" s="45" t="n">
        <f aca="false">SUM(AK360+AL360-AM360)</f>
        <v>10000</v>
      </c>
      <c r="AO360" s="237" t="n">
        <f aca="false">SUM(AN360/$AN$2)</f>
        <v>1327.22808414626</v>
      </c>
      <c r="AP360" s="45" t="n">
        <v>15000</v>
      </c>
      <c r="AQ360" s="45"/>
      <c r="AR360" s="237" t="n">
        <f aca="false">SUM(AP360/$AN$2)</f>
        <v>1990.84212621939</v>
      </c>
      <c r="AS360" s="237" t="n">
        <v>800</v>
      </c>
      <c r="AT360" s="237" t="n">
        <v>800</v>
      </c>
      <c r="AU360" s="237"/>
      <c r="AV360" s="237"/>
      <c r="AW360" s="237" t="n">
        <f aca="false">SUM(AR360+AU360-AV360)</f>
        <v>1990.84212621939</v>
      </c>
      <c r="AX360" s="45"/>
      <c r="AY360" s="45"/>
      <c r="AZ360" s="45" t="n">
        <v>1990.84</v>
      </c>
      <c r="BA360" s="45"/>
      <c r="BB360" s="45"/>
      <c r="BC360" s="45"/>
      <c r="BD360" s="45" t="n">
        <f aca="false">SUM(AX360+AY360+AZ360+BA360+BB360+BC360)</f>
        <v>1990.84</v>
      </c>
      <c r="BE360" s="45" t="n">
        <f aca="false">SUM(AW360-BD360)</f>
        <v>0.00212621939067503</v>
      </c>
      <c r="BF360" s="45" t="n">
        <f aca="false">SUM(BE360-AW360)</f>
        <v>-1990.84</v>
      </c>
      <c r="BG360" s="45" t="n">
        <v>800</v>
      </c>
      <c r="BH360" s="45" t="n">
        <v>2000</v>
      </c>
      <c r="BI360" s="45" t="n">
        <v>2000</v>
      </c>
      <c r="BJ360" s="45" t="n">
        <v>1336</v>
      </c>
      <c r="BK360" s="45"/>
      <c r="BL360" s="45"/>
      <c r="BM360" s="46" t="n">
        <f aca="false">SUM(BJ360/BI360*100)</f>
        <v>66.8</v>
      </c>
    </row>
    <row r="361" customFormat="false" ht="12.75" hidden="true" customHeight="false" outlineLevel="0" collapsed="false">
      <c r="A361" s="233"/>
      <c r="B361" s="234"/>
      <c r="C361" s="234"/>
      <c r="D361" s="234"/>
      <c r="E361" s="234"/>
      <c r="F361" s="234"/>
      <c r="G361" s="234"/>
      <c r="H361" s="234"/>
      <c r="I361" s="244" t="n">
        <v>38113</v>
      </c>
      <c r="J361" s="245" t="s">
        <v>799</v>
      </c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37"/>
      <c r="W361" s="237"/>
      <c r="X361" s="246"/>
      <c r="Y361" s="246"/>
      <c r="Z361" s="246"/>
      <c r="AA361" s="246" t="n">
        <v>10000</v>
      </c>
      <c r="AB361" s="246"/>
      <c r="AC361" s="246" t="n">
        <v>10000</v>
      </c>
      <c r="AD361" s="246" t="n">
        <v>10000</v>
      </c>
      <c r="AE361" s="246"/>
      <c r="AF361" s="246"/>
      <c r="AG361" s="248" t="n">
        <f aca="false">SUM(AD361+AE361-AF361)</f>
        <v>10000</v>
      </c>
      <c r="AH361" s="246" t="n">
        <v>10000</v>
      </c>
      <c r="AI361" s="246" t="n">
        <v>10000</v>
      </c>
      <c r="AJ361" s="45" t="n">
        <v>10000</v>
      </c>
      <c r="AK361" s="246" t="n">
        <v>10000</v>
      </c>
      <c r="AL361" s="246"/>
      <c r="AM361" s="246"/>
      <c r="AN361" s="45" t="n">
        <f aca="false">SUM(AK361+AL361-AM361)</f>
        <v>10000</v>
      </c>
      <c r="AO361" s="237" t="n">
        <f aca="false">SUM(AN361/$AN$2)</f>
        <v>1327.22808414626</v>
      </c>
      <c r="AP361" s="45" t="n">
        <v>15000</v>
      </c>
      <c r="AQ361" s="45"/>
      <c r="AR361" s="237" t="n">
        <f aca="false">SUM(AP361/$AN$2)</f>
        <v>1990.84212621939</v>
      </c>
      <c r="AS361" s="237"/>
      <c r="AT361" s="237"/>
      <c r="AU361" s="237"/>
      <c r="AV361" s="237"/>
      <c r="AW361" s="237" t="n">
        <f aca="false">SUM(AR361+AU361-AV361)</f>
        <v>1990.84212621939</v>
      </c>
      <c r="AX361" s="45"/>
      <c r="AY361" s="45"/>
      <c r="AZ361" s="45" t="n">
        <v>1990.84</v>
      </c>
      <c r="BA361" s="45"/>
      <c r="BB361" s="45"/>
      <c r="BC361" s="45"/>
      <c r="BD361" s="45" t="n">
        <f aca="false">SUM(AX361+AY361+AZ361+BA361+BB361+BC361)</f>
        <v>1990.84</v>
      </c>
      <c r="BE361" s="45" t="n">
        <f aca="false">SUM(AW361-BD361)</f>
        <v>0.00212621939067503</v>
      </c>
      <c r="BF361" s="45" t="n">
        <f aca="false">SUM(BE361-AW361)</f>
        <v>-1990.84</v>
      </c>
      <c r="BG361" s="45" t="n">
        <v>995</v>
      </c>
      <c r="BH361" s="45" t="n">
        <v>1500</v>
      </c>
      <c r="BI361" s="45" t="n">
        <v>1500</v>
      </c>
      <c r="BJ361" s="45"/>
      <c r="BK361" s="45"/>
      <c r="BL361" s="45"/>
      <c r="BM361" s="46" t="n">
        <f aca="false">SUM(BJ361/BI361*100)</f>
        <v>0</v>
      </c>
    </row>
    <row r="362" customFormat="false" ht="12.75" hidden="true" customHeight="false" outlineLevel="0" collapsed="false">
      <c r="A362" s="233"/>
      <c r="B362" s="234"/>
      <c r="C362" s="234"/>
      <c r="D362" s="234"/>
      <c r="E362" s="234"/>
      <c r="F362" s="234"/>
      <c r="G362" s="234"/>
      <c r="H362" s="234"/>
      <c r="I362" s="244" t="n">
        <v>38113</v>
      </c>
      <c r="J362" s="245" t="s">
        <v>800</v>
      </c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37"/>
      <c r="W362" s="237"/>
      <c r="X362" s="246"/>
      <c r="Y362" s="246"/>
      <c r="Z362" s="246"/>
      <c r="AA362" s="246" t="n">
        <v>25000</v>
      </c>
      <c r="AB362" s="246"/>
      <c r="AC362" s="246" t="n">
        <v>25000</v>
      </c>
      <c r="AD362" s="246" t="n">
        <v>28000</v>
      </c>
      <c r="AE362" s="246"/>
      <c r="AF362" s="246"/>
      <c r="AG362" s="248" t="n">
        <f aca="false">SUM(AD362+AE362-AF362)</f>
        <v>28000</v>
      </c>
      <c r="AH362" s="246" t="n">
        <v>28000</v>
      </c>
      <c r="AI362" s="246" t="n">
        <v>28000</v>
      </c>
      <c r="AJ362" s="45" t="n">
        <v>16000</v>
      </c>
      <c r="AK362" s="246" t="n">
        <v>30000</v>
      </c>
      <c r="AL362" s="246" t="n">
        <v>15000</v>
      </c>
      <c r="AM362" s="246"/>
      <c r="AN362" s="45" t="n">
        <f aca="false">SUM(AK362+AL362-AM362)</f>
        <v>45000</v>
      </c>
      <c r="AO362" s="237" t="n">
        <f aca="false">SUM(AN362/$AN$2)</f>
        <v>5972.52637865817</v>
      </c>
      <c r="AP362" s="45" t="n">
        <v>35000</v>
      </c>
      <c r="AQ362" s="45"/>
      <c r="AR362" s="237" t="n">
        <f aca="false">SUM(AP362/$AN$2)</f>
        <v>4645.29829451191</v>
      </c>
      <c r="AS362" s="237" t="n">
        <v>2322.64</v>
      </c>
      <c r="AT362" s="237" t="n">
        <v>2322.64</v>
      </c>
      <c r="AU362" s="237"/>
      <c r="AV362" s="237"/>
      <c r="AW362" s="237" t="n">
        <f aca="false">SUM(AR362+AU362-AV362)</f>
        <v>4645.29829451191</v>
      </c>
      <c r="AX362" s="45"/>
      <c r="AY362" s="45"/>
      <c r="AZ362" s="45" t="n">
        <v>4645.3</v>
      </c>
      <c r="BA362" s="45"/>
      <c r="BB362" s="45"/>
      <c r="BC362" s="45"/>
      <c r="BD362" s="45" t="n">
        <f aca="false">SUM(AX362+AY362+AZ362+BA362+BB362+BC362)</f>
        <v>4645.3</v>
      </c>
      <c r="BE362" s="45" t="n">
        <f aca="false">SUM(AW362-BD362)</f>
        <v>-0.00170548808819149</v>
      </c>
      <c r="BF362" s="45" t="n">
        <f aca="false">SUM(BE362-AW362)</f>
        <v>-4645.3</v>
      </c>
      <c r="BG362" s="45" t="n">
        <v>3483.96</v>
      </c>
      <c r="BH362" s="45" t="n">
        <v>5000</v>
      </c>
      <c r="BI362" s="45" t="n">
        <v>5000</v>
      </c>
      <c r="BJ362" s="45" t="n">
        <v>2500</v>
      </c>
      <c r="BK362" s="45"/>
      <c r="BL362" s="45"/>
      <c r="BM362" s="46" t="n">
        <f aca="false">SUM(BJ362/BI362*100)</f>
        <v>50</v>
      </c>
    </row>
    <row r="363" customFormat="false" ht="12.75" hidden="true" customHeight="false" outlineLevel="0" collapsed="false">
      <c r="A363" s="233"/>
      <c r="B363" s="234"/>
      <c r="C363" s="234"/>
      <c r="D363" s="234"/>
      <c r="E363" s="234"/>
      <c r="F363" s="234"/>
      <c r="G363" s="234"/>
      <c r="H363" s="234"/>
      <c r="I363" s="244" t="n">
        <v>38113</v>
      </c>
      <c r="J363" s="245" t="s">
        <v>801</v>
      </c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37"/>
      <c r="W363" s="237"/>
      <c r="X363" s="246"/>
      <c r="Y363" s="246"/>
      <c r="Z363" s="246"/>
      <c r="AA363" s="246" t="n">
        <v>10000</v>
      </c>
      <c r="AB363" s="246"/>
      <c r="AC363" s="246" t="n">
        <v>10000</v>
      </c>
      <c r="AD363" s="246" t="n">
        <v>10000</v>
      </c>
      <c r="AE363" s="246"/>
      <c r="AF363" s="246"/>
      <c r="AG363" s="248" t="n">
        <f aca="false">SUM(AD363+AE363-AF363)</f>
        <v>10000</v>
      </c>
      <c r="AH363" s="246" t="n">
        <v>5000</v>
      </c>
      <c r="AI363" s="246" t="n">
        <v>10000</v>
      </c>
      <c r="AJ363" s="45" t="n">
        <v>5000</v>
      </c>
      <c r="AK363" s="246" t="n">
        <v>10000</v>
      </c>
      <c r="AL363" s="246"/>
      <c r="AM363" s="246"/>
      <c r="AN363" s="45" t="n">
        <f aca="false">SUM(AK363+AL363-AM363)</f>
        <v>10000</v>
      </c>
      <c r="AO363" s="237" t="n">
        <f aca="false">SUM(AN363/$AN$2)</f>
        <v>1327.22808414626</v>
      </c>
      <c r="AP363" s="45" t="n">
        <v>15000</v>
      </c>
      <c r="AQ363" s="45"/>
      <c r="AR363" s="237" t="n">
        <f aca="false">SUM(AP363/$AN$2)</f>
        <v>1990.84212621939</v>
      </c>
      <c r="AS363" s="237" t="n">
        <v>955.42</v>
      </c>
      <c r="AT363" s="237" t="n">
        <v>955.42</v>
      </c>
      <c r="AU363" s="237"/>
      <c r="AV363" s="237"/>
      <c r="AW363" s="237" t="n">
        <f aca="false">SUM(AR363+AU363-AV363)</f>
        <v>1990.84212621939</v>
      </c>
      <c r="AX363" s="45"/>
      <c r="AY363" s="45"/>
      <c r="AZ363" s="45" t="n">
        <v>1990.84</v>
      </c>
      <c r="BA363" s="45"/>
      <c r="BB363" s="45"/>
      <c r="BC363" s="45"/>
      <c r="BD363" s="45" t="n">
        <f aca="false">SUM(AX363+AY363+AZ363+BA363+BB363+BC363)</f>
        <v>1990.84</v>
      </c>
      <c r="BE363" s="45" t="n">
        <f aca="false">SUM(AW363-BD363)</f>
        <v>0.00212621939067503</v>
      </c>
      <c r="BF363" s="45" t="n">
        <f aca="false">SUM(BE363-AW363)</f>
        <v>-1990.84</v>
      </c>
      <c r="BG363" s="45" t="n">
        <v>1990.84</v>
      </c>
      <c r="BH363" s="45" t="n">
        <v>2000</v>
      </c>
      <c r="BI363" s="45" t="n">
        <v>2000</v>
      </c>
      <c r="BJ363" s="45" t="n">
        <v>1000</v>
      </c>
      <c r="BK363" s="45"/>
      <c r="BL363" s="45"/>
      <c r="BM363" s="46" t="n">
        <f aca="false">SUM(BJ363/BI363*100)</f>
        <v>50</v>
      </c>
    </row>
    <row r="364" customFormat="false" ht="12.75" hidden="true" customHeight="false" outlineLevel="0" collapsed="false">
      <c r="A364" s="233"/>
      <c r="B364" s="234"/>
      <c r="C364" s="234"/>
      <c r="D364" s="234"/>
      <c r="E364" s="234"/>
      <c r="F364" s="234"/>
      <c r="G364" s="234"/>
      <c r="H364" s="234"/>
      <c r="I364" s="244" t="n">
        <v>38113</v>
      </c>
      <c r="J364" s="245" t="s">
        <v>802</v>
      </c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37"/>
      <c r="W364" s="237"/>
      <c r="X364" s="246"/>
      <c r="Y364" s="246"/>
      <c r="Z364" s="246"/>
      <c r="AA364" s="246" t="n">
        <v>6000</v>
      </c>
      <c r="AB364" s="246"/>
      <c r="AC364" s="246" t="n">
        <v>6000</v>
      </c>
      <c r="AD364" s="246" t="n">
        <v>0</v>
      </c>
      <c r="AE364" s="246"/>
      <c r="AF364" s="246"/>
      <c r="AG364" s="248" t="n">
        <f aca="false">SUM(AD364+AE364-AF364)</f>
        <v>0</v>
      </c>
      <c r="AH364" s="246"/>
      <c r="AI364" s="246" t="n">
        <v>0</v>
      </c>
      <c r="AJ364" s="45" t="n">
        <v>0</v>
      </c>
      <c r="AK364" s="246"/>
      <c r="AL364" s="246"/>
      <c r="AM364" s="246"/>
      <c r="AN364" s="45" t="n">
        <f aca="false">SUM(AK364+AL364-AM364)</f>
        <v>0</v>
      </c>
      <c r="AO364" s="237" t="n">
        <f aca="false">SUM(AN364/$AN$2)</f>
        <v>0</v>
      </c>
      <c r="AP364" s="45"/>
      <c r="AQ364" s="45"/>
      <c r="AR364" s="237" t="n">
        <f aca="false">SUM(AP364/$AN$2)</f>
        <v>0</v>
      </c>
      <c r="AS364" s="237"/>
      <c r="AT364" s="237"/>
      <c r="AU364" s="237"/>
      <c r="AV364" s="237"/>
      <c r="AW364" s="237" t="n">
        <f aca="false">SUM(AR364+AU364-AV364)</f>
        <v>0</v>
      </c>
      <c r="AX364" s="45"/>
      <c r="AY364" s="45"/>
      <c r="AZ364" s="45"/>
      <c r="BA364" s="45"/>
      <c r="BB364" s="45"/>
      <c r="BC364" s="45"/>
      <c r="BD364" s="45" t="n">
        <f aca="false">SUM(AX364+AY364+AZ364+BA364+BB364+BC364)</f>
        <v>0</v>
      </c>
      <c r="BE364" s="45" t="n">
        <f aca="false">SUM(AW364-BD364)</f>
        <v>0</v>
      </c>
      <c r="BF364" s="45" t="n">
        <f aca="false">SUM(BE364-AW364)</f>
        <v>0</v>
      </c>
      <c r="BG364" s="45"/>
      <c r="BH364" s="45"/>
      <c r="BI364" s="45"/>
      <c r="BJ364" s="45"/>
      <c r="BK364" s="45"/>
      <c r="BL364" s="45"/>
      <c r="BM364" s="46" t="n">
        <v>0</v>
      </c>
    </row>
    <row r="365" customFormat="false" ht="12.75" hidden="true" customHeight="false" outlineLevel="0" collapsed="false">
      <c r="A365" s="233"/>
      <c r="B365" s="234"/>
      <c r="C365" s="234"/>
      <c r="D365" s="234"/>
      <c r="E365" s="234"/>
      <c r="F365" s="234"/>
      <c r="G365" s="234"/>
      <c r="H365" s="234"/>
      <c r="I365" s="244" t="n">
        <v>38113</v>
      </c>
      <c r="J365" s="245" t="s">
        <v>803</v>
      </c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37"/>
      <c r="W365" s="237"/>
      <c r="X365" s="246"/>
      <c r="Y365" s="246"/>
      <c r="Z365" s="246"/>
      <c r="AA365" s="246" t="n">
        <v>2000</v>
      </c>
      <c r="AB365" s="246"/>
      <c r="AC365" s="246" t="n">
        <v>2000</v>
      </c>
      <c r="AD365" s="246" t="n">
        <v>2000</v>
      </c>
      <c r="AE365" s="246"/>
      <c r="AF365" s="246"/>
      <c r="AG365" s="248" t="n">
        <f aca="false">SUM(AD365+AE365-AF365)</f>
        <v>2000</v>
      </c>
      <c r="AH365" s="246" t="n">
        <v>2000</v>
      </c>
      <c r="AI365" s="246" t="n">
        <v>2000</v>
      </c>
      <c r="AJ365" s="45" t="n">
        <v>2000</v>
      </c>
      <c r="AK365" s="246" t="n">
        <v>2000</v>
      </c>
      <c r="AL365" s="246"/>
      <c r="AM365" s="246"/>
      <c r="AN365" s="45" t="n">
        <f aca="false">SUM(AK365+AL365-AM365)</f>
        <v>2000</v>
      </c>
      <c r="AO365" s="237" t="n">
        <f aca="false">SUM(AN365/$AN$2)</f>
        <v>265.445616829252</v>
      </c>
      <c r="AP365" s="45" t="n">
        <v>2000</v>
      </c>
      <c r="AQ365" s="45"/>
      <c r="AR365" s="237" t="n">
        <f aca="false">SUM(AP365/$AN$2)</f>
        <v>265.445616829252</v>
      </c>
      <c r="AS365" s="237"/>
      <c r="AT365" s="237"/>
      <c r="AU365" s="237"/>
      <c r="AV365" s="237"/>
      <c r="AW365" s="237" t="n">
        <f aca="false">SUM(AR365+AU365-AV365)</f>
        <v>265.445616829252</v>
      </c>
      <c r="AX365" s="45"/>
      <c r="AY365" s="45"/>
      <c r="AZ365" s="45" t="n">
        <v>265.45</v>
      </c>
      <c r="BA365" s="45"/>
      <c r="BB365" s="45"/>
      <c r="BC365" s="45"/>
      <c r="BD365" s="45" t="n">
        <f aca="false">SUM(AX365+AY365+AZ365+BA365+BB365+BC365)</f>
        <v>265.45</v>
      </c>
      <c r="BE365" s="45" t="n">
        <f aca="false">SUM(AW365-BD365)</f>
        <v>-0.00438317074787165</v>
      </c>
      <c r="BF365" s="45" t="n">
        <f aca="false">SUM(BE365-AW365)</f>
        <v>-265.45</v>
      </c>
      <c r="BG365" s="45" t="n">
        <v>265.45</v>
      </c>
      <c r="BH365" s="45" t="n">
        <v>265</v>
      </c>
      <c r="BI365" s="45" t="n">
        <v>265</v>
      </c>
      <c r="BJ365" s="45"/>
      <c r="BK365" s="45"/>
      <c r="BL365" s="45"/>
      <c r="BM365" s="46" t="n">
        <f aca="false">SUM(BJ365/BI365*100)</f>
        <v>0</v>
      </c>
    </row>
    <row r="366" customFormat="false" ht="12.75" hidden="true" customHeight="false" outlineLevel="0" collapsed="false">
      <c r="A366" s="233"/>
      <c r="B366" s="234"/>
      <c r="C366" s="234"/>
      <c r="D366" s="234"/>
      <c r="E366" s="234"/>
      <c r="F366" s="234"/>
      <c r="G366" s="234"/>
      <c r="H366" s="234"/>
      <c r="I366" s="244" t="n">
        <v>38113</v>
      </c>
      <c r="J366" s="245" t="s">
        <v>804</v>
      </c>
      <c r="K366" s="246" t="n">
        <v>77000</v>
      </c>
      <c r="L366" s="246" t="n">
        <v>30000</v>
      </c>
      <c r="M366" s="246" t="n">
        <v>30000</v>
      </c>
      <c r="N366" s="246" t="n">
        <v>17000</v>
      </c>
      <c r="O366" s="246" t="n">
        <v>17000</v>
      </c>
      <c r="P366" s="246" t="n">
        <v>15000</v>
      </c>
      <c r="Q366" s="246" t="n">
        <v>15000</v>
      </c>
      <c r="R366" s="246" t="n">
        <v>12000</v>
      </c>
      <c r="S366" s="246" t="n">
        <v>15000</v>
      </c>
      <c r="T366" s="246" t="n">
        <v>8500</v>
      </c>
      <c r="U366" s="246"/>
      <c r="V366" s="237" t="n">
        <f aca="false">S366/P366*100</f>
        <v>100</v>
      </c>
      <c r="W366" s="237" t="n">
        <v>15000</v>
      </c>
      <c r="X366" s="246" t="n">
        <v>30000</v>
      </c>
      <c r="Y366" s="246" t="n">
        <v>70000</v>
      </c>
      <c r="Z366" s="246" t="n">
        <v>90000</v>
      </c>
      <c r="AA366" s="246" t="n">
        <v>21000</v>
      </c>
      <c r="AB366" s="246" t="n">
        <v>28000</v>
      </c>
      <c r="AC366" s="246" t="n">
        <v>21000</v>
      </c>
      <c r="AD366" s="246" t="n">
        <v>18000</v>
      </c>
      <c r="AE366" s="246"/>
      <c r="AF366" s="246"/>
      <c r="AG366" s="248" t="n">
        <f aca="false">SUM(AD366+AE366-AF366)</f>
        <v>18000</v>
      </c>
      <c r="AH366" s="246" t="n">
        <v>4500</v>
      </c>
      <c r="AI366" s="246" t="n">
        <v>18000</v>
      </c>
      <c r="AJ366" s="45" t="n">
        <v>4500</v>
      </c>
      <c r="AK366" s="246" t="n">
        <v>18000</v>
      </c>
      <c r="AL366" s="246"/>
      <c r="AM366" s="246"/>
      <c r="AN366" s="45" t="n">
        <f aca="false">SUM(AK366+AL366-AM366)</f>
        <v>18000</v>
      </c>
      <c r="AO366" s="237" t="n">
        <f aca="false">SUM(AN366/$AN$2)</f>
        <v>2389.01055146327</v>
      </c>
      <c r="AP366" s="45" t="n">
        <v>18000</v>
      </c>
      <c r="AQ366" s="45"/>
      <c r="AR366" s="237" t="n">
        <f aca="false">SUM(AP366/$AN$2)</f>
        <v>2389.01055146327</v>
      </c>
      <c r="AS366" s="237" t="n">
        <v>750</v>
      </c>
      <c r="AT366" s="237" t="n">
        <v>750</v>
      </c>
      <c r="AU366" s="237"/>
      <c r="AV366" s="237"/>
      <c r="AW366" s="237" t="n">
        <f aca="false">SUM(AR366+AU366-AV366)</f>
        <v>2389.01055146327</v>
      </c>
      <c r="AX366" s="45"/>
      <c r="AY366" s="45"/>
      <c r="AZ366" s="45" t="n">
        <v>2389.01</v>
      </c>
      <c r="BA366" s="45"/>
      <c r="BB366" s="45"/>
      <c r="BC366" s="45"/>
      <c r="BD366" s="45" t="n">
        <f aca="false">SUM(AX366+AY366+AZ366+BA366+BB366+BC366)</f>
        <v>2389.01</v>
      </c>
      <c r="BE366" s="45" t="n">
        <f aca="false">SUM(AW366-BD366)</f>
        <v>0.000551463268493535</v>
      </c>
      <c r="BF366" s="45" t="n">
        <f aca="false">SUM(BE366-AW366)</f>
        <v>-2389.01</v>
      </c>
      <c r="BG366" s="45" t="n">
        <v>1445.45</v>
      </c>
      <c r="BH366" s="45" t="n">
        <v>2000</v>
      </c>
      <c r="BI366" s="45" t="n">
        <v>2000</v>
      </c>
      <c r="BJ366" s="45" t="n">
        <v>760</v>
      </c>
      <c r="BK366" s="45"/>
      <c r="BL366" s="45"/>
      <c r="BM366" s="46" t="n">
        <f aca="false">SUM(BJ366/BI366*100)</f>
        <v>38</v>
      </c>
    </row>
    <row r="367" customFormat="false" ht="12.75" hidden="true" customHeight="false" outlineLevel="0" collapsed="false">
      <c r="A367" s="233"/>
      <c r="B367" s="234"/>
      <c r="C367" s="234"/>
      <c r="D367" s="234"/>
      <c r="E367" s="234"/>
      <c r="F367" s="234"/>
      <c r="G367" s="234"/>
      <c r="H367" s="234"/>
      <c r="I367" s="244" t="n">
        <v>38113</v>
      </c>
      <c r="J367" s="245" t="s">
        <v>805</v>
      </c>
      <c r="K367" s="246"/>
      <c r="L367" s="246"/>
      <c r="M367" s="246"/>
      <c r="N367" s="246"/>
      <c r="O367" s="246"/>
      <c r="P367" s="246" t="n">
        <v>50000</v>
      </c>
      <c r="Q367" s="246" t="n">
        <v>50000</v>
      </c>
      <c r="R367" s="246" t="n">
        <v>43400</v>
      </c>
      <c r="S367" s="246" t="n">
        <v>70000</v>
      </c>
      <c r="T367" s="246" t="n">
        <v>46800</v>
      </c>
      <c r="U367" s="246"/>
      <c r="V367" s="237" t="n">
        <f aca="false">S367/P367*100</f>
        <v>140</v>
      </c>
      <c r="W367" s="246" t="n">
        <v>95000</v>
      </c>
      <c r="X367" s="246" t="n">
        <v>20000</v>
      </c>
      <c r="Y367" s="246" t="n">
        <v>20000</v>
      </c>
      <c r="Z367" s="246" t="n">
        <v>50000</v>
      </c>
      <c r="AA367" s="246" t="n">
        <v>50000</v>
      </c>
      <c r="AB367" s="246" t="n">
        <v>5000</v>
      </c>
      <c r="AC367" s="246" t="n">
        <v>100000</v>
      </c>
      <c r="AD367" s="246" t="n">
        <v>100000</v>
      </c>
      <c r="AE367" s="246"/>
      <c r="AF367" s="246"/>
      <c r="AG367" s="248" t="n">
        <f aca="false">SUM(AD367+AE367-AF367)</f>
        <v>100000</v>
      </c>
      <c r="AH367" s="246" t="n">
        <v>40000</v>
      </c>
      <c r="AI367" s="246" t="n">
        <v>100000</v>
      </c>
      <c r="AJ367" s="45" t="n">
        <v>50000</v>
      </c>
      <c r="AK367" s="246" t="n">
        <v>150000</v>
      </c>
      <c r="AL367" s="246" t="n">
        <v>25000</v>
      </c>
      <c r="AM367" s="246"/>
      <c r="AN367" s="45" t="n">
        <f aca="false">SUM(AK367+AL367-AM367)</f>
        <v>175000</v>
      </c>
      <c r="AO367" s="237" t="n">
        <f aca="false">SUM(AN367/$AN$2)</f>
        <v>23226.4914725596</v>
      </c>
      <c r="AP367" s="45" t="n">
        <v>125000</v>
      </c>
      <c r="AQ367" s="45"/>
      <c r="AR367" s="237" t="n">
        <f aca="false">SUM(AP367/$AN$2)</f>
        <v>16590.3510518283</v>
      </c>
      <c r="AS367" s="237" t="n">
        <v>6000</v>
      </c>
      <c r="AT367" s="237" t="n">
        <v>6000</v>
      </c>
      <c r="AU367" s="237"/>
      <c r="AV367" s="237"/>
      <c r="AW367" s="237" t="n">
        <f aca="false">SUM(AR367+AU367-AV367)</f>
        <v>16590.3510518283</v>
      </c>
      <c r="AX367" s="45"/>
      <c r="AY367" s="45"/>
      <c r="AZ367" s="45" t="n">
        <v>16590.35</v>
      </c>
      <c r="BA367" s="45"/>
      <c r="BB367" s="45"/>
      <c r="BC367" s="45"/>
      <c r="BD367" s="45" t="n">
        <f aca="false">SUM(AX367+AY367+AZ367+BA367+BB367+BC367)</f>
        <v>16590.35</v>
      </c>
      <c r="BE367" s="45" t="n">
        <f aca="false">SUM(AW367-BD367)</f>
        <v>0.00105182825791417</v>
      </c>
      <c r="BF367" s="45" t="n">
        <f aca="false">SUM(BE367-AW367)</f>
        <v>-16590.35</v>
      </c>
      <c r="BG367" s="45" t="n">
        <v>9000</v>
      </c>
      <c r="BH367" s="45" t="n">
        <v>15000</v>
      </c>
      <c r="BI367" s="45" t="n">
        <v>15000</v>
      </c>
      <c r="BJ367" s="45" t="n">
        <v>7000</v>
      </c>
      <c r="BK367" s="45"/>
      <c r="BL367" s="45"/>
      <c r="BM367" s="46" t="n">
        <f aca="false">SUM(BJ367/BI367*100)</f>
        <v>46.6666666666667</v>
      </c>
    </row>
    <row r="368" customFormat="false" ht="12.75" hidden="true" customHeight="false" outlineLevel="0" collapsed="false">
      <c r="A368" s="243" t="s">
        <v>806</v>
      </c>
      <c r="B368" s="249"/>
      <c r="C368" s="249"/>
      <c r="D368" s="249"/>
      <c r="E368" s="249"/>
      <c r="F368" s="249"/>
      <c r="G368" s="249"/>
      <c r="H368" s="249"/>
      <c r="I368" s="240" t="s">
        <v>807</v>
      </c>
      <c r="J368" s="241" t="s">
        <v>808</v>
      </c>
      <c r="K368" s="242" t="n">
        <f aca="false">SUM(K369)</f>
        <v>398010</v>
      </c>
      <c r="L368" s="242" t="n">
        <f aca="false">SUM(L369)</f>
        <v>170000</v>
      </c>
      <c r="M368" s="242" t="n">
        <f aca="false">SUM(M369)</f>
        <v>170000</v>
      </c>
      <c r="N368" s="242" t="n">
        <f aca="false">SUM(N369)</f>
        <v>36000</v>
      </c>
      <c r="O368" s="242" t="n">
        <f aca="false">SUM(O369)</f>
        <v>36000</v>
      </c>
      <c r="P368" s="242" t="n">
        <f aca="false">SUM(P369)</f>
        <v>70000</v>
      </c>
      <c r="Q368" s="242" t="n">
        <f aca="false">SUM(Q369)</f>
        <v>70000</v>
      </c>
      <c r="R368" s="242" t="n">
        <f aca="false">SUM(R369)</f>
        <v>40000</v>
      </c>
      <c r="S368" s="242" t="n">
        <f aca="false">SUM(S369)</f>
        <v>80000</v>
      </c>
      <c r="T368" s="242" t="n">
        <f aca="false">SUM(T369)</f>
        <v>45000</v>
      </c>
      <c r="U368" s="242" t="n">
        <f aca="false">SUM(U369)</f>
        <v>0</v>
      </c>
      <c r="V368" s="242" t="n">
        <f aca="false">SUM(V369)</f>
        <v>114.285714285714</v>
      </c>
      <c r="W368" s="242" t="n">
        <f aca="false">SUM(W369)</f>
        <v>100000</v>
      </c>
      <c r="X368" s="242" t="n">
        <f aca="false">SUM(X369)</f>
        <v>150000</v>
      </c>
      <c r="Y368" s="242" t="n">
        <f aca="false">SUM(Y369)</f>
        <v>174000</v>
      </c>
      <c r="Z368" s="242" t="n">
        <f aca="false">SUM(Z369)</f>
        <v>207000</v>
      </c>
      <c r="AA368" s="242" t="n">
        <f aca="false">SUM(AA369)</f>
        <v>207000</v>
      </c>
      <c r="AB368" s="242" t="n">
        <f aca="false">SUM(AB369)</f>
        <v>135700</v>
      </c>
      <c r="AC368" s="242" t="n">
        <f aca="false">SUM(AC369)</f>
        <v>207000</v>
      </c>
      <c r="AD368" s="242" t="n">
        <f aca="false">SUM(AD369)</f>
        <v>207000</v>
      </c>
      <c r="AE368" s="242" t="n">
        <f aca="false">SUM(AE369)</f>
        <v>0</v>
      </c>
      <c r="AF368" s="242" t="n">
        <f aca="false">SUM(AF369)</f>
        <v>0</v>
      </c>
      <c r="AG368" s="242" t="n">
        <f aca="false">SUM(AG369)</f>
        <v>207000</v>
      </c>
      <c r="AH368" s="242" t="n">
        <f aca="false">SUM(AH369)</f>
        <v>138000</v>
      </c>
      <c r="AI368" s="242" t="n">
        <f aca="false">SUM(AI369)</f>
        <v>207000</v>
      </c>
      <c r="AJ368" s="242" t="n">
        <f aca="false">SUM(AJ369)</f>
        <v>115000</v>
      </c>
      <c r="AK368" s="242" t="n">
        <f aca="false">SUM(AK369)</f>
        <v>293000</v>
      </c>
      <c r="AL368" s="242" t="n">
        <f aca="false">SUM(AL369)</f>
        <v>130000</v>
      </c>
      <c r="AM368" s="242" t="n">
        <f aca="false">SUM(AM369)</f>
        <v>0</v>
      </c>
      <c r="AN368" s="242" t="n">
        <f aca="false">SUM(AN369)</f>
        <v>423000</v>
      </c>
      <c r="AO368" s="237" t="n">
        <f aca="false">SUM(AN368/$AN$2)</f>
        <v>56141.7479593868</v>
      </c>
      <c r="AP368" s="242" t="n">
        <f aca="false">SUM(AP369)</f>
        <v>431000</v>
      </c>
      <c r="AQ368" s="242" t="n">
        <f aca="false">SUM(AQ369)</f>
        <v>0</v>
      </c>
      <c r="AR368" s="237" t="n">
        <f aca="false">SUM(AP368/$AN$2)</f>
        <v>57203.5304267038</v>
      </c>
      <c r="AS368" s="237"/>
      <c r="AT368" s="237" t="n">
        <f aca="false">SUM(AT369)</f>
        <v>44392.25</v>
      </c>
      <c r="AU368" s="237" t="n">
        <f aca="false">SUM(AU369)</f>
        <v>0</v>
      </c>
      <c r="AV368" s="237" t="n">
        <f aca="false">SUM(AV369)</f>
        <v>0</v>
      </c>
      <c r="AW368" s="237" t="n">
        <f aca="false">SUM(AR368+AU368-AV368)</f>
        <v>57203.5304267038</v>
      </c>
      <c r="AX368" s="45"/>
      <c r="AY368" s="45"/>
      <c r="AZ368" s="45"/>
      <c r="BA368" s="45"/>
      <c r="BB368" s="45"/>
      <c r="BC368" s="45"/>
      <c r="BD368" s="45" t="n">
        <f aca="false">SUM(AX368+AY368+AZ368+BA368+BB368+BC368)</f>
        <v>0</v>
      </c>
      <c r="BE368" s="45" t="n">
        <f aca="false">SUM(AW368-BD368)</f>
        <v>57203.5304267038</v>
      </c>
      <c r="BF368" s="45" t="n">
        <f aca="false">SUM(BE368-AW368)</f>
        <v>0</v>
      </c>
      <c r="BG368" s="45" t="n">
        <f aca="false">SUM(BG369)</f>
        <v>59690.01</v>
      </c>
      <c r="BH368" s="45" t="n">
        <f aca="false">SUM(BH369)</f>
        <v>66400</v>
      </c>
      <c r="BI368" s="45" t="n">
        <f aca="false">SUM(BI369)</f>
        <v>66400</v>
      </c>
      <c r="BJ368" s="45" t="n">
        <f aca="false">SUM(BJ369)</f>
        <v>41150</v>
      </c>
      <c r="BK368" s="45" t="n">
        <f aca="false">SUM(BK369)</f>
        <v>67000</v>
      </c>
      <c r="BL368" s="45" t="n">
        <f aca="false">SUM(BL369)</f>
        <v>68000</v>
      </c>
      <c r="BM368" s="46" t="n">
        <f aca="false">SUM(BJ368/BI368*100)</f>
        <v>61.9728915662651</v>
      </c>
    </row>
    <row r="369" customFormat="false" ht="12.75" hidden="true" customHeight="false" outlineLevel="0" collapsed="false">
      <c r="A369" s="233" t="s">
        <v>809</v>
      </c>
      <c r="B369" s="234"/>
      <c r="C369" s="234"/>
      <c r="D369" s="234"/>
      <c r="E369" s="234"/>
      <c r="F369" s="234"/>
      <c r="G369" s="234"/>
      <c r="H369" s="234"/>
      <c r="I369" s="244" t="s">
        <v>810</v>
      </c>
      <c r="J369" s="245" t="s">
        <v>811</v>
      </c>
      <c r="K369" s="246" t="n">
        <f aca="false">SUM(K370)</f>
        <v>398010</v>
      </c>
      <c r="L369" s="246" t="n">
        <f aca="false">SUM(L370)</f>
        <v>170000</v>
      </c>
      <c r="M369" s="246" t="n">
        <f aca="false">SUM(M370)</f>
        <v>170000</v>
      </c>
      <c r="N369" s="237" t="n">
        <f aca="false">SUM(N370)</f>
        <v>36000</v>
      </c>
      <c r="O369" s="237" t="n">
        <f aca="false">SUM(O370)</f>
        <v>36000</v>
      </c>
      <c r="P369" s="237" t="n">
        <f aca="false">SUM(P370)</f>
        <v>70000</v>
      </c>
      <c r="Q369" s="237" t="n">
        <f aca="false">SUM(Q370)</f>
        <v>70000</v>
      </c>
      <c r="R369" s="237" t="n">
        <f aca="false">SUM(R370)</f>
        <v>40000</v>
      </c>
      <c r="S369" s="237" t="n">
        <f aca="false">SUM(S370)</f>
        <v>80000</v>
      </c>
      <c r="T369" s="237" t="n">
        <f aca="false">SUM(T370)</f>
        <v>45000</v>
      </c>
      <c r="U369" s="237" t="n">
        <f aca="false">SUM(U370)</f>
        <v>0</v>
      </c>
      <c r="V369" s="237" t="n">
        <f aca="false">SUM(V370)</f>
        <v>114.285714285714</v>
      </c>
      <c r="W369" s="237" t="n">
        <f aca="false">SUM(W370)</f>
        <v>100000</v>
      </c>
      <c r="X369" s="237" t="n">
        <f aca="false">SUM(X370)</f>
        <v>150000</v>
      </c>
      <c r="Y369" s="237" t="n">
        <f aca="false">SUM(Y370)</f>
        <v>174000</v>
      </c>
      <c r="Z369" s="237" t="n">
        <f aca="false">SUM(Z370)</f>
        <v>207000</v>
      </c>
      <c r="AA369" s="237" t="n">
        <f aca="false">SUM(AA370)</f>
        <v>207000</v>
      </c>
      <c r="AB369" s="237" t="n">
        <f aca="false">SUM(AB370)</f>
        <v>135700</v>
      </c>
      <c r="AC369" s="237" t="n">
        <f aca="false">SUM(AC370)</f>
        <v>207000</v>
      </c>
      <c r="AD369" s="237" t="n">
        <f aca="false">SUM(AD370)</f>
        <v>207000</v>
      </c>
      <c r="AE369" s="237" t="n">
        <f aca="false">SUM(AE370)</f>
        <v>0</v>
      </c>
      <c r="AF369" s="237" t="n">
        <f aca="false">SUM(AF370)</f>
        <v>0</v>
      </c>
      <c r="AG369" s="237" t="n">
        <f aca="false">SUM(AG370)</f>
        <v>207000</v>
      </c>
      <c r="AH369" s="237" t="n">
        <f aca="false">SUM(AH370)</f>
        <v>138000</v>
      </c>
      <c r="AI369" s="237" t="n">
        <f aca="false">SUM(AI370)</f>
        <v>207000</v>
      </c>
      <c r="AJ369" s="237" t="n">
        <f aca="false">SUM(AJ370)</f>
        <v>115000</v>
      </c>
      <c r="AK369" s="237" t="n">
        <f aca="false">SUM(AK370)</f>
        <v>293000</v>
      </c>
      <c r="AL369" s="237" t="n">
        <f aca="false">SUM(AL370)</f>
        <v>130000</v>
      </c>
      <c r="AM369" s="237" t="n">
        <f aca="false">SUM(AM370)</f>
        <v>0</v>
      </c>
      <c r="AN369" s="237" t="n">
        <f aca="false">SUM(AN370)</f>
        <v>423000</v>
      </c>
      <c r="AO369" s="237" t="n">
        <f aca="false">SUM(AN369/$AN$2)</f>
        <v>56141.7479593868</v>
      </c>
      <c r="AP369" s="237" t="n">
        <f aca="false">SUM(AP370)</f>
        <v>431000</v>
      </c>
      <c r="AQ369" s="237" t="n">
        <f aca="false">SUM(AQ370)</f>
        <v>0</v>
      </c>
      <c r="AR369" s="237" t="n">
        <f aca="false">SUM(AP369/$AN$2)</f>
        <v>57203.5304267038</v>
      </c>
      <c r="AS369" s="237"/>
      <c r="AT369" s="237" t="n">
        <f aca="false">SUM(AT370)</f>
        <v>44392.25</v>
      </c>
      <c r="AU369" s="237" t="n">
        <f aca="false">SUM(AU370)</f>
        <v>0</v>
      </c>
      <c r="AV369" s="237" t="n">
        <f aca="false">SUM(AV370)</f>
        <v>0</v>
      </c>
      <c r="AW369" s="237" t="n">
        <f aca="false">SUM(AR369+AU369-AV369)</f>
        <v>57203.5304267038</v>
      </c>
      <c r="AX369" s="45"/>
      <c r="AY369" s="45"/>
      <c r="AZ369" s="45"/>
      <c r="BA369" s="45"/>
      <c r="BB369" s="45"/>
      <c r="BC369" s="45"/>
      <c r="BD369" s="45" t="n">
        <f aca="false">SUM(AX369+AY369+AZ369+BA369+BB369+BC369)</f>
        <v>0</v>
      </c>
      <c r="BE369" s="45" t="n">
        <f aca="false">SUM(AW369-BD369)</f>
        <v>57203.5304267038</v>
      </c>
      <c r="BF369" s="45" t="n">
        <f aca="false">SUM(BE369-AW369)</f>
        <v>0</v>
      </c>
      <c r="BG369" s="45" t="n">
        <f aca="false">SUM(BG372)</f>
        <v>59690.01</v>
      </c>
      <c r="BH369" s="45" t="n">
        <f aca="false">SUM(BH372)</f>
        <v>66400</v>
      </c>
      <c r="BI369" s="45" t="n">
        <f aca="false">SUM(BI372)</f>
        <v>66400</v>
      </c>
      <c r="BJ369" s="45" t="n">
        <f aca="false">SUM(BJ372)</f>
        <v>41150</v>
      </c>
      <c r="BK369" s="45" t="n">
        <f aca="false">SUM(BK372)</f>
        <v>67000</v>
      </c>
      <c r="BL369" s="45" t="n">
        <f aca="false">SUM(BL372)</f>
        <v>68000</v>
      </c>
      <c r="BM369" s="46" t="n">
        <f aca="false">SUM(BJ369/BI369*100)</f>
        <v>61.9728915662651</v>
      </c>
    </row>
    <row r="370" customFormat="false" ht="12.75" hidden="true" customHeight="false" outlineLevel="0" collapsed="false">
      <c r="A370" s="233"/>
      <c r="B370" s="234"/>
      <c r="C370" s="234"/>
      <c r="D370" s="234"/>
      <c r="E370" s="234"/>
      <c r="F370" s="234"/>
      <c r="G370" s="234"/>
      <c r="H370" s="234"/>
      <c r="I370" s="240" t="s">
        <v>812</v>
      </c>
      <c r="J370" s="241"/>
      <c r="K370" s="242" t="n">
        <f aca="false">SUM(K372)</f>
        <v>398010</v>
      </c>
      <c r="L370" s="242" t="n">
        <f aca="false">SUM(L372)</f>
        <v>170000</v>
      </c>
      <c r="M370" s="242" t="n">
        <f aca="false">SUM(M372)</f>
        <v>170000</v>
      </c>
      <c r="N370" s="242" t="n">
        <f aca="false">SUM(N372)</f>
        <v>36000</v>
      </c>
      <c r="O370" s="242" t="n">
        <f aca="false">SUM(O372)</f>
        <v>36000</v>
      </c>
      <c r="P370" s="242" t="n">
        <f aca="false">SUM(P372)</f>
        <v>70000</v>
      </c>
      <c r="Q370" s="242" t="n">
        <f aca="false">SUM(Q372)</f>
        <v>70000</v>
      </c>
      <c r="R370" s="242" t="n">
        <f aca="false">SUM(R372)</f>
        <v>40000</v>
      </c>
      <c r="S370" s="242" t="n">
        <f aca="false">SUM(S372)</f>
        <v>80000</v>
      </c>
      <c r="T370" s="242" t="n">
        <f aca="false">SUM(T372)</f>
        <v>45000</v>
      </c>
      <c r="U370" s="242" t="n">
        <f aca="false">SUM(U372)</f>
        <v>0</v>
      </c>
      <c r="V370" s="242" t="n">
        <f aca="false">SUM(V372)</f>
        <v>114.285714285714</v>
      </c>
      <c r="W370" s="242" t="n">
        <f aca="false">SUM(W372)</f>
        <v>100000</v>
      </c>
      <c r="X370" s="242" t="n">
        <f aca="false">SUM(X372)</f>
        <v>150000</v>
      </c>
      <c r="Y370" s="242" t="n">
        <f aca="false">SUM(Y372)</f>
        <v>174000</v>
      </c>
      <c r="Z370" s="242" t="n">
        <f aca="false">SUM(Z372)</f>
        <v>207000</v>
      </c>
      <c r="AA370" s="242" t="n">
        <f aca="false">SUM(AA372)</f>
        <v>207000</v>
      </c>
      <c r="AB370" s="242" t="n">
        <f aca="false">SUM(AB372)</f>
        <v>135700</v>
      </c>
      <c r="AC370" s="242" t="n">
        <f aca="false">SUM(AC372)</f>
        <v>207000</v>
      </c>
      <c r="AD370" s="242" t="n">
        <f aca="false">SUM(AD372)</f>
        <v>207000</v>
      </c>
      <c r="AE370" s="242" t="n">
        <f aca="false">SUM(AE372)</f>
        <v>0</v>
      </c>
      <c r="AF370" s="242" t="n">
        <f aca="false">SUM(AF372)</f>
        <v>0</v>
      </c>
      <c r="AG370" s="242" t="n">
        <f aca="false">SUM(AG372)</f>
        <v>207000</v>
      </c>
      <c r="AH370" s="242" t="n">
        <f aca="false">SUM(AH372)</f>
        <v>138000</v>
      </c>
      <c r="AI370" s="242" t="n">
        <f aca="false">SUM(AI372)</f>
        <v>207000</v>
      </c>
      <c r="AJ370" s="242" t="n">
        <f aca="false">SUM(AJ372)</f>
        <v>115000</v>
      </c>
      <c r="AK370" s="242" t="n">
        <f aca="false">SUM(AK372)</f>
        <v>293000</v>
      </c>
      <c r="AL370" s="242" t="n">
        <f aca="false">SUM(AL372)</f>
        <v>130000</v>
      </c>
      <c r="AM370" s="242" t="n">
        <f aca="false">SUM(AM372)</f>
        <v>0</v>
      </c>
      <c r="AN370" s="242" t="n">
        <f aca="false">SUM(AN372)</f>
        <v>423000</v>
      </c>
      <c r="AO370" s="237" t="n">
        <f aca="false">SUM(AN370/$AN$2)</f>
        <v>56141.7479593868</v>
      </c>
      <c r="AP370" s="242" t="n">
        <f aca="false">SUM(AP372)</f>
        <v>431000</v>
      </c>
      <c r="AQ370" s="242" t="n">
        <f aca="false">SUM(AQ372)</f>
        <v>0</v>
      </c>
      <c r="AR370" s="237" t="n">
        <f aca="false">SUM(AP370/$AN$2)</f>
        <v>57203.5304267038</v>
      </c>
      <c r="AS370" s="237"/>
      <c r="AT370" s="237" t="n">
        <f aca="false">SUM(AT372)</f>
        <v>44392.25</v>
      </c>
      <c r="AU370" s="237" t="n">
        <f aca="false">SUM(AU372)</f>
        <v>0</v>
      </c>
      <c r="AV370" s="237" t="n">
        <f aca="false">SUM(AV372)</f>
        <v>0</v>
      </c>
      <c r="AW370" s="237" t="n">
        <f aca="false">SUM(AR370+AU370-AV370)</f>
        <v>57203.5304267038</v>
      </c>
      <c r="AX370" s="45"/>
      <c r="AY370" s="45"/>
      <c r="AZ370" s="45"/>
      <c r="BA370" s="45"/>
      <c r="BB370" s="45"/>
      <c r="BC370" s="45"/>
      <c r="BD370" s="45" t="n">
        <f aca="false">SUM(AX370+AY370+AZ370+BA370+BB370+BC370)</f>
        <v>0</v>
      </c>
      <c r="BE370" s="45" t="n">
        <f aca="false">SUM(AW370-BD370)</f>
        <v>57203.5304267038</v>
      </c>
      <c r="BF370" s="45" t="n">
        <f aca="false">SUM(BE370-AW370)</f>
        <v>0</v>
      </c>
      <c r="BG370" s="45"/>
      <c r="BH370" s="45" t="n">
        <f aca="false">SUM(BH371)</f>
        <v>66400</v>
      </c>
      <c r="BI370" s="45" t="n">
        <f aca="false">SUM(BI371)</f>
        <v>66400</v>
      </c>
      <c r="BJ370" s="45" t="n">
        <f aca="false">SUM(BJ371)</f>
        <v>41150</v>
      </c>
      <c r="BK370" s="45" t="n">
        <v>67000</v>
      </c>
      <c r="BL370" s="45" t="n">
        <v>67000</v>
      </c>
      <c r="BM370" s="46" t="n">
        <f aca="false">SUM(BJ370/BI370*100)</f>
        <v>61.9728915662651</v>
      </c>
    </row>
    <row r="371" customFormat="false" ht="12.75" hidden="true" customHeight="false" outlineLevel="0" collapsed="false">
      <c r="A371" s="233"/>
      <c r="B371" s="234" t="s">
        <v>554</v>
      </c>
      <c r="C371" s="234"/>
      <c r="D371" s="234"/>
      <c r="E371" s="234"/>
      <c r="F371" s="234"/>
      <c r="G371" s="234"/>
      <c r="H371" s="234"/>
      <c r="I371" s="250" t="s">
        <v>555</v>
      </c>
      <c r="J371" s="245" t="s">
        <v>39</v>
      </c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  <c r="AJ371" s="242"/>
      <c r="AK371" s="242"/>
      <c r="AL371" s="242"/>
      <c r="AM371" s="242"/>
      <c r="AN371" s="242"/>
      <c r="AO371" s="237" t="n">
        <f aca="false">SUM(AN371/$AN$2)</f>
        <v>0</v>
      </c>
      <c r="AP371" s="242" t="n">
        <v>431000</v>
      </c>
      <c r="AQ371" s="242"/>
      <c r="AR371" s="237" t="n">
        <f aca="false">SUM(AP371/$AN$2)</f>
        <v>57203.5304267038</v>
      </c>
      <c r="AS371" s="237"/>
      <c r="AT371" s="237" t="n">
        <v>431000</v>
      </c>
      <c r="AU371" s="237"/>
      <c r="AV371" s="237"/>
      <c r="AW371" s="237" t="n">
        <f aca="false">SUM(AR371+AU371-AV371)</f>
        <v>57203.5304267038</v>
      </c>
      <c r="AX371" s="45"/>
      <c r="AY371" s="45"/>
      <c r="AZ371" s="45"/>
      <c r="BA371" s="45"/>
      <c r="BB371" s="45"/>
      <c r="BC371" s="45"/>
      <c r="BD371" s="45" t="n">
        <f aca="false">SUM(AX371+AY371+AZ371+BA371+BB371+BC371)</f>
        <v>0</v>
      </c>
      <c r="BE371" s="45" t="n">
        <f aca="false">SUM(AW371-BD371)</f>
        <v>57203.5304267038</v>
      </c>
      <c r="BF371" s="45" t="n">
        <f aca="false">SUM(BE371-AW371)</f>
        <v>0</v>
      </c>
      <c r="BG371" s="45"/>
      <c r="BH371" s="45" t="n">
        <v>66400</v>
      </c>
      <c r="BI371" s="45" t="n">
        <v>66400</v>
      </c>
      <c r="BJ371" s="45" t="n">
        <f aca="false">SUM(BJ372)</f>
        <v>41150</v>
      </c>
      <c r="BK371" s="45" t="n">
        <v>66400</v>
      </c>
      <c r="BL371" s="45" t="n">
        <v>66400</v>
      </c>
      <c r="BM371" s="46" t="n">
        <f aca="false">SUM(BJ371/BI371*100)</f>
        <v>61.9728915662651</v>
      </c>
    </row>
    <row r="372" customFormat="false" ht="12.75" hidden="true" customHeight="false" outlineLevel="0" collapsed="false">
      <c r="A372" s="243"/>
      <c r="B372" s="247"/>
      <c r="C372" s="247"/>
      <c r="D372" s="247"/>
      <c r="E372" s="247"/>
      <c r="F372" s="247"/>
      <c r="G372" s="247"/>
      <c r="H372" s="247"/>
      <c r="I372" s="235" t="n">
        <v>3</v>
      </c>
      <c r="J372" s="236" t="s">
        <v>234</v>
      </c>
      <c r="K372" s="237" t="n">
        <f aca="false">SUM(K373)</f>
        <v>398010</v>
      </c>
      <c r="L372" s="237" t="n">
        <f aca="false">SUM(L373)</f>
        <v>170000</v>
      </c>
      <c r="M372" s="237" t="n">
        <f aca="false">SUM(M373)</f>
        <v>170000</v>
      </c>
      <c r="N372" s="237" t="n">
        <f aca="false">SUM(N373)</f>
        <v>36000</v>
      </c>
      <c r="O372" s="237" t="n">
        <f aca="false">SUM(O373)</f>
        <v>36000</v>
      </c>
      <c r="P372" s="237" t="n">
        <f aca="false">SUM(P373)</f>
        <v>70000</v>
      </c>
      <c r="Q372" s="237" t="n">
        <f aca="false">SUM(Q373)</f>
        <v>70000</v>
      </c>
      <c r="R372" s="237" t="n">
        <f aca="false">SUM(R373)</f>
        <v>40000</v>
      </c>
      <c r="S372" s="237" t="n">
        <f aca="false">SUM(S373)</f>
        <v>80000</v>
      </c>
      <c r="T372" s="237" t="n">
        <f aca="false">SUM(T373)</f>
        <v>45000</v>
      </c>
      <c r="U372" s="237" t="n">
        <f aca="false">SUM(U373)</f>
        <v>0</v>
      </c>
      <c r="V372" s="237" t="n">
        <f aca="false">SUM(V373)</f>
        <v>114.285714285714</v>
      </c>
      <c r="W372" s="237" t="n">
        <f aca="false">SUM(W373)</f>
        <v>100000</v>
      </c>
      <c r="X372" s="237" t="n">
        <f aca="false">SUM(X373)</f>
        <v>150000</v>
      </c>
      <c r="Y372" s="237" t="n">
        <f aca="false">SUM(Y373)</f>
        <v>174000</v>
      </c>
      <c r="Z372" s="237" t="n">
        <f aca="false">SUM(Z373)</f>
        <v>207000</v>
      </c>
      <c r="AA372" s="237" t="n">
        <f aca="false">SUM(AA373)</f>
        <v>207000</v>
      </c>
      <c r="AB372" s="237" t="n">
        <f aca="false">SUM(AB373)</f>
        <v>135700</v>
      </c>
      <c r="AC372" s="237" t="n">
        <f aca="false">SUM(AC373)</f>
        <v>207000</v>
      </c>
      <c r="AD372" s="237" t="n">
        <f aca="false">SUM(AD373)</f>
        <v>207000</v>
      </c>
      <c r="AE372" s="237" t="n">
        <f aca="false">SUM(AE373)</f>
        <v>0</v>
      </c>
      <c r="AF372" s="237" t="n">
        <f aca="false">SUM(AF373)</f>
        <v>0</v>
      </c>
      <c r="AG372" s="237" t="n">
        <f aca="false">SUM(AG373)</f>
        <v>207000</v>
      </c>
      <c r="AH372" s="237" t="n">
        <f aca="false">SUM(AH373)</f>
        <v>138000</v>
      </c>
      <c r="AI372" s="237" t="n">
        <f aca="false">SUM(AI373)</f>
        <v>207000</v>
      </c>
      <c r="AJ372" s="237" t="n">
        <f aca="false">SUM(AJ373)</f>
        <v>115000</v>
      </c>
      <c r="AK372" s="237" t="n">
        <f aca="false">SUM(AK373)</f>
        <v>293000</v>
      </c>
      <c r="AL372" s="237" t="n">
        <f aca="false">SUM(AL373)</f>
        <v>130000</v>
      </c>
      <c r="AM372" s="237" t="n">
        <f aca="false">SUM(AM373)</f>
        <v>0</v>
      </c>
      <c r="AN372" s="237" t="n">
        <f aca="false">SUM(AN373)</f>
        <v>423000</v>
      </c>
      <c r="AO372" s="237" t="n">
        <f aca="false">SUM(AN372/$AN$2)</f>
        <v>56141.7479593868</v>
      </c>
      <c r="AP372" s="237" t="n">
        <f aca="false">SUM(AP373)</f>
        <v>431000</v>
      </c>
      <c r="AQ372" s="237" t="n">
        <f aca="false">SUM(AQ373)</f>
        <v>0</v>
      </c>
      <c r="AR372" s="237" t="n">
        <f aca="false">SUM(AP372/$AN$2)</f>
        <v>57203.5304267038</v>
      </c>
      <c r="AS372" s="237"/>
      <c r="AT372" s="237" t="n">
        <f aca="false">SUM(AT373)</f>
        <v>44392.25</v>
      </c>
      <c r="AU372" s="237" t="n">
        <f aca="false">SUM(AU373)</f>
        <v>0</v>
      </c>
      <c r="AV372" s="237" t="n">
        <f aca="false">SUM(AV373)</f>
        <v>0</v>
      </c>
      <c r="AW372" s="237" t="n">
        <f aca="false">SUM(AR372+AU372-AV372)</f>
        <v>57203.5304267038</v>
      </c>
      <c r="AX372" s="45"/>
      <c r="AY372" s="45"/>
      <c r="AZ372" s="45"/>
      <c r="BA372" s="45"/>
      <c r="BB372" s="45"/>
      <c r="BC372" s="45"/>
      <c r="BD372" s="45" t="n">
        <f aca="false">SUM(AX372+AY372+AZ372+BA372+BB372+BC372)</f>
        <v>0</v>
      </c>
      <c r="BE372" s="45" t="n">
        <f aca="false">SUM(AW372-BD372)</f>
        <v>57203.5304267038</v>
      </c>
      <c r="BF372" s="45" t="n">
        <f aca="false">SUM(BE372-AW372)</f>
        <v>0</v>
      </c>
      <c r="BG372" s="45" t="n">
        <f aca="false">SUM(BG373)</f>
        <v>59690.01</v>
      </c>
      <c r="BH372" s="45" t="n">
        <f aca="false">SUM(BH373)</f>
        <v>66400</v>
      </c>
      <c r="BI372" s="45" t="n">
        <f aca="false">SUM(BI373)</f>
        <v>66400</v>
      </c>
      <c r="BJ372" s="45" t="n">
        <f aca="false">SUM(BJ373)</f>
        <v>41150</v>
      </c>
      <c r="BK372" s="45" t="n">
        <f aca="false">SUM(BK373)</f>
        <v>67000</v>
      </c>
      <c r="BL372" s="45" t="n">
        <f aca="false">SUM(BL373)</f>
        <v>68000</v>
      </c>
      <c r="BM372" s="46" t="n">
        <f aca="false">SUM(BJ372/BI372*100)</f>
        <v>61.9728915662651</v>
      </c>
    </row>
    <row r="373" customFormat="false" ht="12.75" hidden="true" customHeight="false" outlineLevel="0" collapsed="false">
      <c r="A373" s="243"/>
      <c r="B373" s="247" t="s">
        <v>555</v>
      </c>
      <c r="C373" s="247"/>
      <c r="D373" s="247"/>
      <c r="E373" s="247"/>
      <c r="F373" s="247"/>
      <c r="G373" s="247"/>
      <c r="H373" s="247"/>
      <c r="I373" s="235" t="n">
        <v>38</v>
      </c>
      <c r="J373" s="236" t="s">
        <v>383</v>
      </c>
      <c r="K373" s="237" t="n">
        <f aca="false">SUM(K375)</f>
        <v>398010</v>
      </c>
      <c r="L373" s="237" t="n">
        <f aca="false">SUM(L375)</f>
        <v>170000</v>
      </c>
      <c r="M373" s="237" t="n">
        <f aca="false">SUM(M375)</f>
        <v>170000</v>
      </c>
      <c r="N373" s="237" t="n">
        <f aca="false">SUM(N375)</f>
        <v>36000</v>
      </c>
      <c r="O373" s="237" t="n">
        <f aca="false">SUM(O375)</f>
        <v>36000</v>
      </c>
      <c r="P373" s="237" t="n">
        <f aca="false">SUM(P375)</f>
        <v>70000</v>
      </c>
      <c r="Q373" s="237" t="n">
        <f aca="false">SUM(Q375)</f>
        <v>70000</v>
      </c>
      <c r="R373" s="237" t="n">
        <f aca="false">SUM(R375)</f>
        <v>40000</v>
      </c>
      <c r="S373" s="237" t="n">
        <f aca="false">SUM(S375)</f>
        <v>80000</v>
      </c>
      <c r="T373" s="237" t="n">
        <f aca="false">SUM(T375)</f>
        <v>45000</v>
      </c>
      <c r="U373" s="237" t="n">
        <f aca="false">SUM(U375)</f>
        <v>0</v>
      </c>
      <c r="V373" s="237" t="n">
        <f aca="false">SUM(V375)</f>
        <v>114.285714285714</v>
      </c>
      <c r="W373" s="237" t="n">
        <f aca="false">SUM(W374)</f>
        <v>100000</v>
      </c>
      <c r="X373" s="237" t="n">
        <f aca="false">SUM(X374)</f>
        <v>150000</v>
      </c>
      <c r="Y373" s="237" t="n">
        <f aca="false">SUM(Y374)</f>
        <v>174000</v>
      </c>
      <c r="Z373" s="237" t="n">
        <f aca="false">SUM(Z374)</f>
        <v>207000</v>
      </c>
      <c r="AA373" s="237" t="n">
        <f aca="false">SUM(AA374)</f>
        <v>207000</v>
      </c>
      <c r="AB373" s="237" t="n">
        <f aca="false">SUM(AB374)</f>
        <v>135700</v>
      </c>
      <c r="AC373" s="237" t="n">
        <f aca="false">SUM(AC374)</f>
        <v>207000</v>
      </c>
      <c r="AD373" s="237" t="n">
        <f aca="false">SUM(AD374)</f>
        <v>207000</v>
      </c>
      <c r="AE373" s="237" t="n">
        <f aca="false">SUM(AE374)</f>
        <v>0</v>
      </c>
      <c r="AF373" s="237" t="n">
        <f aca="false">SUM(AF374)</f>
        <v>0</v>
      </c>
      <c r="AG373" s="237" t="n">
        <f aca="false">SUM(AG374)</f>
        <v>207000</v>
      </c>
      <c r="AH373" s="237" t="n">
        <f aca="false">SUM(AH374)</f>
        <v>138000</v>
      </c>
      <c r="AI373" s="237" t="n">
        <f aca="false">SUM(AI374)</f>
        <v>207000</v>
      </c>
      <c r="AJ373" s="237" t="n">
        <f aca="false">SUM(AJ374)</f>
        <v>115000</v>
      </c>
      <c r="AK373" s="237" t="n">
        <f aca="false">SUM(AK374)</f>
        <v>293000</v>
      </c>
      <c r="AL373" s="237" t="n">
        <f aca="false">SUM(AL374)</f>
        <v>130000</v>
      </c>
      <c r="AM373" s="237" t="n">
        <f aca="false">SUM(AM374)</f>
        <v>0</v>
      </c>
      <c r="AN373" s="237" t="n">
        <f aca="false">SUM(AN374)</f>
        <v>423000</v>
      </c>
      <c r="AO373" s="237" t="n">
        <f aca="false">SUM(AN373/$AN$2)</f>
        <v>56141.7479593868</v>
      </c>
      <c r="AP373" s="237" t="n">
        <f aca="false">SUM(AP374)</f>
        <v>431000</v>
      </c>
      <c r="AQ373" s="237"/>
      <c r="AR373" s="237" t="n">
        <f aca="false">SUM(AP373/$AN$2)</f>
        <v>57203.5304267038</v>
      </c>
      <c r="AS373" s="237"/>
      <c r="AT373" s="237" t="n">
        <f aca="false">SUM(AT374)</f>
        <v>44392.25</v>
      </c>
      <c r="AU373" s="237" t="n">
        <f aca="false">SUM(AU374)</f>
        <v>0</v>
      </c>
      <c r="AV373" s="237" t="n">
        <f aca="false">SUM(AV374)</f>
        <v>0</v>
      </c>
      <c r="AW373" s="237" t="n">
        <f aca="false">SUM(AR373+AU373-AV373)</f>
        <v>57203.5304267038</v>
      </c>
      <c r="AX373" s="45"/>
      <c r="AY373" s="45"/>
      <c r="AZ373" s="45"/>
      <c r="BA373" s="45"/>
      <c r="BB373" s="45"/>
      <c r="BC373" s="45"/>
      <c r="BD373" s="45" t="n">
        <f aca="false">SUM(AX373+AY373+AZ373+BA373+BB373+BC373)</f>
        <v>0</v>
      </c>
      <c r="BE373" s="45" t="n">
        <f aca="false">SUM(AW373-BD373)</f>
        <v>57203.5304267038</v>
      </c>
      <c r="BF373" s="45" t="n">
        <f aca="false">SUM(BE373-AW373)</f>
        <v>0</v>
      </c>
      <c r="BG373" s="45" t="n">
        <f aca="false">SUM(BG374)</f>
        <v>59690.01</v>
      </c>
      <c r="BH373" s="45" t="n">
        <f aca="false">SUM(BH374)</f>
        <v>66400</v>
      </c>
      <c r="BI373" s="45" t="n">
        <f aca="false">SUM(BI374)</f>
        <v>66400</v>
      </c>
      <c r="BJ373" s="45" t="n">
        <f aca="false">SUM(BJ374)</f>
        <v>41150</v>
      </c>
      <c r="BK373" s="45" t="n">
        <v>67000</v>
      </c>
      <c r="BL373" s="45" t="n">
        <v>68000</v>
      </c>
      <c r="BM373" s="46" t="n">
        <f aca="false">SUM(BJ373/BI373*100)</f>
        <v>61.9728915662651</v>
      </c>
    </row>
    <row r="374" customFormat="false" ht="12.75" hidden="true" customHeight="false" outlineLevel="0" collapsed="false">
      <c r="A374" s="238"/>
      <c r="B374" s="234"/>
      <c r="C374" s="234"/>
      <c r="D374" s="234"/>
      <c r="E374" s="234"/>
      <c r="F374" s="234"/>
      <c r="G374" s="234"/>
      <c r="H374" s="234"/>
      <c r="I374" s="244" t="n">
        <v>381</v>
      </c>
      <c r="J374" s="245" t="s">
        <v>197</v>
      </c>
      <c r="K374" s="246" t="n">
        <f aca="false">SUM(K375)</f>
        <v>398010</v>
      </c>
      <c r="L374" s="246" t="n">
        <f aca="false">SUM(L375)</f>
        <v>170000</v>
      </c>
      <c r="M374" s="246" t="n">
        <f aca="false">SUM(M375)</f>
        <v>170000</v>
      </c>
      <c r="N374" s="246" t="n">
        <f aca="false">SUM(N375)</f>
        <v>36000</v>
      </c>
      <c r="O374" s="246" t="n">
        <f aca="false">SUM(O375)</f>
        <v>36000</v>
      </c>
      <c r="P374" s="246" t="n">
        <f aca="false">SUM(P375)</f>
        <v>70000</v>
      </c>
      <c r="Q374" s="246" t="n">
        <f aca="false">SUM(Q375)</f>
        <v>70000</v>
      </c>
      <c r="R374" s="246" t="n">
        <f aca="false">SUM(R375)</f>
        <v>40000</v>
      </c>
      <c r="S374" s="246" t="n">
        <f aca="false">SUM(S375)</f>
        <v>80000</v>
      </c>
      <c r="T374" s="246" t="n">
        <f aca="false">SUM(T375)</f>
        <v>45000</v>
      </c>
      <c r="U374" s="246" t="n">
        <f aca="false">SUM(U375)</f>
        <v>0</v>
      </c>
      <c r="V374" s="246" t="n">
        <f aca="false">SUM(V375)</f>
        <v>114.285714285714</v>
      </c>
      <c r="W374" s="246" t="n">
        <f aca="false">SUM(W375:W375)</f>
        <v>100000</v>
      </c>
      <c r="X374" s="246" t="n">
        <f aca="false">SUM(X375:X377)</f>
        <v>150000</v>
      </c>
      <c r="Y374" s="246" t="n">
        <f aca="false">SUM(Y375:Y377)</f>
        <v>174000</v>
      </c>
      <c r="Z374" s="246" t="n">
        <f aca="false">SUM(Z375:Z377)</f>
        <v>207000</v>
      </c>
      <c r="AA374" s="246" t="n">
        <f aca="false">SUM(AA375:AA377)</f>
        <v>207000</v>
      </c>
      <c r="AB374" s="246" t="n">
        <f aca="false">SUM(AB375:AB377)</f>
        <v>135700</v>
      </c>
      <c r="AC374" s="246" t="n">
        <f aca="false">SUM(AC375:AC377)</f>
        <v>207000</v>
      </c>
      <c r="AD374" s="246" t="n">
        <f aca="false">SUM(AD375:AD377)</f>
        <v>207000</v>
      </c>
      <c r="AE374" s="246" t="n">
        <f aca="false">SUM(AE375:AE377)</f>
        <v>0</v>
      </c>
      <c r="AF374" s="246" t="n">
        <f aca="false">SUM(AF375:AF377)</f>
        <v>0</v>
      </c>
      <c r="AG374" s="246" t="n">
        <f aca="false">SUM(AG375:AG377)</f>
        <v>207000</v>
      </c>
      <c r="AH374" s="246" t="n">
        <f aca="false">SUM(AH375:AH377)</f>
        <v>138000</v>
      </c>
      <c r="AI374" s="246" t="n">
        <f aca="false">SUM(AI375:AI377)</f>
        <v>207000</v>
      </c>
      <c r="AJ374" s="246" t="n">
        <f aca="false">SUM(AJ375:AJ377)</f>
        <v>115000</v>
      </c>
      <c r="AK374" s="246" t="n">
        <f aca="false">SUM(AK375:AK377)</f>
        <v>293000</v>
      </c>
      <c r="AL374" s="246" t="n">
        <f aca="false">SUM(AL375:AL377)</f>
        <v>130000</v>
      </c>
      <c r="AM374" s="246" t="n">
        <f aca="false">SUM(AM375:AM377)</f>
        <v>0</v>
      </c>
      <c r="AN374" s="246" t="n">
        <f aca="false">SUM(AN375:AN377)</f>
        <v>423000</v>
      </c>
      <c r="AO374" s="237" t="n">
        <f aca="false">SUM(AN374/$AN$2)</f>
        <v>56141.7479593868</v>
      </c>
      <c r="AP374" s="246" t="n">
        <f aca="false">SUM(AP375:AP377)</f>
        <v>431000</v>
      </c>
      <c r="AQ374" s="246"/>
      <c r="AR374" s="237" t="n">
        <f aca="false">SUM(AP374/$AN$2)</f>
        <v>57203.5304267038</v>
      </c>
      <c r="AS374" s="237"/>
      <c r="AT374" s="237" t="n">
        <f aca="false">SUM(AT375:AT377)</f>
        <v>44392.25</v>
      </c>
      <c r="AU374" s="237" t="n">
        <f aca="false">SUM(AU375:AU377)</f>
        <v>0</v>
      </c>
      <c r="AV374" s="237" t="n">
        <f aca="false">SUM(AV375:AV377)</f>
        <v>0</v>
      </c>
      <c r="AW374" s="237" t="n">
        <f aca="false">SUM(AR374+AU374-AV374)</f>
        <v>57203.5304267038</v>
      </c>
      <c r="AX374" s="45"/>
      <c r="AY374" s="45"/>
      <c r="AZ374" s="45"/>
      <c r="BA374" s="45"/>
      <c r="BB374" s="45"/>
      <c r="BC374" s="45"/>
      <c r="BD374" s="45" t="n">
        <f aca="false">SUM(AX374+AY374+AZ374+BA374+BB374+BC374)</f>
        <v>0</v>
      </c>
      <c r="BE374" s="45" t="n">
        <f aca="false">SUM(AW374-BD374)</f>
        <v>57203.5304267038</v>
      </c>
      <c r="BF374" s="45" t="n">
        <f aca="false">SUM(BE374-AW374)</f>
        <v>0</v>
      </c>
      <c r="BG374" s="45" t="n">
        <f aca="false">SUM(BG375:BG377)</f>
        <v>59690.01</v>
      </c>
      <c r="BH374" s="45" t="n">
        <f aca="false">SUM(BH375:BH377)</f>
        <v>66400</v>
      </c>
      <c r="BI374" s="45" t="n">
        <f aca="false">SUM(BI375:BI377)</f>
        <v>66400</v>
      </c>
      <c r="BJ374" s="45" t="n">
        <f aca="false">SUM(BJ375:BJ377)</f>
        <v>41150</v>
      </c>
      <c r="BK374" s="45"/>
      <c r="BL374" s="45"/>
      <c r="BM374" s="46" t="n">
        <f aca="false">SUM(BJ374/BI374*100)</f>
        <v>61.9728915662651</v>
      </c>
    </row>
    <row r="375" customFormat="false" ht="12.75" hidden="true" customHeight="false" outlineLevel="0" collapsed="false">
      <c r="A375" s="238"/>
      <c r="B375" s="234"/>
      <c r="C375" s="234"/>
      <c r="D375" s="234"/>
      <c r="E375" s="234"/>
      <c r="F375" s="234"/>
      <c r="G375" s="234"/>
      <c r="H375" s="234"/>
      <c r="I375" s="244" t="n">
        <v>38112</v>
      </c>
      <c r="J375" s="245" t="s">
        <v>813</v>
      </c>
      <c r="K375" s="246" t="n">
        <v>398010</v>
      </c>
      <c r="L375" s="246" t="n">
        <v>170000</v>
      </c>
      <c r="M375" s="246" t="n">
        <v>170000</v>
      </c>
      <c r="N375" s="246" t="n">
        <v>36000</v>
      </c>
      <c r="O375" s="246" t="n">
        <v>36000</v>
      </c>
      <c r="P375" s="246" t="n">
        <v>70000</v>
      </c>
      <c r="Q375" s="246" t="n">
        <v>70000</v>
      </c>
      <c r="R375" s="246" t="n">
        <v>40000</v>
      </c>
      <c r="S375" s="246" t="n">
        <v>80000</v>
      </c>
      <c r="T375" s="246" t="n">
        <v>45000</v>
      </c>
      <c r="U375" s="246"/>
      <c r="V375" s="237" t="n">
        <f aca="false">S375/P375*100</f>
        <v>114.285714285714</v>
      </c>
      <c r="W375" s="246" t="n">
        <v>100000</v>
      </c>
      <c r="X375" s="246" t="n">
        <v>150000</v>
      </c>
      <c r="Y375" s="246" t="n">
        <v>165000</v>
      </c>
      <c r="Z375" s="246" t="n">
        <v>180000</v>
      </c>
      <c r="AA375" s="246" t="n">
        <v>180000</v>
      </c>
      <c r="AB375" s="246" t="n">
        <v>117200</v>
      </c>
      <c r="AC375" s="246" t="n">
        <v>180000</v>
      </c>
      <c r="AD375" s="246" t="n">
        <v>180000</v>
      </c>
      <c r="AE375" s="246"/>
      <c r="AF375" s="246"/>
      <c r="AG375" s="248" t="n">
        <f aca="false">SUM(AD375+AE375-AF375)</f>
        <v>180000</v>
      </c>
      <c r="AH375" s="246" t="n">
        <v>125000</v>
      </c>
      <c r="AI375" s="246" t="n">
        <v>180000</v>
      </c>
      <c r="AJ375" s="45" t="n">
        <v>93000</v>
      </c>
      <c r="AK375" s="246" t="n">
        <v>266000</v>
      </c>
      <c r="AL375" s="246" t="n">
        <v>130000</v>
      </c>
      <c r="AM375" s="246"/>
      <c r="AN375" s="45" t="n">
        <f aca="false">SUM(AK375+AL375-AM375)</f>
        <v>396000</v>
      </c>
      <c r="AO375" s="237" t="n">
        <f aca="false">SUM(AN375/$AN$2)</f>
        <v>52558.2321321919</v>
      </c>
      <c r="AP375" s="45" t="n">
        <v>400000</v>
      </c>
      <c r="AQ375" s="45"/>
      <c r="AR375" s="237" t="n">
        <f aca="false">SUM(AP375/$AN$2)</f>
        <v>53089.1233658504</v>
      </c>
      <c r="AS375" s="237" t="n">
        <v>42000</v>
      </c>
      <c r="AT375" s="237" t="n">
        <v>42000</v>
      </c>
      <c r="AU375" s="237"/>
      <c r="AV375" s="237"/>
      <c r="AW375" s="237" t="n">
        <f aca="false">SUM(AR375+AU375-AV375)</f>
        <v>53089.1233658504</v>
      </c>
      <c r="AX375" s="45"/>
      <c r="AY375" s="45"/>
      <c r="AZ375" s="45" t="n">
        <v>53089.12</v>
      </c>
      <c r="BA375" s="45"/>
      <c r="BB375" s="45"/>
      <c r="BC375" s="45"/>
      <c r="BD375" s="45" t="n">
        <f aca="false">SUM(AX375+AY375+AZ375+BA375+BB375+BC375)</f>
        <v>53089.12</v>
      </c>
      <c r="BE375" s="45" t="n">
        <f aca="false">SUM(AW375-BD375)</f>
        <v>0.00336585041804938</v>
      </c>
      <c r="BF375" s="45" t="n">
        <f aca="false">SUM(BE375-AW375)</f>
        <v>-53089.12</v>
      </c>
      <c r="BG375" s="45" t="n">
        <v>57000</v>
      </c>
      <c r="BH375" s="45" t="n">
        <v>60000</v>
      </c>
      <c r="BI375" s="45" t="n">
        <v>60000</v>
      </c>
      <c r="BJ375" s="45" t="n">
        <v>39500</v>
      </c>
      <c r="BK375" s="45"/>
      <c r="BL375" s="45"/>
      <c r="BM375" s="46" t="n">
        <f aca="false">SUM(BJ375/BI375*100)</f>
        <v>65.8333333333333</v>
      </c>
    </row>
    <row r="376" customFormat="false" ht="12.75" hidden="true" customHeight="false" outlineLevel="0" collapsed="false">
      <c r="A376" s="238"/>
      <c r="B376" s="234"/>
      <c r="C376" s="234"/>
      <c r="D376" s="234"/>
      <c r="E376" s="234"/>
      <c r="F376" s="234"/>
      <c r="G376" s="234"/>
      <c r="H376" s="234"/>
      <c r="I376" s="244" t="n">
        <v>38112</v>
      </c>
      <c r="J376" s="245" t="s">
        <v>814</v>
      </c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37"/>
      <c r="W376" s="246"/>
      <c r="X376" s="246"/>
      <c r="Y376" s="246" t="n">
        <v>3000</v>
      </c>
      <c r="Z376" s="246" t="n">
        <v>18000</v>
      </c>
      <c r="AA376" s="246" t="n">
        <v>18000</v>
      </c>
      <c r="AB376" s="246" t="n">
        <v>13500</v>
      </c>
      <c r="AC376" s="246" t="n">
        <v>18000</v>
      </c>
      <c r="AD376" s="246" t="n">
        <v>18000</v>
      </c>
      <c r="AE376" s="246"/>
      <c r="AF376" s="246"/>
      <c r="AG376" s="248" t="n">
        <f aca="false">SUM(AD376+AE376-AF376)</f>
        <v>18000</v>
      </c>
      <c r="AH376" s="246" t="n">
        <v>7000</v>
      </c>
      <c r="AI376" s="246" t="n">
        <v>18000</v>
      </c>
      <c r="AJ376" s="45" t="n">
        <v>18000</v>
      </c>
      <c r="AK376" s="246" t="n">
        <v>18000</v>
      </c>
      <c r="AL376" s="246"/>
      <c r="AM376" s="246"/>
      <c r="AN376" s="45" t="n">
        <f aca="false">SUM(AK376+AL376-AM376)</f>
        <v>18000</v>
      </c>
      <c r="AO376" s="237" t="n">
        <f aca="false">SUM(AN376/$AN$2)</f>
        <v>2389.01055146327</v>
      </c>
      <c r="AP376" s="45" t="n">
        <v>18000</v>
      </c>
      <c r="AQ376" s="45"/>
      <c r="AR376" s="237" t="n">
        <f aca="false">SUM(AP376/$AN$2)</f>
        <v>2389.01055146327</v>
      </c>
      <c r="AS376" s="237" t="n">
        <v>1397.25</v>
      </c>
      <c r="AT376" s="237" t="n">
        <v>1397.25</v>
      </c>
      <c r="AU376" s="237"/>
      <c r="AV376" s="237"/>
      <c r="AW376" s="237" t="n">
        <f aca="false">SUM(AR376+AU376-AV376)</f>
        <v>2389.01055146327</v>
      </c>
      <c r="AX376" s="45"/>
      <c r="AY376" s="45"/>
      <c r="AZ376" s="45" t="n">
        <v>2389.01</v>
      </c>
      <c r="BA376" s="45"/>
      <c r="BB376" s="45"/>
      <c r="BC376" s="45"/>
      <c r="BD376" s="45" t="n">
        <f aca="false">SUM(AX376+AY376+AZ376+BA376+BB376+BC376)</f>
        <v>2389.01</v>
      </c>
      <c r="BE376" s="45" t="n">
        <f aca="false">SUM(AW376-BD376)</f>
        <v>0.000551463268493535</v>
      </c>
      <c r="BF376" s="45" t="n">
        <f aca="false">SUM(BE376-AW376)</f>
        <v>-2389.01</v>
      </c>
      <c r="BG376" s="45" t="n">
        <v>2390.01</v>
      </c>
      <c r="BH376" s="45" t="n">
        <v>2400</v>
      </c>
      <c r="BI376" s="45" t="n">
        <v>2400</v>
      </c>
      <c r="BJ376" s="45" t="n">
        <v>1500</v>
      </c>
      <c r="BK376" s="45"/>
      <c r="BL376" s="45"/>
      <c r="BM376" s="46" t="n">
        <f aca="false">SUM(BJ376/BI376*100)</f>
        <v>62.5</v>
      </c>
    </row>
    <row r="377" customFormat="false" ht="12.75" hidden="true" customHeight="false" outlineLevel="0" collapsed="false">
      <c r="A377" s="238"/>
      <c r="B377" s="234"/>
      <c r="C377" s="234"/>
      <c r="D377" s="234"/>
      <c r="E377" s="234"/>
      <c r="F377" s="234"/>
      <c r="G377" s="234"/>
      <c r="H377" s="234"/>
      <c r="I377" s="244" t="n">
        <v>38112</v>
      </c>
      <c r="J377" s="245" t="s">
        <v>815</v>
      </c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37"/>
      <c r="W377" s="246"/>
      <c r="X377" s="246"/>
      <c r="Y377" s="246" t="n">
        <v>6000</v>
      </c>
      <c r="Z377" s="246" t="n">
        <v>9000</v>
      </c>
      <c r="AA377" s="246" t="n">
        <v>9000</v>
      </c>
      <c r="AB377" s="246" t="n">
        <v>5000</v>
      </c>
      <c r="AC377" s="246" t="n">
        <v>9000</v>
      </c>
      <c r="AD377" s="246" t="n">
        <v>9000</v>
      </c>
      <c r="AE377" s="246"/>
      <c r="AF377" s="246"/>
      <c r="AG377" s="248" t="n">
        <f aca="false">SUM(AD377+AE377-AF377)</f>
        <v>9000</v>
      </c>
      <c r="AH377" s="246" t="n">
        <v>6000</v>
      </c>
      <c r="AI377" s="246" t="n">
        <v>9000</v>
      </c>
      <c r="AJ377" s="45" t="n">
        <v>4000</v>
      </c>
      <c r="AK377" s="246" t="n">
        <v>9000</v>
      </c>
      <c r="AL377" s="246"/>
      <c r="AM377" s="246"/>
      <c r="AN377" s="45" t="n">
        <f aca="false">SUM(AK377+AL377-AM377)</f>
        <v>9000</v>
      </c>
      <c r="AO377" s="237" t="n">
        <f aca="false">SUM(AN377/$AN$2)</f>
        <v>1194.50527573163</v>
      </c>
      <c r="AP377" s="45" t="n">
        <v>13000</v>
      </c>
      <c r="AQ377" s="45"/>
      <c r="AR377" s="237" t="n">
        <f aca="false">SUM(AP377/$AN$2)</f>
        <v>1725.39650939014</v>
      </c>
      <c r="AS377" s="237" t="n">
        <v>995</v>
      </c>
      <c r="AT377" s="237" t="n">
        <v>995</v>
      </c>
      <c r="AU377" s="237"/>
      <c r="AV377" s="237"/>
      <c r="AW377" s="237" t="n">
        <f aca="false">SUM(AR377+AU377-AV377)</f>
        <v>1725.39650939014</v>
      </c>
      <c r="AX377" s="45"/>
      <c r="AY377" s="45"/>
      <c r="AZ377" s="45" t="n">
        <v>1725.4</v>
      </c>
      <c r="BA377" s="45"/>
      <c r="BB377" s="45"/>
      <c r="BC377" s="45"/>
      <c r="BD377" s="45" t="n">
        <f aca="false">SUM(AX377+AY377+AZ377+BA377+BB377+BC377)</f>
        <v>1725.4</v>
      </c>
      <c r="BE377" s="45" t="n">
        <f aca="false">SUM(AW377-BD377)</f>
        <v>-0.00349060986150107</v>
      </c>
      <c r="BF377" s="45" t="n">
        <f aca="false">SUM(BE377-AW377)</f>
        <v>-1725.4</v>
      </c>
      <c r="BG377" s="45" t="n">
        <v>300</v>
      </c>
      <c r="BH377" s="45" t="n">
        <v>4000</v>
      </c>
      <c r="BI377" s="45" t="n">
        <v>4000</v>
      </c>
      <c r="BJ377" s="45" t="n">
        <v>150</v>
      </c>
      <c r="BK377" s="45"/>
      <c r="BL377" s="45"/>
      <c r="BM377" s="46" t="n">
        <f aca="false">SUM(BJ377/BI377*100)</f>
        <v>3.75</v>
      </c>
    </row>
    <row r="378" customFormat="false" ht="12.75" hidden="true" customHeight="false" outlineLevel="0" collapsed="false">
      <c r="A378" s="243" t="s">
        <v>816</v>
      </c>
      <c r="B378" s="249"/>
      <c r="C378" s="249"/>
      <c r="D378" s="249"/>
      <c r="E378" s="249"/>
      <c r="F378" s="249"/>
      <c r="G378" s="249"/>
      <c r="H378" s="249"/>
      <c r="I378" s="240" t="s">
        <v>817</v>
      </c>
      <c r="J378" s="241" t="s">
        <v>818</v>
      </c>
      <c r="K378" s="242" t="n">
        <f aca="false">SUM(K379)</f>
        <v>0</v>
      </c>
      <c r="L378" s="242" t="n">
        <f aca="false">SUM(L379)</f>
        <v>105000</v>
      </c>
      <c r="M378" s="242" t="n">
        <f aca="false">SUM(M379)</f>
        <v>105000</v>
      </c>
      <c r="N378" s="242" t="n">
        <f aca="false">SUM(N379)</f>
        <v>8000</v>
      </c>
      <c r="O378" s="242" t="n">
        <f aca="false">SUM(O379)</f>
        <v>8000</v>
      </c>
      <c r="P378" s="242" t="n">
        <f aca="false">SUM(P379)</f>
        <v>10000</v>
      </c>
      <c r="Q378" s="242" t="n">
        <f aca="false">SUM(Q379)</f>
        <v>10000</v>
      </c>
      <c r="R378" s="242" t="n">
        <f aca="false">SUM(R379)</f>
        <v>1000</v>
      </c>
      <c r="S378" s="242" t="n">
        <f aca="false">SUM(S379)</f>
        <v>10000</v>
      </c>
      <c r="T378" s="242" t="n">
        <f aca="false">SUM(T379)</f>
        <v>3000</v>
      </c>
      <c r="U378" s="242" t="n">
        <f aca="false">SUM(U379)</f>
        <v>0</v>
      </c>
      <c r="V378" s="242" t="n">
        <f aca="false">SUM(V379)</f>
        <v>100</v>
      </c>
      <c r="W378" s="242" t="n">
        <f aca="false">SUM(W379)</f>
        <v>10000</v>
      </c>
      <c r="X378" s="242" t="n">
        <f aca="false">SUM(X379)</f>
        <v>40000</v>
      </c>
      <c r="Y378" s="242" t="n">
        <f aca="false">SUM(Y379)</f>
        <v>30000</v>
      </c>
      <c r="Z378" s="242" t="n">
        <f aca="false">SUM(Z379)</f>
        <v>30000</v>
      </c>
      <c r="AA378" s="242" t="n">
        <f aca="false">SUM(AA379)</f>
        <v>35000</v>
      </c>
      <c r="AB378" s="242" t="n">
        <f aca="false">SUM(AB379)</f>
        <v>18000</v>
      </c>
      <c r="AC378" s="242" t="n">
        <f aca="false">SUM(AC379)</f>
        <v>315000</v>
      </c>
      <c r="AD378" s="242" t="n">
        <f aca="false">SUM(AD379)</f>
        <v>290000</v>
      </c>
      <c r="AE378" s="242" t="n">
        <f aca="false">SUM(AE379)</f>
        <v>0</v>
      </c>
      <c r="AF378" s="242" t="n">
        <f aca="false">SUM(AF379)</f>
        <v>0</v>
      </c>
      <c r="AG378" s="242" t="n">
        <f aca="false">SUM(AG379)</f>
        <v>290000</v>
      </c>
      <c r="AH378" s="242" t="n">
        <f aca="false">SUM(AH379)</f>
        <v>133000</v>
      </c>
      <c r="AI378" s="242" t="n">
        <f aca="false">SUM(AI379)</f>
        <v>555000</v>
      </c>
      <c r="AJ378" s="242" t="n">
        <f aca="false">SUM(AJ379)</f>
        <v>0</v>
      </c>
      <c r="AK378" s="242" t="n">
        <f aca="false">SUM(AK379)</f>
        <v>555000</v>
      </c>
      <c r="AL378" s="242" t="n">
        <f aca="false">SUM(AL379)</f>
        <v>0</v>
      </c>
      <c r="AM378" s="242" t="n">
        <f aca="false">SUM(AM379)</f>
        <v>150000</v>
      </c>
      <c r="AN378" s="242" t="n">
        <f aca="false">SUM(AN379)</f>
        <v>405000</v>
      </c>
      <c r="AO378" s="237" t="n">
        <f aca="false">SUM(AN378/$AN$2)</f>
        <v>53752.7374079235</v>
      </c>
      <c r="AP378" s="242" t="n">
        <f aca="false">SUM(AP379)</f>
        <v>260000</v>
      </c>
      <c r="AQ378" s="242" t="n">
        <f aca="false">SUM(AQ379)</f>
        <v>0</v>
      </c>
      <c r="AR378" s="237" t="n">
        <f aca="false">SUM(AP378/$AN$2)</f>
        <v>34507.9301878028</v>
      </c>
      <c r="AS378" s="237"/>
      <c r="AT378" s="237" t="n">
        <f aca="false">SUM(AT379)</f>
        <v>19054.45</v>
      </c>
      <c r="AU378" s="237" t="n">
        <f aca="false">SUM(AU379)</f>
        <v>0</v>
      </c>
      <c r="AV378" s="237" t="n">
        <f aca="false">SUM(AV379)</f>
        <v>0</v>
      </c>
      <c r="AW378" s="237" t="n">
        <f aca="false">SUM(AR378+AU378-AV378)</f>
        <v>34507.9301878028</v>
      </c>
      <c r="AX378" s="45"/>
      <c r="AY378" s="45"/>
      <c r="AZ378" s="45"/>
      <c r="BA378" s="45"/>
      <c r="BB378" s="45"/>
      <c r="BC378" s="45"/>
      <c r="BD378" s="45" t="n">
        <f aca="false">SUM(AX378+AY378+AZ378+BA378+BB378+BC378)</f>
        <v>0</v>
      </c>
      <c r="BE378" s="45" t="n">
        <f aca="false">SUM(AW378-BD378)</f>
        <v>34507.9301878028</v>
      </c>
      <c r="BF378" s="45" t="n">
        <f aca="false">SUM(BE378-AW378)</f>
        <v>0</v>
      </c>
      <c r="BG378" s="45" t="n">
        <f aca="false">SUM(BG379)</f>
        <v>19754.45</v>
      </c>
      <c r="BH378" s="45" t="n">
        <f aca="false">SUM(BH379)</f>
        <v>30000</v>
      </c>
      <c r="BI378" s="45" t="n">
        <f aca="false">SUM(BI379)</f>
        <v>30000</v>
      </c>
      <c r="BJ378" s="45" t="n">
        <f aca="false">SUM(BJ379)</f>
        <v>6480.04</v>
      </c>
      <c r="BK378" s="45" t="n">
        <f aca="false">SUM(BK379)</f>
        <v>30000</v>
      </c>
      <c r="BL378" s="45" t="n">
        <f aca="false">SUM(BL379)</f>
        <v>30000</v>
      </c>
      <c r="BM378" s="46" t="n">
        <f aca="false">SUM(BJ378/BI378*100)</f>
        <v>21.6001333333333</v>
      </c>
    </row>
    <row r="379" customFormat="false" ht="12.75" hidden="true" customHeight="false" outlineLevel="0" collapsed="false">
      <c r="A379" s="238" t="s">
        <v>819</v>
      </c>
      <c r="B379" s="234"/>
      <c r="C379" s="234"/>
      <c r="D379" s="234"/>
      <c r="E379" s="234"/>
      <c r="F379" s="234"/>
      <c r="G379" s="234"/>
      <c r="H379" s="234"/>
      <c r="I379" s="244" t="s">
        <v>533</v>
      </c>
      <c r="J379" s="245" t="s">
        <v>818</v>
      </c>
      <c r="K379" s="246" t="n">
        <f aca="false">SUM(K380)</f>
        <v>0</v>
      </c>
      <c r="L379" s="246" t="n">
        <f aca="false">SUM(L380)</f>
        <v>105000</v>
      </c>
      <c r="M379" s="246" t="n">
        <f aca="false">SUM(M380)</f>
        <v>105000</v>
      </c>
      <c r="N379" s="246" t="n">
        <f aca="false">SUM(N380)</f>
        <v>8000</v>
      </c>
      <c r="O379" s="246" t="n">
        <f aca="false">SUM(O380)</f>
        <v>8000</v>
      </c>
      <c r="P379" s="246" t="n">
        <f aca="false">SUM(P380)</f>
        <v>10000</v>
      </c>
      <c r="Q379" s="246" t="n">
        <f aca="false">SUM(Q380)</f>
        <v>10000</v>
      </c>
      <c r="R379" s="246" t="n">
        <f aca="false">SUM(R380)</f>
        <v>1000</v>
      </c>
      <c r="S379" s="246" t="n">
        <f aca="false">SUM(S380)</f>
        <v>10000</v>
      </c>
      <c r="T379" s="246" t="n">
        <f aca="false">SUM(T380)</f>
        <v>3000</v>
      </c>
      <c r="U379" s="246" t="n">
        <f aca="false">SUM(U380)</f>
        <v>0</v>
      </c>
      <c r="V379" s="246" t="n">
        <f aca="false">SUM(V380)</f>
        <v>100</v>
      </c>
      <c r="W379" s="246" t="n">
        <f aca="false">SUM(W380)</f>
        <v>10000</v>
      </c>
      <c r="X379" s="246" t="n">
        <f aca="false">SUM(X380)</f>
        <v>40000</v>
      </c>
      <c r="Y379" s="246" t="n">
        <f aca="false">SUM(Y380)</f>
        <v>30000</v>
      </c>
      <c r="Z379" s="246" t="n">
        <f aca="false">SUM(Z380)</f>
        <v>30000</v>
      </c>
      <c r="AA379" s="246" t="n">
        <f aca="false">SUM(AA380)</f>
        <v>35000</v>
      </c>
      <c r="AB379" s="246" t="n">
        <f aca="false">SUM(AB380)</f>
        <v>18000</v>
      </c>
      <c r="AC379" s="246" t="n">
        <f aca="false">SUM(AC380)</f>
        <v>315000</v>
      </c>
      <c r="AD379" s="246" t="n">
        <f aca="false">SUM(AD380)</f>
        <v>290000</v>
      </c>
      <c r="AE379" s="246" t="n">
        <f aca="false">SUM(AE380)</f>
        <v>0</v>
      </c>
      <c r="AF379" s="246" t="n">
        <f aca="false">SUM(AF380)</f>
        <v>0</v>
      </c>
      <c r="AG379" s="246" t="n">
        <f aca="false">SUM(AG380)</f>
        <v>290000</v>
      </c>
      <c r="AH379" s="246" t="n">
        <f aca="false">SUM(AH380)</f>
        <v>133000</v>
      </c>
      <c r="AI379" s="246" t="n">
        <f aca="false">SUM(AI380)</f>
        <v>555000</v>
      </c>
      <c r="AJ379" s="246" t="n">
        <f aca="false">SUM(AJ380)</f>
        <v>0</v>
      </c>
      <c r="AK379" s="246" t="n">
        <f aca="false">SUM(AK380)</f>
        <v>555000</v>
      </c>
      <c r="AL379" s="246" t="n">
        <f aca="false">SUM(AL380)</f>
        <v>0</v>
      </c>
      <c r="AM379" s="246" t="n">
        <f aca="false">SUM(AM380)</f>
        <v>150000</v>
      </c>
      <c r="AN379" s="246" t="n">
        <f aca="false">SUM(AN380)</f>
        <v>405000</v>
      </c>
      <c r="AO379" s="237" t="n">
        <f aca="false">SUM(AN379/$AN$2)</f>
        <v>53752.7374079235</v>
      </c>
      <c r="AP379" s="246" t="n">
        <f aca="false">SUM(AP380)</f>
        <v>260000</v>
      </c>
      <c r="AQ379" s="246" t="n">
        <f aca="false">SUM(AQ380)</f>
        <v>0</v>
      </c>
      <c r="AR379" s="237" t="n">
        <f aca="false">SUM(AP379/$AN$2)</f>
        <v>34507.9301878028</v>
      </c>
      <c r="AS379" s="237"/>
      <c r="AT379" s="237" t="n">
        <f aca="false">SUM(AT380)</f>
        <v>19054.45</v>
      </c>
      <c r="AU379" s="237" t="n">
        <f aca="false">SUM(AU380)</f>
        <v>0</v>
      </c>
      <c r="AV379" s="237" t="n">
        <f aca="false">SUM(AV380)</f>
        <v>0</v>
      </c>
      <c r="AW379" s="237" t="n">
        <f aca="false">SUM(AR379+AU379-AV379)</f>
        <v>34507.9301878028</v>
      </c>
      <c r="AX379" s="45"/>
      <c r="AY379" s="45"/>
      <c r="AZ379" s="45"/>
      <c r="BA379" s="45"/>
      <c r="BB379" s="45"/>
      <c r="BC379" s="45"/>
      <c r="BD379" s="45" t="n">
        <f aca="false">SUM(AX379+AY379+AZ379+BA379+BB379+BC379)</f>
        <v>0</v>
      </c>
      <c r="BE379" s="45" t="n">
        <f aca="false">SUM(AW379-BD379)</f>
        <v>34507.9301878028</v>
      </c>
      <c r="BF379" s="45" t="n">
        <f aca="false">SUM(BE379-AW379)</f>
        <v>0</v>
      </c>
      <c r="BG379" s="45" t="n">
        <f aca="false">SUM(BG382)</f>
        <v>19754.45</v>
      </c>
      <c r="BH379" s="45" t="n">
        <f aca="false">SUM(BH382)</f>
        <v>30000</v>
      </c>
      <c r="BI379" s="45" t="n">
        <f aca="false">SUM(BI382)</f>
        <v>30000</v>
      </c>
      <c r="BJ379" s="45" t="n">
        <f aca="false">SUM(BJ382)</f>
        <v>6480.04</v>
      </c>
      <c r="BK379" s="45" t="n">
        <f aca="false">SUM(BK382)</f>
        <v>30000</v>
      </c>
      <c r="BL379" s="45" t="n">
        <f aca="false">SUM(BL382)</f>
        <v>30000</v>
      </c>
      <c r="BM379" s="46" t="n">
        <f aca="false">SUM(BJ379/BI379*100)</f>
        <v>21.6001333333333</v>
      </c>
    </row>
    <row r="380" customFormat="false" ht="12.75" hidden="true" customHeight="false" outlineLevel="0" collapsed="false">
      <c r="A380" s="238"/>
      <c r="B380" s="234"/>
      <c r="C380" s="234"/>
      <c r="D380" s="234"/>
      <c r="E380" s="234"/>
      <c r="F380" s="234"/>
      <c r="G380" s="234"/>
      <c r="H380" s="234"/>
      <c r="I380" s="244" t="s">
        <v>820</v>
      </c>
      <c r="J380" s="245"/>
      <c r="K380" s="246" t="n">
        <f aca="false">SUM(K382)</f>
        <v>0</v>
      </c>
      <c r="L380" s="246" t="n">
        <f aca="false">SUM(L382)</f>
        <v>105000</v>
      </c>
      <c r="M380" s="246" t="n">
        <f aca="false">SUM(M382)</f>
        <v>105000</v>
      </c>
      <c r="N380" s="246" t="n">
        <f aca="false">SUM(N382)</f>
        <v>8000</v>
      </c>
      <c r="O380" s="246" t="n">
        <f aca="false">SUM(O382)</f>
        <v>8000</v>
      </c>
      <c r="P380" s="246" t="n">
        <f aca="false">SUM(P382)</f>
        <v>10000</v>
      </c>
      <c r="Q380" s="246" t="n">
        <f aca="false">SUM(Q382)</f>
        <v>10000</v>
      </c>
      <c r="R380" s="246" t="n">
        <f aca="false">SUM(R382)</f>
        <v>1000</v>
      </c>
      <c r="S380" s="246" t="n">
        <f aca="false">SUM(S382)</f>
        <v>10000</v>
      </c>
      <c r="T380" s="246" t="n">
        <f aca="false">SUM(T382)</f>
        <v>3000</v>
      </c>
      <c r="U380" s="246" t="n">
        <f aca="false">SUM(U382)</f>
        <v>0</v>
      </c>
      <c r="V380" s="246" t="n">
        <f aca="false">SUM(V382)</f>
        <v>100</v>
      </c>
      <c r="W380" s="246" t="n">
        <f aca="false">SUM(W382)</f>
        <v>10000</v>
      </c>
      <c r="X380" s="246" t="n">
        <f aca="false">SUM(X382)</f>
        <v>40000</v>
      </c>
      <c r="Y380" s="246" t="n">
        <f aca="false">SUM(Y382)</f>
        <v>30000</v>
      </c>
      <c r="Z380" s="246" t="n">
        <f aca="false">SUM(Z382)</f>
        <v>30000</v>
      </c>
      <c r="AA380" s="246" t="n">
        <f aca="false">SUM(AA382)</f>
        <v>35000</v>
      </c>
      <c r="AB380" s="246" t="n">
        <f aca="false">SUM(AB382)</f>
        <v>18000</v>
      </c>
      <c r="AC380" s="246" t="n">
        <f aca="false">SUM(AC382)</f>
        <v>315000</v>
      </c>
      <c r="AD380" s="246" t="n">
        <f aca="false">SUM(AD382)</f>
        <v>290000</v>
      </c>
      <c r="AE380" s="246" t="n">
        <f aca="false">SUM(AE382)</f>
        <v>0</v>
      </c>
      <c r="AF380" s="246" t="n">
        <f aca="false">SUM(AF382)</f>
        <v>0</v>
      </c>
      <c r="AG380" s="246" t="n">
        <f aca="false">SUM(AG382)</f>
        <v>290000</v>
      </c>
      <c r="AH380" s="246" t="n">
        <f aca="false">SUM(AH382)</f>
        <v>133000</v>
      </c>
      <c r="AI380" s="246" t="n">
        <f aca="false">SUM(AI382)</f>
        <v>555000</v>
      </c>
      <c r="AJ380" s="246" t="n">
        <f aca="false">SUM(AJ382)</f>
        <v>0</v>
      </c>
      <c r="AK380" s="246" t="n">
        <f aca="false">SUM(AK382)</f>
        <v>555000</v>
      </c>
      <c r="AL380" s="246" t="n">
        <f aca="false">SUM(AL382)</f>
        <v>0</v>
      </c>
      <c r="AM380" s="246" t="n">
        <f aca="false">SUM(AM382)</f>
        <v>150000</v>
      </c>
      <c r="AN380" s="246" t="n">
        <f aca="false">SUM(AN382)</f>
        <v>405000</v>
      </c>
      <c r="AO380" s="237" t="n">
        <f aca="false">SUM(AN380/$AN$2)</f>
        <v>53752.7374079235</v>
      </c>
      <c r="AP380" s="246" t="n">
        <f aca="false">SUM(AP382)</f>
        <v>260000</v>
      </c>
      <c r="AQ380" s="246" t="n">
        <f aca="false">SUM(AQ382)</f>
        <v>0</v>
      </c>
      <c r="AR380" s="237" t="n">
        <f aca="false">SUM(AP380/$AN$2)</f>
        <v>34507.9301878028</v>
      </c>
      <c r="AS380" s="237"/>
      <c r="AT380" s="237" t="n">
        <f aca="false">SUM(AT382)</f>
        <v>19054.45</v>
      </c>
      <c r="AU380" s="237" t="n">
        <f aca="false">SUM(AU382)</f>
        <v>0</v>
      </c>
      <c r="AV380" s="237" t="n">
        <f aca="false">SUM(AV382)</f>
        <v>0</v>
      </c>
      <c r="AW380" s="237" t="n">
        <f aca="false">SUM(AR380+AU380-AV380)</f>
        <v>34507.9301878028</v>
      </c>
      <c r="AX380" s="45"/>
      <c r="AY380" s="45"/>
      <c r="AZ380" s="45"/>
      <c r="BA380" s="45"/>
      <c r="BB380" s="45"/>
      <c r="BC380" s="45"/>
      <c r="BD380" s="45" t="n">
        <f aca="false">SUM(AX380+AY380+AZ380+BA380+BB380+BC380)</f>
        <v>0</v>
      </c>
      <c r="BE380" s="45" t="n">
        <f aca="false">SUM(AW380-BD380)</f>
        <v>34507.9301878028</v>
      </c>
      <c r="BF380" s="45" t="n">
        <f aca="false">SUM(BE380-AW380)</f>
        <v>0</v>
      </c>
      <c r="BG380" s="45"/>
      <c r="BH380" s="45" t="n">
        <f aca="false">SUM(BH381)</f>
        <v>30000</v>
      </c>
      <c r="BI380" s="45" t="n">
        <f aca="false">SUM(BI381)</f>
        <v>30000</v>
      </c>
      <c r="BJ380" s="45" t="n">
        <f aca="false">SUM(BJ381)</f>
        <v>6480.04</v>
      </c>
      <c r="BK380" s="45" t="n">
        <f aca="false">SUM(BK381)</f>
        <v>30000</v>
      </c>
      <c r="BL380" s="45" t="n">
        <f aca="false">SUM(BL381)</f>
        <v>30000</v>
      </c>
      <c r="BM380" s="46" t="n">
        <f aca="false">SUM(BJ380/BI380*100)</f>
        <v>21.6001333333333</v>
      </c>
    </row>
    <row r="381" customFormat="false" ht="12.75" hidden="true" customHeight="false" outlineLevel="0" collapsed="false">
      <c r="A381" s="238"/>
      <c r="B381" s="234" t="s">
        <v>554</v>
      </c>
      <c r="C381" s="234"/>
      <c r="D381" s="234"/>
      <c r="E381" s="234"/>
      <c r="F381" s="234"/>
      <c r="G381" s="234"/>
      <c r="H381" s="234"/>
      <c r="I381" s="250" t="s">
        <v>555</v>
      </c>
      <c r="J381" s="245" t="s">
        <v>39</v>
      </c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  <c r="AH381" s="246"/>
      <c r="AI381" s="246"/>
      <c r="AJ381" s="246"/>
      <c r="AK381" s="246"/>
      <c r="AL381" s="246"/>
      <c r="AM381" s="246"/>
      <c r="AN381" s="246"/>
      <c r="AO381" s="237" t="n">
        <f aca="false">SUM(AN381/$AN$2)</f>
        <v>0</v>
      </c>
      <c r="AP381" s="246" t="n">
        <v>260000</v>
      </c>
      <c r="AQ381" s="246"/>
      <c r="AR381" s="237" t="n">
        <f aca="false">SUM(AP381/$AN$2)</f>
        <v>34507.9301878028</v>
      </c>
      <c r="AS381" s="237"/>
      <c r="AT381" s="237" t="n">
        <v>260000</v>
      </c>
      <c r="AU381" s="237"/>
      <c r="AV381" s="237"/>
      <c r="AW381" s="237" t="n">
        <f aca="false">SUM(AR381+AU381-AV381)</f>
        <v>34507.9301878028</v>
      </c>
      <c r="AX381" s="45"/>
      <c r="AY381" s="45"/>
      <c r="AZ381" s="45"/>
      <c r="BA381" s="45"/>
      <c r="BB381" s="45"/>
      <c r="BC381" s="45"/>
      <c r="BD381" s="45" t="n">
        <f aca="false">SUM(AX381+AY381+AZ381+BA381+BB381+BC381)</f>
        <v>0</v>
      </c>
      <c r="BE381" s="45" t="n">
        <f aca="false">SUM(AW381-BD381)</f>
        <v>34507.9301878028</v>
      </c>
      <c r="BF381" s="45" t="n">
        <f aca="false">SUM(BE381-AW381)</f>
        <v>0</v>
      </c>
      <c r="BG381" s="45"/>
      <c r="BH381" s="45" t="n">
        <v>30000</v>
      </c>
      <c r="BI381" s="45" t="n">
        <v>30000</v>
      </c>
      <c r="BJ381" s="45" t="n">
        <f aca="false">SUM(BJ382)</f>
        <v>6480.04</v>
      </c>
      <c r="BK381" s="45" t="n">
        <v>30000</v>
      </c>
      <c r="BL381" s="45" t="n">
        <v>30000</v>
      </c>
      <c r="BM381" s="46" t="n">
        <f aca="false">SUM(BJ381/BI381*100)</f>
        <v>21.6001333333333</v>
      </c>
    </row>
    <row r="382" customFormat="false" ht="12.75" hidden="true" customHeight="false" outlineLevel="0" collapsed="false">
      <c r="A382" s="243"/>
      <c r="B382" s="247"/>
      <c r="C382" s="247"/>
      <c r="D382" s="247"/>
      <c r="E382" s="247"/>
      <c r="F382" s="247"/>
      <c r="G382" s="247"/>
      <c r="H382" s="247"/>
      <c r="I382" s="235" t="n">
        <v>3</v>
      </c>
      <c r="J382" s="236" t="s">
        <v>234</v>
      </c>
      <c r="K382" s="237" t="n">
        <f aca="false">SUM(K383)</f>
        <v>0</v>
      </c>
      <c r="L382" s="237" t="n">
        <f aca="false">SUM(L383)</f>
        <v>105000</v>
      </c>
      <c r="M382" s="237" t="n">
        <f aca="false">SUM(M383)</f>
        <v>105000</v>
      </c>
      <c r="N382" s="237" t="n">
        <f aca="false">SUM(N383)</f>
        <v>8000</v>
      </c>
      <c r="O382" s="237" t="n">
        <f aca="false">SUM(O383)</f>
        <v>8000</v>
      </c>
      <c r="P382" s="237" t="n">
        <f aca="false">SUM(P383)</f>
        <v>10000</v>
      </c>
      <c r="Q382" s="237" t="n">
        <f aca="false">SUM(Q383)</f>
        <v>10000</v>
      </c>
      <c r="R382" s="237" t="n">
        <f aca="false">SUM(R383)</f>
        <v>1000</v>
      </c>
      <c r="S382" s="237" t="n">
        <f aca="false">SUM(S383)</f>
        <v>10000</v>
      </c>
      <c r="T382" s="237" t="n">
        <f aca="false">SUM(T383)</f>
        <v>3000</v>
      </c>
      <c r="U382" s="237" t="n">
        <f aca="false">SUM(U383)</f>
        <v>0</v>
      </c>
      <c r="V382" s="237" t="n">
        <f aca="false">SUM(V383)</f>
        <v>100</v>
      </c>
      <c r="W382" s="237" t="n">
        <f aca="false">SUM(W383)</f>
        <v>10000</v>
      </c>
      <c r="X382" s="237" t="n">
        <f aca="false">SUM(X383)</f>
        <v>40000</v>
      </c>
      <c r="Y382" s="237" t="n">
        <f aca="false">SUM(Y383)</f>
        <v>30000</v>
      </c>
      <c r="Z382" s="237" t="n">
        <f aca="false">SUM(Z383)</f>
        <v>30000</v>
      </c>
      <c r="AA382" s="237" t="n">
        <f aca="false">SUM(AA383)</f>
        <v>35000</v>
      </c>
      <c r="AB382" s="237" t="n">
        <f aca="false">SUM(AB383)</f>
        <v>18000</v>
      </c>
      <c r="AC382" s="237" t="n">
        <f aca="false">SUM(AC383)</f>
        <v>315000</v>
      </c>
      <c r="AD382" s="237" t="n">
        <f aca="false">SUM(AD383)</f>
        <v>290000</v>
      </c>
      <c r="AE382" s="237" t="n">
        <f aca="false">SUM(AE383)</f>
        <v>0</v>
      </c>
      <c r="AF382" s="237" t="n">
        <f aca="false">SUM(AF383)</f>
        <v>0</v>
      </c>
      <c r="AG382" s="237" t="n">
        <f aca="false">SUM(AG383)</f>
        <v>290000</v>
      </c>
      <c r="AH382" s="237" t="n">
        <f aca="false">SUM(AH383)</f>
        <v>133000</v>
      </c>
      <c r="AI382" s="237" t="n">
        <f aca="false">SUM(AI383)</f>
        <v>555000</v>
      </c>
      <c r="AJ382" s="237" t="n">
        <f aca="false">SUM(AJ383)</f>
        <v>0</v>
      </c>
      <c r="AK382" s="237" t="n">
        <f aca="false">SUM(AK383+AK388)</f>
        <v>555000</v>
      </c>
      <c r="AL382" s="237" t="n">
        <f aca="false">SUM(AL383+AL388)</f>
        <v>0</v>
      </c>
      <c r="AM382" s="237" t="n">
        <f aca="false">SUM(AM383+AM388)</f>
        <v>150000</v>
      </c>
      <c r="AN382" s="237" t="n">
        <f aca="false">SUM(AN383+AN388)</f>
        <v>405000</v>
      </c>
      <c r="AO382" s="237" t="n">
        <f aca="false">SUM(AN382/$AN$2)</f>
        <v>53752.7374079235</v>
      </c>
      <c r="AP382" s="237" t="n">
        <f aca="false">SUM(AP383+AP388)</f>
        <v>260000</v>
      </c>
      <c r="AQ382" s="237" t="n">
        <f aca="false">SUM(AQ383+AQ388)</f>
        <v>0</v>
      </c>
      <c r="AR382" s="237" t="n">
        <f aca="false">SUM(AP382/$AN$2)</f>
        <v>34507.9301878028</v>
      </c>
      <c r="AS382" s="237"/>
      <c r="AT382" s="237" t="n">
        <f aca="false">SUM(AT383+AT388)</f>
        <v>19054.45</v>
      </c>
      <c r="AU382" s="237" t="n">
        <f aca="false">SUM(AU383+AU388)</f>
        <v>0</v>
      </c>
      <c r="AV382" s="237" t="n">
        <f aca="false">SUM(AV383+AV388)</f>
        <v>0</v>
      </c>
      <c r="AW382" s="237" t="n">
        <f aca="false">SUM(AR382+AU382-AV382)</f>
        <v>34507.9301878028</v>
      </c>
      <c r="AX382" s="45"/>
      <c r="AY382" s="45"/>
      <c r="AZ382" s="45"/>
      <c r="BA382" s="45"/>
      <c r="BB382" s="45"/>
      <c r="BC382" s="45"/>
      <c r="BD382" s="45" t="n">
        <f aca="false">SUM(AX382+AY382+AZ382+BA382+BB382+BC382)</f>
        <v>0</v>
      </c>
      <c r="BE382" s="45" t="n">
        <f aca="false">SUM(AW382-BD382)</f>
        <v>34507.9301878028</v>
      </c>
      <c r="BF382" s="45" t="n">
        <f aca="false">SUM(BE382-AW382)</f>
        <v>0</v>
      </c>
      <c r="BG382" s="45" t="n">
        <f aca="false">SUM(BG383+BG388)</f>
        <v>19754.45</v>
      </c>
      <c r="BH382" s="45" t="n">
        <f aca="false">SUM(BH383+BH388)</f>
        <v>30000</v>
      </c>
      <c r="BI382" s="45" t="n">
        <f aca="false">SUM(BI383+BI388)</f>
        <v>30000</v>
      </c>
      <c r="BJ382" s="45" t="n">
        <f aca="false">SUM(BJ383+BJ388)</f>
        <v>6480.04</v>
      </c>
      <c r="BK382" s="45" t="n">
        <f aca="false">SUM(BK383+BK388)</f>
        <v>30000</v>
      </c>
      <c r="BL382" s="45" t="n">
        <f aca="false">SUM(BL383+BL388)</f>
        <v>30000</v>
      </c>
      <c r="BM382" s="46" t="n">
        <f aca="false">SUM(BJ382/BI382*100)</f>
        <v>21.6001333333333</v>
      </c>
    </row>
    <row r="383" customFormat="false" ht="12.75" hidden="true" customHeight="false" outlineLevel="0" collapsed="false">
      <c r="A383" s="243"/>
      <c r="B383" s="247" t="s">
        <v>555</v>
      </c>
      <c r="C383" s="247"/>
      <c r="D383" s="247"/>
      <c r="E383" s="247"/>
      <c r="F383" s="247"/>
      <c r="G383" s="247"/>
      <c r="H383" s="247"/>
      <c r="I383" s="235" t="n">
        <v>37</v>
      </c>
      <c r="J383" s="236" t="s">
        <v>674</v>
      </c>
      <c r="K383" s="237" t="n">
        <f aca="false">SUM(K384)</f>
        <v>0</v>
      </c>
      <c r="L383" s="237" t="n">
        <f aca="false">SUM(L384)</f>
        <v>105000</v>
      </c>
      <c r="M383" s="237" t="n">
        <f aca="false">SUM(M384)</f>
        <v>105000</v>
      </c>
      <c r="N383" s="237" t="n">
        <f aca="false">SUM(N384)</f>
        <v>8000</v>
      </c>
      <c r="O383" s="237" t="n">
        <f aca="false">SUM(O384)</f>
        <v>8000</v>
      </c>
      <c r="P383" s="237" t="n">
        <f aca="false">SUM(P384)</f>
        <v>10000</v>
      </c>
      <c r="Q383" s="237" t="n">
        <f aca="false">SUM(Q384)</f>
        <v>10000</v>
      </c>
      <c r="R383" s="237" t="n">
        <f aca="false">SUM(R384)</f>
        <v>1000</v>
      </c>
      <c r="S383" s="237" t="n">
        <f aca="false">SUM(S384)</f>
        <v>10000</v>
      </c>
      <c r="T383" s="237" t="n">
        <f aca="false">SUM(T384)</f>
        <v>3000</v>
      </c>
      <c r="U383" s="237" t="n">
        <f aca="false">SUM(U384)</f>
        <v>0</v>
      </c>
      <c r="V383" s="237" t="n">
        <f aca="false">SUM(V384)</f>
        <v>100</v>
      </c>
      <c r="W383" s="237" t="n">
        <f aca="false">SUM(W384)</f>
        <v>10000</v>
      </c>
      <c r="X383" s="237" t="n">
        <f aca="false">SUM(X384)</f>
        <v>40000</v>
      </c>
      <c r="Y383" s="237" t="n">
        <f aca="false">SUM(Y384)</f>
        <v>30000</v>
      </c>
      <c r="Z383" s="237" t="n">
        <f aca="false">SUM(Z384)</f>
        <v>30000</v>
      </c>
      <c r="AA383" s="237" t="n">
        <f aca="false">SUM(AA384)</f>
        <v>35000</v>
      </c>
      <c r="AB383" s="237" t="n">
        <f aca="false">SUM(AB384)</f>
        <v>18000</v>
      </c>
      <c r="AC383" s="237" t="n">
        <f aca="false">SUM(AC384)</f>
        <v>315000</v>
      </c>
      <c r="AD383" s="237" t="n">
        <f aca="false">SUM(AD384)</f>
        <v>290000</v>
      </c>
      <c r="AE383" s="237" t="n">
        <f aca="false">SUM(AE384)</f>
        <v>0</v>
      </c>
      <c r="AF383" s="237" t="n">
        <f aca="false">SUM(AF384)</f>
        <v>0</v>
      </c>
      <c r="AG383" s="237" t="n">
        <f aca="false">SUM(AG384)</f>
        <v>290000</v>
      </c>
      <c r="AH383" s="237" t="n">
        <f aca="false">SUM(AH384)</f>
        <v>133000</v>
      </c>
      <c r="AI383" s="237" t="n">
        <f aca="false">SUM(AI384)</f>
        <v>555000</v>
      </c>
      <c r="AJ383" s="237" t="n">
        <f aca="false">SUM(AJ384)</f>
        <v>0</v>
      </c>
      <c r="AK383" s="237" t="n">
        <f aca="false">SUM(AK384)</f>
        <v>305000</v>
      </c>
      <c r="AL383" s="237" t="n">
        <f aca="false">SUM(AL384)</f>
        <v>0</v>
      </c>
      <c r="AM383" s="237" t="n">
        <f aca="false">SUM(AM384)</f>
        <v>150000</v>
      </c>
      <c r="AN383" s="237" t="n">
        <f aca="false">SUM(AN384)</f>
        <v>155000</v>
      </c>
      <c r="AO383" s="237" t="n">
        <f aca="false">SUM(AN383/$AN$2)</f>
        <v>20572.035304267</v>
      </c>
      <c r="AP383" s="237" t="n">
        <f aca="false">SUM(AP384)</f>
        <v>160000</v>
      </c>
      <c r="AQ383" s="237"/>
      <c r="AR383" s="237" t="n">
        <f aca="false">SUM(AP383/$AN$2)</f>
        <v>21235.6493463402</v>
      </c>
      <c r="AS383" s="237"/>
      <c r="AT383" s="237" t="n">
        <f aca="false">SUM(AT384)</f>
        <v>9400</v>
      </c>
      <c r="AU383" s="237" t="n">
        <f aca="false">SUM(AU384)</f>
        <v>0</v>
      </c>
      <c r="AV383" s="237" t="n">
        <f aca="false">SUM(AV384)</f>
        <v>0</v>
      </c>
      <c r="AW383" s="237" t="n">
        <f aca="false">SUM(AR383+AU383-AV383)</f>
        <v>21235.6493463402</v>
      </c>
      <c r="AX383" s="45"/>
      <c r="AY383" s="45"/>
      <c r="AZ383" s="45"/>
      <c r="BA383" s="45"/>
      <c r="BB383" s="45"/>
      <c r="BC383" s="45"/>
      <c r="BD383" s="45" t="n">
        <f aca="false">SUM(AX383+AY383+AZ383+BA383+BB383+BC383)</f>
        <v>0</v>
      </c>
      <c r="BE383" s="45" t="n">
        <f aca="false">SUM(AW383-BD383)</f>
        <v>21235.6493463402</v>
      </c>
      <c r="BF383" s="45" t="n">
        <f aca="false">SUM(BE383-AW383)</f>
        <v>0</v>
      </c>
      <c r="BG383" s="45" t="n">
        <f aca="false">SUM(BG384)</f>
        <v>10100</v>
      </c>
      <c r="BH383" s="45" t="n">
        <f aca="false">SUM(BH384)</f>
        <v>20000</v>
      </c>
      <c r="BI383" s="45" t="n">
        <f aca="false">SUM(BI384)</f>
        <v>20000</v>
      </c>
      <c r="BJ383" s="45" t="n">
        <f aca="false">SUM(BJ384)</f>
        <v>2800</v>
      </c>
      <c r="BK383" s="45" t="n">
        <v>20000</v>
      </c>
      <c r="BL383" s="45" t="n">
        <v>20000</v>
      </c>
      <c r="BM383" s="46" t="n">
        <f aca="false">SUM(BJ383/BI383*100)</f>
        <v>14</v>
      </c>
    </row>
    <row r="384" customFormat="false" ht="12.75" hidden="true" customHeight="false" outlineLevel="0" collapsed="false">
      <c r="A384" s="238"/>
      <c r="B384" s="234"/>
      <c r="C384" s="234"/>
      <c r="D384" s="234"/>
      <c r="E384" s="234"/>
      <c r="F384" s="234"/>
      <c r="G384" s="234"/>
      <c r="H384" s="234"/>
      <c r="I384" s="244" t="n">
        <v>372</v>
      </c>
      <c r="J384" s="245" t="s">
        <v>752</v>
      </c>
      <c r="K384" s="246" t="n">
        <f aca="false">SUM(K385)</f>
        <v>0</v>
      </c>
      <c r="L384" s="246" t="n">
        <f aca="false">SUM(L385)</f>
        <v>105000</v>
      </c>
      <c r="M384" s="246" t="n">
        <f aca="false">SUM(M385)</f>
        <v>105000</v>
      </c>
      <c r="N384" s="246" t="n">
        <f aca="false">SUM(N385)</f>
        <v>8000</v>
      </c>
      <c r="O384" s="246" t="n">
        <f aca="false">SUM(O385)</f>
        <v>8000</v>
      </c>
      <c r="P384" s="246" t="n">
        <f aca="false">SUM(P385)</f>
        <v>10000</v>
      </c>
      <c r="Q384" s="246" t="n">
        <f aca="false">SUM(Q385)</f>
        <v>10000</v>
      </c>
      <c r="R384" s="246" t="n">
        <f aca="false">SUM(R385)</f>
        <v>1000</v>
      </c>
      <c r="S384" s="246" t="n">
        <f aca="false">SUM(S385)</f>
        <v>10000</v>
      </c>
      <c r="T384" s="246" t="n">
        <f aca="false">SUM(T385)</f>
        <v>3000</v>
      </c>
      <c r="U384" s="246" t="n">
        <f aca="false">SUM(U385)</f>
        <v>0</v>
      </c>
      <c r="V384" s="246" t="n">
        <f aca="false">SUM(V385)</f>
        <v>100</v>
      </c>
      <c r="W384" s="246" t="n">
        <f aca="false">SUM(W385)</f>
        <v>10000</v>
      </c>
      <c r="X384" s="246" t="n">
        <f aca="false">SUM(X385)</f>
        <v>40000</v>
      </c>
      <c r="Y384" s="246" t="n">
        <f aca="false">SUM(Y385:Y387)</f>
        <v>30000</v>
      </c>
      <c r="Z384" s="246" t="n">
        <f aca="false">SUM(Z385:Z387)</f>
        <v>30000</v>
      </c>
      <c r="AA384" s="246" t="n">
        <f aca="false">SUM(AA385:AA387)</f>
        <v>35000</v>
      </c>
      <c r="AB384" s="246" t="n">
        <f aca="false">SUM(AB385:AB387)</f>
        <v>18000</v>
      </c>
      <c r="AC384" s="246" t="n">
        <f aca="false">SUM(AC385:AC390)</f>
        <v>315000</v>
      </c>
      <c r="AD384" s="246" t="n">
        <f aca="false">SUM(AD385:AD390)</f>
        <v>290000</v>
      </c>
      <c r="AE384" s="246" t="n">
        <f aca="false">SUM(AE385:AE387)</f>
        <v>0</v>
      </c>
      <c r="AF384" s="246" t="n">
        <f aca="false">SUM(AF385:AF387)</f>
        <v>0</v>
      </c>
      <c r="AG384" s="246" t="n">
        <f aca="false">SUM(AG385:AG390)</f>
        <v>290000</v>
      </c>
      <c r="AH384" s="246" t="n">
        <f aca="false">SUM(AH385:AH390)</f>
        <v>133000</v>
      </c>
      <c r="AI384" s="246" t="n">
        <f aca="false">SUM(AI385:AI390)</f>
        <v>555000</v>
      </c>
      <c r="AJ384" s="246" t="n">
        <f aca="false">SUM(AJ385:AJ390)</f>
        <v>0</v>
      </c>
      <c r="AK384" s="246" t="n">
        <f aca="false">SUM(AK385:AK387)</f>
        <v>305000</v>
      </c>
      <c r="AL384" s="246" t="n">
        <f aca="false">SUM(AL385:AL387)</f>
        <v>0</v>
      </c>
      <c r="AM384" s="246" t="n">
        <f aca="false">SUM(AM385:AM387)</f>
        <v>150000</v>
      </c>
      <c r="AN384" s="246" t="n">
        <f aca="false">SUM(AN385:AN387)</f>
        <v>155000</v>
      </c>
      <c r="AO384" s="237" t="n">
        <f aca="false">SUM(AN384/$AN$2)</f>
        <v>20572.035304267</v>
      </c>
      <c r="AP384" s="246" t="n">
        <f aca="false">SUM(AP385:AP387)</f>
        <v>160000</v>
      </c>
      <c r="AQ384" s="246"/>
      <c r="AR384" s="237" t="n">
        <f aca="false">SUM(AP384/$AN$2)</f>
        <v>21235.6493463402</v>
      </c>
      <c r="AS384" s="237"/>
      <c r="AT384" s="237" t="n">
        <f aca="false">SUM(AT385:AT387)</f>
        <v>9400</v>
      </c>
      <c r="AU384" s="237" t="n">
        <f aca="false">SUM(AU385:AU387)</f>
        <v>0</v>
      </c>
      <c r="AV384" s="237" t="n">
        <f aca="false">SUM(AV385:AV387)</f>
        <v>0</v>
      </c>
      <c r="AW384" s="237" t="n">
        <f aca="false">SUM(AR384+AU384-AV384)</f>
        <v>21235.6493463402</v>
      </c>
      <c r="AX384" s="45"/>
      <c r="AY384" s="45"/>
      <c r="AZ384" s="45"/>
      <c r="BA384" s="45"/>
      <c r="BB384" s="45"/>
      <c r="BC384" s="45"/>
      <c r="BD384" s="45" t="n">
        <f aca="false">SUM(AX384+AY384+AZ384+BA384+BB384+BC384)</f>
        <v>0</v>
      </c>
      <c r="BE384" s="45" t="n">
        <f aca="false">SUM(AW384-BD384)</f>
        <v>21235.6493463402</v>
      </c>
      <c r="BF384" s="45" t="n">
        <f aca="false">SUM(BE384-AW384)</f>
        <v>0</v>
      </c>
      <c r="BG384" s="45" t="n">
        <f aca="false">SUM(BG385:BG387)</f>
        <v>10100</v>
      </c>
      <c r="BH384" s="45" t="n">
        <f aca="false">SUM(BH385:BH387)</f>
        <v>20000</v>
      </c>
      <c r="BI384" s="45" t="n">
        <f aca="false">SUM(BI385:BI387)</f>
        <v>20000</v>
      </c>
      <c r="BJ384" s="45" t="n">
        <f aca="false">SUM(BJ385:BJ387)</f>
        <v>2800</v>
      </c>
      <c r="BK384" s="45"/>
      <c r="BL384" s="45"/>
      <c r="BM384" s="46" t="n">
        <f aca="false">SUM(BJ384/BI384*100)</f>
        <v>14</v>
      </c>
    </row>
    <row r="385" customFormat="false" ht="12.75" hidden="true" customHeight="false" outlineLevel="0" collapsed="false">
      <c r="A385" s="238"/>
      <c r="B385" s="234"/>
      <c r="C385" s="234"/>
      <c r="D385" s="234"/>
      <c r="E385" s="234"/>
      <c r="F385" s="234"/>
      <c r="G385" s="234"/>
      <c r="H385" s="234"/>
      <c r="I385" s="244" t="n">
        <v>37217</v>
      </c>
      <c r="J385" s="245" t="s">
        <v>821</v>
      </c>
      <c r="K385" s="246" t="n">
        <v>0</v>
      </c>
      <c r="L385" s="246" t="n">
        <v>105000</v>
      </c>
      <c r="M385" s="246" t="n">
        <v>105000</v>
      </c>
      <c r="N385" s="246" t="n">
        <v>8000</v>
      </c>
      <c r="O385" s="246" t="n">
        <v>8000</v>
      </c>
      <c r="P385" s="246" t="n">
        <v>10000</v>
      </c>
      <c r="Q385" s="246" t="n">
        <v>10000</v>
      </c>
      <c r="R385" s="246" t="n">
        <v>1000</v>
      </c>
      <c r="S385" s="246" t="n">
        <v>10000</v>
      </c>
      <c r="T385" s="246" t="n">
        <v>3000</v>
      </c>
      <c r="U385" s="246"/>
      <c r="V385" s="237" t="n">
        <f aca="false">S385/P385*100</f>
        <v>100</v>
      </c>
      <c r="W385" s="246" t="n">
        <v>10000</v>
      </c>
      <c r="X385" s="246" t="n">
        <v>40000</v>
      </c>
      <c r="Y385" s="246" t="n">
        <v>30000</v>
      </c>
      <c r="Z385" s="246" t="n">
        <v>30000</v>
      </c>
      <c r="AA385" s="246" t="n">
        <v>35000</v>
      </c>
      <c r="AB385" s="246" t="n">
        <v>18000</v>
      </c>
      <c r="AC385" s="246" t="n">
        <v>35000</v>
      </c>
      <c r="AD385" s="246" t="n">
        <v>35000</v>
      </c>
      <c r="AE385" s="246"/>
      <c r="AF385" s="246"/>
      <c r="AG385" s="248" t="n">
        <f aca="false">SUM(AD385+AE385-AF385)</f>
        <v>35000</v>
      </c>
      <c r="AH385" s="246" t="n">
        <v>8000</v>
      </c>
      <c r="AI385" s="246" t="n">
        <v>30000</v>
      </c>
      <c r="AJ385" s="45" t="n">
        <v>0</v>
      </c>
      <c r="AK385" s="246" t="n">
        <v>30000</v>
      </c>
      <c r="AL385" s="246"/>
      <c r="AM385" s="246"/>
      <c r="AN385" s="45" t="n">
        <f aca="false">SUM(AK385+AL385-AM385)</f>
        <v>30000</v>
      </c>
      <c r="AO385" s="237" t="n">
        <f aca="false">SUM(AN385/$AN$2)</f>
        <v>3981.68425243878</v>
      </c>
      <c r="AP385" s="45" t="n">
        <v>30000</v>
      </c>
      <c r="AQ385" s="45"/>
      <c r="AR385" s="237" t="n">
        <f aca="false">SUM(AP385/$AN$2)</f>
        <v>3981.68425243878</v>
      </c>
      <c r="AS385" s="237" t="n">
        <v>2800</v>
      </c>
      <c r="AT385" s="237" t="n">
        <v>2800</v>
      </c>
      <c r="AU385" s="237"/>
      <c r="AV385" s="237"/>
      <c r="AW385" s="237" t="n">
        <f aca="false">SUM(AR385+AU385-AV385)</f>
        <v>3981.68425243878</v>
      </c>
      <c r="AX385" s="45"/>
      <c r="AY385" s="45"/>
      <c r="AZ385" s="45" t="n">
        <v>3981.68</v>
      </c>
      <c r="BA385" s="45"/>
      <c r="BB385" s="45"/>
      <c r="BC385" s="45"/>
      <c r="BD385" s="45" t="n">
        <f aca="false">SUM(AX385+AY385+AZ385+BA385+BB385+BC385)</f>
        <v>3981.68</v>
      </c>
      <c r="BE385" s="45" t="n">
        <f aca="false">SUM(AW385-BD385)</f>
        <v>0.00425243878135007</v>
      </c>
      <c r="BF385" s="45" t="n">
        <f aca="false">SUM(BE385-AW385)</f>
        <v>-3981.68</v>
      </c>
      <c r="BG385" s="45" t="n">
        <v>3500</v>
      </c>
      <c r="BH385" s="45" t="n">
        <v>5000</v>
      </c>
      <c r="BI385" s="45" t="n">
        <v>5000</v>
      </c>
      <c r="BJ385" s="45" t="n">
        <v>2800</v>
      </c>
      <c r="BK385" s="45"/>
      <c r="BL385" s="45"/>
      <c r="BM385" s="46" t="n">
        <f aca="false">SUM(BJ385/BI385*100)</f>
        <v>56</v>
      </c>
    </row>
    <row r="386" customFormat="false" ht="12.75" hidden="true" customHeight="false" outlineLevel="0" collapsed="false">
      <c r="A386" s="238"/>
      <c r="B386" s="234"/>
      <c r="C386" s="234"/>
      <c r="D386" s="234"/>
      <c r="E386" s="234"/>
      <c r="F386" s="234"/>
      <c r="G386" s="234"/>
      <c r="H386" s="234"/>
      <c r="I386" s="244" t="n">
        <v>37215</v>
      </c>
      <c r="J386" s="245" t="s">
        <v>822</v>
      </c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37"/>
      <c r="W386" s="246"/>
      <c r="X386" s="246"/>
      <c r="Y386" s="246"/>
      <c r="Z386" s="246"/>
      <c r="AA386" s="246"/>
      <c r="AB386" s="246"/>
      <c r="AC386" s="246" t="n">
        <v>30000</v>
      </c>
      <c r="AD386" s="246" t="n">
        <v>30000</v>
      </c>
      <c r="AE386" s="246"/>
      <c r="AF386" s="246"/>
      <c r="AG386" s="248" t="n">
        <f aca="false">SUM(AD386+AE386-AF386)</f>
        <v>30000</v>
      </c>
      <c r="AH386" s="246"/>
      <c r="AI386" s="246" t="n">
        <v>25000</v>
      </c>
      <c r="AJ386" s="45" t="n">
        <v>0</v>
      </c>
      <c r="AK386" s="246" t="n">
        <v>25000</v>
      </c>
      <c r="AL386" s="246"/>
      <c r="AM386" s="246"/>
      <c r="AN386" s="45" t="n">
        <f aca="false">SUM(AK386+AL386-AM386)</f>
        <v>25000</v>
      </c>
      <c r="AO386" s="237" t="n">
        <f aca="false">SUM(AN386/$AN$2)</f>
        <v>3318.07021036565</v>
      </c>
      <c r="AP386" s="45" t="n">
        <v>30000</v>
      </c>
      <c r="AQ386" s="45"/>
      <c r="AR386" s="237" t="n">
        <f aca="false">SUM(AP386/$AN$2)</f>
        <v>3981.68425243878</v>
      </c>
      <c r="AS386" s="237"/>
      <c r="AT386" s="237"/>
      <c r="AU386" s="237"/>
      <c r="AV386" s="237"/>
      <c r="AW386" s="237" t="n">
        <f aca="false">SUM(AR386+AU386-AV386)</f>
        <v>3981.68425243878</v>
      </c>
      <c r="AX386" s="45"/>
      <c r="AY386" s="45"/>
      <c r="AZ386" s="45" t="n">
        <v>3981.63</v>
      </c>
      <c r="BA386" s="45"/>
      <c r="BB386" s="45"/>
      <c r="BC386" s="45"/>
      <c r="BD386" s="45" t="n">
        <f aca="false">SUM(AX386+AY386+AZ386+BA386+BB386+BC386)</f>
        <v>3981.63</v>
      </c>
      <c r="BE386" s="45" t="n">
        <f aca="false">SUM(AW386-BD386)</f>
        <v>0.0542524387810772</v>
      </c>
      <c r="BF386" s="45" t="n">
        <f aca="false">SUM(BE386-AW386)</f>
        <v>-3981.63</v>
      </c>
      <c r="BG386" s="45"/>
      <c r="BH386" s="45" t="n">
        <v>5000</v>
      </c>
      <c r="BI386" s="45" t="n">
        <v>5000</v>
      </c>
      <c r="BJ386" s="45"/>
      <c r="BK386" s="45"/>
      <c r="BL386" s="45"/>
      <c r="BM386" s="46" t="n">
        <f aca="false">SUM(BJ386/BI386*100)</f>
        <v>0</v>
      </c>
    </row>
    <row r="387" customFormat="false" ht="12.75" hidden="true" customHeight="false" outlineLevel="0" collapsed="false">
      <c r="A387" s="238"/>
      <c r="B387" s="234"/>
      <c r="C387" s="234"/>
      <c r="D387" s="234"/>
      <c r="E387" s="234"/>
      <c r="F387" s="234"/>
      <c r="G387" s="234"/>
      <c r="H387" s="234"/>
      <c r="I387" s="244" t="n">
        <v>37216</v>
      </c>
      <c r="J387" s="245" t="s">
        <v>823</v>
      </c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37"/>
      <c r="W387" s="246"/>
      <c r="X387" s="246"/>
      <c r="Y387" s="246"/>
      <c r="Z387" s="246"/>
      <c r="AA387" s="246"/>
      <c r="AB387" s="246"/>
      <c r="AC387" s="246" t="n">
        <v>150000</v>
      </c>
      <c r="AD387" s="246" t="n">
        <v>125000</v>
      </c>
      <c r="AE387" s="246"/>
      <c r="AF387" s="246"/>
      <c r="AG387" s="248" t="n">
        <f aca="false">SUM(AD387+AE387-AF387)</f>
        <v>125000</v>
      </c>
      <c r="AH387" s="246" t="n">
        <v>125000</v>
      </c>
      <c r="AI387" s="246" t="n">
        <v>250000</v>
      </c>
      <c r="AJ387" s="45" t="n">
        <v>0</v>
      </c>
      <c r="AK387" s="246" t="n">
        <v>250000</v>
      </c>
      <c r="AL387" s="246"/>
      <c r="AM387" s="246" t="n">
        <v>150000</v>
      </c>
      <c r="AN387" s="45" t="n">
        <f aca="false">SUM(AK387+AL387-AM387)</f>
        <v>100000</v>
      </c>
      <c r="AO387" s="237" t="n">
        <f aca="false">SUM(AN387/$AN$2)</f>
        <v>13272.2808414626</v>
      </c>
      <c r="AP387" s="45" t="n">
        <v>100000</v>
      </c>
      <c r="AQ387" s="45"/>
      <c r="AR387" s="237" t="n">
        <f aca="false">SUM(AP387/$AN$2)</f>
        <v>13272.2808414626</v>
      </c>
      <c r="AS387" s="237" t="n">
        <v>6600</v>
      </c>
      <c r="AT387" s="237" t="n">
        <v>6600</v>
      </c>
      <c r="AU387" s="237"/>
      <c r="AV387" s="237"/>
      <c r="AW387" s="237" t="n">
        <f aca="false">SUM(AR387+AU387-AV387)</f>
        <v>13272.2808414626</v>
      </c>
      <c r="AX387" s="45"/>
      <c r="AY387" s="45"/>
      <c r="AZ387" s="45" t="n">
        <v>13272.28</v>
      </c>
      <c r="BA387" s="45"/>
      <c r="BB387" s="45"/>
      <c r="BC387" s="45"/>
      <c r="BD387" s="45" t="n">
        <f aca="false">SUM(AX387+AY387+AZ387+BA387+BB387+BC387)</f>
        <v>13272.28</v>
      </c>
      <c r="BE387" s="45" t="n">
        <f aca="false">SUM(AW387-BD387)</f>
        <v>0.000841462604512344</v>
      </c>
      <c r="BF387" s="45" t="n">
        <f aca="false">SUM(BE387-AW387)</f>
        <v>-13272.28</v>
      </c>
      <c r="BG387" s="45" t="n">
        <v>6600</v>
      </c>
      <c r="BH387" s="45" t="n">
        <v>10000</v>
      </c>
      <c r="BI387" s="45" t="n">
        <v>10000</v>
      </c>
      <c r="BJ387" s="45"/>
      <c r="BK387" s="45"/>
      <c r="BL387" s="45"/>
      <c r="BM387" s="46" t="n">
        <f aca="false">SUM(BJ387/BI387*100)</f>
        <v>0</v>
      </c>
    </row>
    <row r="388" customFormat="false" ht="12.75" hidden="true" customHeight="false" outlineLevel="0" collapsed="false">
      <c r="A388" s="238"/>
      <c r="B388" s="234"/>
      <c r="C388" s="234"/>
      <c r="D388" s="234"/>
      <c r="E388" s="234"/>
      <c r="F388" s="234"/>
      <c r="G388" s="234"/>
      <c r="H388" s="234"/>
      <c r="I388" s="244" t="n">
        <v>38</v>
      </c>
      <c r="J388" s="245" t="s">
        <v>383</v>
      </c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37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8"/>
      <c r="AH388" s="246"/>
      <c r="AI388" s="246"/>
      <c r="AJ388" s="45"/>
      <c r="AK388" s="246" t="n">
        <f aca="false">SUM(AK389)</f>
        <v>250000</v>
      </c>
      <c r="AL388" s="246" t="n">
        <f aca="false">SUM(AL389)</f>
        <v>0</v>
      </c>
      <c r="AM388" s="246" t="n">
        <f aca="false">SUM(AM389)</f>
        <v>0</v>
      </c>
      <c r="AN388" s="246" t="n">
        <f aca="false">SUM(AN389)</f>
        <v>250000</v>
      </c>
      <c r="AO388" s="237" t="n">
        <f aca="false">SUM(AN388/$AN$2)</f>
        <v>33180.7021036565</v>
      </c>
      <c r="AP388" s="246" t="n">
        <f aca="false">SUM(AP389)</f>
        <v>100000</v>
      </c>
      <c r="AQ388" s="246"/>
      <c r="AR388" s="237" t="n">
        <f aca="false">SUM(AP388/$AN$2)</f>
        <v>13272.2808414626</v>
      </c>
      <c r="AS388" s="237"/>
      <c r="AT388" s="237" t="n">
        <f aca="false">SUM(AT389)</f>
        <v>9654.45</v>
      </c>
      <c r="AU388" s="237" t="n">
        <f aca="false">SUM(AU389)</f>
        <v>0</v>
      </c>
      <c r="AV388" s="237" t="n">
        <f aca="false">SUM(AV389)</f>
        <v>0</v>
      </c>
      <c r="AW388" s="237" t="n">
        <f aca="false">SUM(AR388+AU388-AV388)</f>
        <v>13272.2808414626</v>
      </c>
      <c r="AX388" s="45"/>
      <c r="AY388" s="45"/>
      <c r="AZ388" s="45"/>
      <c r="BA388" s="45"/>
      <c r="BB388" s="45"/>
      <c r="BC388" s="45"/>
      <c r="BD388" s="45" t="n">
        <f aca="false">SUM(AX388+AY388+AZ388+BA388+BB388+BC388)</f>
        <v>0</v>
      </c>
      <c r="BE388" s="45" t="n">
        <f aca="false">SUM(AW388-BD388)</f>
        <v>13272.2808414626</v>
      </c>
      <c r="BF388" s="45" t="n">
        <f aca="false">SUM(BE388-AW388)</f>
        <v>0</v>
      </c>
      <c r="BG388" s="45" t="n">
        <f aca="false">SUM(BG389)</f>
        <v>9654.45</v>
      </c>
      <c r="BH388" s="45" t="n">
        <f aca="false">SUM(BH389)</f>
        <v>10000</v>
      </c>
      <c r="BI388" s="45" t="n">
        <f aca="false">SUM(BI389)</f>
        <v>10000</v>
      </c>
      <c r="BJ388" s="45" t="n">
        <f aca="false">SUM(BJ389)</f>
        <v>3680.04</v>
      </c>
      <c r="BK388" s="45" t="n">
        <v>10000</v>
      </c>
      <c r="BL388" s="45" t="n">
        <v>10000</v>
      </c>
      <c r="BM388" s="46" t="n">
        <f aca="false">SUM(BJ388/BI388*100)</f>
        <v>36.8004</v>
      </c>
    </row>
    <row r="389" customFormat="false" ht="12.75" hidden="true" customHeight="false" outlineLevel="0" collapsed="false">
      <c r="A389" s="238"/>
      <c r="B389" s="234"/>
      <c r="C389" s="234"/>
      <c r="D389" s="234"/>
      <c r="E389" s="234"/>
      <c r="F389" s="234"/>
      <c r="G389" s="234"/>
      <c r="H389" s="234"/>
      <c r="I389" s="244" t="n">
        <v>386</v>
      </c>
      <c r="J389" s="245" t="s">
        <v>824</v>
      </c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37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8"/>
      <c r="AH389" s="246"/>
      <c r="AI389" s="246"/>
      <c r="AJ389" s="45"/>
      <c r="AK389" s="246" t="n">
        <f aca="false">SUM(AK390)</f>
        <v>250000</v>
      </c>
      <c r="AL389" s="246" t="n">
        <f aca="false">SUM(AL390)</f>
        <v>0</v>
      </c>
      <c r="AM389" s="246" t="n">
        <f aca="false">SUM(AM390)</f>
        <v>0</v>
      </c>
      <c r="AN389" s="246" t="n">
        <f aca="false">SUM(AN390)</f>
        <v>250000</v>
      </c>
      <c r="AO389" s="237" t="n">
        <f aca="false">SUM(AN389/$AN$2)</f>
        <v>33180.7021036565</v>
      </c>
      <c r="AP389" s="246" t="n">
        <f aca="false">SUM(AP390)</f>
        <v>100000</v>
      </c>
      <c r="AQ389" s="246"/>
      <c r="AR389" s="237" t="n">
        <f aca="false">SUM(AP389/$AN$2)</f>
        <v>13272.2808414626</v>
      </c>
      <c r="AS389" s="237"/>
      <c r="AT389" s="237" t="n">
        <f aca="false">SUM(AT390)</f>
        <v>9654.45</v>
      </c>
      <c r="AU389" s="237" t="n">
        <f aca="false">SUM(AU390)</f>
        <v>0</v>
      </c>
      <c r="AV389" s="237" t="n">
        <f aca="false">SUM(AV390)</f>
        <v>0</v>
      </c>
      <c r="AW389" s="237" t="n">
        <f aca="false">SUM(AR389+AU389-AV389)</f>
        <v>13272.2808414626</v>
      </c>
      <c r="AX389" s="45"/>
      <c r="AY389" s="45"/>
      <c r="AZ389" s="45"/>
      <c r="BA389" s="45"/>
      <c r="BB389" s="45"/>
      <c r="BC389" s="45"/>
      <c r="BD389" s="45" t="n">
        <f aca="false">SUM(AX389+AY389+AZ389+BA389+BB389+BC389)</f>
        <v>0</v>
      </c>
      <c r="BE389" s="45" t="n">
        <f aca="false">SUM(AW389-BD389)</f>
        <v>13272.2808414626</v>
      </c>
      <c r="BF389" s="45" t="n">
        <f aca="false">SUM(BE389-AW389)</f>
        <v>0</v>
      </c>
      <c r="BG389" s="45" t="n">
        <f aca="false">SUM(BG390)</f>
        <v>9654.45</v>
      </c>
      <c r="BH389" s="45" t="n">
        <f aca="false">SUM(BH390)</f>
        <v>10000</v>
      </c>
      <c r="BI389" s="45" t="n">
        <f aca="false">SUM(BI390)</f>
        <v>10000</v>
      </c>
      <c r="BJ389" s="45" t="n">
        <f aca="false">SUM(BJ390)</f>
        <v>3680.04</v>
      </c>
      <c r="BK389" s="45"/>
      <c r="BL389" s="45"/>
      <c r="BM389" s="46" t="n">
        <f aca="false">SUM(BJ389/BI389*100)</f>
        <v>36.8004</v>
      </c>
    </row>
    <row r="390" customFormat="false" ht="12.75" hidden="true" customHeight="false" outlineLevel="0" collapsed="false">
      <c r="A390" s="238"/>
      <c r="B390" s="234"/>
      <c r="C390" s="234"/>
      <c r="D390" s="234"/>
      <c r="E390" s="234"/>
      <c r="F390" s="234"/>
      <c r="G390" s="234"/>
      <c r="H390" s="234"/>
      <c r="I390" s="244" t="n">
        <v>38632</v>
      </c>
      <c r="J390" s="245" t="s">
        <v>825</v>
      </c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37"/>
      <c r="W390" s="246"/>
      <c r="X390" s="246"/>
      <c r="Y390" s="246"/>
      <c r="Z390" s="246"/>
      <c r="AA390" s="246"/>
      <c r="AB390" s="246"/>
      <c r="AC390" s="246" t="n">
        <v>100000</v>
      </c>
      <c r="AD390" s="246" t="n">
        <v>100000</v>
      </c>
      <c r="AE390" s="246"/>
      <c r="AF390" s="246"/>
      <c r="AG390" s="248" t="n">
        <f aca="false">SUM(AD390+AE390-AF390)</f>
        <v>100000</v>
      </c>
      <c r="AH390" s="246"/>
      <c r="AI390" s="246" t="n">
        <v>250000</v>
      </c>
      <c r="AJ390" s="45" t="n">
        <v>0</v>
      </c>
      <c r="AK390" s="246" t="n">
        <v>250000</v>
      </c>
      <c r="AL390" s="246"/>
      <c r="AM390" s="246"/>
      <c r="AN390" s="45" t="n">
        <f aca="false">SUM(AK390+AL390-AM390)</f>
        <v>250000</v>
      </c>
      <c r="AO390" s="237" t="n">
        <f aca="false">SUM(AN390/$AN$2)</f>
        <v>33180.7021036565</v>
      </c>
      <c r="AP390" s="45" t="n">
        <v>100000</v>
      </c>
      <c r="AQ390" s="45"/>
      <c r="AR390" s="237" t="n">
        <f aca="false">SUM(AP390/$AN$2)</f>
        <v>13272.2808414626</v>
      </c>
      <c r="AS390" s="237" t="n">
        <v>9654.45</v>
      </c>
      <c r="AT390" s="237" t="n">
        <v>9654.45</v>
      </c>
      <c r="AU390" s="237"/>
      <c r="AV390" s="237"/>
      <c r="AW390" s="237" t="n">
        <f aca="false">SUM(AR390+AU390-AV390)</f>
        <v>13272.2808414626</v>
      </c>
      <c r="AX390" s="45"/>
      <c r="AY390" s="45"/>
      <c r="AZ390" s="45" t="n">
        <v>13272.28</v>
      </c>
      <c r="BA390" s="45"/>
      <c r="BB390" s="45"/>
      <c r="BC390" s="45"/>
      <c r="BD390" s="45" t="n">
        <f aca="false">SUM(AX390+AY390+AZ390+BA390+BB390+BC390)</f>
        <v>13272.28</v>
      </c>
      <c r="BE390" s="45" t="n">
        <f aca="false">SUM(AW390-BD390)</f>
        <v>0.000841462604512344</v>
      </c>
      <c r="BF390" s="45" t="n">
        <f aca="false">SUM(BE390-AW390)</f>
        <v>-13272.28</v>
      </c>
      <c r="BG390" s="45" t="n">
        <v>9654.45</v>
      </c>
      <c r="BH390" s="45" t="n">
        <v>10000</v>
      </c>
      <c r="BI390" s="45" t="n">
        <v>10000</v>
      </c>
      <c r="BJ390" s="45" t="n">
        <v>3680.04</v>
      </c>
      <c r="BK390" s="45"/>
      <c r="BL390" s="45"/>
      <c r="BM390" s="46" t="n">
        <f aca="false">SUM(BJ390/BI390*100)</f>
        <v>36.8004</v>
      </c>
    </row>
    <row r="391" customFormat="false" ht="12.75" hidden="true" customHeight="false" outlineLevel="0" collapsed="false">
      <c r="A391" s="243" t="s">
        <v>826</v>
      </c>
      <c r="B391" s="249"/>
      <c r="C391" s="249"/>
      <c r="D391" s="249"/>
      <c r="E391" s="249"/>
      <c r="F391" s="249"/>
      <c r="G391" s="249"/>
      <c r="H391" s="249"/>
      <c r="I391" s="240" t="s">
        <v>827</v>
      </c>
      <c r="J391" s="241" t="s">
        <v>828</v>
      </c>
      <c r="K391" s="242" t="n">
        <f aca="false">SUM(K392)</f>
        <v>0</v>
      </c>
      <c r="L391" s="242" t="e">
        <f aca="false">SUM(L392+#REF!)</f>
        <v>#REF!</v>
      </c>
      <c r="M391" s="242" t="e">
        <f aca="false">SUM(M392+#REF!)</f>
        <v>#REF!</v>
      </c>
      <c r="N391" s="242" t="e">
        <f aca="false">SUM(N392+#REF!)</f>
        <v>#REF!</v>
      </c>
      <c r="O391" s="242" t="e">
        <f aca="false">SUM(O392+#REF!)</f>
        <v>#REF!</v>
      </c>
      <c r="P391" s="242" t="e">
        <f aca="false">SUM(P392+#REF!)</f>
        <v>#REF!</v>
      </c>
      <c r="Q391" s="242" t="n">
        <f aca="false">SUM(Q392)</f>
        <v>317000</v>
      </c>
      <c r="R391" s="242" t="e">
        <f aca="false">SUM(R392+#REF!)</f>
        <v>#REF!</v>
      </c>
      <c r="S391" s="242" t="e">
        <f aca="false">SUM(S392+#REF!)</f>
        <v>#REF!</v>
      </c>
      <c r="T391" s="242" t="e">
        <f aca="false">SUM(T392+#REF!)</f>
        <v>#REF!</v>
      </c>
      <c r="U391" s="242" t="e">
        <f aca="false">SUM(U392+#REF!)</f>
        <v>#REF!</v>
      </c>
      <c r="V391" s="242" t="e">
        <f aca="false">SUM(V392+#REF!)</f>
        <v>#REF!</v>
      </c>
      <c r="W391" s="242" t="e">
        <f aca="false">SUM(W392+#REF!)</f>
        <v>#REF!</v>
      </c>
      <c r="X391" s="242" t="e">
        <f aca="false">SUM(X392+#REF!)</f>
        <v>#REF!</v>
      </c>
      <c r="Y391" s="242" t="e">
        <f aca="false">SUM(Y392+#REF!)</f>
        <v>#REF!</v>
      </c>
      <c r="Z391" s="242" t="e">
        <f aca="false">SUM(Z392+#REF!)</f>
        <v>#REF!</v>
      </c>
      <c r="AA391" s="242" t="e">
        <f aca="false">SUM(AA392+#REF!)</f>
        <v>#REF!</v>
      </c>
      <c r="AB391" s="242" t="e">
        <f aca="false">SUM(AB392+#REF!)</f>
        <v>#REF!</v>
      </c>
      <c r="AC391" s="242" t="e">
        <f aca="false">SUM(AC392+#REF!)</f>
        <v>#REF!</v>
      </c>
      <c r="AD391" s="242" t="e">
        <f aca="false">SUM(AD392+#REF!)</f>
        <v>#REF!</v>
      </c>
      <c r="AE391" s="242" t="e">
        <f aca="false">SUM(AE392+#REF!)</f>
        <v>#REF!</v>
      </c>
      <c r="AF391" s="242" t="e">
        <f aca="false">SUM(AF392+#REF!)</f>
        <v>#REF!</v>
      </c>
      <c r="AG391" s="242" t="e">
        <f aca="false">SUM(AG392+#REF!)</f>
        <v>#REF!</v>
      </c>
      <c r="AH391" s="242" t="e">
        <f aca="false">SUM(AH392+#REF!)</f>
        <v>#REF!</v>
      </c>
      <c r="AI391" s="242" t="e">
        <f aca="false">SUM(AI392+#REF!)</f>
        <v>#REF!</v>
      </c>
      <c r="AJ391" s="242" t="e">
        <f aca="false">SUM(AJ392+#REF!)</f>
        <v>#REF!</v>
      </c>
      <c r="AK391" s="242" t="e">
        <f aca="false">SUM(AK392+#REF!)</f>
        <v>#REF!</v>
      </c>
      <c r="AL391" s="242" t="e">
        <f aca="false">SUM(AL392+#REF!)</f>
        <v>#REF!</v>
      </c>
      <c r="AM391" s="242" t="e">
        <f aca="false">SUM(AM392+#REF!)</f>
        <v>#REF!</v>
      </c>
      <c r="AN391" s="242" t="e">
        <f aca="false">SUM(AN392+#REF!)</f>
        <v>#REF!</v>
      </c>
      <c r="AO391" s="237" t="n">
        <f aca="false">SUM(AO392)</f>
        <v>130068.352246334</v>
      </c>
      <c r="AP391" s="242" t="e">
        <f aca="false">SUM(AP392+#REF!)</f>
        <v>#REF!</v>
      </c>
      <c r="AQ391" s="242" t="e">
        <f aca="false">SUM(AQ392+#REF!)</f>
        <v>#REF!</v>
      </c>
      <c r="AR391" s="237" t="n">
        <f aca="false">SUM(AR392)</f>
        <v>79633.6850487756</v>
      </c>
      <c r="AS391" s="237"/>
      <c r="AT391" s="237" t="n">
        <f aca="false">SUM(AT392)</f>
        <v>114242.3</v>
      </c>
      <c r="AU391" s="237" t="n">
        <f aca="false">SUM(AU392)</f>
        <v>57250</v>
      </c>
      <c r="AV391" s="237" t="n">
        <f aca="false">SUM(AV392)</f>
        <v>0</v>
      </c>
      <c r="AW391" s="237" t="n">
        <f aca="false">SUM(AW392)</f>
        <v>136883.685048776</v>
      </c>
      <c r="AX391" s="45"/>
      <c r="AY391" s="45"/>
      <c r="AZ391" s="45"/>
      <c r="BA391" s="45"/>
      <c r="BB391" s="45"/>
      <c r="BC391" s="45"/>
      <c r="BD391" s="45" t="n">
        <f aca="false">SUM(AX391+AY391+AZ391+BA391+BB391+BC391)</f>
        <v>0</v>
      </c>
      <c r="BE391" s="45" t="n">
        <f aca="false">SUM(AW391-BD391)</f>
        <v>136883.685048776</v>
      </c>
      <c r="BF391" s="45" t="n">
        <f aca="false">SUM(BE391-AW391)</f>
        <v>0</v>
      </c>
      <c r="BG391" s="45" t="n">
        <f aca="false">SUM(BG392)</f>
        <v>113942.3</v>
      </c>
      <c r="BH391" s="45" t="n">
        <f aca="false">SUM(BH392)</f>
        <v>340000</v>
      </c>
      <c r="BI391" s="45" t="n">
        <f aca="false">SUM(BI392)</f>
        <v>340000</v>
      </c>
      <c r="BJ391" s="45" t="n">
        <f aca="false">SUM(BJ392)</f>
        <v>69414.65</v>
      </c>
      <c r="BK391" s="45" t="n">
        <f aca="false">SUM(BK392)</f>
        <v>340000</v>
      </c>
      <c r="BL391" s="45" t="n">
        <f aca="false">SUM(BL392)</f>
        <v>340000</v>
      </c>
      <c r="BM391" s="46" t="n">
        <f aca="false">SUM(BJ391/BI391*100)</f>
        <v>20.4160735294118</v>
      </c>
    </row>
    <row r="392" customFormat="false" ht="12.75" hidden="true" customHeight="false" outlineLevel="0" collapsed="false">
      <c r="A392" s="233" t="s">
        <v>829</v>
      </c>
      <c r="B392" s="234"/>
      <c r="C392" s="234"/>
      <c r="D392" s="234"/>
      <c r="E392" s="234"/>
      <c r="F392" s="234"/>
      <c r="G392" s="234"/>
      <c r="H392" s="234"/>
      <c r="I392" s="244" t="s">
        <v>830</v>
      </c>
      <c r="J392" s="245" t="s">
        <v>553</v>
      </c>
      <c r="K392" s="246" t="n">
        <f aca="false">SUM(K393)</f>
        <v>0</v>
      </c>
      <c r="L392" s="246" t="n">
        <f aca="false">SUM(L393)</f>
        <v>0</v>
      </c>
      <c r="M392" s="246" t="n">
        <f aca="false">SUM(M393)</f>
        <v>0</v>
      </c>
      <c r="N392" s="246" t="n">
        <f aca="false">SUM(N393)</f>
        <v>0</v>
      </c>
      <c r="O392" s="246" t="n">
        <f aca="false">SUM(O393)</f>
        <v>0</v>
      </c>
      <c r="P392" s="246" t="n">
        <f aca="false">SUM(P393)</f>
        <v>0</v>
      </c>
      <c r="Q392" s="246" t="n">
        <v>317000</v>
      </c>
      <c r="R392" s="246" t="e">
        <f aca="false">SUM(R393)</f>
        <v>#REF!</v>
      </c>
      <c r="S392" s="246" t="e">
        <f aca="false">SUM(S393)</f>
        <v>#REF!</v>
      </c>
      <c r="T392" s="246" t="e">
        <f aca="false">SUM(T393)</f>
        <v>#REF!</v>
      </c>
      <c r="U392" s="246" t="e">
        <f aca="false">SUM(U393)</f>
        <v>#REF!</v>
      </c>
      <c r="V392" s="246" t="e">
        <f aca="false">SUM(V393)</f>
        <v>#REF!</v>
      </c>
      <c r="W392" s="246" t="n">
        <f aca="false">SUM(W393)</f>
        <v>0</v>
      </c>
      <c r="X392" s="246" t="e">
        <f aca="false">SUM(X393)</f>
        <v>#REF!</v>
      </c>
      <c r="Y392" s="246" t="n">
        <f aca="false">SUM(Y393)</f>
        <v>1173441.66</v>
      </c>
      <c r="Z392" s="246" t="n">
        <f aca="false">SUM(Z393)</f>
        <v>1223141.66</v>
      </c>
      <c r="AA392" s="246" t="n">
        <f aca="false">SUM(AA393)</f>
        <v>324000</v>
      </c>
      <c r="AB392" s="246" t="n">
        <f aca="false">SUM(AB393)</f>
        <v>815696.4</v>
      </c>
      <c r="AC392" s="246" t="n">
        <f aca="false">SUM(AC393)</f>
        <v>648000</v>
      </c>
      <c r="AD392" s="246" t="n">
        <f aca="false">SUM(AD393)</f>
        <v>961000</v>
      </c>
      <c r="AE392" s="246" t="n">
        <f aca="false">SUM(AE393)</f>
        <v>0</v>
      </c>
      <c r="AF392" s="246" t="n">
        <f aca="false">SUM(AF393)</f>
        <v>0</v>
      </c>
      <c r="AG392" s="246" t="n">
        <f aca="false">SUM(AG393)</f>
        <v>961000</v>
      </c>
      <c r="AH392" s="246" t="n">
        <f aca="false">SUM(AH393)</f>
        <v>554110.41</v>
      </c>
      <c r="AI392" s="246" t="n">
        <f aca="false">SUM(AI393)</f>
        <v>1027800</v>
      </c>
      <c r="AJ392" s="246" t="n">
        <f aca="false">SUM(AJ393)</f>
        <v>593900.29</v>
      </c>
      <c r="AK392" s="246" t="n">
        <f aca="false">SUM(AK393)</f>
        <v>980000</v>
      </c>
      <c r="AL392" s="246" t="n">
        <f aca="false">SUM(AL393)</f>
        <v>0</v>
      </c>
      <c r="AM392" s="246" t="n">
        <f aca="false">SUM(AM393)</f>
        <v>0</v>
      </c>
      <c r="AN392" s="246" t="n">
        <f aca="false">SUM(AN393)</f>
        <v>980000</v>
      </c>
      <c r="AO392" s="237" t="n">
        <f aca="false">SUM(AN392/$AN$2)</f>
        <v>130068.352246334</v>
      </c>
      <c r="AP392" s="246" t="n">
        <f aca="false">SUM(AP393)</f>
        <v>600000</v>
      </c>
      <c r="AQ392" s="246" t="n">
        <f aca="false">SUM(AQ393)</f>
        <v>0</v>
      </c>
      <c r="AR392" s="237" t="n">
        <f aca="false">SUM(AP392/$AN$2)</f>
        <v>79633.6850487756</v>
      </c>
      <c r="AS392" s="237"/>
      <c r="AT392" s="237" t="n">
        <f aca="false">SUM(AT393)</f>
        <v>114242.3</v>
      </c>
      <c r="AU392" s="237" t="n">
        <f aca="false">SUM(AU393)</f>
        <v>57250</v>
      </c>
      <c r="AV392" s="237" t="n">
        <f aca="false">SUM(AV393)</f>
        <v>0</v>
      </c>
      <c r="AW392" s="237" t="n">
        <f aca="false">SUM(AR392+AU392-AV392)</f>
        <v>136883.685048776</v>
      </c>
      <c r="AX392" s="45"/>
      <c r="AY392" s="45"/>
      <c r="AZ392" s="45"/>
      <c r="BA392" s="45"/>
      <c r="BB392" s="45"/>
      <c r="BC392" s="45"/>
      <c r="BD392" s="45" t="n">
        <f aca="false">SUM(AX392+AY392+AZ392+BA392+BB392+BC392)</f>
        <v>0</v>
      </c>
      <c r="BE392" s="45" t="n">
        <f aca="false">SUM(AW392-BD392)</f>
        <v>136883.685048776</v>
      </c>
      <c r="BF392" s="45" t="n">
        <f aca="false">SUM(BE392-AW392)</f>
        <v>0</v>
      </c>
      <c r="BG392" s="45" t="n">
        <f aca="false">SUM(BG395)</f>
        <v>113942.3</v>
      </c>
      <c r="BH392" s="45" t="n">
        <f aca="false">SUM(BH395)</f>
        <v>340000</v>
      </c>
      <c r="BI392" s="45" t="n">
        <f aca="false">SUM(BI395)</f>
        <v>340000</v>
      </c>
      <c r="BJ392" s="45" t="n">
        <f aca="false">SUM(BJ395)</f>
        <v>69414.65</v>
      </c>
      <c r="BK392" s="45" t="n">
        <f aca="false">SUM(BK395)</f>
        <v>340000</v>
      </c>
      <c r="BL392" s="45" t="n">
        <f aca="false">SUM(BL395)</f>
        <v>340000</v>
      </c>
      <c r="BM392" s="46" t="n">
        <f aca="false">SUM(BJ392/BI392*100)</f>
        <v>20.4160735294118</v>
      </c>
    </row>
    <row r="393" customFormat="false" ht="12.75" hidden="true" customHeight="false" outlineLevel="0" collapsed="false">
      <c r="A393" s="233"/>
      <c r="B393" s="234"/>
      <c r="C393" s="234"/>
      <c r="D393" s="234"/>
      <c r="E393" s="234"/>
      <c r="F393" s="234"/>
      <c r="G393" s="234"/>
      <c r="H393" s="234"/>
      <c r="I393" s="244" t="s">
        <v>535</v>
      </c>
      <c r="J393" s="245"/>
      <c r="K393" s="234"/>
      <c r="L393" s="234"/>
      <c r="M393" s="234"/>
      <c r="N393" s="234"/>
      <c r="O393" s="234"/>
      <c r="P393" s="244" t="s">
        <v>535</v>
      </c>
      <c r="Q393" s="245"/>
      <c r="R393" s="242" t="e">
        <f aca="false">SUM(#REF!)</f>
        <v>#REF!</v>
      </c>
      <c r="S393" s="242" t="e">
        <f aca="false">SUM(S395)</f>
        <v>#REF!</v>
      </c>
      <c r="T393" s="242" t="e">
        <f aca="false">SUM(T395)</f>
        <v>#REF!</v>
      </c>
      <c r="U393" s="242" t="e">
        <f aca="false">SUM(U395)</f>
        <v>#REF!</v>
      </c>
      <c r="V393" s="242" t="e">
        <f aca="false">SUM(V395)</f>
        <v>#REF!</v>
      </c>
      <c r="W393" s="242" t="n">
        <f aca="false">SUM(W395)</f>
        <v>0</v>
      </c>
      <c r="X393" s="242" t="e">
        <f aca="false">SUM(X395)</f>
        <v>#REF!</v>
      </c>
      <c r="Y393" s="242" t="n">
        <f aca="false">SUM(Y395)</f>
        <v>1173441.66</v>
      </c>
      <c r="Z393" s="242" t="n">
        <f aca="false">SUM(Z395)</f>
        <v>1223141.66</v>
      </c>
      <c r="AA393" s="242" t="n">
        <f aca="false">SUM(AA395)</f>
        <v>324000</v>
      </c>
      <c r="AB393" s="242" t="n">
        <f aca="false">SUM(AB395)</f>
        <v>815696.4</v>
      </c>
      <c r="AC393" s="242" t="n">
        <f aca="false">SUM(AC395)</f>
        <v>648000</v>
      </c>
      <c r="AD393" s="242" t="n">
        <f aca="false">SUM(AD395)</f>
        <v>961000</v>
      </c>
      <c r="AE393" s="242" t="n">
        <f aca="false">SUM(AE395)</f>
        <v>0</v>
      </c>
      <c r="AF393" s="242" t="n">
        <f aca="false">SUM(AF395)</f>
        <v>0</v>
      </c>
      <c r="AG393" s="242" t="n">
        <f aca="false">SUM(AG395)</f>
        <v>961000</v>
      </c>
      <c r="AH393" s="242" t="n">
        <f aca="false">SUM(AH395)</f>
        <v>554110.41</v>
      </c>
      <c r="AI393" s="242" t="n">
        <f aca="false">SUM(AI395)</f>
        <v>1027800</v>
      </c>
      <c r="AJ393" s="242" t="n">
        <f aca="false">SUM(AJ395)</f>
        <v>593900.29</v>
      </c>
      <c r="AK393" s="242" t="n">
        <f aca="false">SUM(AK395)</f>
        <v>980000</v>
      </c>
      <c r="AL393" s="242" t="n">
        <f aca="false">SUM(AL395)</f>
        <v>0</v>
      </c>
      <c r="AM393" s="242" t="n">
        <f aca="false">SUM(AM395)</f>
        <v>0</v>
      </c>
      <c r="AN393" s="242" t="n">
        <f aca="false">SUM(AN395)</f>
        <v>980000</v>
      </c>
      <c r="AO393" s="237" t="n">
        <f aca="false">SUM(AN393/$AN$2)</f>
        <v>130068.352246334</v>
      </c>
      <c r="AP393" s="242" t="n">
        <f aca="false">SUM(AP395)</f>
        <v>600000</v>
      </c>
      <c r="AQ393" s="242" t="n">
        <f aca="false">SUM(AQ395)</f>
        <v>0</v>
      </c>
      <c r="AR393" s="237" t="n">
        <f aca="false">SUM(AP393/$AN$2)</f>
        <v>79633.6850487756</v>
      </c>
      <c r="AS393" s="237"/>
      <c r="AT393" s="237" t="n">
        <f aca="false">SUM(AT395)</f>
        <v>114242.3</v>
      </c>
      <c r="AU393" s="237" t="n">
        <f aca="false">SUM(AU395)</f>
        <v>57250</v>
      </c>
      <c r="AV393" s="237" t="n">
        <f aca="false">SUM(AV395)</f>
        <v>0</v>
      </c>
      <c r="AW393" s="237" t="n">
        <f aca="false">SUM(AR393+AU393-AV393)</f>
        <v>136883.685048776</v>
      </c>
      <c r="AX393" s="45"/>
      <c r="AY393" s="45"/>
      <c r="AZ393" s="45"/>
      <c r="BA393" s="45"/>
      <c r="BB393" s="45"/>
      <c r="BC393" s="45"/>
      <c r="BD393" s="45" t="n">
        <f aca="false">SUM(AX393+AY393+AZ393+BA393+BB393+BC393)</f>
        <v>0</v>
      </c>
      <c r="BE393" s="45" t="n">
        <f aca="false">SUM(AW393-BD393)</f>
        <v>136883.685048776</v>
      </c>
      <c r="BF393" s="45" t="n">
        <f aca="false">SUM(BE393-AW393)</f>
        <v>0</v>
      </c>
      <c r="BG393" s="45"/>
      <c r="BH393" s="45" t="n">
        <f aca="false">SUM(BH395)</f>
        <v>340000</v>
      </c>
      <c r="BI393" s="45" t="n">
        <f aca="false">SUM(BI395)</f>
        <v>340000</v>
      </c>
      <c r="BJ393" s="45" t="n">
        <f aca="false">SUM(BJ395)</f>
        <v>69414.65</v>
      </c>
      <c r="BK393" s="45" t="n">
        <f aca="false">SUM(BK394)</f>
        <v>340000</v>
      </c>
      <c r="BL393" s="45" t="n">
        <f aca="false">SUM(BL394)</f>
        <v>340000</v>
      </c>
      <c r="BM393" s="46" t="n">
        <f aca="false">SUM(BJ393/BI393*100)</f>
        <v>20.4160735294118</v>
      </c>
    </row>
    <row r="394" customFormat="false" ht="12.75" hidden="true" customHeight="false" outlineLevel="0" collapsed="false">
      <c r="A394" s="233"/>
      <c r="B394" s="234" t="s">
        <v>554</v>
      </c>
      <c r="C394" s="234"/>
      <c r="D394" s="234"/>
      <c r="E394" s="234"/>
      <c r="F394" s="234"/>
      <c r="G394" s="234"/>
      <c r="H394" s="234"/>
      <c r="I394" s="250" t="s">
        <v>556</v>
      </c>
      <c r="J394" s="245" t="s">
        <v>557</v>
      </c>
      <c r="K394" s="234"/>
      <c r="L394" s="234"/>
      <c r="M394" s="234"/>
      <c r="N394" s="234"/>
      <c r="O394" s="234"/>
      <c r="P394" s="244"/>
      <c r="Q394" s="245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  <c r="AJ394" s="242"/>
      <c r="AK394" s="242"/>
      <c r="AL394" s="242"/>
      <c r="AM394" s="242"/>
      <c r="AN394" s="242"/>
      <c r="AO394" s="237" t="n">
        <f aca="false">SUM(AN394/$AN$2)</f>
        <v>0</v>
      </c>
      <c r="AP394" s="242" t="n">
        <v>600000</v>
      </c>
      <c r="AQ394" s="242"/>
      <c r="AR394" s="237" t="n">
        <f aca="false">SUM(AP394/$AN$2)</f>
        <v>79633.6850487756</v>
      </c>
      <c r="AS394" s="237"/>
      <c r="AT394" s="237"/>
      <c r="AU394" s="237"/>
      <c r="AV394" s="237"/>
      <c r="AW394" s="237" t="n">
        <v>136883.69</v>
      </c>
      <c r="AX394" s="45"/>
      <c r="AY394" s="45"/>
      <c r="AZ394" s="45"/>
      <c r="BA394" s="45"/>
      <c r="BB394" s="45"/>
      <c r="BC394" s="45"/>
      <c r="BD394" s="45" t="n">
        <f aca="false">SUM(AX394+AY394+AZ394+BA394+BB394+BC394)</f>
        <v>0</v>
      </c>
      <c r="BE394" s="45" t="n">
        <f aca="false">SUM(AW394-BD394)</f>
        <v>136883.69</v>
      </c>
      <c r="BF394" s="45" t="n">
        <f aca="false">SUM(BE394-AW394)</f>
        <v>0</v>
      </c>
      <c r="BG394" s="45"/>
      <c r="BH394" s="45" t="n">
        <v>340000</v>
      </c>
      <c r="BI394" s="45" t="n">
        <v>340000</v>
      </c>
      <c r="BJ394" s="45" t="n">
        <f aca="false">SUM(BJ393)</f>
        <v>69414.65</v>
      </c>
      <c r="BK394" s="45" t="n">
        <v>340000</v>
      </c>
      <c r="BL394" s="45" t="n">
        <v>340000</v>
      </c>
      <c r="BM394" s="46" t="n">
        <f aca="false">SUM(BJ394/BI394*100)</f>
        <v>20.4160735294118</v>
      </c>
    </row>
    <row r="395" customFormat="false" ht="12.75" hidden="true" customHeight="false" outlineLevel="0" collapsed="false">
      <c r="A395" s="254"/>
      <c r="B395" s="247"/>
      <c r="C395" s="247"/>
      <c r="D395" s="247"/>
      <c r="E395" s="247"/>
      <c r="F395" s="247"/>
      <c r="G395" s="247"/>
      <c r="H395" s="247"/>
      <c r="I395" s="235" t="n">
        <v>3</v>
      </c>
      <c r="J395" s="236" t="s">
        <v>234</v>
      </c>
      <c r="K395" s="247"/>
      <c r="L395" s="247"/>
      <c r="M395" s="247"/>
      <c r="N395" s="247"/>
      <c r="O395" s="247"/>
      <c r="P395" s="235" t="n">
        <v>3</v>
      </c>
      <c r="Q395" s="236" t="s">
        <v>234</v>
      </c>
      <c r="R395" s="242"/>
      <c r="S395" s="237" t="e">
        <f aca="false">SUM(S396)</f>
        <v>#REF!</v>
      </c>
      <c r="T395" s="237" t="e">
        <f aca="false">SUM(T396)</f>
        <v>#REF!</v>
      </c>
      <c r="U395" s="237" t="e">
        <f aca="false">SUM(U396)</f>
        <v>#REF!</v>
      </c>
      <c r="V395" s="237" t="e">
        <f aca="false">SUM(V396)</f>
        <v>#REF!</v>
      </c>
      <c r="W395" s="237" t="n">
        <f aca="false">SUM(W396)</f>
        <v>0</v>
      </c>
      <c r="X395" s="237" t="e">
        <f aca="false">SUM(X396+X403)</f>
        <v>#REF!</v>
      </c>
      <c r="Y395" s="237" t="n">
        <f aca="false">SUM(Y396+Y403)</f>
        <v>1173441.66</v>
      </c>
      <c r="Z395" s="237" t="n">
        <f aca="false">SUM(Z396+Z403)</f>
        <v>1223141.66</v>
      </c>
      <c r="AA395" s="237" t="n">
        <f aca="false">SUM(AA396+AA403)</f>
        <v>324000</v>
      </c>
      <c r="AB395" s="237" t="n">
        <f aca="false">SUM(AB396+AB403)</f>
        <v>815696.4</v>
      </c>
      <c r="AC395" s="237" t="n">
        <f aca="false">SUM(AC396+AC403)</f>
        <v>648000</v>
      </c>
      <c r="AD395" s="237" t="n">
        <f aca="false">SUM(AD396+AD403)</f>
        <v>961000</v>
      </c>
      <c r="AE395" s="237" t="n">
        <f aca="false">SUM(AE396+AE403)</f>
        <v>0</v>
      </c>
      <c r="AF395" s="237" t="n">
        <f aca="false">SUM(AF396+AF403)</f>
        <v>0</v>
      </c>
      <c r="AG395" s="237" t="n">
        <f aca="false">SUM(AG396+AG403)</f>
        <v>961000</v>
      </c>
      <c r="AH395" s="237" t="n">
        <f aca="false">SUM(AH396+AH403)</f>
        <v>554110.41</v>
      </c>
      <c r="AI395" s="237" t="n">
        <f aca="false">SUM(AI396+AI403)</f>
        <v>1027800</v>
      </c>
      <c r="AJ395" s="237" t="n">
        <f aca="false">SUM(AJ396+AJ403)</f>
        <v>593900.29</v>
      </c>
      <c r="AK395" s="237" t="n">
        <f aca="false">SUM(AK396+AK403)</f>
        <v>980000</v>
      </c>
      <c r="AL395" s="237" t="n">
        <f aca="false">SUM(AL396+AL403)</f>
        <v>0</v>
      </c>
      <c r="AM395" s="237" t="n">
        <f aca="false">SUM(AM396+AM403)</f>
        <v>0</v>
      </c>
      <c r="AN395" s="237" t="n">
        <f aca="false">SUM(AN396+AN403)</f>
        <v>980000</v>
      </c>
      <c r="AO395" s="237" t="n">
        <f aca="false">SUM(AN395/$AN$2)</f>
        <v>130068.352246334</v>
      </c>
      <c r="AP395" s="237" t="n">
        <f aca="false">SUM(AP396+AP403)</f>
        <v>600000</v>
      </c>
      <c r="AQ395" s="237" t="n">
        <f aca="false">SUM(AQ396+AQ403)</f>
        <v>0</v>
      </c>
      <c r="AR395" s="237" t="n">
        <f aca="false">SUM(AP395/$AN$2)</f>
        <v>79633.6850487756</v>
      </c>
      <c r="AS395" s="237"/>
      <c r="AT395" s="237" t="n">
        <f aca="false">SUM(AT396+AT403)</f>
        <v>114242.3</v>
      </c>
      <c r="AU395" s="237" t="n">
        <f aca="false">SUM(AU396+AU403)</f>
        <v>57250</v>
      </c>
      <c r="AV395" s="237" t="n">
        <f aca="false">SUM(AV396+AV403)</f>
        <v>0</v>
      </c>
      <c r="AW395" s="237" t="n">
        <f aca="false">SUM(AR395+AU395-AV395)</f>
        <v>136883.685048776</v>
      </c>
      <c r="AX395" s="45"/>
      <c r="AY395" s="45"/>
      <c r="AZ395" s="45"/>
      <c r="BA395" s="45"/>
      <c r="BB395" s="45"/>
      <c r="BC395" s="45"/>
      <c r="BD395" s="45" t="n">
        <f aca="false">SUM(AX395+AY395+AZ395+BA395+BB395+BC395)</f>
        <v>0</v>
      </c>
      <c r="BE395" s="45" t="n">
        <f aca="false">SUM(AW395-BD395)</f>
        <v>136883.685048776</v>
      </c>
      <c r="BF395" s="45" t="n">
        <f aca="false">SUM(BE395-AW395)</f>
        <v>0</v>
      </c>
      <c r="BG395" s="45" t="n">
        <f aca="false">SUM(BG396+BG403)</f>
        <v>113942.3</v>
      </c>
      <c r="BH395" s="45" t="n">
        <f aca="false">SUM(BH396+BH403)</f>
        <v>340000</v>
      </c>
      <c r="BI395" s="45" t="n">
        <f aca="false">SUM(BI396+BI403)</f>
        <v>340000</v>
      </c>
      <c r="BJ395" s="45" t="n">
        <f aca="false">SUM(BJ396+BJ403)</f>
        <v>69414.65</v>
      </c>
      <c r="BK395" s="45" t="n">
        <f aca="false">SUM(BK396+BK403)</f>
        <v>340000</v>
      </c>
      <c r="BL395" s="45" t="n">
        <f aca="false">SUM(BL396+BL403)</f>
        <v>340000</v>
      </c>
      <c r="BM395" s="46" t="n">
        <f aca="false">SUM(BJ395/BI395*100)</f>
        <v>20.4160735294118</v>
      </c>
    </row>
    <row r="396" customFormat="false" ht="12.75" hidden="true" customHeight="false" outlineLevel="0" collapsed="false">
      <c r="A396" s="254"/>
      <c r="B396" s="247" t="s">
        <v>555</v>
      </c>
      <c r="C396" s="247"/>
      <c r="D396" s="247"/>
      <c r="E396" s="247"/>
      <c r="F396" s="247"/>
      <c r="G396" s="247"/>
      <c r="H396" s="247"/>
      <c r="I396" s="235" t="n">
        <v>31</v>
      </c>
      <c r="J396" s="236" t="s">
        <v>236</v>
      </c>
      <c r="K396" s="247"/>
      <c r="L396" s="247"/>
      <c r="M396" s="247"/>
      <c r="N396" s="247"/>
      <c r="O396" s="247"/>
      <c r="P396" s="235" t="n">
        <v>31</v>
      </c>
      <c r="Q396" s="236" t="s">
        <v>831</v>
      </c>
      <c r="R396" s="242"/>
      <c r="S396" s="237" t="e">
        <f aca="false">SUM(S397+S401)</f>
        <v>#REF!</v>
      </c>
      <c r="T396" s="237" t="e">
        <f aca="false">SUM(T397+T401)</f>
        <v>#REF!</v>
      </c>
      <c r="U396" s="237" t="e">
        <f aca="false">SUM(U397+U401)</f>
        <v>#REF!</v>
      </c>
      <c r="V396" s="237" t="e">
        <f aca="false">SUM(V397+V401)</f>
        <v>#REF!</v>
      </c>
      <c r="W396" s="237" t="n">
        <f aca="false">SUM(W397+W401)</f>
        <v>0</v>
      </c>
      <c r="X396" s="237" t="e">
        <f aca="false">SUM(X397+X401+#REF!)</f>
        <v>#REF!</v>
      </c>
      <c r="Y396" s="237" t="n">
        <f aca="false">SUM(Y397+Y401)</f>
        <v>905441.66</v>
      </c>
      <c r="Z396" s="237" t="n">
        <f aca="false">SUM(Z397+Z401)</f>
        <v>905441.66</v>
      </c>
      <c r="AA396" s="237" t="n">
        <f aca="false">SUM(AA397+AA401)</f>
        <v>206500</v>
      </c>
      <c r="AB396" s="237" t="n">
        <f aca="false">SUM(AB397+AB401)</f>
        <v>743375.5</v>
      </c>
      <c r="AC396" s="237" t="n">
        <f aca="false">SUM(AC397+AC401)</f>
        <v>413000</v>
      </c>
      <c r="AD396" s="237" t="n">
        <f aca="false">SUM(AD397+AD401)</f>
        <v>721000</v>
      </c>
      <c r="AE396" s="237" t="n">
        <f aca="false">SUM(AE397+AE401)</f>
        <v>0</v>
      </c>
      <c r="AF396" s="237" t="n">
        <f aca="false">SUM(AF397+AF401)</f>
        <v>0</v>
      </c>
      <c r="AG396" s="237" t="n">
        <f aca="false">SUM(AG397+AG401)</f>
        <v>721000</v>
      </c>
      <c r="AH396" s="237" t="n">
        <f aca="false">SUM(AH397+AH401)</f>
        <v>459991.9</v>
      </c>
      <c r="AI396" s="237" t="n">
        <f aca="false">SUM(AI397+AI401+AI399)</f>
        <v>858000</v>
      </c>
      <c r="AJ396" s="237" t="n">
        <f aca="false">SUM(AJ397+AJ401+AJ399)</f>
        <v>562659.07</v>
      </c>
      <c r="AK396" s="237" t="n">
        <f aca="false">SUM(AK397+AK401+AK399)</f>
        <v>858000</v>
      </c>
      <c r="AL396" s="237" t="n">
        <f aca="false">SUM(AL397+AL401+AL399)</f>
        <v>0</v>
      </c>
      <c r="AM396" s="237" t="n">
        <f aca="false">SUM(AM397+AM401+AM399)</f>
        <v>0</v>
      </c>
      <c r="AN396" s="237" t="n">
        <f aca="false">SUM(AN397+AN401+AN399)</f>
        <v>858000</v>
      </c>
      <c r="AO396" s="237" t="n">
        <f aca="false">SUM(AN396/$AN$2)</f>
        <v>113876.169619749</v>
      </c>
      <c r="AP396" s="237" t="n">
        <f aca="false">SUM(AP397+AP401+AP399)</f>
        <v>508000</v>
      </c>
      <c r="AQ396" s="237"/>
      <c r="AR396" s="237" t="n">
        <f aca="false">SUM(AP396/$AN$2)</f>
        <v>67423.18667463</v>
      </c>
      <c r="AS396" s="237"/>
      <c r="AT396" s="237" t="n">
        <f aca="false">SUM(AT397+AT401+AT399)</f>
        <v>107222.86</v>
      </c>
      <c r="AU396" s="237" t="n">
        <f aca="false">SUM(AU397+AU401+AU399)</f>
        <v>50000</v>
      </c>
      <c r="AV396" s="237" t="n">
        <f aca="false">SUM(AV397+AV401+AV399)</f>
        <v>0</v>
      </c>
      <c r="AW396" s="237" t="n">
        <f aca="false">SUM(AW397+AW401+AW399)</f>
        <v>117423.18667463</v>
      </c>
      <c r="AX396" s="45"/>
      <c r="AY396" s="45"/>
      <c r="AZ396" s="45"/>
      <c r="BA396" s="45"/>
      <c r="BB396" s="45"/>
      <c r="BC396" s="45"/>
      <c r="BD396" s="45" t="n">
        <f aca="false">SUM(AX396+AY396+AZ396+BA396+BB396+BC396)</f>
        <v>0</v>
      </c>
      <c r="BE396" s="45" t="n">
        <f aca="false">SUM(AW396-BD396)</f>
        <v>117423.18667463</v>
      </c>
      <c r="BF396" s="45" t="n">
        <f aca="false">SUM(BE396-AW396)</f>
        <v>0</v>
      </c>
      <c r="BG396" s="45" t="n">
        <f aca="false">SUM(BG397+BG401)</f>
        <v>107222.86</v>
      </c>
      <c r="BH396" s="45" t="n">
        <f aca="false">SUM(BH397+BH401)</f>
        <v>233000</v>
      </c>
      <c r="BI396" s="45" t="n">
        <f aca="false">SUM(BI397+BI401)</f>
        <v>233000</v>
      </c>
      <c r="BJ396" s="45" t="n">
        <f aca="false">SUM(BJ397+BJ401+BJ399)</f>
        <v>58225.4</v>
      </c>
      <c r="BK396" s="45" t="n">
        <v>233000</v>
      </c>
      <c r="BL396" s="45" t="n">
        <v>233000</v>
      </c>
      <c r="BM396" s="46" t="n">
        <f aca="false">SUM(BJ396/BI396*100)</f>
        <v>24.9894420600858</v>
      </c>
    </row>
    <row r="397" customFormat="false" ht="12.75" hidden="true" customHeight="false" outlineLevel="0" collapsed="false">
      <c r="A397" s="233"/>
      <c r="B397" s="234" t="s">
        <v>832</v>
      </c>
      <c r="C397" s="234"/>
      <c r="D397" s="234"/>
      <c r="E397" s="234"/>
      <c r="F397" s="234"/>
      <c r="G397" s="234"/>
      <c r="H397" s="234"/>
      <c r="I397" s="244" t="n">
        <v>311</v>
      </c>
      <c r="J397" s="245" t="s">
        <v>563</v>
      </c>
      <c r="K397" s="234"/>
      <c r="L397" s="234"/>
      <c r="M397" s="234"/>
      <c r="N397" s="234"/>
      <c r="O397" s="234"/>
      <c r="P397" s="244" t="n">
        <v>311</v>
      </c>
      <c r="Q397" s="245" t="s">
        <v>563</v>
      </c>
      <c r="R397" s="242"/>
      <c r="S397" s="246" t="e">
        <f aca="false">SUM(#REF!)</f>
        <v>#REF!</v>
      </c>
      <c r="T397" s="246" t="e">
        <f aca="false">SUM(#REF!)</f>
        <v>#REF!</v>
      </c>
      <c r="U397" s="246" t="e">
        <f aca="false">SUM(#REF!)</f>
        <v>#REF!</v>
      </c>
      <c r="V397" s="246" t="e">
        <f aca="false">SUM(#REF!)</f>
        <v>#REF!</v>
      </c>
      <c r="W397" s="246" t="n">
        <v>0</v>
      </c>
      <c r="X397" s="246" t="n">
        <v>670000</v>
      </c>
      <c r="Y397" s="246" t="n">
        <f aca="false">SUM(Y398)</f>
        <v>783080.3</v>
      </c>
      <c r="Z397" s="246" t="n">
        <f aca="false">SUM(Z398)</f>
        <v>783080.3</v>
      </c>
      <c r="AA397" s="246" t="n">
        <f aca="false">SUM(AA398)</f>
        <v>182500</v>
      </c>
      <c r="AB397" s="246" t="n">
        <f aca="false">SUM(AB398)</f>
        <v>687632.27</v>
      </c>
      <c r="AC397" s="246" t="n">
        <f aca="false">SUM(AC398)</f>
        <v>365000</v>
      </c>
      <c r="AD397" s="246" t="n">
        <f aca="false">SUM(AD398)</f>
        <v>665000</v>
      </c>
      <c r="AE397" s="246" t="n">
        <f aca="false">SUM(AE398)</f>
        <v>0</v>
      </c>
      <c r="AF397" s="246" t="n">
        <f aca="false">SUM(AF398)</f>
        <v>0</v>
      </c>
      <c r="AG397" s="246" t="n">
        <f aca="false">SUM(AG398)</f>
        <v>665000</v>
      </c>
      <c r="AH397" s="246" t="n">
        <f aca="false">SUM(AH398)</f>
        <v>394588.01</v>
      </c>
      <c r="AI397" s="246" t="n">
        <f aca="false">SUM(AI398)</f>
        <v>720000</v>
      </c>
      <c r="AJ397" s="246" t="n">
        <f aca="false">SUM(AJ398)</f>
        <v>482969.21</v>
      </c>
      <c r="AK397" s="246" t="n">
        <f aca="false">SUM(AK398)</f>
        <v>720000</v>
      </c>
      <c r="AL397" s="246" t="n">
        <f aca="false">SUM(AL398)</f>
        <v>0</v>
      </c>
      <c r="AM397" s="246" t="n">
        <f aca="false">SUM(AM398)</f>
        <v>0</v>
      </c>
      <c r="AN397" s="246" t="n">
        <f aca="false">SUM(AN398)</f>
        <v>720000</v>
      </c>
      <c r="AO397" s="237" t="n">
        <f aca="false">SUM(AN397/$AN$2)</f>
        <v>95560.4220585308</v>
      </c>
      <c r="AP397" s="246" t="n">
        <f aca="false">SUM(AP398)</f>
        <v>450000</v>
      </c>
      <c r="AQ397" s="246"/>
      <c r="AR397" s="237" t="n">
        <f aca="false">SUM(AP397/$AN$2)</f>
        <v>59725.2637865817</v>
      </c>
      <c r="AS397" s="237"/>
      <c r="AT397" s="237" t="n">
        <f aca="false">SUM(AT398)</f>
        <v>92036.85</v>
      </c>
      <c r="AU397" s="237" t="n">
        <f aca="false">SUM(AU398)</f>
        <v>40000</v>
      </c>
      <c r="AV397" s="237" t="n">
        <f aca="false">SUM(AV398)</f>
        <v>0</v>
      </c>
      <c r="AW397" s="237" t="n">
        <f aca="false">SUM(AR397+AU397-AV397)</f>
        <v>99725.2637865817</v>
      </c>
      <c r="AX397" s="45"/>
      <c r="AY397" s="45"/>
      <c r="AZ397" s="45"/>
      <c r="BA397" s="45"/>
      <c r="BB397" s="45"/>
      <c r="BC397" s="45"/>
      <c r="BD397" s="45" t="n">
        <f aca="false">SUM(AX397+AY397+AZ397+BA397+BB397+BC397)</f>
        <v>0</v>
      </c>
      <c r="BE397" s="45" t="n">
        <f aca="false">SUM(AW397-BD397)</f>
        <v>99725.2637865817</v>
      </c>
      <c r="BF397" s="45" t="n">
        <f aca="false">SUM(BE397-AW397)</f>
        <v>0</v>
      </c>
      <c r="BG397" s="45" t="n">
        <f aca="false">SUM(BG398)</f>
        <v>92036.85</v>
      </c>
      <c r="BH397" s="45" t="n">
        <f aca="false">SUM(BH398)</f>
        <v>200000</v>
      </c>
      <c r="BI397" s="45" t="n">
        <f aca="false">SUM(BI398)</f>
        <v>200000</v>
      </c>
      <c r="BJ397" s="45" t="n">
        <f aca="false">SUM(BJ398)</f>
        <v>49463.87</v>
      </c>
      <c r="BK397" s="45"/>
      <c r="BL397" s="45"/>
      <c r="BM397" s="46" t="n">
        <f aca="false">SUM(BJ397/BI397*100)</f>
        <v>24.731935</v>
      </c>
    </row>
    <row r="398" customFormat="false" ht="12.75" hidden="true" customHeight="false" outlineLevel="0" collapsed="false">
      <c r="A398" s="233"/>
      <c r="B398" s="234"/>
      <c r="C398" s="234"/>
      <c r="D398" s="234"/>
      <c r="E398" s="234"/>
      <c r="F398" s="234"/>
      <c r="G398" s="234"/>
      <c r="H398" s="234"/>
      <c r="I398" s="244" t="n">
        <v>31111</v>
      </c>
      <c r="J398" s="245" t="s">
        <v>833</v>
      </c>
      <c r="K398" s="234"/>
      <c r="L398" s="234"/>
      <c r="M398" s="234"/>
      <c r="N398" s="234"/>
      <c r="O398" s="234"/>
      <c r="P398" s="244"/>
      <c r="Q398" s="245"/>
      <c r="R398" s="242"/>
      <c r="S398" s="246"/>
      <c r="T398" s="246"/>
      <c r="U398" s="246"/>
      <c r="V398" s="246"/>
      <c r="W398" s="246"/>
      <c r="X398" s="246"/>
      <c r="Y398" s="246" t="n">
        <v>783080.3</v>
      </c>
      <c r="Z398" s="246" t="n">
        <v>783080.3</v>
      </c>
      <c r="AA398" s="246" t="n">
        <v>182500</v>
      </c>
      <c r="AB398" s="246" t="n">
        <v>687632.27</v>
      </c>
      <c r="AC398" s="246" t="n">
        <v>365000</v>
      </c>
      <c r="AD398" s="246" t="n">
        <v>665000</v>
      </c>
      <c r="AE398" s="246"/>
      <c r="AF398" s="246"/>
      <c r="AG398" s="248" t="n">
        <f aca="false">SUM(AD398+AE398-AF398)</f>
        <v>665000</v>
      </c>
      <c r="AH398" s="246" t="n">
        <v>394588.01</v>
      </c>
      <c r="AI398" s="246" t="n">
        <v>720000</v>
      </c>
      <c r="AJ398" s="45" t="n">
        <v>482969.21</v>
      </c>
      <c r="AK398" s="246" t="n">
        <v>720000</v>
      </c>
      <c r="AL398" s="246"/>
      <c r="AM398" s="246"/>
      <c r="AN398" s="45" t="n">
        <f aca="false">SUM(AK398+AL398-AM398)</f>
        <v>720000</v>
      </c>
      <c r="AO398" s="237" t="n">
        <f aca="false">SUM(AN398/$AN$2)</f>
        <v>95560.4220585308</v>
      </c>
      <c r="AP398" s="45" t="n">
        <v>450000</v>
      </c>
      <c r="AQ398" s="45"/>
      <c r="AR398" s="237" t="n">
        <f aca="false">SUM(AP398/$AN$2)</f>
        <v>59725.2637865817</v>
      </c>
      <c r="AS398" s="237" t="n">
        <v>92036.85</v>
      </c>
      <c r="AT398" s="237" t="n">
        <v>92036.85</v>
      </c>
      <c r="AU398" s="237" t="n">
        <v>40000</v>
      </c>
      <c r="AV398" s="237"/>
      <c r="AW398" s="237" t="n">
        <f aca="false">SUM(AR398+AU398-AV398)</f>
        <v>99725.2637865817</v>
      </c>
      <c r="AX398" s="45"/>
      <c r="AY398" s="45"/>
      <c r="AZ398" s="45" t="n">
        <v>99725.26</v>
      </c>
      <c r="BA398" s="45"/>
      <c r="BB398" s="45"/>
      <c r="BC398" s="45"/>
      <c r="BD398" s="45" t="n">
        <f aca="false">SUM(AX398+AY398+AZ398+BA398+BB398+BC398)</f>
        <v>99725.26</v>
      </c>
      <c r="BE398" s="45" t="n">
        <f aca="false">SUM(AW398-BD398)</f>
        <v>0.003786581728491</v>
      </c>
      <c r="BF398" s="45" t="n">
        <f aca="false">SUM(BE398-AW398)</f>
        <v>-99725.26</v>
      </c>
      <c r="BG398" s="45" t="n">
        <v>92036.85</v>
      </c>
      <c r="BH398" s="45" t="n">
        <v>200000</v>
      </c>
      <c r="BI398" s="45" t="n">
        <v>200000</v>
      </c>
      <c r="BJ398" s="45" t="n">
        <v>49463.87</v>
      </c>
      <c r="BK398" s="45"/>
      <c r="BL398" s="45"/>
      <c r="BM398" s="46" t="n">
        <f aca="false">SUM(BJ398/BI398*100)</f>
        <v>24.731935</v>
      </c>
    </row>
    <row r="399" customFormat="false" ht="12.75" hidden="true" customHeight="false" outlineLevel="0" collapsed="false">
      <c r="A399" s="233"/>
      <c r="B399" s="234"/>
      <c r="C399" s="234"/>
      <c r="D399" s="234"/>
      <c r="E399" s="234"/>
      <c r="F399" s="234"/>
      <c r="G399" s="234"/>
      <c r="H399" s="234"/>
      <c r="I399" s="244" t="n">
        <v>312</v>
      </c>
      <c r="J399" s="245" t="s">
        <v>246</v>
      </c>
      <c r="K399" s="234"/>
      <c r="L399" s="234"/>
      <c r="M399" s="234"/>
      <c r="N399" s="234"/>
      <c r="O399" s="234"/>
      <c r="P399" s="244"/>
      <c r="Q399" s="245"/>
      <c r="R399" s="242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 t="n">
        <f aca="false">SUM(AC400:AC400)</f>
        <v>0</v>
      </c>
      <c r="AD399" s="246" t="n">
        <f aca="false">SUM(AD400:AD400)</f>
        <v>6000</v>
      </c>
      <c r="AE399" s="246" t="n">
        <f aca="false">SUM(AE400:AE400)</f>
        <v>0</v>
      </c>
      <c r="AF399" s="246" t="n">
        <f aca="false">SUM(AF400:AF400)</f>
        <v>0</v>
      </c>
      <c r="AG399" s="246" t="n">
        <f aca="false">SUM(AG400:AG400)</f>
        <v>6000</v>
      </c>
      <c r="AH399" s="246" t="n">
        <f aca="false">SUM(AH400:AH400)</f>
        <v>0</v>
      </c>
      <c r="AI399" s="246" t="n">
        <f aca="false">SUM(AI400:AI400)</f>
        <v>18000</v>
      </c>
      <c r="AJ399" s="246" t="n">
        <f aca="false">SUM(AJ400:AJ400)</f>
        <v>0</v>
      </c>
      <c r="AK399" s="246" t="n">
        <f aca="false">SUM(AK400:AK400)</f>
        <v>18000</v>
      </c>
      <c r="AL399" s="246" t="n">
        <f aca="false">SUM(AL400:AL400)</f>
        <v>0</v>
      </c>
      <c r="AM399" s="246" t="n">
        <f aca="false">SUM(AM400:AM400)</f>
        <v>0</v>
      </c>
      <c r="AN399" s="246" t="n">
        <f aca="false">SUM(AN400:AN400)</f>
        <v>18000</v>
      </c>
      <c r="AO399" s="237" t="n">
        <f aca="false">SUM(AN399/$AN$2)</f>
        <v>2389.01055146327</v>
      </c>
      <c r="AP399" s="246" t="n">
        <f aca="false">SUM(AP400:AP400)</f>
        <v>1500</v>
      </c>
      <c r="AQ399" s="246"/>
      <c r="AR399" s="237" t="n">
        <f aca="false">SUM(AP399/$AN$2)</f>
        <v>199.084212621939</v>
      </c>
      <c r="AS399" s="237"/>
      <c r="AT399" s="237" t="n">
        <f aca="false">SUM(AT400:AT400)</f>
        <v>0</v>
      </c>
      <c r="AU399" s="237" t="n">
        <f aca="false">SUM(AU400:AU400)</f>
        <v>0</v>
      </c>
      <c r="AV399" s="237" t="n">
        <f aca="false">SUM(AV400:AV400)</f>
        <v>0</v>
      </c>
      <c r="AW399" s="237" t="n">
        <f aca="false">SUM(AR399+AU399-AV399)</f>
        <v>199.084212621939</v>
      </c>
      <c r="AX399" s="45"/>
      <c r="AY399" s="45"/>
      <c r="AZ399" s="45"/>
      <c r="BA399" s="45"/>
      <c r="BB399" s="45"/>
      <c r="BC399" s="45"/>
      <c r="BD399" s="45" t="n">
        <f aca="false">SUM(AX399+AY399+AZ399+BA399+BB399+BC399)</f>
        <v>0</v>
      </c>
      <c r="BE399" s="45" t="n">
        <f aca="false">SUM(AW399-BD399)</f>
        <v>199.084212621939</v>
      </c>
      <c r="BF399" s="45" t="n">
        <f aca="false">SUM(BE399-AW399)</f>
        <v>0</v>
      </c>
      <c r="BG399" s="45"/>
      <c r="BH399" s="45"/>
      <c r="BI399" s="45"/>
      <c r="BJ399" s="45" t="n">
        <f aca="false">SUM(BJ400)</f>
        <v>600</v>
      </c>
      <c r="BK399" s="45"/>
      <c r="BL399" s="45"/>
      <c r="BM399" s="46" t="n">
        <v>0</v>
      </c>
    </row>
    <row r="400" customFormat="false" ht="12.75" hidden="true" customHeight="false" outlineLevel="0" collapsed="false">
      <c r="A400" s="233"/>
      <c r="B400" s="234"/>
      <c r="C400" s="234"/>
      <c r="D400" s="234"/>
      <c r="E400" s="234"/>
      <c r="F400" s="234"/>
      <c r="G400" s="234"/>
      <c r="H400" s="234"/>
      <c r="I400" s="244" t="n">
        <v>31216</v>
      </c>
      <c r="J400" s="245" t="s">
        <v>566</v>
      </c>
      <c r="K400" s="234"/>
      <c r="L400" s="234"/>
      <c r="M400" s="234"/>
      <c r="N400" s="234"/>
      <c r="O400" s="234"/>
      <c r="P400" s="244"/>
      <c r="Q400" s="245"/>
      <c r="R400" s="242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 t="n">
        <v>6000</v>
      </c>
      <c r="AE400" s="246"/>
      <c r="AF400" s="246"/>
      <c r="AG400" s="248" t="n">
        <f aca="false">SUM(AD400+AE400-AF400)</f>
        <v>6000</v>
      </c>
      <c r="AH400" s="246"/>
      <c r="AI400" s="246" t="n">
        <v>18000</v>
      </c>
      <c r="AJ400" s="45" t="n">
        <v>0</v>
      </c>
      <c r="AK400" s="246" t="n">
        <v>18000</v>
      </c>
      <c r="AL400" s="246"/>
      <c r="AM400" s="246"/>
      <c r="AN400" s="45" t="n">
        <f aca="false">SUM(AK400+AL400-AM400)</f>
        <v>18000</v>
      </c>
      <c r="AO400" s="237" t="n">
        <f aca="false">SUM(AN400/$AN$2)</f>
        <v>2389.01055146327</v>
      </c>
      <c r="AP400" s="45" t="n">
        <v>1500</v>
      </c>
      <c r="AQ400" s="45"/>
      <c r="AR400" s="237" t="n">
        <f aca="false">SUM(AP400/$AN$2)</f>
        <v>199.084212621939</v>
      </c>
      <c r="AS400" s="237"/>
      <c r="AT400" s="237"/>
      <c r="AU400" s="237"/>
      <c r="AV400" s="237"/>
      <c r="AW400" s="237" t="n">
        <f aca="false">SUM(AR400+AU400-AV400)</f>
        <v>199.084212621939</v>
      </c>
      <c r="AX400" s="45"/>
      <c r="AY400" s="45"/>
      <c r="AZ400" s="45" t="n">
        <v>199.08</v>
      </c>
      <c r="BA400" s="45"/>
      <c r="BB400" s="45"/>
      <c r="BC400" s="45"/>
      <c r="BD400" s="45" t="n">
        <f aca="false">SUM(AX400+AY400+AZ400+BA400+BB400+BC400)</f>
        <v>199.08</v>
      </c>
      <c r="BE400" s="45" t="n">
        <f aca="false">SUM(AW400-BD400)</f>
        <v>0.00421262193904681</v>
      </c>
      <c r="BF400" s="45" t="n">
        <f aca="false">SUM(BE400-AW400)</f>
        <v>-199.08</v>
      </c>
      <c r="BG400" s="45"/>
      <c r="BH400" s="45"/>
      <c r="BI400" s="45"/>
      <c r="BJ400" s="45" t="n">
        <v>600</v>
      </c>
      <c r="BK400" s="45"/>
      <c r="BL400" s="45"/>
      <c r="BM400" s="46" t="n">
        <v>0</v>
      </c>
    </row>
    <row r="401" customFormat="false" ht="12.75" hidden="true" customHeight="false" outlineLevel="0" collapsed="false">
      <c r="A401" s="233"/>
      <c r="B401" s="234"/>
      <c r="C401" s="234"/>
      <c r="D401" s="234"/>
      <c r="E401" s="234"/>
      <c r="F401" s="234"/>
      <c r="G401" s="234"/>
      <c r="H401" s="234"/>
      <c r="I401" s="244" t="n">
        <v>313</v>
      </c>
      <c r="J401" s="245" t="s">
        <v>249</v>
      </c>
      <c r="K401" s="234"/>
      <c r="L401" s="234"/>
      <c r="M401" s="234"/>
      <c r="N401" s="234"/>
      <c r="O401" s="234"/>
      <c r="P401" s="244" t="n">
        <v>313</v>
      </c>
      <c r="Q401" s="245" t="s">
        <v>249</v>
      </c>
      <c r="R401" s="242"/>
      <c r="S401" s="246" t="n">
        <f aca="false">SUM(S402:S402)</f>
        <v>0</v>
      </c>
      <c r="T401" s="246" t="n">
        <f aca="false">SUM(T402:T402)</f>
        <v>97602.36</v>
      </c>
      <c r="U401" s="246" t="n">
        <f aca="false">SUM(U402:U402)</f>
        <v>97602.36</v>
      </c>
      <c r="V401" s="246" t="n">
        <f aca="false">SUM(V402:V402)</f>
        <v>0</v>
      </c>
      <c r="W401" s="246" t="n">
        <f aca="false">SUM(W402:W402)</f>
        <v>0</v>
      </c>
      <c r="X401" s="246" t="n">
        <f aca="false">SUM(X402:X402)</f>
        <v>101000</v>
      </c>
      <c r="Y401" s="246" t="n">
        <f aca="false">SUM(Y402:Y402)</f>
        <v>122361.36</v>
      </c>
      <c r="Z401" s="246" t="n">
        <f aca="false">SUM(Z402:Z402)</f>
        <v>122361.36</v>
      </c>
      <c r="AA401" s="246" t="n">
        <f aca="false">SUM(AA402:AA402)</f>
        <v>24000</v>
      </c>
      <c r="AB401" s="246" t="n">
        <f aca="false">SUM(AB402:AB402)</f>
        <v>55743.23</v>
      </c>
      <c r="AC401" s="246" t="n">
        <f aca="false">SUM(AC402:AC402)</f>
        <v>48000</v>
      </c>
      <c r="AD401" s="246" t="n">
        <f aca="false">SUM(AD402:AD402)</f>
        <v>56000</v>
      </c>
      <c r="AE401" s="246" t="n">
        <f aca="false">SUM(AE402:AE402)</f>
        <v>0</v>
      </c>
      <c r="AF401" s="246" t="n">
        <f aca="false">SUM(AF402:AF402)</f>
        <v>0</v>
      </c>
      <c r="AG401" s="246" t="n">
        <f aca="false">SUM(AG402:AG402)</f>
        <v>56000</v>
      </c>
      <c r="AH401" s="246" t="n">
        <f aca="false">SUM(AH402:AH402)</f>
        <v>65403.89</v>
      </c>
      <c r="AI401" s="246" t="n">
        <f aca="false">SUM(AI402:AI402)</f>
        <v>120000</v>
      </c>
      <c r="AJ401" s="246" t="n">
        <f aca="false">SUM(AJ402:AJ402)</f>
        <v>79689.86</v>
      </c>
      <c r="AK401" s="246" t="n">
        <f aca="false">SUM(AK402:AK402)</f>
        <v>120000</v>
      </c>
      <c r="AL401" s="246" t="n">
        <f aca="false">SUM(AL402:AL402)</f>
        <v>0</v>
      </c>
      <c r="AM401" s="246" t="n">
        <f aca="false">SUM(AM402:AM402)</f>
        <v>0</v>
      </c>
      <c r="AN401" s="246" t="n">
        <f aca="false">SUM(AN402:AN402)</f>
        <v>120000</v>
      </c>
      <c r="AO401" s="237" t="n">
        <f aca="false">SUM(AN401/$AN$2)</f>
        <v>15926.7370097551</v>
      </c>
      <c r="AP401" s="246" t="n">
        <f aca="false">SUM(AP402:AP402)</f>
        <v>56500</v>
      </c>
      <c r="AQ401" s="246"/>
      <c r="AR401" s="237" t="n">
        <f aca="false">SUM(AP401/$AN$2)</f>
        <v>7498.83867542637</v>
      </c>
      <c r="AS401" s="237"/>
      <c r="AT401" s="237" t="n">
        <f aca="false">SUM(AT402:AT402)</f>
        <v>15186.01</v>
      </c>
      <c r="AU401" s="237" t="n">
        <f aca="false">SUM(AU402:AU402)</f>
        <v>10000</v>
      </c>
      <c r="AV401" s="237" t="n">
        <f aca="false">SUM(AV402:AV402)</f>
        <v>0</v>
      </c>
      <c r="AW401" s="237" t="n">
        <f aca="false">SUM(AR401+AU401-AV401)</f>
        <v>17498.8386754264</v>
      </c>
      <c r="AX401" s="45"/>
      <c r="AY401" s="45"/>
      <c r="AZ401" s="45"/>
      <c r="BA401" s="45"/>
      <c r="BB401" s="45"/>
      <c r="BC401" s="45"/>
      <c r="BD401" s="45" t="n">
        <f aca="false">SUM(AX401+AY401+AZ401+BA401+BB401+BC401)</f>
        <v>0</v>
      </c>
      <c r="BE401" s="45" t="n">
        <f aca="false">SUM(AW401-BD401)</f>
        <v>17498.8386754264</v>
      </c>
      <c r="BF401" s="45" t="n">
        <f aca="false">SUM(BE401-AW401)</f>
        <v>0</v>
      </c>
      <c r="BG401" s="45" t="n">
        <f aca="false">SUM(BG402)</f>
        <v>15186.01</v>
      </c>
      <c r="BH401" s="45" t="n">
        <f aca="false">SUM(BH402)</f>
        <v>33000</v>
      </c>
      <c r="BI401" s="45" t="n">
        <f aca="false">SUM(BI402)</f>
        <v>33000</v>
      </c>
      <c r="BJ401" s="45" t="n">
        <f aca="false">SUM(BJ402)</f>
        <v>8161.53</v>
      </c>
      <c r="BK401" s="45"/>
      <c r="BL401" s="45"/>
      <c r="BM401" s="46" t="n">
        <f aca="false">SUM(BJ401/BI401*100)</f>
        <v>24.7319090909091</v>
      </c>
    </row>
    <row r="402" customFormat="false" ht="12.75" hidden="true" customHeight="false" outlineLevel="0" collapsed="false">
      <c r="A402" s="233"/>
      <c r="B402" s="234"/>
      <c r="C402" s="234"/>
      <c r="D402" s="234"/>
      <c r="E402" s="234"/>
      <c r="F402" s="234"/>
      <c r="G402" s="234"/>
      <c r="H402" s="234"/>
      <c r="I402" s="244" t="n">
        <v>31321</v>
      </c>
      <c r="J402" s="245" t="s">
        <v>569</v>
      </c>
      <c r="K402" s="234"/>
      <c r="L402" s="234"/>
      <c r="M402" s="234"/>
      <c r="N402" s="234"/>
      <c r="O402" s="234"/>
      <c r="P402" s="244" t="n">
        <v>3132</v>
      </c>
      <c r="Q402" s="245" t="s">
        <v>569</v>
      </c>
      <c r="R402" s="242"/>
      <c r="S402" s="246" t="n">
        <v>0</v>
      </c>
      <c r="T402" s="246" t="n">
        <v>97602.36</v>
      </c>
      <c r="U402" s="246" t="n">
        <v>97602.36</v>
      </c>
      <c r="V402" s="246"/>
      <c r="W402" s="246" t="n">
        <v>0</v>
      </c>
      <c r="X402" s="246" t="n">
        <v>101000</v>
      </c>
      <c r="Y402" s="246" t="n">
        <v>122361.36</v>
      </c>
      <c r="Z402" s="246" t="n">
        <v>122361.36</v>
      </c>
      <c r="AA402" s="246" t="n">
        <v>24000</v>
      </c>
      <c r="AB402" s="246" t="n">
        <v>55743.23</v>
      </c>
      <c r="AC402" s="246" t="n">
        <v>48000</v>
      </c>
      <c r="AD402" s="246" t="n">
        <v>56000</v>
      </c>
      <c r="AE402" s="246"/>
      <c r="AF402" s="246"/>
      <c r="AG402" s="248" t="n">
        <f aca="false">SUM(AD402+AE402-AF402)</f>
        <v>56000</v>
      </c>
      <c r="AH402" s="246" t="n">
        <v>65403.89</v>
      </c>
      <c r="AI402" s="246" t="n">
        <v>120000</v>
      </c>
      <c r="AJ402" s="45" t="n">
        <v>79689.86</v>
      </c>
      <c r="AK402" s="246" t="n">
        <v>120000</v>
      </c>
      <c r="AL402" s="246"/>
      <c r="AM402" s="246"/>
      <c r="AN402" s="45" t="n">
        <f aca="false">SUM(AK402+AL402-AM402)</f>
        <v>120000</v>
      </c>
      <c r="AO402" s="237" t="n">
        <f aca="false">SUM(AN402/$AN$2)</f>
        <v>15926.7370097551</v>
      </c>
      <c r="AP402" s="45" t="n">
        <v>56500</v>
      </c>
      <c r="AQ402" s="45"/>
      <c r="AR402" s="237" t="n">
        <f aca="false">SUM(AP402/$AN$2)</f>
        <v>7498.83867542637</v>
      </c>
      <c r="AS402" s="237" t="n">
        <v>15186.01</v>
      </c>
      <c r="AT402" s="237" t="n">
        <v>15186.01</v>
      </c>
      <c r="AU402" s="237" t="n">
        <v>10000</v>
      </c>
      <c r="AV402" s="237"/>
      <c r="AW402" s="237" t="n">
        <f aca="false">SUM(AR402+AU402-AV402)</f>
        <v>17498.8386754264</v>
      </c>
      <c r="AX402" s="45"/>
      <c r="AY402" s="45"/>
      <c r="AZ402" s="45" t="n">
        <v>17498.84</v>
      </c>
      <c r="BA402" s="45"/>
      <c r="BB402" s="45"/>
      <c r="BC402" s="45"/>
      <c r="BD402" s="45" t="n">
        <f aca="false">SUM(AX402+AY402+AZ402+BA402+BB402+BC402)</f>
        <v>17498.84</v>
      </c>
      <c r="BE402" s="45" t="n">
        <f aca="false">SUM(AW402-BD402)</f>
        <v>-0.00132457362997229</v>
      </c>
      <c r="BF402" s="45" t="n">
        <f aca="false">SUM(BE402-AW402)</f>
        <v>-17498.84</v>
      </c>
      <c r="BG402" s="45" t="n">
        <v>15186.01</v>
      </c>
      <c r="BH402" s="45" t="n">
        <v>33000</v>
      </c>
      <c r="BI402" s="45" t="n">
        <v>33000</v>
      </c>
      <c r="BJ402" s="45" t="n">
        <v>8161.53</v>
      </c>
      <c r="BK402" s="45"/>
      <c r="BL402" s="45"/>
      <c r="BM402" s="46" t="n">
        <f aca="false">SUM(BJ402/BI402*100)</f>
        <v>24.7319090909091</v>
      </c>
    </row>
    <row r="403" customFormat="false" ht="12.75" hidden="true" customHeight="false" outlineLevel="0" collapsed="false">
      <c r="A403" s="243"/>
      <c r="B403" s="247" t="s">
        <v>555</v>
      </c>
      <c r="C403" s="247"/>
      <c r="D403" s="247"/>
      <c r="E403" s="247"/>
      <c r="F403" s="247"/>
      <c r="G403" s="247"/>
      <c r="H403" s="247"/>
      <c r="I403" s="235" t="n">
        <v>32</v>
      </c>
      <c r="J403" s="236" t="s">
        <v>257</v>
      </c>
      <c r="K403" s="237" t="n">
        <f aca="false">SUM(K404+K410+K422+K447)</f>
        <v>10000</v>
      </c>
      <c r="L403" s="237" t="n">
        <f aca="false">SUM(L404+L410+L422+L447)</f>
        <v>35000</v>
      </c>
      <c r="M403" s="237" t="n">
        <f aca="false">SUM(M404+M410+M422+M447)</f>
        <v>25000</v>
      </c>
      <c r="N403" s="237" t="n">
        <f aca="false">SUM(N404+N410+N422+N447)</f>
        <v>0</v>
      </c>
      <c r="O403" s="237" t="n">
        <f aca="false">SUM(O404+O410+O422+O447)</f>
        <v>0</v>
      </c>
      <c r="P403" s="237" t="n">
        <f aca="false">SUM(P404+P410+P422+P447)</f>
        <v>42000</v>
      </c>
      <c r="Q403" s="237" t="n">
        <f aca="false">SUM(Q404+Q410+Q422+Q447)</f>
        <v>36000</v>
      </c>
      <c r="R403" s="237" t="n">
        <v>815000</v>
      </c>
      <c r="S403" s="237" t="e">
        <f aca="false">SUM(S404+S409+S412)</f>
        <v>#REF!</v>
      </c>
      <c r="T403" s="237" t="e">
        <f aca="false">SUM(T404+T409+T412)</f>
        <v>#REF!</v>
      </c>
      <c r="U403" s="237" t="n">
        <f aca="false">SUM(U404+U409+U412)</f>
        <v>525680</v>
      </c>
      <c r="V403" s="237" t="n">
        <f aca="false">SUM(V404+V409+V412)</f>
        <v>0</v>
      </c>
      <c r="W403" s="237" t="e">
        <f aca="false">SUM(W404+W409+W412)</f>
        <v>#REF!</v>
      </c>
      <c r="X403" s="237" t="n">
        <f aca="false">SUM(X404+X409+X412+X415)</f>
        <v>105000</v>
      </c>
      <c r="Y403" s="237" t="n">
        <f aca="false">SUM(Y404+Y409+Y412+Y415)</f>
        <v>268000</v>
      </c>
      <c r="Z403" s="237" t="n">
        <f aca="false">SUM(Z404+Z409+Z412+Z415)</f>
        <v>317700</v>
      </c>
      <c r="AA403" s="237" t="n">
        <f aca="false">AA404+AA409+AA412+AA415</f>
        <v>117500</v>
      </c>
      <c r="AB403" s="237" t="n">
        <f aca="false">AB404+AB409+AB412+AB415</f>
        <v>72320.9</v>
      </c>
      <c r="AC403" s="237" t="n">
        <f aca="false">AC404+AC409+AC412+AC415</f>
        <v>235000</v>
      </c>
      <c r="AD403" s="237" t="n">
        <f aca="false">AD404+AD409+AD412+AD415</f>
        <v>240000</v>
      </c>
      <c r="AE403" s="237" t="n">
        <f aca="false">AE404+AE409+AE412+AE415</f>
        <v>0</v>
      </c>
      <c r="AF403" s="237" t="n">
        <f aca="false">AF404+AF409+AF412+AF415</f>
        <v>0</v>
      </c>
      <c r="AG403" s="237" t="n">
        <f aca="false">AG404+AG409+AG412+AG415</f>
        <v>240000</v>
      </c>
      <c r="AH403" s="237" t="n">
        <f aca="false">AH404+AH409+AH412+AH415</f>
        <v>94118.51</v>
      </c>
      <c r="AI403" s="237" t="n">
        <f aca="false">AI404+AI409+AI412+AI415</f>
        <v>169800</v>
      </c>
      <c r="AJ403" s="237" t="n">
        <f aca="false">AJ404+AJ409+AJ412+AJ415</f>
        <v>31241.22</v>
      </c>
      <c r="AK403" s="237" t="n">
        <f aca="false">AK404+AK409+AK412+AK415</f>
        <v>122000</v>
      </c>
      <c r="AL403" s="237" t="n">
        <f aca="false">AL404+AL409+AL412+AL415</f>
        <v>0</v>
      </c>
      <c r="AM403" s="237" t="n">
        <f aca="false">AM404+AM409+AM412+AM415</f>
        <v>0</v>
      </c>
      <c r="AN403" s="237" t="n">
        <f aca="false">AN404+AN409+AN412+AN415</f>
        <v>122000</v>
      </c>
      <c r="AO403" s="237" t="n">
        <f aca="false">SUM(AN403/$AN$2)</f>
        <v>16192.1826265844</v>
      </c>
      <c r="AP403" s="237" t="n">
        <f aca="false">AP404+AP409+AP412+AP415</f>
        <v>92000</v>
      </c>
      <c r="AQ403" s="237"/>
      <c r="AR403" s="237" t="n">
        <f aca="false">SUM(AR415)</f>
        <v>12210.51</v>
      </c>
      <c r="AS403" s="237"/>
      <c r="AT403" s="237" t="n">
        <f aca="false">AT404+AT409+AT412+AT415</f>
        <v>7019.44</v>
      </c>
      <c r="AU403" s="237" t="n">
        <f aca="false">AU404+AU409+AU412+AU415</f>
        <v>7250</v>
      </c>
      <c r="AV403" s="237" t="n">
        <f aca="false">AV404+AV409+AV412+AV415</f>
        <v>0</v>
      </c>
      <c r="AW403" s="237" t="n">
        <f aca="false">AW404+AW409+AW412+AW415</f>
        <v>19460.51</v>
      </c>
      <c r="AX403" s="45"/>
      <c r="AY403" s="45"/>
      <c r="AZ403" s="45"/>
      <c r="BA403" s="45"/>
      <c r="BB403" s="45"/>
      <c r="BC403" s="45"/>
      <c r="BD403" s="45" t="n">
        <f aca="false">SUM(AX403+AY403+AZ403+BA403+BB403+BC403)</f>
        <v>0</v>
      </c>
      <c r="BE403" s="45" t="n">
        <f aca="false">SUM(AW403-BD403)</f>
        <v>19460.51</v>
      </c>
      <c r="BF403" s="45" t="n">
        <f aca="false">SUM(BE403-AW403)</f>
        <v>0</v>
      </c>
      <c r="BG403" s="45" t="n">
        <f aca="false">SUM(BG404+BG409+BG412+BG415)</f>
        <v>6719.44</v>
      </c>
      <c r="BH403" s="45" t="n">
        <f aca="false">SUM(BH404+BH409+BH412+BH415)</f>
        <v>107000</v>
      </c>
      <c r="BI403" s="45" t="n">
        <f aca="false">SUM(BI404+BI409+BI412+BI415)</f>
        <v>107000</v>
      </c>
      <c r="BJ403" s="45" t="n">
        <f aca="false">SUM(BJ404+BJ409+BJ412+BJ415)</f>
        <v>11189.25</v>
      </c>
      <c r="BK403" s="45" t="n">
        <v>107000</v>
      </c>
      <c r="BL403" s="45" t="n">
        <v>107000</v>
      </c>
      <c r="BM403" s="46" t="n">
        <f aca="false">SUM(BJ403/BI403*100)</f>
        <v>10.4572429906542</v>
      </c>
    </row>
    <row r="404" customFormat="false" ht="12.75" hidden="true" customHeight="false" outlineLevel="0" collapsed="false">
      <c r="A404" s="238"/>
      <c r="B404" s="234"/>
      <c r="C404" s="234"/>
      <c r="D404" s="234"/>
      <c r="E404" s="234"/>
      <c r="F404" s="234"/>
      <c r="G404" s="234"/>
      <c r="H404" s="234"/>
      <c r="I404" s="244" t="n">
        <v>321</v>
      </c>
      <c r="J404" s="245" t="s">
        <v>572</v>
      </c>
      <c r="K404" s="246" t="n">
        <f aca="false">SUM(K406:K407)</f>
        <v>5000</v>
      </c>
      <c r="L404" s="246" t="n">
        <f aca="false">SUM(L406:L409)</f>
        <v>25000</v>
      </c>
      <c r="M404" s="246" t="n">
        <f aca="false">SUM(M406:M409)</f>
        <v>15000</v>
      </c>
      <c r="N404" s="246" t="n">
        <f aca="false">SUM(N406:N409)</f>
        <v>0</v>
      </c>
      <c r="O404" s="246" t="n">
        <f aca="false">SUM(O406:O409)</f>
        <v>0</v>
      </c>
      <c r="P404" s="246" t="n">
        <f aca="false">SUM(P406:P409)</f>
        <v>32000</v>
      </c>
      <c r="Q404" s="246" t="n">
        <f aca="false">SUM(Q406:Q409)</f>
        <v>25000</v>
      </c>
      <c r="R404" s="237"/>
      <c r="S404" s="246" t="n">
        <f aca="false">SUM(S406:S409)</f>
        <v>0</v>
      </c>
      <c r="T404" s="246" t="n">
        <f aca="false">SUM(T406:T409)</f>
        <v>272680</v>
      </c>
      <c r="U404" s="246" t="n">
        <f aca="false">SUM(U406:U409)</f>
        <v>263680</v>
      </c>
      <c r="V404" s="246"/>
      <c r="W404" s="246" t="n">
        <f aca="false">SUM(W406:W409)</f>
        <v>0</v>
      </c>
      <c r="X404" s="246" t="n">
        <f aca="false">SUM(X406:X408)</f>
        <v>14000</v>
      </c>
      <c r="Y404" s="246" t="n">
        <f aca="false">SUM(Y405:Y408)</f>
        <v>92000</v>
      </c>
      <c r="Z404" s="246" t="n">
        <f aca="false">SUM(Z405:Z408)</f>
        <v>88500</v>
      </c>
      <c r="AA404" s="246" t="n">
        <f aca="false">SUM(AA405:AA408)</f>
        <v>77500</v>
      </c>
      <c r="AB404" s="246" t="n">
        <f aca="false">SUM(AB405:AB408)</f>
        <v>2794</v>
      </c>
      <c r="AC404" s="246" t="n">
        <f aca="false">SUM(AC405:AC408)</f>
        <v>155000</v>
      </c>
      <c r="AD404" s="246" t="n">
        <f aca="false">SUM(AD405:AD408)</f>
        <v>145000</v>
      </c>
      <c r="AE404" s="246" t="n">
        <f aca="false">SUM(AE405:AE408)</f>
        <v>0</v>
      </c>
      <c r="AF404" s="246" t="n">
        <f aca="false">SUM(AF405:AF408)</f>
        <v>0</v>
      </c>
      <c r="AG404" s="246" t="n">
        <f aca="false">SUM(AG405:AG408)</f>
        <v>145000</v>
      </c>
      <c r="AH404" s="246" t="n">
        <f aca="false">SUM(AH405:AH408)</f>
        <v>43002</v>
      </c>
      <c r="AI404" s="246" t="n">
        <f aca="false">SUM(AI405:AI408)</f>
        <v>99800</v>
      </c>
      <c r="AJ404" s="246" t="n">
        <f aca="false">SUM(AJ405:AJ408)</f>
        <v>1280</v>
      </c>
      <c r="AK404" s="246" t="n">
        <f aca="false">SUM(AK405:AK408)</f>
        <v>52000</v>
      </c>
      <c r="AL404" s="246" t="n">
        <f aca="false">SUM(AL405:AL408)</f>
        <v>0</v>
      </c>
      <c r="AM404" s="246" t="n">
        <f aca="false">SUM(AM405:AM408)</f>
        <v>0</v>
      </c>
      <c r="AN404" s="246" t="n">
        <f aca="false">SUM(AN405:AN408)</f>
        <v>52000</v>
      </c>
      <c r="AO404" s="237" t="n">
        <f aca="false">SUM(AN404/$AN$2)</f>
        <v>6901.58603756055</v>
      </c>
      <c r="AP404" s="246" t="n">
        <f aca="false">SUM(AP405:AP408)</f>
        <v>12000</v>
      </c>
      <c r="AQ404" s="246"/>
      <c r="AR404" s="246"/>
      <c r="AS404" s="237"/>
      <c r="AT404" s="246" t="n">
        <f aca="false">SUM(AT405:AT408)</f>
        <v>69.97</v>
      </c>
      <c r="AU404" s="246" t="n">
        <f aca="false">SUM(AU405:AU408)</f>
        <v>150</v>
      </c>
      <c r="AV404" s="246" t="n">
        <f aca="false">SUM(AV405:AV408)</f>
        <v>0</v>
      </c>
      <c r="AW404" s="246" t="n">
        <f aca="false">SUM(AR404+AU404-AV404)</f>
        <v>150</v>
      </c>
      <c r="AX404" s="45"/>
      <c r="AY404" s="45"/>
      <c r="AZ404" s="45"/>
      <c r="BA404" s="45"/>
      <c r="BB404" s="45"/>
      <c r="BC404" s="45"/>
      <c r="BD404" s="45" t="n">
        <f aca="false">SUM(AX404+AY404+AZ404+BA404+BB404+BC404)</f>
        <v>0</v>
      </c>
      <c r="BE404" s="45" t="n">
        <f aca="false">SUM(AW404-BD404)</f>
        <v>150</v>
      </c>
      <c r="BF404" s="45" t="n">
        <f aca="false">SUM(BE404-AW404)</f>
        <v>0</v>
      </c>
      <c r="BG404" s="45" t="n">
        <f aca="false">SUM(BG405:BG408)</f>
        <v>69.97</v>
      </c>
      <c r="BH404" s="45" t="n">
        <f aca="false">SUM(BH405:BH408)</f>
        <v>10000</v>
      </c>
      <c r="BI404" s="45" t="n">
        <f aca="false">SUM(BI405:BI408)</f>
        <v>10000</v>
      </c>
      <c r="BJ404" s="45" t="n">
        <f aca="false">SUM(BJ405:BJ408)</f>
        <v>27.85</v>
      </c>
      <c r="BK404" s="45"/>
      <c r="BL404" s="45"/>
      <c r="BM404" s="46" t="n">
        <f aca="false">SUM(BJ404/BI404*100)</f>
        <v>0.2785</v>
      </c>
    </row>
    <row r="405" customFormat="false" ht="12.75" hidden="true" customHeight="false" outlineLevel="0" collapsed="false">
      <c r="A405" s="238"/>
      <c r="B405" s="234"/>
      <c r="C405" s="234"/>
      <c r="D405" s="234"/>
      <c r="E405" s="234"/>
      <c r="F405" s="234"/>
      <c r="G405" s="234"/>
      <c r="H405" s="234"/>
      <c r="I405" s="244" t="n">
        <v>32111</v>
      </c>
      <c r="J405" s="245" t="s">
        <v>573</v>
      </c>
      <c r="K405" s="246"/>
      <c r="L405" s="246"/>
      <c r="M405" s="246"/>
      <c r="N405" s="246"/>
      <c r="O405" s="246"/>
      <c r="P405" s="246"/>
      <c r="Q405" s="246"/>
      <c r="R405" s="237"/>
      <c r="S405" s="246"/>
      <c r="T405" s="246"/>
      <c r="U405" s="246"/>
      <c r="V405" s="246"/>
      <c r="W405" s="246"/>
      <c r="X405" s="246"/>
      <c r="Y405" s="246"/>
      <c r="Z405" s="246" t="n">
        <v>1000</v>
      </c>
      <c r="AA405" s="246" t="n">
        <v>1000</v>
      </c>
      <c r="AB405" s="246" t="n">
        <v>170</v>
      </c>
      <c r="AC405" s="246" t="n">
        <v>2000</v>
      </c>
      <c r="AD405" s="246" t="n">
        <v>2000</v>
      </c>
      <c r="AE405" s="246"/>
      <c r="AF405" s="246"/>
      <c r="AG405" s="248" t="n">
        <f aca="false">SUM(AD405+AE405-AF405)</f>
        <v>2000</v>
      </c>
      <c r="AH405" s="246" t="n">
        <v>200</v>
      </c>
      <c r="AI405" s="246" t="n">
        <v>3000</v>
      </c>
      <c r="AJ405" s="45" t="n">
        <v>0</v>
      </c>
      <c r="AK405" s="246" t="n">
        <v>3000</v>
      </c>
      <c r="AL405" s="246"/>
      <c r="AM405" s="246"/>
      <c r="AN405" s="45" t="n">
        <f aca="false">SUM(AK405+AL405-AM405)</f>
        <v>3000</v>
      </c>
      <c r="AO405" s="237" t="n">
        <f aca="false">SUM(AN405/$AN$2)</f>
        <v>398.168425243878</v>
      </c>
      <c r="AP405" s="45" t="n">
        <v>3000</v>
      </c>
      <c r="AQ405" s="45"/>
      <c r="AR405" s="45"/>
      <c r="AS405" s="237"/>
      <c r="AT405" s="45"/>
      <c r="AU405" s="45"/>
      <c r="AV405" s="45"/>
      <c r="AW405" s="45" t="n">
        <f aca="false">SUM(AR405+AU405-AV405)</f>
        <v>0</v>
      </c>
      <c r="AX405" s="45"/>
      <c r="AY405" s="45"/>
      <c r="AZ405" s="45" t="n">
        <v>3000</v>
      </c>
      <c r="BA405" s="45"/>
      <c r="BB405" s="45"/>
      <c r="BC405" s="45"/>
      <c r="BD405" s="45" t="n">
        <f aca="false">SUM(AX405+AY405+AZ405+BA405+BB405+BC405)</f>
        <v>3000</v>
      </c>
      <c r="BE405" s="45" t="n">
        <f aca="false">SUM(AW405-BD405)</f>
        <v>-3000</v>
      </c>
      <c r="BF405" s="45" t="n">
        <f aca="false">SUM(BE405-AW405)</f>
        <v>-3000</v>
      </c>
      <c r="BG405" s="45"/>
      <c r="BH405" s="45"/>
      <c r="BI405" s="45"/>
      <c r="BJ405" s="45"/>
      <c r="BK405" s="45"/>
      <c r="BL405" s="45"/>
      <c r="BM405" s="46" t="n">
        <v>0</v>
      </c>
    </row>
    <row r="406" customFormat="false" ht="12.75" hidden="true" customHeight="false" outlineLevel="0" collapsed="false">
      <c r="A406" s="238"/>
      <c r="B406" s="234"/>
      <c r="C406" s="234"/>
      <c r="D406" s="234"/>
      <c r="E406" s="234"/>
      <c r="F406" s="234"/>
      <c r="G406" s="234"/>
      <c r="H406" s="234"/>
      <c r="I406" s="244" t="n">
        <v>32115</v>
      </c>
      <c r="J406" s="245" t="s">
        <v>834</v>
      </c>
      <c r="K406" s="246"/>
      <c r="L406" s="246"/>
      <c r="M406" s="246"/>
      <c r="N406" s="246"/>
      <c r="O406" s="246"/>
      <c r="P406" s="246" t="n">
        <v>2000</v>
      </c>
      <c r="Q406" s="246" t="n">
        <v>4000</v>
      </c>
      <c r="R406" s="237"/>
      <c r="S406" s="246" t="n">
        <v>0</v>
      </c>
      <c r="T406" s="246" t="n">
        <v>9000</v>
      </c>
      <c r="U406" s="246"/>
      <c r="V406" s="246"/>
      <c r="W406" s="246" t="n">
        <v>0</v>
      </c>
      <c r="X406" s="246" t="n">
        <v>2000</v>
      </c>
      <c r="Y406" s="246" t="n">
        <v>15000</v>
      </c>
      <c r="Z406" s="246" t="n">
        <v>15000</v>
      </c>
      <c r="AA406" s="246" t="n">
        <v>0</v>
      </c>
      <c r="AB406" s="246" t="n">
        <v>518</v>
      </c>
      <c r="AC406" s="246" t="n">
        <v>0</v>
      </c>
      <c r="AD406" s="246" t="n">
        <v>5000</v>
      </c>
      <c r="AE406" s="246"/>
      <c r="AF406" s="246"/>
      <c r="AG406" s="248" t="n">
        <f aca="false">SUM(AD406+AE406-AF406)</f>
        <v>5000</v>
      </c>
      <c r="AH406" s="246" t="n">
        <v>864</v>
      </c>
      <c r="AI406" s="246" t="n">
        <v>3000</v>
      </c>
      <c r="AJ406" s="45" t="n">
        <v>0</v>
      </c>
      <c r="AK406" s="246" t="n">
        <v>4000</v>
      </c>
      <c r="AL406" s="246"/>
      <c r="AM406" s="246"/>
      <c r="AN406" s="45" t="n">
        <f aca="false">SUM(AK406+AL406-AM406)</f>
        <v>4000</v>
      </c>
      <c r="AO406" s="237" t="n">
        <f aca="false">SUM(AN406/$AN$2)</f>
        <v>530.891233658504</v>
      </c>
      <c r="AP406" s="45" t="n">
        <v>4000</v>
      </c>
      <c r="AQ406" s="45"/>
      <c r="AR406" s="45"/>
      <c r="AS406" s="237" t="n">
        <v>69.97</v>
      </c>
      <c r="AT406" s="45" t="n">
        <v>69.97</v>
      </c>
      <c r="AU406" s="45" t="n">
        <v>150</v>
      </c>
      <c r="AV406" s="45"/>
      <c r="AW406" s="45" t="n">
        <f aca="false">SUM(AR406+AU406-AV406)</f>
        <v>150</v>
      </c>
      <c r="AX406" s="45"/>
      <c r="AY406" s="45"/>
      <c r="AZ406" s="45" t="n">
        <v>150</v>
      </c>
      <c r="BA406" s="45"/>
      <c r="BB406" s="45"/>
      <c r="BC406" s="45"/>
      <c r="BD406" s="45" t="n">
        <f aca="false">SUM(AX406+AY406+AZ406+BA406+BB406+BC406)</f>
        <v>150</v>
      </c>
      <c r="BE406" s="45" t="n">
        <f aca="false">SUM(AW406-BD406)</f>
        <v>0</v>
      </c>
      <c r="BF406" s="45" t="n">
        <f aca="false">SUM(BE406-AW406)</f>
        <v>-150</v>
      </c>
      <c r="BG406" s="45" t="n">
        <v>69.97</v>
      </c>
      <c r="BH406" s="45"/>
      <c r="BI406" s="45"/>
      <c r="BJ406" s="45" t="n">
        <v>27.85</v>
      </c>
      <c r="BK406" s="45"/>
      <c r="BL406" s="45"/>
      <c r="BM406" s="46" t="n">
        <v>0</v>
      </c>
    </row>
    <row r="407" customFormat="false" ht="12.75" hidden="true" customHeight="false" outlineLevel="0" collapsed="false">
      <c r="A407" s="238"/>
      <c r="B407" s="234"/>
      <c r="C407" s="234"/>
      <c r="D407" s="234"/>
      <c r="E407" s="234"/>
      <c r="F407" s="234"/>
      <c r="G407" s="234"/>
      <c r="H407" s="234"/>
      <c r="I407" s="244" t="n">
        <v>32131</v>
      </c>
      <c r="J407" s="245" t="s">
        <v>265</v>
      </c>
      <c r="K407" s="246" t="n">
        <v>5000</v>
      </c>
      <c r="L407" s="246" t="n">
        <v>15000</v>
      </c>
      <c r="M407" s="246" t="n">
        <v>5000</v>
      </c>
      <c r="N407" s="246"/>
      <c r="O407" s="246"/>
      <c r="P407" s="246" t="n">
        <v>20000</v>
      </c>
      <c r="Q407" s="246" t="n">
        <v>10000</v>
      </c>
      <c r="R407" s="237"/>
      <c r="S407" s="246" t="n">
        <v>0</v>
      </c>
      <c r="T407" s="246" t="n">
        <v>70000</v>
      </c>
      <c r="U407" s="246"/>
      <c r="V407" s="246"/>
      <c r="W407" s="246" t="n">
        <v>0</v>
      </c>
      <c r="X407" s="246" t="n">
        <v>5000</v>
      </c>
      <c r="Y407" s="246" t="n">
        <v>75000</v>
      </c>
      <c r="Z407" s="246" t="n">
        <v>67500</v>
      </c>
      <c r="AA407" s="246" t="n">
        <v>75000</v>
      </c>
      <c r="AB407" s="246"/>
      <c r="AC407" s="246" t="n">
        <v>150000</v>
      </c>
      <c r="AD407" s="246" t="n">
        <v>130000</v>
      </c>
      <c r="AE407" s="246"/>
      <c r="AF407" s="246"/>
      <c r="AG407" s="248" t="n">
        <f aca="false">SUM(AD407+AE407-AF407)</f>
        <v>130000</v>
      </c>
      <c r="AH407" s="246" t="n">
        <v>36600</v>
      </c>
      <c r="AI407" s="246" t="n">
        <v>84800</v>
      </c>
      <c r="AJ407" s="45" t="n">
        <v>0</v>
      </c>
      <c r="AK407" s="246" t="n">
        <v>40000</v>
      </c>
      <c r="AL407" s="246"/>
      <c r="AM407" s="246"/>
      <c r="AN407" s="45" t="n">
        <f aca="false">SUM(AK407+AL407-AM407)</f>
        <v>40000</v>
      </c>
      <c r="AO407" s="237" t="n">
        <f aca="false">SUM(AN407/$AN$2)</f>
        <v>5308.91233658504</v>
      </c>
      <c r="AP407" s="45"/>
      <c r="AQ407" s="45"/>
      <c r="AR407" s="45"/>
      <c r="AS407" s="237"/>
      <c r="AT407" s="45"/>
      <c r="AU407" s="45"/>
      <c r="AV407" s="45"/>
      <c r="AW407" s="45" t="n">
        <f aca="false">SUM(AR407+AU407-AV407)</f>
        <v>0</v>
      </c>
      <c r="AX407" s="45"/>
      <c r="AY407" s="45"/>
      <c r="AZ407" s="45"/>
      <c r="BA407" s="45"/>
      <c r="BB407" s="45"/>
      <c r="BC407" s="45"/>
      <c r="BD407" s="45" t="n">
        <f aca="false">SUM(AX407+AY407+AZ407+BA407+BB407+BC407)</f>
        <v>0</v>
      </c>
      <c r="BE407" s="45" t="n">
        <f aca="false">SUM(AW407-BD407)</f>
        <v>0</v>
      </c>
      <c r="BF407" s="45" t="n">
        <f aca="false">SUM(BE407-AW407)</f>
        <v>0</v>
      </c>
      <c r="BG407" s="45"/>
      <c r="BH407" s="45" t="n">
        <v>10000</v>
      </c>
      <c r="BI407" s="45" t="n">
        <v>10000</v>
      </c>
      <c r="BJ407" s="45"/>
      <c r="BK407" s="45"/>
      <c r="BL407" s="45"/>
      <c r="BM407" s="46" t="n">
        <v>0</v>
      </c>
    </row>
    <row r="408" customFormat="false" ht="12.75" hidden="true" customHeight="false" outlineLevel="0" collapsed="false">
      <c r="A408" s="238"/>
      <c r="B408" s="234"/>
      <c r="C408" s="234"/>
      <c r="D408" s="234"/>
      <c r="E408" s="234"/>
      <c r="F408" s="234"/>
      <c r="G408" s="234"/>
      <c r="H408" s="234"/>
      <c r="I408" s="244" t="n">
        <v>32141</v>
      </c>
      <c r="J408" s="245" t="s">
        <v>835</v>
      </c>
      <c r="K408" s="246"/>
      <c r="L408" s="246"/>
      <c r="M408" s="246"/>
      <c r="N408" s="246"/>
      <c r="O408" s="246"/>
      <c r="P408" s="246"/>
      <c r="Q408" s="246"/>
      <c r="R408" s="237"/>
      <c r="S408" s="246"/>
      <c r="T408" s="246" t="n">
        <v>1680</v>
      </c>
      <c r="U408" s="246" t="n">
        <v>1680</v>
      </c>
      <c r="V408" s="246"/>
      <c r="W408" s="246"/>
      <c r="X408" s="246" t="n">
        <v>7000</v>
      </c>
      <c r="Y408" s="246" t="n">
        <v>2000</v>
      </c>
      <c r="Z408" s="246" t="n">
        <v>5000</v>
      </c>
      <c r="AA408" s="246" t="n">
        <v>1500</v>
      </c>
      <c r="AB408" s="246" t="n">
        <v>2106</v>
      </c>
      <c r="AC408" s="246" t="n">
        <v>3000</v>
      </c>
      <c r="AD408" s="246" t="n">
        <v>8000</v>
      </c>
      <c r="AE408" s="246"/>
      <c r="AF408" s="246"/>
      <c r="AG408" s="248" t="n">
        <f aca="false">SUM(AD408+AE408-AF408)</f>
        <v>8000</v>
      </c>
      <c r="AH408" s="246" t="n">
        <v>5338</v>
      </c>
      <c r="AI408" s="246" t="n">
        <v>9000</v>
      </c>
      <c r="AJ408" s="45" t="n">
        <v>1280</v>
      </c>
      <c r="AK408" s="246" t="n">
        <v>5000</v>
      </c>
      <c r="AL408" s="246"/>
      <c r="AM408" s="246"/>
      <c r="AN408" s="45" t="n">
        <f aca="false">SUM(AK408+AL408-AM408)</f>
        <v>5000</v>
      </c>
      <c r="AO408" s="237" t="n">
        <f aca="false">SUM(AN408/$AN$2)</f>
        <v>663.61404207313</v>
      </c>
      <c r="AP408" s="45" t="n">
        <v>5000</v>
      </c>
      <c r="AQ408" s="45"/>
      <c r="AR408" s="45"/>
      <c r="AS408" s="237"/>
      <c r="AT408" s="45"/>
      <c r="AU408" s="45"/>
      <c r="AV408" s="45"/>
      <c r="AW408" s="45" t="n">
        <f aca="false">SUM(AR408+AU408-AV408)</f>
        <v>0</v>
      </c>
      <c r="AX408" s="45"/>
      <c r="AY408" s="45"/>
      <c r="AZ408" s="45" t="n">
        <v>5000</v>
      </c>
      <c r="BA408" s="45"/>
      <c r="BB408" s="45"/>
      <c r="BC408" s="45"/>
      <c r="BD408" s="45" t="n">
        <f aca="false">SUM(AX408+AY408+AZ408+BA408+BB408+BC408)</f>
        <v>5000</v>
      </c>
      <c r="BE408" s="45" t="n">
        <f aca="false">SUM(AW408-BD408)</f>
        <v>-5000</v>
      </c>
      <c r="BF408" s="45" t="n">
        <f aca="false">SUM(BE408-AW408)</f>
        <v>-5000</v>
      </c>
      <c r="BG408" s="45"/>
      <c r="BH408" s="45"/>
      <c r="BI408" s="45"/>
      <c r="BJ408" s="45"/>
      <c r="BK408" s="45"/>
      <c r="BL408" s="45"/>
      <c r="BM408" s="46" t="n">
        <v>0</v>
      </c>
    </row>
    <row r="409" customFormat="false" ht="12.75" hidden="true" customHeight="false" outlineLevel="0" collapsed="false">
      <c r="A409" s="238"/>
      <c r="B409" s="234"/>
      <c r="C409" s="234"/>
      <c r="D409" s="234"/>
      <c r="E409" s="234"/>
      <c r="F409" s="234"/>
      <c r="G409" s="234"/>
      <c r="H409" s="234"/>
      <c r="I409" s="244" t="n">
        <v>322</v>
      </c>
      <c r="J409" s="245" t="s">
        <v>269</v>
      </c>
      <c r="K409" s="246" t="n">
        <f aca="false">SUM(K410:K417)</f>
        <v>5000</v>
      </c>
      <c r="L409" s="246" t="n">
        <f aca="false">SUM(L410:L417)</f>
        <v>10000</v>
      </c>
      <c r="M409" s="246" t="n">
        <f aca="false">SUM(M410:M417)</f>
        <v>10000</v>
      </c>
      <c r="N409" s="246" t="n">
        <f aca="false">SUM(N410:N417)</f>
        <v>0</v>
      </c>
      <c r="O409" s="246" t="n">
        <f aca="false">SUM(O410:O417)</f>
        <v>0</v>
      </c>
      <c r="P409" s="246" t="n">
        <f aca="false">SUM(P410:P417)</f>
        <v>10000</v>
      </c>
      <c r="Q409" s="246" t="n">
        <f aca="false">SUM(Q410:Q417)</f>
        <v>11000</v>
      </c>
      <c r="R409" s="237"/>
      <c r="S409" s="256" t="n">
        <f aca="false">SUM(S410:S410)</f>
        <v>0</v>
      </c>
      <c r="T409" s="256" t="n">
        <f aca="false">SUM(T410:T410)</f>
        <v>192000</v>
      </c>
      <c r="U409" s="256" t="n">
        <f aca="false">SUM(U410:U417)</f>
        <v>262000</v>
      </c>
      <c r="V409" s="256"/>
      <c r="W409" s="256" t="n">
        <f aca="false">SUM(W410:W410)</f>
        <v>0</v>
      </c>
      <c r="X409" s="256" t="n">
        <f aca="false">SUM(X410:X410)</f>
        <v>74000</v>
      </c>
      <c r="Y409" s="256" t="n">
        <f aca="false">SUM(Y410:Y410)</f>
        <v>144000</v>
      </c>
      <c r="Z409" s="256" t="n">
        <f aca="false">SUM(Z410:Z410)</f>
        <v>144000</v>
      </c>
      <c r="AA409" s="256" t="n">
        <f aca="false">SUM(AA410:AA410)</f>
        <v>25000</v>
      </c>
      <c r="AB409" s="256" t="n">
        <f aca="false">SUM(AB410:AB410)</f>
        <v>68991.9</v>
      </c>
      <c r="AC409" s="256" t="n">
        <f aca="false">SUM(AC410:AC411)</f>
        <v>50000</v>
      </c>
      <c r="AD409" s="256" t="n">
        <f aca="false">SUM(AD410:AD411)</f>
        <v>65000</v>
      </c>
      <c r="AE409" s="256" t="n">
        <f aca="false">SUM(AE410:AE411)</f>
        <v>0</v>
      </c>
      <c r="AF409" s="256" t="n">
        <f aca="false">SUM(AF410:AF411)</f>
        <v>0</v>
      </c>
      <c r="AG409" s="256" t="n">
        <f aca="false">SUM(AG410:AG411)</f>
        <v>65000</v>
      </c>
      <c r="AH409" s="256" t="n">
        <f aca="false">SUM(AH410:AH411)</f>
        <v>37972.51</v>
      </c>
      <c r="AI409" s="256" t="n">
        <f aca="false">SUM(AI410:AI411)</f>
        <v>65000</v>
      </c>
      <c r="AJ409" s="256" t="n">
        <f aca="false">SUM(AJ410:AJ411)</f>
        <v>29961.22</v>
      </c>
      <c r="AK409" s="256" t="n">
        <f aca="false">SUM(AK410:AK411)</f>
        <v>65000</v>
      </c>
      <c r="AL409" s="256" t="n">
        <f aca="false">SUM(AL410:AL411)</f>
        <v>0</v>
      </c>
      <c r="AM409" s="256" t="n">
        <f aca="false">SUM(AM410:AM411)</f>
        <v>0</v>
      </c>
      <c r="AN409" s="256" t="n">
        <f aca="false">SUM(AN410:AN411)</f>
        <v>65000</v>
      </c>
      <c r="AO409" s="237" t="n">
        <f aca="false">SUM(AN409/$AN$2)</f>
        <v>8626.98254695069</v>
      </c>
      <c r="AP409" s="256" t="n">
        <f aca="false">SUM(AP410:AP411)</f>
        <v>70000</v>
      </c>
      <c r="AQ409" s="256"/>
      <c r="AR409" s="256"/>
      <c r="AS409" s="237" t="n">
        <f aca="false">SUM(AS410:AS411)</f>
        <v>2884.22</v>
      </c>
      <c r="AT409" s="256" t="n">
        <f aca="false">SUM(AT410:AT411)</f>
        <v>2884.22</v>
      </c>
      <c r="AU409" s="256" t="n">
        <f aca="false">SUM(AU410:AU411)</f>
        <v>3000</v>
      </c>
      <c r="AV409" s="256" t="n">
        <f aca="false">SUM(AV410:AV411)</f>
        <v>0</v>
      </c>
      <c r="AW409" s="256" t="n">
        <f aca="false">SUM(AR409+AU409-AV409)</f>
        <v>3000</v>
      </c>
      <c r="AX409" s="45"/>
      <c r="AY409" s="45"/>
      <c r="AZ409" s="45"/>
      <c r="BA409" s="45"/>
      <c r="BB409" s="45"/>
      <c r="BC409" s="45"/>
      <c r="BD409" s="45" t="n">
        <f aca="false">SUM(AX409+AY409+AZ409+BA409+BB409+BC409)</f>
        <v>0</v>
      </c>
      <c r="BE409" s="45" t="n">
        <f aca="false">SUM(AW409-BD409)</f>
        <v>3000</v>
      </c>
      <c r="BF409" s="45" t="n">
        <f aca="false">SUM(BE409-AW409)</f>
        <v>0</v>
      </c>
      <c r="BG409" s="45" t="n">
        <f aca="false">SUM(BG410:BG411)</f>
        <v>2884.22</v>
      </c>
      <c r="BH409" s="45" t="n">
        <f aca="false">SUM(BH410:BH411)</f>
        <v>37000</v>
      </c>
      <c r="BI409" s="45" t="n">
        <f aca="false">SUM(BI410:BI411)</f>
        <v>37000</v>
      </c>
      <c r="BJ409" s="45" t="n">
        <f aca="false">SUM(BJ410:BJ411)</f>
        <v>3454.22</v>
      </c>
      <c r="BK409" s="45"/>
      <c r="BL409" s="45"/>
      <c r="BM409" s="46" t="n">
        <f aca="false">SUM(BJ409/BI409*100)</f>
        <v>9.33572972972973</v>
      </c>
    </row>
    <row r="410" customFormat="false" ht="12.75" hidden="true" customHeight="false" outlineLevel="0" collapsed="false">
      <c r="A410" s="238"/>
      <c r="B410" s="234"/>
      <c r="C410" s="234"/>
      <c r="D410" s="234"/>
      <c r="E410" s="234"/>
      <c r="F410" s="234"/>
      <c r="G410" s="234"/>
      <c r="H410" s="234"/>
      <c r="I410" s="244" t="n">
        <v>32216</v>
      </c>
      <c r="J410" s="245" t="s">
        <v>836</v>
      </c>
      <c r="K410" s="246" t="n">
        <v>5000</v>
      </c>
      <c r="L410" s="246" t="n">
        <v>10000</v>
      </c>
      <c r="M410" s="246" t="n">
        <v>10000</v>
      </c>
      <c r="N410" s="246"/>
      <c r="O410" s="246"/>
      <c r="P410" s="246" t="n">
        <v>10000</v>
      </c>
      <c r="Q410" s="246" t="n">
        <v>11000</v>
      </c>
      <c r="R410" s="237"/>
      <c r="S410" s="246"/>
      <c r="T410" s="246" t="n">
        <v>192000</v>
      </c>
      <c r="U410" s="246" t="n">
        <v>192000</v>
      </c>
      <c r="V410" s="246"/>
      <c r="W410" s="246"/>
      <c r="X410" s="246" t="n">
        <v>74000</v>
      </c>
      <c r="Y410" s="246" t="n">
        <v>144000</v>
      </c>
      <c r="Z410" s="246" t="n">
        <v>144000</v>
      </c>
      <c r="AA410" s="246" t="n">
        <v>25000</v>
      </c>
      <c r="AB410" s="246" t="n">
        <v>68991.9</v>
      </c>
      <c r="AC410" s="246" t="n">
        <v>50000</v>
      </c>
      <c r="AD410" s="246" t="n">
        <v>60000</v>
      </c>
      <c r="AE410" s="246"/>
      <c r="AF410" s="246"/>
      <c r="AG410" s="248" t="n">
        <f aca="false">SUM(AD410+AE410-AF410)</f>
        <v>60000</v>
      </c>
      <c r="AH410" s="246" t="n">
        <v>33307.61</v>
      </c>
      <c r="AI410" s="246" t="n">
        <v>60000</v>
      </c>
      <c r="AJ410" s="45" t="n">
        <v>29961.22</v>
      </c>
      <c r="AK410" s="246" t="n">
        <v>60000</v>
      </c>
      <c r="AL410" s="246"/>
      <c r="AM410" s="246"/>
      <c r="AN410" s="45" t="n">
        <f aca="false">SUM(AK410+AL410-AM410)</f>
        <v>60000</v>
      </c>
      <c r="AO410" s="237" t="n">
        <f aca="false">SUM(AN410/$AN$2)</f>
        <v>7963.36850487756</v>
      </c>
      <c r="AP410" s="45" t="n">
        <v>60000</v>
      </c>
      <c r="AQ410" s="45"/>
      <c r="AR410" s="45"/>
      <c r="AS410" s="237" t="n">
        <v>2884.22</v>
      </c>
      <c r="AT410" s="45" t="n">
        <v>2884.22</v>
      </c>
      <c r="AU410" s="45" t="n">
        <v>3000</v>
      </c>
      <c r="AV410" s="45"/>
      <c r="AW410" s="45" t="n">
        <f aca="false">SUM(AR410+AU410-AV410)</f>
        <v>3000</v>
      </c>
      <c r="AX410" s="45"/>
      <c r="AY410" s="45"/>
      <c r="AZ410" s="45" t="n">
        <v>3000</v>
      </c>
      <c r="BA410" s="45"/>
      <c r="BB410" s="45"/>
      <c r="BC410" s="45"/>
      <c r="BD410" s="45" t="n">
        <f aca="false">SUM(AX410+AY410+AZ410+BA410+BB410+BC410)</f>
        <v>3000</v>
      </c>
      <c r="BE410" s="45" t="n">
        <f aca="false">SUM(AW410-BD410)</f>
        <v>0</v>
      </c>
      <c r="BF410" s="45" t="n">
        <f aca="false">SUM(BE410-AW410)</f>
        <v>-3000</v>
      </c>
      <c r="BG410" s="45" t="n">
        <v>2884.22</v>
      </c>
      <c r="BH410" s="45" t="n">
        <v>33000</v>
      </c>
      <c r="BI410" s="45" t="n">
        <v>33000</v>
      </c>
      <c r="BJ410" s="45" t="n">
        <v>3454.22</v>
      </c>
      <c r="BK410" s="45"/>
      <c r="BL410" s="45"/>
      <c r="BM410" s="46" t="n">
        <f aca="false">SUM(BJ410/BI410*100)</f>
        <v>10.4673333333333</v>
      </c>
    </row>
    <row r="411" customFormat="false" ht="12.75" hidden="true" customHeight="false" outlineLevel="0" collapsed="false">
      <c r="A411" s="238"/>
      <c r="B411" s="234"/>
      <c r="C411" s="234"/>
      <c r="D411" s="234"/>
      <c r="E411" s="234"/>
      <c r="F411" s="234"/>
      <c r="G411" s="234"/>
      <c r="H411" s="234"/>
      <c r="I411" s="244" t="n">
        <v>32271</v>
      </c>
      <c r="J411" s="245" t="s">
        <v>587</v>
      </c>
      <c r="K411" s="246"/>
      <c r="L411" s="246"/>
      <c r="M411" s="246"/>
      <c r="N411" s="246"/>
      <c r="O411" s="246"/>
      <c r="P411" s="246"/>
      <c r="Q411" s="246"/>
      <c r="R411" s="237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 t="n">
        <v>5000</v>
      </c>
      <c r="AE411" s="246"/>
      <c r="AF411" s="246"/>
      <c r="AG411" s="248" t="n">
        <f aca="false">SUM(AD411+AE411-AF411)</f>
        <v>5000</v>
      </c>
      <c r="AH411" s="246" t="n">
        <v>4664.9</v>
      </c>
      <c r="AI411" s="246" t="n">
        <v>5000</v>
      </c>
      <c r="AJ411" s="45" t="n">
        <v>0</v>
      </c>
      <c r="AK411" s="246" t="n">
        <v>5000</v>
      </c>
      <c r="AL411" s="246"/>
      <c r="AM411" s="246"/>
      <c r="AN411" s="45" t="n">
        <f aca="false">SUM(AK411+AL411-AM411)</f>
        <v>5000</v>
      </c>
      <c r="AO411" s="237" t="n">
        <f aca="false">SUM(AN411/$AN$2)</f>
        <v>663.61404207313</v>
      </c>
      <c r="AP411" s="45" t="n">
        <v>10000</v>
      </c>
      <c r="AQ411" s="45"/>
      <c r="AR411" s="45"/>
      <c r="AS411" s="237"/>
      <c r="AT411" s="45"/>
      <c r="AU411" s="45"/>
      <c r="AV411" s="45"/>
      <c r="AW411" s="45" t="n">
        <f aca="false">SUM(AR411+AU411-AV411)</f>
        <v>0</v>
      </c>
      <c r="AX411" s="45"/>
      <c r="AY411" s="45"/>
      <c r="AZ411" s="45" t="n">
        <v>10000</v>
      </c>
      <c r="BA411" s="45"/>
      <c r="BB411" s="45"/>
      <c r="BC411" s="45"/>
      <c r="BD411" s="45" t="n">
        <f aca="false">SUM(AX411+AY411+AZ411+BA411+BB411+BC411)</f>
        <v>10000</v>
      </c>
      <c r="BE411" s="45" t="n">
        <f aca="false">SUM(AW411-BD411)</f>
        <v>-10000</v>
      </c>
      <c r="BF411" s="45" t="n">
        <f aca="false">SUM(BE411-AW411)</f>
        <v>-10000</v>
      </c>
      <c r="BG411" s="45"/>
      <c r="BH411" s="45" t="n">
        <v>4000</v>
      </c>
      <c r="BI411" s="45" t="n">
        <v>4000</v>
      </c>
      <c r="BJ411" s="45"/>
      <c r="BK411" s="45"/>
      <c r="BL411" s="45"/>
      <c r="BM411" s="46" t="n">
        <f aca="false">SUM(BJ411/BI411*100)</f>
        <v>0</v>
      </c>
    </row>
    <row r="412" customFormat="false" ht="12.75" hidden="true" customHeight="false" outlineLevel="0" collapsed="false">
      <c r="A412" s="238"/>
      <c r="B412" s="234"/>
      <c r="C412" s="234"/>
      <c r="D412" s="234"/>
      <c r="E412" s="234"/>
      <c r="F412" s="234"/>
      <c r="G412" s="234"/>
      <c r="H412" s="234"/>
      <c r="I412" s="244" t="n">
        <v>323</v>
      </c>
      <c r="J412" s="245" t="s">
        <v>283</v>
      </c>
      <c r="K412" s="246" t="n">
        <f aca="false">SUM(K413:K437)</f>
        <v>0</v>
      </c>
      <c r="L412" s="246" t="n">
        <f aca="false">SUM(L413:L442)</f>
        <v>0</v>
      </c>
      <c r="M412" s="246" t="n">
        <f aca="false">SUM(M413:M442)</f>
        <v>0</v>
      </c>
      <c r="N412" s="246" t="n">
        <f aca="false">SUM(N413:N442)</f>
        <v>0</v>
      </c>
      <c r="O412" s="246" t="n">
        <f aca="false">SUM(O413:O442)</f>
        <v>0</v>
      </c>
      <c r="P412" s="246" t="n">
        <f aca="false">SUM(P413:P442)</f>
        <v>0</v>
      </c>
      <c r="Q412" s="246" t="n">
        <f aca="false">SUM(Q413:Q442)</f>
        <v>0</v>
      </c>
      <c r="R412" s="237"/>
      <c r="S412" s="246" t="e">
        <f aca="false">SUM(#REF!)</f>
        <v>#REF!</v>
      </c>
      <c r="T412" s="246" t="e">
        <f aca="false">SUM(#REF!)</f>
        <v>#REF!</v>
      </c>
      <c r="U412" s="246"/>
      <c r="V412" s="246"/>
      <c r="W412" s="246" t="e">
        <f aca="false">SUM(#REF!)</f>
        <v>#REF!</v>
      </c>
      <c r="X412" s="246" t="n">
        <f aca="false">SUM(X413:X413)</f>
        <v>5000</v>
      </c>
      <c r="Y412" s="246" t="n">
        <f aca="false">SUM(Y413:Y413)</f>
        <v>0</v>
      </c>
      <c r="Z412" s="246" t="n">
        <v>53200</v>
      </c>
      <c r="AA412" s="246" t="n">
        <f aca="false">SUM(AA413:AA413)</f>
        <v>0</v>
      </c>
      <c r="AB412" s="246" t="n">
        <f aca="false">SUM(AB413:AB413)</f>
        <v>535</v>
      </c>
      <c r="AC412" s="246" t="n">
        <f aca="false">SUM(AC413:AC414)</f>
        <v>0</v>
      </c>
      <c r="AD412" s="246" t="n">
        <f aca="false">SUM(AD413:AD414)</f>
        <v>6000</v>
      </c>
      <c r="AE412" s="246" t="n">
        <f aca="false">SUM(AE413:AE414)</f>
        <v>0</v>
      </c>
      <c r="AF412" s="246" t="n">
        <f aca="false">SUM(AF413:AF414)</f>
        <v>0</v>
      </c>
      <c r="AG412" s="246" t="n">
        <f aca="false">SUM(AG413:AG414)</f>
        <v>6000</v>
      </c>
      <c r="AH412" s="246" t="n">
        <f aca="false">SUM(AH413:AH414)</f>
        <v>8845</v>
      </c>
      <c r="AI412" s="246" t="n">
        <f aca="false">SUM(AI413:AI414)</f>
        <v>5000</v>
      </c>
      <c r="AJ412" s="246" t="n">
        <f aca="false">SUM(AJ413:AJ414)</f>
        <v>0</v>
      </c>
      <c r="AK412" s="246" t="n">
        <f aca="false">SUM(AK413:AK414)</f>
        <v>5000</v>
      </c>
      <c r="AL412" s="246" t="n">
        <f aca="false">SUM(AL413:AL414)</f>
        <v>0</v>
      </c>
      <c r="AM412" s="246" t="n">
        <f aca="false">SUM(AM413:AM414)</f>
        <v>0</v>
      </c>
      <c r="AN412" s="246" t="n">
        <f aca="false">SUM(AN413:AN414)</f>
        <v>5000</v>
      </c>
      <c r="AO412" s="237" t="n">
        <f aca="false">SUM(AN412/$AN$2)</f>
        <v>663.61404207313</v>
      </c>
      <c r="AP412" s="246" t="n">
        <f aca="false">SUM(AP413:AP414)</f>
        <v>10000</v>
      </c>
      <c r="AQ412" s="246"/>
      <c r="AR412" s="246"/>
      <c r="AS412" s="237"/>
      <c r="AT412" s="246" t="n">
        <f aca="false">SUM(AT413:AT414)</f>
        <v>3765.25</v>
      </c>
      <c r="AU412" s="246" t="n">
        <f aca="false">SUM(AU413:AU414)</f>
        <v>3800</v>
      </c>
      <c r="AV412" s="246" t="n">
        <f aca="false">SUM(AV413:AV414)</f>
        <v>0</v>
      </c>
      <c r="AW412" s="246" t="n">
        <f aca="false">SUM(AR412+AU412-AV412)</f>
        <v>3800</v>
      </c>
      <c r="AX412" s="45"/>
      <c r="AY412" s="45"/>
      <c r="AZ412" s="45"/>
      <c r="BA412" s="45"/>
      <c r="BB412" s="45"/>
      <c r="BC412" s="45"/>
      <c r="BD412" s="45" t="n">
        <f aca="false">SUM(AX412+AY412+AZ412+BA412+BB412+BC412)</f>
        <v>0</v>
      </c>
      <c r="BE412" s="45" t="n">
        <f aca="false">SUM(AW412-BD412)</f>
        <v>3800</v>
      </c>
      <c r="BF412" s="45" t="n">
        <f aca="false">SUM(BE412-AW412)</f>
        <v>0</v>
      </c>
      <c r="BG412" s="45" t="n">
        <f aca="false">SUM(BG413:BG414)</f>
        <v>3765.25</v>
      </c>
      <c r="BH412" s="45" t="n">
        <f aca="false">SUM(BH413:BH414)</f>
        <v>10000</v>
      </c>
      <c r="BI412" s="45" t="n">
        <f aca="false">SUM(BI413:BI414)</f>
        <v>10000</v>
      </c>
      <c r="BJ412" s="45" t="n">
        <f aca="false">SUM(BJ413:BJ414)</f>
        <v>7707.18</v>
      </c>
      <c r="BK412" s="45"/>
      <c r="BL412" s="45"/>
      <c r="BM412" s="46" t="n">
        <f aca="false">SUM(BJ412/BI412*100)</f>
        <v>77.0718</v>
      </c>
    </row>
    <row r="413" customFormat="false" ht="12.75" hidden="true" customHeight="false" outlineLevel="0" collapsed="false">
      <c r="A413" s="238"/>
      <c r="B413" s="234"/>
      <c r="C413" s="234"/>
      <c r="D413" s="234"/>
      <c r="E413" s="234"/>
      <c r="F413" s="234"/>
      <c r="G413" s="234"/>
      <c r="H413" s="234"/>
      <c r="I413" s="244" t="n">
        <v>32334</v>
      </c>
      <c r="J413" s="245" t="s">
        <v>837</v>
      </c>
      <c r="K413" s="234"/>
      <c r="L413" s="234"/>
      <c r="M413" s="234"/>
      <c r="N413" s="234"/>
      <c r="O413" s="234"/>
      <c r="P413" s="244"/>
      <c r="Q413" s="245"/>
      <c r="R413" s="237"/>
      <c r="S413" s="246"/>
      <c r="T413" s="246"/>
      <c r="U413" s="246"/>
      <c r="V413" s="246"/>
      <c r="W413" s="246"/>
      <c r="X413" s="246" t="n">
        <v>5000</v>
      </c>
      <c r="Y413" s="246" t="n">
        <v>0</v>
      </c>
      <c r="Z413" s="246" t="n">
        <v>1000</v>
      </c>
      <c r="AA413" s="246" t="n">
        <v>0</v>
      </c>
      <c r="AB413" s="246" t="n">
        <v>535</v>
      </c>
      <c r="AC413" s="246" t="n">
        <v>0</v>
      </c>
      <c r="AD413" s="246"/>
      <c r="AE413" s="246"/>
      <c r="AF413" s="246"/>
      <c r="AG413" s="248" t="n">
        <f aca="false">SUM(AD413+AE413-AF413)</f>
        <v>0</v>
      </c>
      <c r="AH413" s="246" t="n">
        <v>3685</v>
      </c>
      <c r="AI413" s="246" t="n">
        <v>5000</v>
      </c>
      <c r="AJ413" s="45" t="n">
        <v>0</v>
      </c>
      <c r="AK413" s="246" t="n">
        <v>5000</v>
      </c>
      <c r="AL413" s="246"/>
      <c r="AM413" s="246"/>
      <c r="AN413" s="45" t="n">
        <f aca="false">SUM(AK413+AL413-AM413)</f>
        <v>5000</v>
      </c>
      <c r="AO413" s="237" t="n">
        <f aca="false">SUM(AN413/$AN$2)</f>
        <v>663.61404207313</v>
      </c>
      <c r="AP413" s="45" t="n">
        <v>10000</v>
      </c>
      <c r="AQ413" s="45"/>
      <c r="AR413" s="45"/>
      <c r="AS413" s="237" t="n">
        <v>3765.25</v>
      </c>
      <c r="AT413" s="45" t="n">
        <v>3765.25</v>
      </c>
      <c r="AU413" s="45" t="n">
        <v>3800</v>
      </c>
      <c r="AV413" s="45"/>
      <c r="AW413" s="45" t="n">
        <f aca="false">SUM(AR413+AU413-AV413)</f>
        <v>3800</v>
      </c>
      <c r="AX413" s="45"/>
      <c r="AY413" s="45"/>
      <c r="AZ413" s="45" t="n">
        <v>3800</v>
      </c>
      <c r="BA413" s="45"/>
      <c r="BB413" s="45"/>
      <c r="BC413" s="45"/>
      <c r="BD413" s="45" t="n">
        <f aca="false">SUM(AX413+AY413+AZ413+BA413+BB413+BC413)</f>
        <v>3800</v>
      </c>
      <c r="BE413" s="45" t="n">
        <f aca="false">SUM(AW413-BD413)</f>
        <v>0</v>
      </c>
      <c r="BF413" s="45" t="n">
        <f aca="false">SUM(BE413-AW413)</f>
        <v>-3800</v>
      </c>
      <c r="BG413" s="45" t="n">
        <v>3765.25</v>
      </c>
      <c r="BH413" s="45" t="n">
        <v>10000</v>
      </c>
      <c r="BI413" s="45" t="n">
        <v>10000</v>
      </c>
      <c r="BJ413" s="45" t="n">
        <v>7707.18</v>
      </c>
      <c r="BK413" s="45"/>
      <c r="BL413" s="45"/>
      <c r="BM413" s="46" t="n">
        <f aca="false">SUM(BJ413/BI413*100)</f>
        <v>77.0718</v>
      </c>
    </row>
    <row r="414" customFormat="false" ht="12.75" hidden="true" customHeight="false" outlineLevel="0" collapsed="false">
      <c r="A414" s="238"/>
      <c r="B414" s="234"/>
      <c r="C414" s="234"/>
      <c r="D414" s="234"/>
      <c r="E414" s="234"/>
      <c r="F414" s="234"/>
      <c r="G414" s="234"/>
      <c r="H414" s="234"/>
      <c r="I414" s="244" t="n">
        <v>32363</v>
      </c>
      <c r="J414" s="245" t="s">
        <v>838</v>
      </c>
      <c r="K414" s="234"/>
      <c r="L414" s="234"/>
      <c r="M414" s="234"/>
      <c r="N414" s="234"/>
      <c r="O414" s="234"/>
      <c r="P414" s="244"/>
      <c r="Q414" s="245"/>
      <c r="R414" s="237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 t="n">
        <v>6000</v>
      </c>
      <c r="AE414" s="246"/>
      <c r="AF414" s="246"/>
      <c r="AG414" s="248" t="n">
        <f aca="false">SUM(AD414+AE414-AF414)</f>
        <v>6000</v>
      </c>
      <c r="AH414" s="246" t="n">
        <v>5160</v>
      </c>
      <c r="AI414" s="246" t="n">
        <v>0</v>
      </c>
      <c r="AJ414" s="45" t="n">
        <v>0</v>
      </c>
      <c r="AK414" s="246"/>
      <c r="AL414" s="246"/>
      <c r="AM414" s="246"/>
      <c r="AN414" s="45" t="n">
        <f aca="false">SUM(AK414+AL414-AM414)</f>
        <v>0</v>
      </c>
      <c r="AO414" s="237" t="n">
        <f aca="false">SUM(AN414/$AN$2)</f>
        <v>0</v>
      </c>
      <c r="AP414" s="45"/>
      <c r="AQ414" s="45"/>
      <c r="AR414" s="45"/>
      <c r="AS414" s="237"/>
      <c r="AT414" s="45"/>
      <c r="AU414" s="45"/>
      <c r="AV414" s="45"/>
      <c r="AW414" s="45" t="n">
        <f aca="false">SUM(AR414+AU414-AV414)</f>
        <v>0</v>
      </c>
      <c r="AX414" s="45"/>
      <c r="AY414" s="45"/>
      <c r="AZ414" s="45"/>
      <c r="BA414" s="45"/>
      <c r="BB414" s="45"/>
      <c r="BC414" s="45"/>
      <c r="BD414" s="45" t="n">
        <f aca="false">SUM(AX414+AY414+AZ414+BA414+BB414+BC414)</f>
        <v>0</v>
      </c>
      <c r="BE414" s="45" t="n">
        <f aca="false">SUM(AW414-BD414)</f>
        <v>0</v>
      </c>
      <c r="BF414" s="45" t="n">
        <f aca="false">SUM(BE414-AW414)</f>
        <v>0</v>
      </c>
      <c r="BG414" s="45"/>
      <c r="BH414" s="45"/>
      <c r="BI414" s="45"/>
      <c r="BJ414" s="45"/>
      <c r="BK414" s="45"/>
      <c r="BL414" s="45"/>
      <c r="BM414" s="46" t="n">
        <v>0</v>
      </c>
    </row>
    <row r="415" customFormat="false" ht="12.75" hidden="true" customHeight="false" outlineLevel="0" collapsed="false">
      <c r="A415" s="238"/>
      <c r="B415" s="234"/>
      <c r="C415" s="234"/>
      <c r="D415" s="234"/>
      <c r="E415" s="234"/>
      <c r="F415" s="234"/>
      <c r="G415" s="234"/>
      <c r="H415" s="234"/>
      <c r="I415" s="244" t="n">
        <v>329</v>
      </c>
      <c r="J415" s="245" t="s">
        <v>306</v>
      </c>
      <c r="K415" s="234"/>
      <c r="L415" s="234"/>
      <c r="M415" s="234"/>
      <c r="N415" s="234"/>
      <c r="O415" s="234"/>
      <c r="P415" s="244"/>
      <c r="Q415" s="245"/>
      <c r="R415" s="237"/>
      <c r="S415" s="246" t="n">
        <f aca="false">SUM(S417)</f>
        <v>0</v>
      </c>
      <c r="T415" s="246" t="n">
        <f aca="false">SUM(T417)</f>
        <v>33000</v>
      </c>
      <c r="U415" s="246" t="n">
        <f aca="false">SUM(U416:U417)</f>
        <v>35000</v>
      </c>
      <c r="V415" s="246" t="n">
        <f aca="false">SUM(V417)</f>
        <v>0</v>
      </c>
      <c r="W415" s="246" t="n">
        <f aca="false">SUM(W417)</f>
        <v>0</v>
      </c>
      <c r="X415" s="246" t="n">
        <f aca="false">SUM(X416:X417)</f>
        <v>12000</v>
      </c>
      <c r="Y415" s="246" t="n">
        <f aca="false">SUM(Y416:Y417)</f>
        <v>32000</v>
      </c>
      <c r="Z415" s="246" t="n">
        <f aca="false">SUM(Z416:Z417)</f>
        <v>32000</v>
      </c>
      <c r="AA415" s="246" t="n">
        <f aca="false">SUM(AA416:AA417)</f>
        <v>15000</v>
      </c>
      <c r="AB415" s="246" t="n">
        <f aca="false">SUM(AB416:AB417)</f>
        <v>0</v>
      </c>
      <c r="AC415" s="246" t="n">
        <f aca="false">SUM(AC416:AC417)</f>
        <v>30000</v>
      </c>
      <c r="AD415" s="246" t="n">
        <f aca="false">SUM(AD416:AD417)</f>
        <v>24000</v>
      </c>
      <c r="AE415" s="246" t="n">
        <f aca="false">SUM(AE416:AE417)</f>
        <v>0</v>
      </c>
      <c r="AF415" s="246" t="n">
        <f aca="false">SUM(AF416:AF417)</f>
        <v>0</v>
      </c>
      <c r="AG415" s="246" t="n">
        <f aca="false">SUM(AG416:AG417)</f>
        <v>24000</v>
      </c>
      <c r="AH415" s="246" t="n">
        <f aca="false">SUM(AH416:AH417)</f>
        <v>4299</v>
      </c>
      <c r="AI415" s="246" t="n">
        <f aca="false">SUM(AI416:AI417)</f>
        <v>0</v>
      </c>
      <c r="AJ415" s="45" t="n">
        <v>0</v>
      </c>
      <c r="AK415" s="246" t="n">
        <v>0</v>
      </c>
      <c r="AL415" s="246"/>
      <c r="AM415" s="246"/>
      <c r="AN415" s="45" t="n">
        <f aca="false">SUM(AK415+AL415-AM415)</f>
        <v>0</v>
      </c>
      <c r="AO415" s="237" t="n">
        <f aca="false">SUM(AN415/$AN$2)</f>
        <v>0</v>
      </c>
      <c r="AP415" s="45"/>
      <c r="AQ415" s="45"/>
      <c r="AR415" s="45" t="n">
        <v>12210.51</v>
      </c>
      <c r="AS415" s="237"/>
      <c r="AT415" s="237" t="n">
        <f aca="false">SUM(AT416:AT417)</f>
        <v>300</v>
      </c>
      <c r="AU415" s="237" t="n">
        <f aca="false">SUM(AU416:AU417)</f>
        <v>300</v>
      </c>
      <c r="AV415" s="237" t="n">
        <f aca="false">SUM(AV416:AV417)</f>
        <v>0</v>
      </c>
      <c r="AW415" s="45" t="n">
        <f aca="false">SUM(AR415+AU415-AV415)</f>
        <v>12510.51</v>
      </c>
      <c r="AX415" s="45"/>
      <c r="AY415" s="45"/>
      <c r="AZ415" s="45"/>
      <c r="BA415" s="45"/>
      <c r="BB415" s="45"/>
      <c r="BC415" s="45"/>
      <c r="BD415" s="45" t="n">
        <f aca="false">SUM(AX415+AY415+AZ415+BA415+BB415+BC415)</f>
        <v>0</v>
      </c>
      <c r="BE415" s="45" t="n">
        <f aca="false">SUM(AW415-BD415)</f>
        <v>12510.51</v>
      </c>
      <c r="BF415" s="45" t="n">
        <f aca="false">SUM(BE415-AW415)</f>
        <v>0</v>
      </c>
      <c r="BG415" s="45" t="n">
        <f aca="false">SUM(BG416:BG417)</f>
        <v>0</v>
      </c>
      <c r="BH415" s="45" t="n">
        <f aca="false">SUM(BH416:BH417)</f>
        <v>50000</v>
      </c>
      <c r="BI415" s="45" t="n">
        <f aca="false">SUM(BI416:BI417)</f>
        <v>50000</v>
      </c>
      <c r="BJ415" s="45" t="n">
        <f aca="false">SUM(BJ416:BJ417)</f>
        <v>0</v>
      </c>
      <c r="BK415" s="45"/>
      <c r="BL415" s="45"/>
      <c r="BM415" s="46" t="n">
        <f aca="false">SUM(BJ415/BI415*100)</f>
        <v>0</v>
      </c>
    </row>
    <row r="416" customFormat="false" ht="12.75" hidden="true" customHeight="false" outlineLevel="0" collapsed="false">
      <c r="A416" s="238"/>
      <c r="B416" s="234"/>
      <c r="C416" s="234"/>
      <c r="D416" s="234"/>
      <c r="E416" s="234"/>
      <c r="F416" s="234"/>
      <c r="G416" s="234"/>
      <c r="H416" s="234"/>
      <c r="I416" s="244" t="n">
        <v>32931</v>
      </c>
      <c r="J416" s="245" t="s">
        <v>312</v>
      </c>
      <c r="K416" s="234"/>
      <c r="L416" s="234"/>
      <c r="M416" s="234"/>
      <c r="N416" s="234"/>
      <c r="O416" s="234"/>
      <c r="P416" s="244"/>
      <c r="Q416" s="245"/>
      <c r="R416" s="237"/>
      <c r="S416" s="246"/>
      <c r="T416" s="246"/>
      <c r="U416" s="246" t="n">
        <v>2000</v>
      </c>
      <c r="V416" s="246"/>
      <c r="W416" s="246"/>
      <c r="X416" s="246" t="n">
        <v>2000</v>
      </c>
      <c r="Y416" s="246" t="n">
        <v>2000</v>
      </c>
      <c r="Z416" s="246" t="n">
        <v>2000</v>
      </c>
      <c r="AA416" s="246" t="n">
        <v>15000</v>
      </c>
      <c r="AB416" s="246"/>
      <c r="AC416" s="246" t="n">
        <v>30000</v>
      </c>
      <c r="AD416" s="246" t="n">
        <v>24000</v>
      </c>
      <c r="AE416" s="246"/>
      <c r="AF416" s="246"/>
      <c r="AG416" s="248" t="n">
        <f aca="false">SUM(AD416+AE416-AF416)</f>
        <v>24000</v>
      </c>
      <c r="AH416" s="246" t="n">
        <v>4299</v>
      </c>
      <c r="AI416" s="246" t="n">
        <v>0</v>
      </c>
      <c r="AJ416" s="45" t="n">
        <v>0</v>
      </c>
      <c r="AK416" s="246" t="n">
        <v>0</v>
      </c>
      <c r="AL416" s="246"/>
      <c r="AM416" s="246"/>
      <c r="AN416" s="45" t="n">
        <f aca="false">SUM(AK416+AL416-AM416)</f>
        <v>0</v>
      </c>
      <c r="AO416" s="237" t="n">
        <f aca="false">SUM(AN416/$AN$2)</f>
        <v>0</v>
      </c>
      <c r="AP416" s="45"/>
      <c r="AQ416" s="45"/>
      <c r="AR416" s="45" t="n">
        <v>0</v>
      </c>
      <c r="AS416" s="237" t="n">
        <v>300</v>
      </c>
      <c r="AT416" s="45" t="n">
        <v>300</v>
      </c>
      <c r="AU416" s="45" t="n">
        <v>300</v>
      </c>
      <c r="AV416" s="45"/>
      <c r="AW416" s="45" t="n">
        <f aca="false">SUM(AR416+AU416-AV416)</f>
        <v>300</v>
      </c>
      <c r="AX416" s="45"/>
      <c r="AY416" s="45"/>
      <c r="AZ416" s="45" t="n">
        <v>300</v>
      </c>
      <c r="BA416" s="45"/>
      <c r="BB416" s="45"/>
      <c r="BC416" s="45"/>
      <c r="BD416" s="45" t="n">
        <f aca="false">SUM(AX416+AY416+AZ416+BA416+BB416+BC416)</f>
        <v>300</v>
      </c>
      <c r="BE416" s="45" t="n">
        <f aca="false">SUM(AW416-BD416)</f>
        <v>0</v>
      </c>
      <c r="BF416" s="45" t="n">
        <f aca="false">SUM(BE416-AW416)</f>
        <v>-300</v>
      </c>
      <c r="BG416" s="45"/>
      <c r="BH416" s="45" t="n">
        <v>20000</v>
      </c>
      <c r="BI416" s="45" t="n">
        <v>20000</v>
      </c>
      <c r="BJ416" s="45"/>
      <c r="BK416" s="45"/>
      <c r="BL416" s="45"/>
      <c r="BM416" s="46" t="n">
        <f aca="false">SUM(BJ416/BI416*100)</f>
        <v>0</v>
      </c>
    </row>
    <row r="417" customFormat="false" ht="13.5" hidden="true" customHeight="false" outlineLevel="0" collapsed="false">
      <c r="A417" s="257"/>
      <c r="B417" s="258"/>
      <c r="C417" s="258"/>
      <c r="D417" s="258"/>
      <c r="E417" s="258"/>
      <c r="F417" s="258"/>
      <c r="G417" s="258"/>
      <c r="H417" s="258"/>
      <c r="I417" s="259" t="n">
        <v>32991</v>
      </c>
      <c r="J417" s="260" t="s">
        <v>306</v>
      </c>
      <c r="K417" s="258"/>
      <c r="L417" s="258"/>
      <c r="M417" s="258"/>
      <c r="N417" s="258"/>
      <c r="O417" s="258"/>
      <c r="P417" s="259"/>
      <c r="Q417" s="260"/>
      <c r="R417" s="261"/>
      <c r="S417" s="262"/>
      <c r="T417" s="262" t="n">
        <v>33000</v>
      </c>
      <c r="U417" s="262" t="n">
        <v>33000</v>
      </c>
      <c r="V417" s="262"/>
      <c r="W417" s="262"/>
      <c r="X417" s="262" t="n">
        <v>10000</v>
      </c>
      <c r="Y417" s="262" t="n">
        <v>30000</v>
      </c>
      <c r="Z417" s="262" t="n">
        <v>30000</v>
      </c>
      <c r="AA417" s="262" t="n">
        <v>0</v>
      </c>
      <c r="AB417" s="262"/>
      <c r="AC417" s="262" t="n">
        <v>0</v>
      </c>
      <c r="AD417" s="262"/>
      <c r="AE417" s="262"/>
      <c r="AF417" s="262"/>
      <c r="AG417" s="263" t="n">
        <f aca="false">SUM(AC417+AE417-AF417)</f>
        <v>0</v>
      </c>
      <c r="AH417" s="262"/>
      <c r="AI417" s="262" t="n">
        <v>0</v>
      </c>
      <c r="AJ417" s="82" t="n">
        <v>0</v>
      </c>
      <c r="AK417" s="262" t="n">
        <v>0</v>
      </c>
      <c r="AL417" s="262"/>
      <c r="AM417" s="262"/>
      <c r="AN417" s="82" t="n">
        <f aca="false">SUM(AK417+AL417-AM417)</f>
        <v>0</v>
      </c>
      <c r="AO417" s="261" t="n">
        <f aca="false">SUM(AN417/$AN$2)</f>
        <v>0</v>
      </c>
      <c r="AP417" s="82"/>
      <c r="AQ417" s="82"/>
      <c r="AR417" s="82" t="n">
        <v>12210.51</v>
      </c>
      <c r="AS417" s="261"/>
      <c r="AT417" s="82"/>
      <c r="AU417" s="82"/>
      <c r="AV417" s="82"/>
      <c r="AW417" s="82" t="n">
        <f aca="false">SUM(AR417+AU417-AV417)</f>
        <v>12210.51</v>
      </c>
      <c r="AX417" s="82"/>
      <c r="AY417" s="82"/>
      <c r="AZ417" s="82" t="n">
        <v>12210.51</v>
      </c>
      <c r="BA417" s="82"/>
      <c r="BB417" s="82"/>
      <c r="BC417" s="82"/>
      <c r="BD417" s="82" t="n">
        <f aca="false">SUM(AX417+AY417+AZ417+BA417+BB417+BC417)</f>
        <v>12210.51</v>
      </c>
      <c r="BE417" s="82" t="n">
        <f aca="false">SUM(AW417-BD417)</f>
        <v>0</v>
      </c>
      <c r="BF417" s="82" t="n">
        <f aca="false">SUM(BE417-AW417)</f>
        <v>-12210.51</v>
      </c>
      <c r="BG417" s="82"/>
      <c r="BH417" s="82" t="n">
        <v>30000</v>
      </c>
      <c r="BI417" s="82" t="n">
        <v>30000</v>
      </c>
      <c r="BJ417" s="82"/>
      <c r="BK417" s="82"/>
      <c r="BL417" s="82"/>
      <c r="BM417" s="63" t="n">
        <f aca="false">SUM(BJ417/BI417*100)</f>
        <v>0</v>
      </c>
    </row>
    <row r="418" customFormat="false" ht="12.75" hidden="true" customHeight="false" outlineLevel="0" collapsed="false">
      <c r="A418" s="264"/>
      <c r="B418" s="212"/>
      <c r="C418" s="212"/>
      <c r="D418" s="212"/>
      <c r="E418" s="212"/>
      <c r="F418" s="212"/>
      <c r="G418" s="212"/>
      <c r="H418" s="212"/>
      <c r="I418" s="217"/>
      <c r="J418" s="213"/>
      <c r="K418" s="212"/>
      <c r="L418" s="212"/>
      <c r="M418" s="212"/>
      <c r="N418" s="212"/>
      <c r="O418" s="212"/>
      <c r="P418" s="217"/>
      <c r="Q418" s="213"/>
      <c r="R418" s="265"/>
      <c r="S418" s="210"/>
      <c r="T418" s="210"/>
      <c r="U418" s="21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/>
      <c r="AF418" s="210"/>
      <c r="AG418" s="214"/>
      <c r="AN418" s="4"/>
      <c r="AO418" s="265"/>
      <c r="AS418" s="265"/>
      <c r="BF418" s="4"/>
      <c r="BT418" s="4"/>
    </row>
    <row r="419" customFormat="false" ht="12.75" hidden="true" customHeight="false" outlineLevel="0" collapsed="false">
      <c r="A419" s="264"/>
      <c r="B419" s="212"/>
      <c r="C419" s="212"/>
      <c r="D419" s="212"/>
      <c r="E419" s="212"/>
      <c r="F419" s="212"/>
      <c r="G419" s="212"/>
      <c r="H419" s="212"/>
      <c r="I419" s="217"/>
      <c r="J419" s="213"/>
      <c r="K419" s="212"/>
      <c r="L419" s="212"/>
      <c r="M419" s="212"/>
      <c r="N419" s="212"/>
      <c r="O419" s="212"/>
      <c r="P419" s="217"/>
      <c r="Q419" s="213"/>
      <c r="R419" s="265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/>
      <c r="AF419" s="210"/>
      <c r="AG419" s="214"/>
      <c r="AN419" s="4"/>
      <c r="AO419" s="265"/>
      <c r="AS419" s="265"/>
      <c r="BT419" s="4"/>
    </row>
    <row r="420" customFormat="false" ht="12.75" hidden="true" customHeight="false" outlineLevel="0" collapsed="false">
      <c r="A420" s="264"/>
      <c r="B420" s="212"/>
      <c r="C420" s="212"/>
      <c r="D420" s="212"/>
      <c r="E420" s="212"/>
      <c r="F420" s="212"/>
      <c r="G420" s="212"/>
      <c r="H420" s="212"/>
      <c r="I420" s="217"/>
      <c r="J420" s="213"/>
      <c r="K420" s="212"/>
      <c r="L420" s="212"/>
      <c r="M420" s="212"/>
      <c r="N420" s="212"/>
      <c r="O420" s="212"/>
      <c r="P420" s="217"/>
      <c r="Q420" s="213"/>
      <c r="R420" s="265"/>
      <c r="S420" s="210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4"/>
      <c r="AN420" s="4"/>
      <c r="AO420" s="265"/>
      <c r="AS420" s="265"/>
      <c r="BT420" s="4"/>
    </row>
    <row r="421" customFormat="false" ht="12.75" hidden="true" customHeight="false" outlineLevel="0" collapsed="false">
      <c r="A421" s="213"/>
      <c r="B421" s="212"/>
      <c r="C421" s="212"/>
      <c r="D421" s="212"/>
      <c r="E421" s="212"/>
      <c r="F421" s="212"/>
      <c r="G421" s="212"/>
      <c r="H421" s="212"/>
      <c r="I421" s="217"/>
      <c r="J421" s="213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3"/>
      <c r="W421" s="213"/>
      <c r="X421" s="210"/>
      <c r="Y421" s="210"/>
      <c r="Z421" s="210"/>
      <c r="AA421" s="210"/>
      <c r="AB421" s="210"/>
      <c r="AC421" s="210"/>
      <c r="AD421" s="210"/>
      <c r="AE421" s="210"/>
      <c r="AF421" s="210"/>
      <c r="AG421" s="214"/>
    </row>
    <row r="422" customFormat="false" ht="12.75" hidden="true" customHeight="false" outlineLevel="0" collapsed="false">
      <c r="A422" s="213"/>
      <c r="B422" s="212"/>
      <c r="C422" s="212"/>
      <c r="D422" s="212"/>
      <c r="E422" s="212"/>
      <c r="F422" s="212"/>
      <c r="G422" s="212"/>
      <c r="H422" s="212"/>
      <c r="I422" s="217"/>
      <c r="J422" s="213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3"/>
      <c r="W422" s="213"/>
      <c r="X422" s="210"/>
      <c r="Y422" s="210"/>
      <c r="Z422" s="210"/>
      <c r="AA422" s="210"/>
      <c r="AB422" s="210"/>
      <c r="AC422" s="210"/>
      <c r="AD422" s="210"/>
      <c r="AE422" s="210"/>
      <c r="AF422" s="210"/>
      <c r="AG422" s="214"/>
    </row>
    <row r="423" customFormat="false" ht="13.5" hidden="false" customHeight="false" outlineLevel="0" collapsed="false">
      <c r="A423" s="213"/>
      <c r="B423" s="212"/>
      <c r="C423" s="212"/>
      <c r="D423" s="212"/>
      <c r="E423" s="212"/>
      <c r="F423" s="212"/>
      <c r="G423" s="212"/>
      <c r="H423" s="212"/>
      <c r="I423" s="217"/>
      <c r="J423" s="213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3"/>
      <c r="W423" s="213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214"/>
    </row>
    <row r="424" customFormat="false" ht="33.75" hidden="false" customHeight="true" outlineLevel="0" collapsed="false">
      <c r="A424" s="213"/>
      <c r="B424" s="212"/>
      <c r="C424" s="212"/>
      <c r="D424" s="212"/>
      <c r="E424" s="212"/>
      <c r="F424" s="212"/>
      <c r="G424" s="212"/>
      <c r="H424" s="212"/>
      <c r="I424" s="266"/>
      <c r="J424" s="267" t="s">
        <v>839</v>
      </c>
      <c r="K424" s="268"/>
      <c r="L424" s="268"/>
      <c r="M424" s="268"/>
      <c r="N424" s="268"/>
      <c r="O424" s="268"/>
      <c r="P424" s="268"/>
      <c r="Q424" s="268"/>
      <c r="R424" s="268"/>
      <c r="S424" s="268"/>
      <c r="T424" s="268"/>
      <c r="U424" s="268"/>
      <c r="V424" s="269"/>
      <c r="W424" s="269"/>
      <c r="X424" s="268"/>
      <c r="Y424" s="268"/>
      <c r="Z424" s="268"/>
      <c r="AA424" s="224" t="s">
        <v>513</v>
      </c>
      <c r="AB424" s="224" t="s">
        <v>514</v>
      </c>
      <c r="AC424" s="224" t="s">
        <v>515</v>
      </c>
      <c r="AD424" s="224"/>
      <c r="AE424" s="224" t="s">
        <v>24</v>
      </c>
      <c r="AF424" s="224" t="s">
        <v>25</v>
      </c>
      <c r="AG424" s="224" t="s">
        <v>69</v>
      </c>
      <c r="AH424" s="270"/>
      <c r="AI424" s="224" t="s">
        <v>517</v>
      </c>
      <c r="AJ424" s="22"/>
      <c r="AK424" s="224" t="s">
        <v>518</v>
      </c>
      <c r="AL424" s="224" t="s">
        <v>24</v>
      </c>
      <c r="AM424" s="224" t="s">
        <v>25</v>
      </c>
      <c r="AN424" s="224" t="s">
        <v>840</v>
      </c>
      <c r="AO424" s="224" t="s">
        <v>519</v>
      </c>
      <c r="AP424" s="224" t="s">
        <v>468</v>
      </c>
      <c r="AQ424" s="224"/>
      <c r="AR424" s="224" t="s">
        <v>520</v>
      </c>
      <c r="AS424" s="224" t="s">
        <v>841</v>
      </c>
      <c r="AT424" s="224" t="s">
        <v>468</v>
      </c>
      <c r="AU424" s="224" t="s">
        <v>24</v>
      </c>
      <c r="AV424" s="224" t="s">
        <v>25</v>
      </c>
      <c r="AW424" s="224" t="s">
        <v>520</v>
      </c>
      <c r="AX424" s="225" t="n">
        <f aca="false">SUM(AX419-AX418)</f>
        <v>0</v>
      </c>
      <c r="AY424" s="225" t="n">
        <f aca="false">SUM(AY419-AY418)</f>
        <v>0</v>
      </c>
      <c r="AZ424" s="225" t="n">
        <f aca="false">SUM(AZ419-AZ418)</f>
        <v>0</v>
      </c>
      <c r="BA424" s="225" t="n">
        <f aca="false">SUM(BA419-BA418)</f>
        <v>0</v>
      </c>
      <c r="BB424" s="225" t="n">
        <f aca="false">SUM(BB419-BB418)</f>
        <v>0</v>
      </c>
      <c r="BC424" s="225" t="n">
        <f aca="false">SUM(BC419-BC418)</f>
        <v>0</v>
      </c>
      <c r="BD424" s="225" t="n">
        <f aca="false">SUM(BD419-BD418)</f>
        <v>0</v>
      </c>
      <c r="BE424" s="225"/>
      <c r="BF424" s="226"/>
      <c r="BG424" s="225"/>
      <c r="BH424" s="271" t="s">
        <v>842</v>
      </c>
      <c r="BI424" s="23" t="s">
        <v>26</v>
      </c>
      <c r="BJ424" s="22" t="s">
        <v>27</v>
      </c>
      <c r="BK424" s="23" t="s">
        <v>28</v>
      </c>
      <c r="BL424" s="22" t="s">
        <v>29</v>
      </c>
      <c r="BM424" s="23" t="s">
        <v>30</v>
      </c>
      <c r="BN424" s="22" t="s">
        <v>31</v>
      </c>
      <c r="BO424" s="23" t="s">
        <v>28</v>
      </c>
      <c r="BP424" s="23" t="s">
        <v>30</v>
      </c>
      <c r="BQ424" s="23" t="s">
        <v>30</v>
      </c>
      <c r="BR424" s="24" t="s">
        <v>31</v>
      </c>
    </row>
    <row r="425" customFormat="false" ht="12.75" hidden="false" customHeight="false" outlineLevel="0" collapsed="false">
      <c r="A425" s="213"/>
      <c r="B425" s="212"/>
      <c r="C425" s="212"/>
      <c r="D425" s="212"/>
      <c r="E425" s="212"/>
      <c r="F425" s="212"/>
      <c r="G425" s="212"/>
      <c r="H425" s="212"/>
      <c r="I425" s="272" t="s">
        <v>843</v>
      </c>
      <c r="J425" s="231" t="s">
        <v>844</v>
      </c>
      <c r="K425" s="232"/>
      <c r="L425" s="232"/>
      <c r="M425" s="232"/>
      <c r="N425" s="232"/>
      <c r="O425" s="232"/>
      <c r="P425" s="232"/>
      <c r="Q425" s="232"/>
      <c r="R425" s="232"/>
      <c r="S425" s="232"/>
      <c r="T425" s="232"/>
      <c r="U425" s="232"/>
      <c r="V425" s="231"/>
      <c r="W425" s="231"/>
      <c r="X425" s="232"/>
      <c r="Y425" s="232"/>
      <c r="Z425" s="232"/>
      <c r="AA425" s="232" t="e">
        <f aca="false">SUM(AA10+AA20+AA29+AA117+AA393+#REF!+AA127)</f>
        <v>#REF!</v>
      </c>
      <c r="AB425" s="232" t="e">
        <f aca="false">SUM(AB10+AB20+AB29+AB117+AB393+#REF!+AB127)</f>
        <v>#REF!</v>
      </c>
      <c r="AC425" s="232" t="e">
        <f aca="false">SUM(AC10+AC20+AC29+AC117+AC393+#REF!+AC127)</f>
        <v>#REF!</v>
      </c>
      <c r="AD425" s="232"/>
      <c r="AE425" s="232" t="e">
        <f aca="false">SUM(AE10+AE20+AE29+AE117+AE393+#REF!+AE127)</f>
        <v>#REF!</v>
      </c>
      <c r="AF425" s="232" t="e">
        <f aca="false">SUM(AF10+AF20+AF29+AF117+AF393+#REF!+AF127)</f>
        <v>#REF!</v>
      </c>
      <c r="AG425" s="232" t="e">
        <f aca="false">SUM(AG10+AG20+AG29+AG117+AG393+#REF!+AG127)</f>
        <v>#REF!</v>
      </c>
      <c r="AH425" s="232" t="e">
        <f aca="false">SUM(AH10+AH20+AH29+AH117+AH393+#REF!+AH127)</f>
        <v>#REF!</v>
      </c>
      <c r="AI425" s="232" t="e">
        <f aca="false">SUM(AI10+AI20+AI29+AI117+AI393+#REF!+AI127)</f>
        <v>#REF!</v>
      </c>
      <c r="AJ425" s="232" t="e">
        <f aca="false">SUM(AJ10+AJ20+AJ29+AJ117+AJ393+#REF!+AJ127)</f>
        <v>#REF!</v>
      </c>
      <c r="AK425" s="232" t="e">
        <f aca="false">SUM(AK10+AK20+AK29+AK117+AK393+#REF!+AK127)</f>
        <v>#REF!</v>
      </c>
      <c r="AL425" s="232" t="e">
        <f aca="false">SUM(AL10+AL20+AL29+AL117+AL393+#REF!+AL127)</f>
        <v>#REF!</v>
      </c>
      <c r="AM425" s="232" t="e">
        <f aca="false">SUM(AM10+AM20+AM29+AM117+AM393+#REF!+AM127)</f>
        <v>#REF!</v>
      </c>
      <c r="AN425" s="232" t="e">
        <f aca="false">SUM(AN10+AN20+AN29+AN117+AN393+#REF!+AN127)</f>
        <v>#REF!</v>
      </c>
      <c r="AO425" s="232" t="n">
        <v>467006.66</v>
      </c>
      <c r="AP425" s="232" t="e">
        <f aca="false">SUM(AP10+AP20+AP29+AP117+AP393+#REF!+AP127)</f>
        <v>#REF!</v>
      </c>
      <c r="AQ425" s="232" t="e">
        <f aca="false">SUM(AQ10+AQ20+AQ29+AQ117+AQ393+#REF!+AQ127)</f>
        <v>#REF!</v>
      </c>
      <c r="AR425" s="232" t="n">
        <f aca="false">SUM(AR10+AR20+AR29+AR117+AR393+AR127)</f>
        <v>408653.527108634</v>
      </c>
      <c r="AS425" s="232" t="n">
        <f aca="false">SUM(AS10+AS20+AS29+AS117+AS393+AS127)</f>
        <v>0</v>
      </c>
      <c r="AT425" s="232" t="n">
        <f aca="false">SUM(AT10+AT20+AT29+AT117+AT393+AT127)</f>
        <v>283989.5</v>
      </c>
      <c r="AU425" s="232" t="n">
        <f aca="false">SUM(AU10+AU20+AU29+AU117+AU393+AU127)</f>
        <v>180856.21</v>
      </c>
      <c r="AV425" s="232" t="n">
        <f aca="false">SUM(AV10+AV20+AV29+AV117+AV393+AV127)</f>
        <v>15334.06</v>
      </c>
      <c r="AW425" s="232" t="n">
        <f aca="false">SUM(AW10+AW20+AW29+AW117+AW393+AW127)</f>
        <v>574175.677108634</v>
      </c>
      <c r="AX425" s="232" t="n">
        <f aca="false">SUM(AX10+AX20+AX29+AX117+AX393+AX127)</f>
        <v>0</v>
      </c>
      <c r="AY425" s="232" t="n">
        <f aca="false">SUM(AY10+AY20+AY29+AY117+AY393+AY127)</f>
        <v>0</v>
      </c>
      <c r="AZ425" s="232" t="n">
        <f aca="false">SUM(AZ10+AZ20+AZ29+AZ117+AZ393+AZ127)</f>
        <v>0</v>
      </c>
      <c r="BA425" s="232" t="n">
        <f aca="false">SUM(BA10+BA20+BA29+BA117+BA393+BA127)</f>
        <v>0</v>
      </c>
      <c r="BB425" s="232" t="n">
        <f aca="false">SUM(BB10+BB20+BB29+BB117+BB393+BB127)</f>
        <v>0</v>
      </c>
      <c r="BC425" s="232" t="n">
        <f aca="false">SUM(BC10+BC20+BC29+BC117+BC393+BC127)</f>
        <v>0</v>
      </c>
      <c r="BD425" s="232" t="e">
        <f aca="false">SUM(BD10+BD20+BD29+BD117+BD393+BD127)</f>
        <v>#VALUE!</v>
      </c>
      <c r="BE425" s="232" t="n">
        <f aca="false">SUM(BE10+BE20+BE29+BE117+BE393+BE127)</f>
        <v>555625.326056805</v>
      </c>
      <c r="BF425" s="232" t="n">
        <f aca="false">SUM(BF10+BF20+BF29+BF117+BF393+BF127)</f>
        <v>0</v>
      </c>
      <c r="BG425" s="232" t="n">
        <f aca="false">SUM(BG10+BG20+BG29+BG117+BG393+BG127)</f>
        <v>0</v>
      </c>
      <c r="BH425" s="232" t="n">
        <v>200294.62</v>
      </c>
      <c r="BI425" s="232" t="n">
        <v>235061.73</v>
      </c>
      <c r="BJ425" s="232"/>
      <c r="BK425" s="232" t="n">
        <f aca="false">SUM(BK10+BK20+BK29+BK117+BK393+BK127)</f>
        <v>726800</v>
      </c>
      <c r="BL425" s="232" t="n">
        <f aca="false">SUM(BL10+BL20+BL29+BL117+BL393+BL127)</f>
        <v>693800</v>
      </c>
      <c r="BM425" s="180"/>
      <c r="BN425" s="180" t="n">
        <v>796044</v>
      </c>
      <c r="BO425" s="180" t="n">
        <v>796044</v>
      </c>
      <c r="BP425" s="180" t="n">
        <v>790720</v>
      </c>
      <c r="BQ425" s="180" t="n">
        <v>382367.29</v>
      </c>
      <c r="BR425" s="34" t="n">
        <f aca="false">SUM(BQ425/BO425*100)</f>
        <v>48.0334365939571</v>
      </c>
    </row>
    <row r="426" customFormat="false" ht="12.75" hidden="false" customHeight="false" outlineLevel="0" collapsed="false">
      <c r="A426" s="213"/>
      <c r="B426" s="212"/>
      <c r="C426" s="212"/>
      <c r="D426" s="212"/>
      <c r="E426" s="212"/>
      <c r="F426" s="212"/>
      <c r="G426" s="212"/>
      <c r="H426" s="212"/>
      <c r="I426" s="273" t="s">
        <v>845</v>
      </c>
      <c r="J426" s="236" t="s">
        <v>846</v>
      </c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6"/>
      <c r="W426" s="236"/>
      <c r="X426" s="237"/>
      <c r="Y426" s="237"/>
      <c r="Z426" s="237"/>
      <c r="AA426" s="237" t="n">
        <f aca="false">SUM(AA155)</f>
        <v>85000</v>
      </c>
      <c r="AB426" s="237" t="n">
        <f aca="false">SUM(AB155)</f>
        <v>0</v>
      </c>
      <c r="AC426" s="237" t="n">
        <f aca="false">SUM(AC155)</f>
        <v>85000</v>
      </c>
      <c r="AD426" s="237"/>
      <c r="AE426" s="237" t="n">
        <f aca="false">SUM(AE155)</f>
        <v>0</v>
      </c>
      <c r="AF426" s="237" t="n">
        <f aca="false">SUM(AF155)</f>
        <v>0</v>
      </c>
      <c r="AG426" s="237" t="n">
        <f aca="false">SUM(AG155)</f>
        <v>85000</v>
      </c>
      <c r="AH426" s="237" t="n">
        <f aca="false">SUM(AH155)</f>
        <v>0</v>
      </c>
      <c r="AI426" s="237" t="n">
        <f aca="false">SUM(AI155)</f>
        <v>50000</v>
      </c>
      <c r="AJ426" s="237" t="n">
        <f aca="false">SUM(AJ155)</f>
        <v>0</v>
      </c>
      <c r="AK426" s="237" t="n">
        <f aca="false">SUM(AK155)</f>
        <v>50000</v>
      </c>
      <c r="AL426" s="237" t="n">
        <f aca="false">SUM(AL155)</f>
        <v>0</v>
      </c>
      <c r="AM426" s="237" t="n">
        <f aca="false">SUM(AM155)</f>
        <v>0</v>
      </c>
      <c r="AN426" s="237" t="n">
        <f aca="false">SUM(AN155)</f>
        <v>50000</v>
      </c>
      <c r="AO426" s="237" t="n">
        <f aca="false">SUM(AO155)</f>
        <v>6636.1404207313</v>
      </c>
      <c r="AP426" s="237" t="n">
        <f aca="false">SUM(AP155)</f>
        <v>50000</v>
      </c>
      <c r="AQ426" s="237" t="n">
        <f aca="false">SUM(AQ155)</f>
        <v>0</v>
      </c>
      <c r="AR426" s="237" t="n">
        <f aca="false">SUM(AR155)</f>
        <v>6636.1404207313</v>
      </c>
      <c r="AS426" s="237" t="n">
        <f aca="false">SUM(AS155)</f>
        <v>0</v>
      </c>
      <c r="AT426" s="237" t="n">
        <f aca="false">SUM(AT155)</f>
        <v>0</v>
      </c>
      <c r="AU426" s="237" t="n">
        <f aca="false">SUM(AU155)</f>
        <v>0</v>
      </c>
      <c r="AV426" s="237" t="n">
        <f aca="false">SUM(AV155)</f>
        <v>0</v>
      </c>
      <c r="AW426" s="237" t="n">
        <f aca="false">SUM(AW155)</f>
        <v>6636.1404207313</v>
      </c>
      <c r="AX426" s="237" t="n">
        <f aca="false">SUM(AX155)</f>
        <v>0</v>
      </c>
      <c r="AY426" s="237" t="n">
        <f aca="false">SUM(AY155)</f>
        <v>0</v>
      </c>
      <c r="AZ426" s="237" t="n">
        <f aca="false">SUM(AZ155)</f>
        <v>0</v>
      </c>
      <c r="BA426" s="237" t="n">
        <f aca="false">SUM(BA155)</f>
        <v>0</v>
      </c>
      <c r="BB426" s="237" t="n">
        <f aca="false">SUM(BB155)</f>
        <v>0</v>
      </c>
      <c r="BC426" s="237" t="n">
        <f aca="false">SUM(BC155)</f>
        <v>0</v>
      </c>
      <c r="BD426" s="237" t="n">
        <f aca="false">SUM(BD155)</f>
        <v>0</v>
      </c>
      <c r="BE426" s="237" t="n">
        <f aca="false">SUM(BE155)</f>
        <v>6636.1404207313</v>
      </c>
      <c r="BF426" s="237" t="n">
        <f aca="false">SUM(BF155)</f>
        <v>0</v>
      </c>
      <c r="BG426" s="237" t="n">
        <f aca="false">SUM(BG155)</f>
        <v>0</v>
      </c>
      <c r="BH426" s="237" t="n">
        <v>0</v>
      </c>
      <c r="BI426" s="237" t="n">
        <v>0</v>
      </c>
      <c r="BJ426" s="237"/>
      <c r="BK426" s="237" t="n">
        <f aca="false">SUM(BK155)</f>
        <v>6700</v>
      </c>
      <c r="BL426" s="237" t="n">
        <f aca="false">SUM(BL155)</f>
        <v>6700</v>
      </c>
      <c r="BM426" s="187"/>
      <c r="BN426" s="187" t="n">
        <f aca="false">SUM(BI426+BJ426-BM426)</f>
        <v>0</v>
      </c>
      <c r="BO426" s="187" t="n">
        <v>6650</v>
      </c>
      <c r="BP426" s="187" t="n">
        <v>6650</v>
      </c>
      <c r="BQ426" s="187" t="n">
        <v>6650</v>
      </c>
      <c r="BR426" s="46" t="n">
        <f aca="false">SUM(BQ426/BO426*100)</f>
        <v>100</v>
      </c>
    </row>
    <row r="427" customFormat="false" ht="12.75" hidden="false" customHeight="false" outlineLevel="0" collapsed="false">
      <c r="A427" s="213"/>
      <c r="B427" s="212"/>
      <c r="C427" s="212"/>
      <c r="D427" s="212"/>
      <c r="E427" s="212"/>
      <c r="F427" s="212"/>
      <c r="G427" s="212"/>
      <c r="H427" s="212"/>
      <c r="I427" s="274" t="s">
        <v>847</v>
      </c>
      <c r="J427" s="236" t="s">
        <v>848</v>
      </c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6"/>
      <c r="W427" s="236"/>
      <c r="X427" s="237"/>
      <c r="Y427" s="237"/>
      <c r="Z427" s="237"/>
      <c r="AA427" s="237" t="n">
        <f aca="false">SUM(AA162)</f>
        <v>8000</v>
      </c>
      <c r="AB427" s="237" t="n">
        <f aca="false">SUM(AB162)</f>
        <v>0</v>
      </c>
      <c r="AC427" s="237" t="n">
        <f aca="false">SUM(AC162)</f>
        <v>30000</v>
      </c>
      <c r="AD427" s="237"/>
      <c r="AE427" s="237" t="n">
        <f aca="false">SUM(AE162)</f>
        <v>0</v>
      </c>
      <c r="AF427" s="237" t="n">
        <f aca="false">SUM(AF162)</f>
        <v>0</v>
      </c>
      <c r="AG427" s="237" t="n">
        <f aca="false">SUM(AG162)</f>
        <v>10000</v>
      </c>
      <c r="AH427" s="237" t="n">
        <f aca="false">SUM(AH162)</f>
        <v>4997.09</v>
      </c>
      <c r="AI427" s="237" t="n">
        <f aca="false">SUM(AI162)</f>
        <v>10000</v>
      </c>
      <c r="AJ427" s="237" t="n">
        <f aca="false">SUM(AJ162)</f>
        <v>0</v>
      </c>
      <c r="AK427" s="237" t="n">
        <f aca="false">SUM(AK162)</f>
        <v>10000</v>
      </c>
      <c r="AL427" s="237" t="n">
        <f aca="false">SUM(AL162)</f>
        <v>0</v>
      </c>
      <c r="AM427" s="237" t="n">
        <f aca="false">SUM(AM162)</f>
        <v>0</v>
      </c>
      <c r="AN427" s="237" t="n">
        <f aca="false">SUM(AN162)</f>
        <v>10000</v>
      </c>
      <c r="AO427" s="237" t="n">
        <f aca="false">SUM(AO162)</f>
        <v>1327.22808414626</v>
      </c>
      <c r="AP427" s="237" t="n">
        <f aca="false">SUM(AP162)</f>
        <v>10000</v>
      </c>
      <c r="AQ427" s="237" t="n">
        <f aca="false">SUM(AQ162)</f>
        <v>0</v>
      </c>
      <c r="AR427" s="237" t="n">
        <f aca="false">SUM(AR162)</f>
        <v>1327.22808414626</v>
      </c>
      <c r="AS427" s="237" t="n">
        <f aca="false">SUM(AS162)</f>
        <v>0</v>
      </c>
      <c r="AT427" s="237" t="n">
        <f aca="false">SUM(AT162)</f>
        <v>0</v>
      </c>
      <c r="AU427" s="237" t="n">
        <f aca="false">SUM(AU162)</f>
        <v>0</v>
      </c>
      <c r="AV427" s="237" t="n">
        <f aca="false">SUM(AV162)</f>
        <v>0</v>
      </c>
      <c r="AW427" s="237" t="n">
        <f aca="false">SUM(AW162)</f>
        <v>1327.22808414626</v>
      </c>
      <c r="AX427" s="237" t="n">
        <f aca="false">SUM(AX162)</f>
        <v>0</v>
      </c>
      <c r="AY427" s="237" t="n">
        <f aca="false">SUM(AY162)</f>
        <v>0</v>
      </c>
      <c r="AZ427" s="237" t="n">
        <f aca="false">SUM(AZ162)</f>
        <v>0</v>
      </c>
      <c r="BA427" s="237" t="n">
        <f aca="false">SUM(BA162)</f>
        <v>0</v>
      </c>
      <c r="BB427" s="237" t="n">
        <f aca="false">SUM(BB162)</f>
        <v>0</v>
      </c>
      <c r="BC427" s="237" t="n">
        <f aca="false">SUM(BC162)</f>
        <v>0</v>
      </c>
      <c r="BD427" s="237" t="n">
        <f aca="false">SUM(BD162)</f>
        <v>0</v>
      </c>
      <c r="BE427" s="237" t="n">
        <f aca="false">SUM(BE162)</f>
        <v>1327.22808414626</v>
      </c>
      <c r="BF427" s="237" t="n">
        <f aca="false">SUM(BF162)</f>
        <v>0</v>
      </c>
      <c r="BG427" s="237" t="n">
        <f aca="false">SUM(BG162)</f>
        <v>0</v>
      </c>
      <c r="BH427" s="237" t="n">
        <v>0</v>
      </c>
      <c r="BI427" s="237" t="n">
        <v>0</v>
      </c>
      <c r="BJ427" s="237"/>
      <c r="BK427" s="237" t="n">
        <f aca="false">SUM(BK162)</f>
        <v>1330</v>
      </c>
      <c r="BL427" s="237" t="n">
        <f aca="false">SUM(BL162)</f>
        <v>1330</v>
      </c>
      <c r="BM427" s="187"/>
      <c r="BN427" s="187" t="n">
        <f aca="false">SUM(BI427+BJ427-BM427)</f>
        <v>0</v>
      </c>
      <c r="BO427" s="187" t="n">
        <v>1330</v>
      </c>
      <c r="BP427" s="187" t="n">
        <v>1330</v>
      </c>
      <c r="BQ427" s="187" t="n">
        <v>663.61</v>
      </c>
      <c r="BR427" s="46" t="n">
        <f aca="false">SUM(BQ427/BO427*100)</f>
        <v>49.8954887218045</v>
      </c>
    </row>
    <row r="428" customFormat="false" ht="12.75" hidden="false" customHeight="false" outlineLevel="0" collapsed="false">
      <c r="A428" s="213"/>
      <c r="B428" s="212"/>
      <c r="C428" s="212"/>
      <c r="D428" s="212"/>
      <c r="E428" s="212"/>
      <c r="F428" s="212"/>
      <c r="G428" s="212"/>
      <c r="H428" s="212"/>
      <c r="I428" s="274" t="s">
        <v>849</v>
      </c>
      <c r="J428" s="236" t="s">
        <v>850</v>
      </c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6"/>
      <c r="W428" s="236"/>
      <c r="X428" s="237"/>
      <c r="Y428" s="237"/>
      <c r="Z428" s="237"/>
      <c r="AA428" s="237" t="n">
        <v>35000</v>
      </c>
      <c r="AB428" s="237" t="n">
        <v>30000</v>
      </c>
      <c r="AC428" s="237" t="n">
        <v>315000</v>
      </c>
      <c r="AD428" s="237"/>
      <c r="AE428" s="237" t="n">
        <v>0</v>
      </c>
      <c r="AF428" s="237" t="n">
        <v>25000</v>
      </c>
      <c r="AG428" s="237" t="n">
        <f aca="false">SUM(AG380)</f>
        <v>290000</v>
      </c>
      <c r="AH428" s="237" t="n">
        <f aca="false">SUM(AH380)</f>
        <v>133000</v>
      </c>
      <c r="AI428" s="237" t="n">
        <f aca="false">SUM(AI380)</f>
        <v>555000</v>
      </c>
      <c r="AJ428" s="237" t="n">
        <f aca="false">SUM(AJ380)</f>
        <v>0</v>
      </c>
      <c r="AK428" s="237" t="n">
        <f aca="false">SUM(AK380)</f>
        <v>555000</v>
      </c>
      <c r="AL428" s="237" t="n">
        <f aca="false">SUM(AL380)</f>
        <v>0</v>
      </c>
      <c r="AM428" s="237" t="n">
        <f aca="false">SUM(AM380)</f>
        <v>150000</v>
      </c>
      <c r="AN428" s="237" t="n">
        <f aca="false">SUM(AN380)</f>
        <v>405000</v>
      </c>
      <c r="AO428" s="237" t="n">
        <f aca="false">SUM(AO380)</f>
        <v>53752.7374079235</v>
      </c>
      <c r="AP428" s="237" t="n">
        <f aca="false">SUM(AP380)</f>
        <v>260000</v>
      </c>
      <c r="AQ428" s="237" t="n">
        <f aca="false">SUM(AQ380)</f>
        <v>0</v>
      </c>
      <c r="AR428" s="237" t="n">
        <f aca="false">SUM(AR380)</f>
        <v>34507.9301878028</v>
      </c>
      <c r="AS428" s="237" t="n">
        <f aca="false">SUM(AS380)</f>
        <v>0</v>
      </c>
      <c r="AT428" s="237" t="n">
        <f aca="false">SUM(AT380)</f>
        <v>19054.45</v>
      </c>
      <c r="AU428" s="237" t="n">
        <f aca="false">SUM(AU380)</f>
        <v>0</v>
      </c>
      <c r="AV428" s="237" t="n">
        <f aca="false">SUM(AV380)</f>
        <v>0</v>
      </c>
      <c r="AW428" s="237" t="n">
        <f aca="false">SUM(AW380)</f>
        <v>34507.9301878028</v>
      </c>
      <c r="AX428" s="237" t="n">
        <f aca="false">SUM(AX380)</f>
        <v>0</v>
      </c>
      <c r="AY428" s="237" t="n">
        <f aca="false">SUM(AY380)</f>
        <v>0</v>
      </c>
      <c r="AZ428" s="237" t="n">
        <f aca="false">SUM(AZ380)</f>
        <v>0</v>
      </c>
      <c r="BA428" s="237" t="n">
        <f aca="false">SUM(BA380)</f>
        <v>0</v>
      </c>
      <c r="BB428" s="237" t="n">
        <f aca="false">SUM(BB380)</f>
        <v>0</v>
      </c>
      <c r="BC428" s="237" t="n">
        <f aca="false">SUM(BC380)</f>
        <v>0</v>
      </c>
      <c r="BD428" s="237" t="n">
        <f aca="false">SUM(BD380)</f>
        <v>0</v>
      </c>
      <c r="BE428" s="237" t="n">
        <f aca="false">SUM(BE380)</f>
        <v>34507.9301878028</v>
      </c>
      <c r="BF428" s="237" t="n">
        <f aca="false">SUM(BF380)</f>
        <v>0</v>
      </c>
      <c r="BG428" s="237" t="n">
        <f aca="false">SUM(BG380)</f>
        <v>0</v>
      </c>
      <c r="BH428" s="237" t="n">
        <v>5800</v>
      </c>
      <c r="BI428" s="237" t="n">
        <v>6480.04</v>
      </c>
      <c r="BJ428" s="237"/>
      <c r="BK428" s="237" t="n">
        <f aca="false">SUM(BK380)</f>
        <v>30000</v>
      </c>
      <c r="BL428" s="237" t="n">
        <f aca="false">SUM(BL380)</f>
        <v>30000</v>
      </c>
      <c r="BM428" s="187"/>
      <c r="BN428" s="187" t="n">
        <v>30000</v>
      </c>
      <c r="BO428" s="187" t="n">
        <v>30000</v>
      </c>
      <c r="BP428" s="187" t="n">
        <v>30000</v>
      </c>
      <c r="BQ428" s="187" t="n">
        <v>1400</v>
      </c>
      <c r="BR428" s="46" t="n">
        <f aca="false">SUM(BQ428/BO428*100)</f>
        <v>4.66666666666667</v>
      </c>
    </row>
    <row r="429" customFormat="false" ht="12.75" hidden="false" customHeight="false" outlineLevel="0" collapsed="false">
      <c r="A429" s="213"/>
      <c r="B429" s="212"/>
      <c r="C429" s="212"/>
      <c r="D429" s="212"/>
      <c r="E429" s="212"/>
      <c r="F429" s="212"/>
      <c r="G429" s="212"/>
      <c r="H429" s="212"/>
      <c r="I429" s="274" t="s">
        <v>851</v>
      </c>
      <c r="J429" s="236" t="s">
        <v>852</v>
      </c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6"/>
      <c r="W429" s="236"/>
      <c r="X429" s="237"/>
      <c r="Y429" s="237"/>
      <c r="Z429" s="237"/>
      <c r="AA429" s="237" t="n">
        <f aca="false">SUM(AA240)</f>
        <v>50000</v>
      </c>
      <c r="AB429" s="237" t="n">
        <f aca="false">SUM(AB240)</f>
        <v>7230.75</v>
      </c>
      <c r="AC429" s="237" t="n">
        <f aca="false">SUM(AC240)</f>
        <v>50000</v>
      </c>
      <c r="AD429" s="237"/>
      <c r="AE429" s="237" t="n">
        <f aca="false">SUM(AE240)</f>
        <v>0</v>
      </c>
      <c r="AF429" s="237" t="n">
        <f aca="false">SUM(AF240)</f>
        <v>0</v>
      </c>
      <c r="AG429" s="237" t="n">
        <f aca="false">SUM(AG240)</f>
        <v>50000</v>
      </c>
      <c r="AH429" s="237" t="n">
        <f aca="false">SUM(AH240)</f>
        <v>8325</v>
      </c>
      <c r="AI429" s="237" t="n">
        <f aca="false">SUM(AI240)</f>
        <v>50000</v>
      </c>
      <c r="AJ429" s="237" t="n">
        <f aca="false">SUM(AJ240)</f>
        <v>0</v>
      </c>
      <c r="AK429" s="237" t="n">
        <f aca="false">SUM(AK240)</f>
        <v>50000</v>
      </c>
      <c r="AL429" s="237" t="n">
        <f aca="false">SUM(AL240)</f>
        <v>0</v>
      </c>
      <c r="AM429" s="237" t="n">
        <f aca="false">SUM(AM240)</f>
        <v>0</v>
      </c>
      <c r="AN429" s="237" t="n">
        <f aca="false">SUM(AN240)</f>
        <v>50000</v>
      </c>
      <c r="AO429" s="237" t="n">
        <f aca="false">SUM(AO240)</f>
        <v>6636.1404207313</v>
      </c>
      <c r="AP429" s="237" t="n">
        <f aca="false">SUM(AP240)</f>
        <v>100000</v>
      </c>
      <c r="AQ429" s="237" t="n">
        <f aca="false">SUM(AQ240)</f>
        <v>0</v>
      </c>
      <c r="AR429" s="237" t="n">
        <f aca="false">SUM(AR240)</f>
        <v>13272.2808414626</v>
      </c>
      <c r="AS429" s="237" t="n">
        <f aca="false">SUM(AS240)</f>
        <v>0</v>
      </c>
      <c r="AT429" s="237" t="n">
        <f aca="false">SUM(AT240)</f>
        <v>153.18</v>
      </c>
      <c r="AU429" s="237" t="n">
        <f aca="false">SUM(AU240)</f>
        <v>0</v>
      </c>
      <c r="AV429" s="237" t="n">
        <f aca="false">SUM(AV240)</f>
        <v>0</v>
      </c>
      <c r="AW429" s="237" t="n">
        <f aca="false">SUM(AW240)</f>
        <v>13272.2808414626</v>
      </c>
      <c r="AX429" s="237" t="n">
        <f aca="false">SUM(AX240)</f>
        <v>0</v>
      </c>
      <c r="AY429" s="237" t="n">
        <f aca="false">SUM(AY240)</f>
        <v>0</v>
      </c>
      <c r="AZ429" s="237" t="n">
        <f aca="false">SUM(AZ240)</f>
        <v>0</v>
      </c>
      <c r="BA429" s="237" t="n">
        <f aca="false">SUM(BA240)</f>
        <v>0</v>
      </c>
      <c r="BB429" s="237" t="n">
        <f aca="false">SUM(BB240)</f>
        <v>0</v>
      </c>
      <c r="BC429" s="237" t="n">
        <f aca="false">SUM(BC240)</f>
        <v>0</v>
      </c>
      <c r="BD429" s="237" t="n">
        <f aca="false">SUM(BD240)</f>
        <v>0</v>
      </c>
      <c r="BE429" s="237" t="n">
        <f aca="false">SUM(BE240)</f>
        <v>13272.2808414626</v>
      </c>
      <c r="BF429" s="237" t="n">
        <f aca="false">SUM(BF240)</f>
        <v>0</v>
      </c>
      <c r="BG429" s="237" t="n">
        <f aca="false">SUM(BG240)</f>
        <v>0</v>
      </c>
      <c r="BH429" s="237" t="n">
        <v>4423</v>
      </c>
      <c r="BI429" s="237" t="n">
        <v>42.1</v>
      </c>
      <c r="BJ429" s="237"/>
      <c r="BK429" s="237" t="n">
        <f aca="false">SUM(BK240)</f>
        <v>8000</v>
      </c>
      <c r="BL429" s="237" t="n">
        <f aca="false">SUM(BL240)</f>
        <v>8000</v>
      </c>
      <c r="BM429" s="187"/>
      <c r="BN429" s="187" t="n">
        <f aca="false">SUM(BI429+BJ429-BM429)</f>
        <v>42.1</v>
      </c>
      <c r="BO429" s="187" t="n">
        <v>7000</v>
      </c>
      <c r="BP429" s="187" t="n">
        <v>7000</v>
      </c>
      <c r="BQ429" s="187" t="n">
        <v>0</v>
      </c>
      <c r="BR429" s="46" t="n">
        <f aca="false">SUM(BQ429/BO429*100)</f>
        <v>0</v>
      </c>
    </row>
    <row r="430" customFormat="false" ht="12.75" hidden="false" customHeight="false" outlineLevel="0" collapsed="false">
      <c r="A430" s="213"/>
      <c r="B430" s="212"/>
      <c r="C430" s="212"/>
      <c r="D430" s="212"/>
      <c r="E430" s="212"/>
      <c r="F430" s="212"/>
      <c r="G430" s="212"/>
      <c r="H430" s="212"/>
      <c r="I430" s="274" t="s">
        <v>853</v>
      </c>
      <c r="J430" s="236" t="s">
        <v>854</v>
      </c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6"/>
      <c r="W430" s="236"/>
      <c r="X430" s="237"/>
      <c r="Y430" s="237"/>
      <c r="Z430" s="237"/>
      <c r="AA430" s="237" t="n">
        <f aca="false">SUM(AA230+AA252+AA266+AA215)</f>
        <v>1050000</v>
      </c>
      <c r="AB430" s="237" t="n">
        <f aca="false">SUM(AB230+AB252+AB266+AB215)</f>
        <v>75137.46</v>
      </c>
      <c r="AC430" s="237" t="n">
        <f aca="false">SUM(AC230+AC252+AC266+AC215)</f>
        <v>1988000</v>
      </c>
      <c r="AD430" s="237"/>
      <c r="AE430" s="237" t="n">
        <f aca="false">SUM(AE230+AE252+AE266+AE215)</f>
        <v>0</v>
      </c>
      <c r="AF430" s="237" t="n">
        <f aca="false">SUM(AF230+AF252+AF266+AF215)</f>
        <v>0</v>
      </c>
      <c r="AG430" s="237" t="n">
        <f aca="false">SUM(AG230+AG252+AG266+AG215)</f>
        <v>2198000</v>
      </c>
      <c r="AH430" s="237" t="n">
        <f aca="false">SUM(AH230+AH252+AH266+AH215)</f>
        <v>745536.41</v>
      </c>
      <c r="AI430" s="237" t="n">
        <f aca="false">SUM(AI230+AI252+AI266+AI215)</f>
        <v>2150000</v>
      </c>
      <c r="AJ430" s="237" t="n">
        <f aca="false">SUM(AJ230+AJ252+AJ266+AJ215)</f>
        <v>300247.48</v>
      </c>
      <c r="AK430" s="237" t="n">
        <f aca="false">SUM(AK230+AK252+AK266+AK215)</f>
        <v>5750000</v>
      </c>
      <c r="AL430" s="237" t="n">
        <f aca="false">SUM(AL230+AL252+AL266+AL215)</f>
        <v>770000</v>
      </c>
      <c r="AM430" s="237" t="n">
        <f aca="false">SUM(AM230+AM252+AM266+AM215)</f>
        <v>200000</v>
      </c>
      <c r="AN430" s="237" t="n">
        <f aca="false">SUM(AN230+AN252+AN266+AN215)</f>
        <v>6320000</v>
      </c>
      <c r="AO430" s="237" t="n">
        <f aca="false">SUM(AO230+AO252+AO266+AO215)</f>
        <v>838808.149180437</v>
      </c>
      <c r="AP430" s="237" t="n">
        <f aca="false">SUM(AP230+AP252+AP266+AP215)</f>
        <v>8170000</v>
      </c>
      <c r="AQ430" s="237" t="n">
        <f aca="false">SUM(AQ230+AQ252+AQ266+AQ215)</f>
        <v>0</v>
      </c>
      <c r="AR430" s="237" t="n">
        <f aca="false">SUM(AR230+AR252+AR266+AR215)</f>
        <v>1084345.3447475</v>
      </c>
      <c r="AS430" s="237" t="n">
        <f aca="false">SUM(AS230+AS252+AS266+AS215)</f>
        <v>0</v>
      </c>
      <c r="AT430" s="237" t="n">
        <f aca="false">SUM(AT230+AT252+AT266+AT215)</f>
        <v>64061.8</v>
      </c>
      <c r="AU430" s="237" t="n">
        <f aca="false">SUM(AU230+AU252+AU266+AU215)</f>
        <v>201363.46</v>
      </c>
      <c r="AV430" s="237" t="n">
        <f aca="false">SUM(AV230+AV252+AV266+AV215)</f>
        <v>57011.04</v>
      </c>
      <c r="AW430" s="237" t="n">
        <f aca="false">SUM(AW230+AW252+AW266+AW215)</f>
        <v>1228697.76474749</v>
      </c>
      <c r="AX430" s="237" t="n">
        <f aca="false">SUM(AX230+AX252+AX266+AX215)</f>
        <v>0</v>
      </c>
      <c r="AY430" s="237" t="n">
        <f aca="false">SUM(AY230+AY252+AY266+AY215)</f>
        <v>0</v>
      </c>
      <c r="AZ430" s="237" t="n">
        <f aca="false">SUM(AZ230+AZ252+AZ266+AZ215)</f>
        <v>0</v>
      </c>
      <c r="BA430" s="237" t="n">
        <f aca="false">SUM(BA230+BA252+BA266+BA215)</f>
        <v>0</v>
      </c>
      <c r="BB430" s="237" t="n">
        <f aca="false">SUM(BB230+BB252+BB266+BB215)</f>
        <v>0</v>
      </c>
      <c r="BC430" s="237" t="n">
        <f aca="false">SUM(BC230+BC252+BC266+BC215)</f>
        <v>0</v>
      </c>
      <c r="BD430" s="237" t="n">
        <f aca="false">SUM(BD230+BD252+BD266+BD215)</f>
        <v>0</v>
      </c>
      <c r="BE430" s="237" t="n">
        <f aca="false">SUM(BE230+BE252+BE266+BE215)</f>
        <v>1228697.76474749</v>
      </c>
      <c r="BF430" s="237" t="n">
        <f aca="false">SUM(BF230+BF252+BF266+BF215)</f>
        <v>0</v>
      </c>
      <c r="BG430" s="237" t="n">
        <f aca="false">SUM(BG230+BG252+BG266+BG215)</f>
        <v>0</v>
      </c>
      <c r="BH430" s="237" t="n">
        <v>38965.4</v>
      </c>
      <c r="BI430" s="237" t="n">
        <v>25447</v>
      </c>
      <c r="BJ430" s="237"/>
      <c r="BK430" s="237" t="n">
        <f aca="false">SUM(BK230+BK252+BK266+BK215)</f>
        <v>1111000</v>
      </c>
      <c r="BL430" s="237" t="n">
        <f aca="false">SUM(BL230+BL252+BL266+BL215)</f>
        <v>1118000</v>
      </c>
      <c r="BM430" s="187"/>
      <c r="BN430" s="187" t="n">
        <v>1176000</v>
      </c>
      <c r="BO430" s="187" t="n">
        <v>1577828.81</v>
      </c>
      <c r="BP430" s="187" t="n">
        <v>1183000</v>
      </c>
      <c r="BQ430" s="187" t="n">
        <v>114787.37</v>
      </c>
      <c r="BR430" s="46" t="n">
        <f aca="false">SUM(BQ430/BO430*100)</f>
        <v>7.27502053914201</v>
      </c>
    </row>
    <row r="431" customFormat="false" ht="12.75" hidden="false" customHeight="false" outlineLevel="0" collapsed="false">
      <c r="A431" s="213"/>
      <c r="B431" s="212"/>
      <c r="C431" s="212"/>
      <c r="D431" s="212"/>
      <c r="E431" s="212"/>
      <c r="F431" s="212"/>
      <c r="G431" s="212"/>
      <c r="H431" s="212"/>
      <c r="I431" s="274" t="s">
        <v>855</v>
      </c>
      <c r="J431" s="236" t="s">
        <v>856</v>
      </c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6"/>
      <c r="W431" s="236"/>
      <c r="X431" s="237"/>
      <c r="Y431" s="237"/>
      <c r="Z431" s="237"/>
      <c r="AA431" s="237" t="n">
        <f aca="false">SUM(AA370)</f>
        <v>207000</v>
      </c>
      <c r="AB431" s="237" t="n">
        <f aca="false">SUM(AB370)</f>
        <v>135700</v>
      </c>
      <c r="AC431" s="237" t="n">
        <f aca="false">SUM(AC370)</f>
        <v>207000</v>
      </c>
      <c r="AD431" s="237"/>
      <c r="AE431" s="237" t="n">
        <f aca="false">SUM(AE370)</f>
        <v>0</v>
      </c>
      <c r="AF431" s="237" t="n">
        <f aca="false">SUM(AF370)</f>
        <v>0</v>
      </c>
      <c r="AG431" s="237" t="n">
        <f aca="false">SUM(AG370)</f>
        <v>207000</v>
      </c>
      <c r="AH431" s="237" t="n">
        <f aca="false">SUM(AH370)</f>
        <v>138000</v>
      </c>
      <c r="AI431" s="237" t="n">
        <f aca="false">SUM(AI370)</f>
        <v>207000</v>
      </c>
      <c r="AJ431" s="237" t="n">
        <f aca="false">SUM(AJ370)</f>
        <v>115000</v>
      </c>
      <c r="AK431" s="237" t="n">
        <f aca="false">SUM(AK370)</f>
        <v>293000</v>
      </c>
      <c r="AL431" s="237" t="n">
        <f aca="false">SUM(AL370)</f>
        <v>130000</v>
      </c>
      <c r="AM431" s="237" t="n">
        <f aca="false">SUM(AM370)</f>
        <v>0</v>
      </c>
      <c r="AN431" s="237" t="n">
        <f aca="false">SUM(AN370)</f>
        <v>423000</v>
      </c>
      <c r="AO431" s="237" t="n">
        <f aca="false">SUM(AO370)</f>
        <v>56141.7479593868</v>
      </c>
      <c r="AP431" s="237" t="n">
        <f aca="false">SUM(AP370)</f>
        <v>431000</v>
      </c>
      <c r="AQ431" s="237" t="n">
        <f aca="false">SUM(AQ370)</f>
        <v>0</v>
      </c>
      <c r="AR431" s="237" t="n">
        <f aca="false">SUM(AR370)</f>
        <v>57203.5304267038</v>
      </c>
      <c r="AS431" s="237" t="n">
        <f aca="false">SUM(AS370)</f>
        <v>0</v>
      </c>
      <c r="AT431" s="237" t="n">
        <f aca="false">SUM(AT370)</f>
        <v>44392.25</v>
      </c>
      <c r="AU431" s="237" t="n">
        <f aca="false">SUM(AU370)</f>
        <v>0</v>
      </c>
      <c r="AV431" s="237" t="n">
        <f aca="false">SUM(AV370)</f>
        <v>0</v>
      </c>
      <c r="AW431" s="237" t="n">
        <f aca="false">SUM(AW370)</f>
        <v>57203.5304267038</v>
      </c>
      <c r="AX431" s="237" t="n">
        <f aca="false">SUM(AX370)</f>
        <v>0</v>
      </c>
      <c r="AY431" s="237" t="n">
        <f aca="false">SUM(AY370)</f>
        <v>0</v>
      </c>
      <c r="AZ431" s="237" t="n">
        <f aca="false">SUM(AZ370)</f>
        <v>0</v>
      </c>
      <c r="BA431" s="237" t="n">
        <f aca="false">SUM(BA370)</f>
        <v>0</v>
      </c>
      <c r="BB431" s="237" t="n">
        <f aca="false">SUM(BB370)</f>
        <v>0</v>
      </c>
      <c r="BC431" s="237" t="n">
        <f aca="false">SUM(BC370)</f>
        <v>0</v>
      </c>
      <c r="BD431" s="237" t="n">
        <f aca="false">SUM(BD370)</f>
        <v>0</v>
      </c>
      <c r="BE431" s="237" t="n">
        <f aca="false">SUM(BE370)</f>
        <v>57203.5304267038</v>
      </c>
      <c r="BF431" s="237" t="n">
        <f aca="false">SUM(BF370)</f>
        <v>0</v>
      </c>
      <c r="BG431" s="237" t="n">
        <f aca="false">SUM(BG370)</f>
        <v>0</v>
      </c>
      <c r="BH431" s="237" t="n">
        <v>22000</v>
      </c>
      <c r="BI431" s="237" t="n">
        <v>41000</v>
      </c>
      <c r="BJ431" s="237"/>
      <c r="BK431" s="237" t="n">
        <f aca="false">SUM(BK370)</f>
        <v>67000</v>
      </c>
      <c r="BL431" s="237" t="n">
        <f aca="false">SUM(BL370)</f>
        <v>67000</v>
      </c>
      <c r="BM431" s="187"/>
      <c r="BN431" s="187" t="n">
        <v>69400</v>
      </c>
      <c r="BO431" s="187" t="n">
        <v>69400</v>
      </c>
      <c r="BP431" s="187" t="n">
        <v>81400</v>
      </c>
      <c r="BQ431" s="187" t="n">
        <v>47350</v>
      </c>
      <c r="BR431" s="46" t="n">
        <f aca="false">SUM(BQ431/BO431*100)</f>
        <v>68.2276657060519</v>
      </c>
    </row>
    <row r="432" customFormat="false" ht="12.75" hidden="false" customHeight="false" outlineLevel="0" collapsed="false">
      <c r="A432" s="213"/>
      <c r="B432" s="212"/>
      <c r="C432" s="212"/>
      <c r="D432" s="212"/>
      <c r="E432" s="212"/>
      <c r="F432" s="212"/>
      <c r="G432" s="212"/>
      <c r="H432" s="212"/>
      <c r="I432" s="274" t="s">
        <v>857</v>
      </c>
      <c r="J432" s="236" t="s">
        <v>858</v>
      </c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6"/>
      <c r="W432" s="236"/>
      <c r="X432" s="237"/>
      <c r="Y432" s="237"/>
      <c r="Z432" s="237"/>
      <c r="AA432" s="237" t="n">
        <f aca="false">SUM(AA327+AA334+AA341+AA348)</f>
        <v>274000</v>
      </c>
      <c r="AB432" s="237" t="n">
        <f aca="false">SUM(AB327+AB334+AB341+AB348)</f>
        <v>103500</v>
      </c>
      <c r="AC432" s="237" t="n">
        <f aca="false">SUM(AC327+AC334+AC341+AC348)</f>
        <v>324000</v>
      </c>
      <c r="AD432" s="237"/>
      <c r="AE432" s="237" t="n">
        <f aca="false">SUM(AE327+AE334+AE341+AE348)</f>
        <v>0</v>
      </c>
      <c r="AF432" s="237" t="n">
        <f aca="false">SUM(AF327+AF334+AF341+AF348)</f>
        <v>0</v>
      </c>
      <c r="AG432" s="237" t="n">
        <f aca="false">SUM(AG327+AG334+AG341+AG348)</f>
        <v>336000</v>
      </c>
      <c r="AH432" s="237" t="n">
        <f aca="false">SUM(AH327+AH334+AH341+AH348)</f>
        <v>184000</v>
      </c>
      <c r="AI432" s="237" t="n">
        <f aca="false">SUM(AI327+AI334+AI341+AI348)</f>
        <v>327000</v>
      </c>
      <c r="AJ432" s="237" t="n">
        <f aca="false">SUM(AJ327+AJ334+AJ341+AJ348)</f>
        <v>150000</v>
      </c>
      <c r="AK432" s="237" t="n">
        <f aca="false">SUM(AK327+AK334+AK341+AK348)</f>
        <v>388000</v>
      </c>
      <c r="AL432" s="237" t="n">
        <f aca="false">SUM(AL327+AL334+AL341+AL348)</f>
        <v>47000</v>
      </c>
      <c r="AM432" s="237" t="n">
        <f aca="false">SUM(AM327+AM334+AM341+AM348)</f>
        <v>0</v>
      </c>
      <c r="AN432" s="237" t="n">
        <f aca="false">SUM(AN327+AN334+AN341+AN348)</f>
        <v>435000</v>
      </c>
      <c r="AO432" s="237" t="n">
        <f aca="false">SUM(AO327+AO334+AO341+AO348)</f>
        <v>57734.4216603623</v>
      </c>
      <c r="AP432" s="237" t="n">
        <f aca="false">SUM(AP327+AP334+AP341+AP348)</f>
        <v>376000</v>
      </c>
      <c r="AQ432" s="237" t="n">
        <f aca="false">SUM(AQ327+AQ334+AQ341+AQ348)</f>
        <v>0</v>
      </c>
      <c r="AR432" s="237" t="n">
        <f aca="false">SUM(AR327+AR334+AR341+AR348)</f>
        <v>49903.7759638994</v>
      </c>
      <c r="AS432" s="237" t="n">
        <f aca="false">SUM(AS327+AS334+AS341+AS348)</f>
        <v>0</v>
      </c>
      <c r="AT432" s="237" t="n">
        <f aca="false">SUM(AT327+AT334+AT341+AT348)</f>
        <v>18608.38</v>
      </c>
      <c r="AU432" s="237" t="n">
        <f aca="false">SUM(AU327+AU334+AU341+AU348)</f>
        <v>0</v>
      </c>
      <c r="AV432" s="237" t="n">
        <f aca="false">SUM(AV327+AV334+AV341+AV348)</f>
        <v>0</v>
      </c>
      <c r="AW432" s="237" t="n">
        <f aca="false">SUM(AW327+AW334+AW341+AW348)</f>
        <v>49903.7759638994</v>
      </c>
      <c r="AX432" s="237" t="n">
        <f aca="false">SUM(AX327+AX334+AX341+AX348)</f>
        <v>0</v>
      </c>
      <c r="AY432" s="237" t="n">
        <f aca="false">SUM(AY327+AY334+AY341+AY348)</f>
        <v>0</v>
      </c>
      <c r="AZ432" s="237" t="n">
        <f aca="false">SUM(AZ327+AZ334+AZ341+AZ348)</f>
        <v>0</v>
      </c>
      <c r="BA432" s="237" t="n">
        <f aca="false">SUM(BA327+BA334+BA341+BA348)</f>
        <v>0</v>
      </c>
      <c r="BB432" s="237" t="n">
        <f aca="false">SUM(BB327+BB334+BB341+BB348)</f>
        <v>0</v>
      </c>
      <c r="BC432" s="237" t="n">
        <f aca="false">SUM(BC327+BC334+BC341+BC348)</f>
        <v>0</v>
      </c>
      <c r="BD432" s="237" t="n">
        <f aca="false">SUM(BD327+BD334+BD341+BD348)</f>
        <v>0</v>
      </c>
      <c r="BE432" s="237" t="n">
        <f aca="false">SUM(BE327+BE334+BE341+BE348)</f>
        <v>49903.7759638994</v>
      </c>
      <c r="BF432" s="237" t="n">
        <f aca="false">SUM(BF327+BF334+BF341+BF348)</f>
        <v>0</v>
      </c>
      <c r="BG432" s="237" t="n">
        <f aca="false">SUM(BG327+BG334+BG341+BG348)</f>
        <v>0</v>
      </c>
      <c r="BH432" s="237" t="n">
        <v>18657.33</v>
      </c>
      <c r="BI432" s="237" t="n">
        <v>21221</v>
      </c>
      <c r="BJ432" s="237"/>
      <c r="BK432" s="237" t="n">
        <f aca="false">SUM(BK327+BK334+BK341+BK348)</f>
        <v>45300</v>
      </c>
      <c r="BL432" s="237" t="n">
        <f aca="false">SUM(BL327+BL334+BL341+BL348)</f>
        <v>45800</v>
      </c>
      <c r="BM432" s="187"/>
      <c r="BN432" s="187" t="n">
        <v>52265</v>
      </c>
      <c r="BO432" s="187" t="n">
        <v>52265</v>
      </c>
      <c r="BP432" s="187" t="n">
        <v>52500</v>
      </c>
      <c r="BQ432" s="187" t="n">
        <v>12300</v>
      </c>
      <c r="BR432" s="46" t="n">
        <f aca="false">SUM(BQ432/BO432*100)</f>
        <v>23.5339137089831</v>
      </c>
    </row>
    <row r="433" customFormat="false" ht="12.75" hidden="false" customHeight="false" outlineLevel="0" collapsed="false">
      <c r="A433" s="213"/>
      <c r="B433" s="212"/>
      <c r="C433" s="212"/>
      <c r="D433" s="212"/>
      <c r="E433" s="212"/>
      <c r="F433" s="212"/>
      <c r="G433" s="212"/>
      <c r="H433" s="212"/>
      <c r="I433" s="274" t="s">
        <v>859</v>
      </c>
      <c r="J433" s="236" t="s">
        <v>860</v>
      </c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6"/>
      <c r="W433" s="236"/>
      <c r="X433" s="237"/>
      <c r="Y433" s="237"/>
      <c r="Z433" s="237"/>
      <c r="AA433" s="237" t="n">
        <f aca="false">SUM(AA315)</f>
        <v>55000</v>
      </c>
      <c r="AB433" s="237" t="n">
        <f aca="false">SUM(AB315)</f>
        <v>9500</v>
      </c>
      <c r="AC433" s="237" t="n">
        <f aca="false">SUM(AC315)</f>
        <v>115000</v>
      </c>
      <c r="AD433" s="237"/>
      <c r="AE433" s="237" t="n">
        <f aca="false">SUM(AE315)</f>
        <v>0</v>
      </c>
      <c r="AF433" s="237" t="n">
        <f aca="false">SUM(AF315)</f>
        <v>0</v>
      </c>
      <c r="AG433" s="237" t="n">
        <f aca="false">SUM(AG315)</f>
        <v>220000</v>
      </c>
      <c r="AH433" s="237" t="n">
        <f aca="false">SUM(AH315)</f>
        <v>211155</v>
      </c>
      <c r="AI433" s="237" t="n">
        <f aca="false">SUM(AI315)</f>
        <v>135000</v>
      </c>
      <c r="AJ433" s="237" t="n">
        <f aca="false">SUM(AJ315)</f>
        <v>12500</v>
      </c>
      <c r="AK433" s="237" t="n">
        <f aca="false">SUM(AK315)</f>
        <v>200000</v>
      </c>
      <c r="AL433" s="237" t="n">
        <f aca="false">SUM(AL315)</f>
        <v>0</v>
      </c>
      <c r="AM433" s="237" t="n">
        <f aca="false">SUM(AM315)</f>
        <v>0</v>
      </c>
      <c r="AN433" s="237" t="n">
        <f aca="false">SUM(AN315)</f>
        <v>200000</v>
      </c>
      <c r="AO433" s="237" t="n">
        <f aca="false">SUM(AO315)</f>
        <v>26544.5616829252</v>
      </c>
      <c r="AP433" s="237" t="n">
        <f aca="false">SUM(AP315)</f>
        <v>175000</v>
      </c>
      <c r="AQ433" s="237" t="n">
        <f aca="false">SUM(AQ315)</f>
        <v>0</v>
      </c>
      <c r="AR433" s="237" t="n">
        <f aca="false">SUM(AR315)</f>
        <v>23226.4914725596</v>
      </c>
      <c r="AS433" s="237" t="n">
        <f aca="false">SUM(AS315)</f>
        <v>0</v>
      </c>
      <c r="AT433" s="237" t="n">
        <f aca="false">SUM(AT315)</f>
        <v>0</v>
      </c>
      <c r="AU433" s="237" t="n">
        <f aca="false">SUM(AU315)</f>
        <v>0</v>
      </c>
      <c r="AV433" s="237" t="n">
        <f aca="false">SUM(AV315)</f>
        <v>0</v>
      </c>
      <c r="AW433" s="237" t="n">
        <f aca="false">SUM(AW315)</f>
        <v>23226.4914725596</v>
      </c>
      <c r="AX433" s="237" t="n">
        <f aca="false">SUM(AX315)</f>
        <v>0</v>
      </c>
      <c r="AY433" s="237" t="n">
        <f aca="false">SUM(AY315)</f>
        <v>0</v>
      </c>
      <c r="AZ433" s="237" t="n">
        <f aca="false">SUM(AZ315)</f>
        <v>0</v>
      </c>
      <c r="BA433" s="237" t="n">
        <f aca="false">SUM(BA315)</f>
        <v>0</v>
      </c>
      <c r="BB433" s="237" t="n">
        <f aca="false">SUM(BB315)</f>
        <v>0</v>
      </c>
      <c r="BC433" s="237" t="n">
        <f aca="false">SUM(BC315)</f>
        <v>0</v>
      </c>
      <c r="BD433" s="237" t="n">
        <f aca="false">SUM(BD315)</f>
        <v>0</v>
      </c>
      <c r="BE433" s="237" t="n">
        <f aca="false">SUM(BE315)</f>
        <v>23226.4914725596</v>
      </c>
      <c r="BF433" s="237" t="n">
        <f aca="false">SUM(BF315)</f>
        <v>0</v>
      </c>
      <c r="BG433" s="237" t="n">
        <f aca="false">SUM(BG315)</f>
        <v>0</v>
      </c>
      <c r="BH433" s="237" t="n">
        <f aca="false">SUM(BH315)</f>
        <v>13400</v>
      </c>
      <c r="BI433" s="237" t="n">
        <v>700</v>
      </c>
      <c r="BJ433" s="237"/>
      <c r="BK433" s="237" t="n">
        <f aca="false">SUM(BK315)</f>
        <v>14000</v>
      </c>
      <c r="BL433" s="237" t="n">
        <f aca="false">SUM(BL315)</f>
        <v>15000</v>
      </c>
      <c r="BM433" s="187"/>
      <c r="BN433" s="187" t="n">
        <f aca="false">SUM(BI433+BJ433-BM433)</f>
        <v>700</v>
      </c>
      <c r="BO433" s="187" t="n">
        <v>13400</v>
      </c>
      <c r="BP433" s="187" t="n">
        <v>13400</v>
      </c>
      <c r="BQ433" s="187" t="n">
        <v>400</v>
      </c>
      <c r="BR433" s="46" t="n">
        <f aca="false">SUM(BQ433/BO433*100)</f>
        <v>2.98507462686567</v>
      </c>
    </row>
    <row r="434" customFormat="false" ht="12.75" hidden="false" customHeight="false" outlineLevel="0" collapsed="false">
      <c r="A434" s="213"/>
      <c r="B434" s="212"/>
      <c r="C434" s="212"/>
      <c r="D434" s="212"/>
      <c r="E434" s="212"/>
      <c r="F434" s="212"/>
      <c r="G434" s="212"/>
      <c r="H434" s="212"/>
      <c r="I434" s="274" t="s">
        <v>861</v>
      </c>
      <c r="J434" s="236" t="s">
        <v>862</v>
      </c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6"/>
      <c r="W434" s="236"/>
      <c r="X434" s="237"/>
      <c r="Y434" s="237"/>
      <c r="Z434" s="237"/>
      <c r="AA434" s="237" t="n">
        <f aca="false">SUM(AA171)</f>
        <v>116000</v>
      </c>
      <c r="AB434" s="237" t="n">
        <f aca="false">SUM(AB171)</f>
        <v>63895.98</v>
      </c>
      <c r="AC434" s="237" t="n">
        <f aca="false">SUM(AC171)</f>
        <v>116000</v>
      </c>
      <c r="AD434" s="237"/>
      <c r="AE434" s="237" t="n">
        <f aca="false">SUM(AE171)</f>
        <v>0</v>
      </c>
      <c r="AF434" s="237" t="n">
        <f aca="false">SUM(AF171)</f>
        <v>0</v>
      </c>
      <c r="AG434" s="237" t="n">
        <f aca="false">SUM(AG171)</f>
        <v>116000</v>
      </c>
      <c r="AH434" s="237" t="n">
        <f aca="false">SUM(AH171)</f>
        <v>80602.94</v>
      </c>
      <c r="AI434" s="237" t="n">
        <f aca="false">SUM(AI171)</f>
        <v>116000</v>
      </c>
      <c r="AJ434" s="237" t="n">
        <f aca="false">SUM(AJ171)</f>
        <v>51267.74</v>
      </c>
      <c r="AK434" s="237" t="n">
        <f aca="false">SUM(AK171)</f>
        <v>136000</v>
      </c>
      <c r="AL434" s="237" t="n">
        <f aca="false">SUM(AL171)</f>
        <v>5000</v>
      </c>
      <c r="AM434" s="237" t="n">
        <f aca="false">SUM(AM171)</f>
        <v>0</v>
      </c>
      <c r="AN434" s="237" t="n">
        <f aca="false">SUM(AN171)</f>
        <v>141000</v>
      </c>
      <c r="AO434" s="237" t="n">
        <f aca="false">SUM(AO171)</f>
        <v>18713.9159864623</v>
      </c>
      <c r="AP434" s="237" t="n">
        <f aca="false">SUM(AP171)</f>
        <v>142000</v>
      </c>
      <c r="AQ434" s="237" t="n">
        <f aca="false">SUM(AQ171)</f>
        <v>0</v>
      </c>
      <c r="AR434" s="237" t="n">
        <f aca="false">SUM(AR171)</f>
        <v>18846.6387948769</v>
      </c>
      <c r="AS434" s="237" t="n">
        <f aca="false">SUM(AS171)</f>
        <v>0</v>
      </c>
      <c r="AT434" s="237" t="n">
        <f aca="false">SUM(AT171)</f>
        <v>10906.46</v>
      </c>
      <c r="AU434" s="237" t="n">
        <f aca="false">SUM(AU171)</f>
        <v>0</v>
      </c>
      <c r="AV434" s="237" t="n">
        <f aca="false">SUM(AV171)</f>
        <v>0</v>
      </c>
      <c r="AW434" s="237" t="n">
        <f aca="false">SUM(AW171)</f>
        <v>18846.6387948769</v>
      </c>
      <c r="AX434" s="237" t="n">
        <f aca="false">SUM(AX171)</f>
        <v>0</v>
      </c>
      <c r="AY434" s="237" t="n">
        <f aca="false">SUM(AY171)</f>
        <v>0</v>
      </c>
      <c r="AZ434" s="237" t="n">
        <f aca="false">SUM(AZ171)</f>
        <v>0</v>
      </c>
      <c r="BA434" s="237" t="n">
        <f aca="false">SUM(BA171)</f>
        <v>0</v>
      </c>
      <c r="BB434" s="237" t="n">
        <f aca="false">SUM(BB171)</f>
        <v>0</v>
      </c>
      <c r="BC434" s="237" t="n">
        <f aca="false">SUM(BC171)</f>
        <v>0</v>
      </c>
      <c r="BD434" s="237" t="n">
        <f aca="false">SUM(BD171)</f>
        <v>0</v>
      </c>
      <c r="BE434" s="237" t="n">
        <f aca="false">SUM(BE171)</f>
        <v>18846.6387948769</v>
      </c>
      <c r="BF434" s="237" t="n">
        <f aca="false">SUM(BF171)</f>
        <v>0</v>
      </c>
      <c r="BG434" s="237" t="n">
        <f aca="false">SUM(BG171)</f>
        <v>0</v>
      </c>
      <c r="BH434" s="237" t="n">
        <f aca="false">SUM(BH171)</f>
        <v>37550</v>
      </c>
      <c r="BI434" s="237" t="n">
        <v>12626.69</v>
      </c>
      <c r="BJ434" s="237"/>
      <c r="BK434" s="237" t="n">
        <f aca="false">SUM(BK171)</f>
        <v>37500</v>
      </c>
      <c r="BL434" s="237" t="n">
        <f aca="false">SUM(BL171)</f>
        <v>37500</v>
      </c>
      <c r="BM434" s="187"/>
      <c r="BN434" s="187" t="n">
        <v>37550</v>
      </c>
      <c r="BO434" s="187" t="n">
        <v>37550</v>
      </c>
      <c r="BP434" s="187" t="n">
        <v>37550</v>
      </c>
      <c r="BQ434" s="187" t="n">
        <v>15771.62</v>
      </c>
      <c r="BR434" s="46" t="n">
        <f aca="false">SUM(BQ434/BO434*100)</f>
        <v>42.0016511318242</v>
      </c>
    </row>
    <row r="435" customFormat="false" ht="12.75" hidden="false" customHeight="false" outlineLevel="0" collapsed="false">
      <c r="A435" s="213"/>
      <c r="B435" s="212"/>
      <c r="C435" s="212"/>
      <c r="D435" s="212"/>
      <c r="E435" s="212"/>
      <c r="F435" s="212"/>
      <c r="G435" s="212"/>
      <c r="H435" s="212"/>
      <c r="I435" s="274" t="s">
        <v>863</v>
      </c>
      <c r="J435" s="236" t="s">
        <v>864</v>
      </c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6"/>
      <c r="W435" s="236"/>
      <c r="X435" s="237"/>
      <c r="Y435" s="237"/>
      <c r="Z435" s="237"/>
      <c r="AA435" s="237" t="n">
        <f aca="false">SUM(AA195)</f>
        <v>69000</v>
      </c>
      <c r="AB435" s="237" t="n">
        <f aca="false">SUM(AB195)</f>
        <v>40113.64</v>
      </c>
      <c r="AC435" s="237" t="n">
        <f aca="false">SUM(AC195)</f>
        <v>69000</v>
      </c>
      <c r="AD435" s="237"/>
      <c r="AE435" s="237" t="n">
        <f aca="false">SUM(AE195)</f>
        <v>0</v>
      </c>
      <c r="AF435" s="237" t="n">
        <f aca="false">SUM(AF195)</f>
        <v>0</v>
      </c>
      <c r="AG435" s="237" t="n">
        <f aca="false">SUM(AG195)</f>
        <v>73000</v>
      </c>
      <c r="AH435" s="237" t="n">
        <f aca="false">SUM(AH195)</f>
        <v>49222.9</v>
      </c>
      <c r="AI435" s="237" t="n">
        <f aca="false">SUM(AI195)</f>
        <v>72000</v>
      </c>
      <c r="AJ435" s="237" t="n">
        <f aca="false">SUM(AJ195)</f>
        <v>8051</v>
      </c>
      <c r="AK435" s="237" t="n">
        <f aca="false">SUM(AK195)</f>
        <v>100000</v>
      </c>
      <c r="AL435" s="237" t="n">
        <f aca="false">SUM(AL195)</f>
        <v>28500</v>
      </c>
      <c r="AM435" s="237" t="n">
        <f aca="false">SUM(AM195)</f>
        <v>0</v>
      </c>
      <c r="AN435" s="237" t="n">
        <f aca="false">SUM(AN195)</f>
        <v>128500</v>
      </c>
      <c r="AO435" s="237" t="n">
        <f aca="false">SUM(AO195)</f>
        <v>17054.8808812795</v>
      </c>
      <c r="AP435" s="237" t="n">
        <f aca="false">SUM(AP195)</f>
        <v>133500</v>
      </c>
      <c r="AQ435" s="237" t="n">
        <f aca="false">SUM(AQ195)</f>
        <v>0</v>
      </c>
      <c r="AR435" s="237" t="n">
        <f aca="false">SUM(AR195)</f>
        <v>17718.4949233526</v>
      </c>
      <c r="AS435" s="237" t="n">
        <f aca="false">SUM(AS195)</f>
        <v>0</v>
      </c>
      <c r="AT435" s="237" t="n">
        <f aca="false">SUM(AT195)</f>
        <v>8857.44</v>
      </c>
      <c r="AU435" s="237" t="n">
        <f aca="false">SUM(AU195)</f>
        <v>2000</v>
      </c>
      <c r="AV435" s="237" t="n">
        <f aca="false">SUM(AV195)</f>
        <v>0</v>
      </c>
      <c r="AW435" s="237" t="n">
        <f aca="false">SUM(AW195)</f>
        <v>19718.4949233526</v>
      </c>
      <c r="AX435" s="237" t="n">
        <f aca="false">SUM(AX195)</f>
        <v>0</v>
      </c>
      <c r="AY435" s="237" t="n">
        <f aca="false">SUM(AY195)</f>
        <v>0</v>
      </c>
      <c r="AZ435" s="237" t="n">
        <f aca="false">SUM(AZ195)</f>
        <v>0</v>
      </c>
      <c r="BA435" s="237" t="n">
        <f aca="false">SUM(BA195)</f>
        <v>0</v>
      </c>
      <c r="BB435" s="237" t="n">
        <f aca="false">SUM(BB195)</f>
        <v>0</v>
      </c>
      <c r="BC435" s="237" t="n">
        <f aca="false">SUM(BC195)</f>
        <v>0</v>
      </c>
      <c r="BD435" s="237" t="n">
        <f aca="false">SUM(BD195)</f>
        <v>0</v>
      </c>
      <c r="BE435" s="237" t="n">
        <f aca="false">SUM(BE195)</f>
        <v>19718.4949233526</v>
      </c>
      <c r="BF435" s="237" t="n">
        <f aca="false">SUM(BF195)</f>
        <v>0</v>
      </c>
      <c r="BG435" s="237" t="n">
        <f aca="false">SUM(BG195)</f>
        <v>0</v>
      </c>
      <c r="BH435" s="237" t="n">
        <f aca="false">SUM(BH195)</f>
        <v>12000</v>
      </c>
      <c r="BI435" s="237" t="n">
        <v>7359.88</v>
      </c>
      <c r="BJ435" s="237"/>
      <c r="BK435" s="237" t="n">
        <f aca="false">SUM(BK195)</f>
        <v>12500</v>
      </c>
      <c r="BL435" s="237" t="n">
        <f aca="false">SUM(BL195)</f>
        <v>13000</v>
      </c>
      <c r="BM435" s="187"/>
      <c r="BN435" s="187" t="n">
        <v>12000</v>
      </c>
      <c r="BO435" s="187" t="n">
        <v>12000</v>
      </c>
      <c r="BP435" s="187" t="n">
        <v>12000</v>
      </c>
      <c r="BQ435" s="187" t="n">
        <v>6374.5</v>
      </c>
      <c r="BR435" s="46" t="n">
        <f aca="false">SUM(BQ435/BO435*100)</f>
        <v>53.1208333333333</v>
      </c>
    </row>
    <row r="436" customFormat="false" ht="12.75" hidden="false" customHeight="false" outlineLevel="0" collapsed="false">
      <c r="A436" s="213"/>
      <c r="B436" s="212"/>
      <c r="C436" s="212"/>
      <c r="D436" s="212"/>
      <c r="E436" s="212"/>
      <c r="F436" s="212"/>
      <c r="G436" s="212"/>
      <c r="H436" s="212"/>
      <c r="I436" s="274" t="s">
        <v>865</v>
      </c>
      <c r="J436" s="236" t="s">
        <v>866</v>
      </c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6"/>
      <c r="W436" s="236"/>
      <c r="X436" s="237"/>
      <c r="Y436" s="237"/>
      <c r="Z436" s="237"/>
      <c r="AA436" s="237" t="n">
        <f aca="false">SUM(AA187)</f>
        <v>35000</v>
      </c>
      <c r="AB436" s="237" t="n">
        <f aca="false">SUM(AB187)</f>
        <v>6735.11</v>
      </c>
      <c r="AC436" s="237" t="n">
        <f aca="false">SUM(AC187)</f>
        <v>35000</v>
      </c>
      <c r="AD436" s="237"/>
      <c r="AE436" s="237" t="n">
        <f aca="false">SUM(AE187)</f>
        <v>0</v>
      </c>
      <c r="AF436" s="237" t="n">
        <f aca="false">SUM(AF187)</f>
        <v>0</v>
      </c>
      <c r="AG436" s="237" t="n">
        <f aca="false">SUM(AG187)</f>
        <v>35000</v>
      </c>
      <c r="AH436" s="237" t="n">
        <f aca="false">SUM(AH187)</f>
        <v>6097.03</v>
      </c>
      <c r="AI436" s="237" t="n">
        <f aca="false">SUM(AI187)</f>
        <v>35000</v>
      </c>
      <c r="AJ436" s="237" t="n">
        <f aca="false">SUM(AJ187)</f>
        <v>5570.24</v>
      </c>
      <c r="AK436" s="237" t="n">
        <f aca="false">SUM(AK187)</f>
        <v>35000</v>
      </c>
      <c r="AL436" s="237" t="n">
        <f aca="false">SUM(AL187)</f>
        <v>0</v>
      </c>
      <c r="AM436" s="237" t="n">
        <f aca="false">SUM(AM187)</f>
        <v>0</v>
      </c>
      <c r="AN436" s="237" t="n">
        <f aca="false">SUM(AN187)</f>
        <v>35000</v>
      </c>
      <c r="AO436" s="237" t="n">
        <f aca="false">SUM(AO187)</f>
        <v>4645.29829451191</v>
      </c>
      <c r="AP436" s="237" t="n">
        <f aca="false">SUM(AP187)</f>
        <v>25000</v>
      </c>
      <c r="AQ436" s="237" t="n">
        <f aca="false">SUM(AQ187)</f>
        <v>0</v>
      </c>
      <c r="AR436" s="237" t="n">
        <f aca="false">SUM(AR187)</f>
        <v>3318.07021036565</v>
      </c>
      <c r="AS436" s="237" t="n">
        <f aca="false">SUM(AS187)</f>
        <v>0</v>
      </c>
      <c r="AT436" s="237" t="n">
        <f aca="false">SUM(AT187)</f>
        <v>1668.75</v>
      </c>
      <c r="AU436" s="237" t="n">
        <f aca="false">SUM(AU187)</f>
        <v>0</v>
      </c>
      <c r="AV436" s="237" t="n">
        <f aca="false">SUM(AV187)</f>
        <v>0</v>
      </c>
      <c r="AW436" s="237" t="n">
        <f aca="false">SUM(AW187)</f>
        <v>3318.07021036565</v>
      </c>
      <c r="AX436" s="237" t="n">
        <f aca="false">SUM(AX187)</f>
        <v>0</v>
      </c>
      <c r="AY436" s="237" t="n">
        <f aca="false">SUM(AY187)</f>
        <v>0</v>
      </c>
      <c r="AZ436" s="237" t="n">
        <f aca="false">SUM(AZ187)</f>
        <v>0</v>
      </c>
      <c r="BA436" s="237" t="n">
        <f aca="false">SUM(BA187)</f>
        <v>0</v>
      </c>
      <c r="BB436" s="237" t="n">
        <f aca="false">SUM(BB187)</f>
        <v>0</v>
      </c>
      <c r="BC436" s="237" t="n">
        <f aca="false">SUM(BC187)</f>
        <v>0</v>
      </c>
      <c r="BD436" s="237" t="n">
        <f aca="false">SUM(BD187)</f>
        <v>0</v>
      </c>
      <c r="BE436" s="237" t="n">
        <f aca="false">SUM(BE187)</f>
        <v>3318.07021036565</v>
      </c>
      <c r="BF436" s="237" t="n">
        <f aca="false">SUM(BF187)</f>
        <v>0</v>
      </c>
      <c r="BG436" s="237" t="n">
        <f aca="false">SUM(BG187)</f>
        <v>0</v>
      </c>
      <c r="BH436" s="237" t="n">
        <f aca="false">SUM(BH187)</f>
        <v>3300</v>
      </c>
      <c r="BI436" s="237" t="n">
        <v>1035.3</v>
      </c>
      <c r="BJ436" s="237"/>
      <c r="BK436" s="237" t="n">
        <f aca="false">SUM(BK187)</f>
        <v>3000</v>
      </c>
      <c r="BL436" s="237" t="n">
        <f aca="false">SUM(BL187)</f>
        <v>3000</v>
      </c>
      <c r="BM436" s="187"/>
      <c r="BN436" s="187" t="n">
        <v>3300</v>
      </c>
      <c r="BO436" s="187" t="n">
        <v>3300</v>
      </c>
      <c r="BP436" s="187" t="n">
        <v>3300</v>
      </c>
      <c r="BQ436" s="187" t="n">
        <v>2978.63</v>
      </c>
      <c r="BR436" s="46" t="n">
        <f aca="false">SUM(BQ436/BO436*100)</f>
        <v>90.2615151515152</v>
      </c>
    </row>
    <row r="437" customFormat="false" ht="12.75" hidden="false" customHeight="false" outlineLevel="0" collapsed="false">
      <c r="A437" s="213"/>
      <c r="B437" s="212"/>
      <c r="C437" s="212"/>
      <c r="D437" s="212"/>
      <c r="E437" s="212"/>
      <c r="F437" s="212"/>
      <c r="G437" s="212"/>
      <c r="H437" s="212"/>
      <c r="I437" s="273" t="n">
        <v>1070</v>
      </c>
      <c r="J437" s="236" t="s">
        <v>867</v>
      </c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6"/>
      <c r="W437" s="236"/>
      <c r="X437" s="237"/>
      <c r="Y437" s="237"/>
      <c r="Z437" s="237"/>
      <c r="AA437" s="237" t="n">
        <f aca="false">SUM(AA281+AA292+AA307)</f>
        <v>102000</v>
      </c>
      <c r="AB437" s="237" t="n">
        <f aca="false">SUM(AB281+AB292+AB307)</f>
        <v>39395.38</v>
      </c>
      <c r="AC437" s="237" t="n">
        <f aca="false">SUM(AC281+AC292+AC307)</f>
        <v>122000</v>
      </c>
      <c r="AD437" s="237"/>
      <c r="AE437" s="237" t="n">
        <f aca="false">SUM(AE281+AE292+AE307)</f>
        <v>0</v>
      </c>
      <c r="AF437" s="237" t="n">
        <f aca="false">SUM(AF281+AF292+AF307)</f>
        <v>0</v>
      </c>
      <c r="AG437" s="237" t="n">
        <f aca="false">SUM(AG281+AG292+AG307)</f>
        <v>137000</v>
      </c>
      <c r="AH437" s="237" t="n">
        <f aca="false">SUM(AH281+AH292+AH307)</f>
        <v>85703.98</v>
      </c>
      <c r="AI437" s="237" t="n">
        <f aca="false">SUM(AI281+AI292+AI307)</f>
        <v>175000</v>
      </c>
      <c r="AJ437" s="237" t="n">
        <f aca="false">SUM(AJ281+AJ292+AJ307)</f>
        <v>86900.66</v>
      </c>
      <c r="AK437" s="237" t="n">
        <f aca="false">SUM(AK281+AK292+AK307)</f>
        <v>297000</v>
      </c>
      <c r="AL437" s="237" t="n">
        <f aca="false">SUM(AL281+AL292+AL307)</f>
        <v>10000</v>
      </c>
      <c r="AM437" s="237" t="n">
        <f aca="false">SUM(AM281+AM292+AM307)</f>
        <v>0</v>
      </c>
      <c r="AN437" s="237" t="n">
        <f aca="false">SUM(AN281+AN292+AN307)</f>
        <v>307000</v>
      </c>
      <c r="AO437" s="237" t="n">
        <f aca="false">SUM(AO281+AO292+AO307)</f>
        <v>40745.9021832902</v>
      </c>
      <c r="AP437" s="237" t="n">
        <f aca="false">SUM(AP281+AP292+AP307)</f>
        <v>271000</v>
      </c>
      <c r="AQ437" s="237" t="n">
        <f aca="false">SUM(AQ281+AQ292+AQ307)</f>
        <v>0</v>
      </c>
      <c r="AR437" s="237" t="n">
        <f aca="false">SUM(AR281+AR292+AR307)</f>
        <v>35967.8810803637</v>
      </c>
      <c r="AS437" s="237" t="n">
        <f aca="false">SUM(AS281+AS292+AS307)</f>
        <v>0</v>
      </c>
      <c r="AT437" s="237" t="n">
        <f aca="false">SUM(AT281+AT292+AT307)</f>
        <v>12461.14</v>
      </c>
      <c r="AU437" s="237" t="n">
        <f aca="false">SUM(AU281+AU292+AU307)</f>
        <v>0</v>
      </c>
      <c r="AV437" s="237" t="n">
        <f aca="false">SUM(AV281+AV292+AV307)</f>
        <v>0</v>
      </c>
      <c r="AW437" s="237" t="n">
        <f aca="false">SUM(AW281+AW292+AW307)</f>
        <v>35967.8810803637</v>
      </c>
      <c r="AX437" s="237" t="n">
        <f aca="false">SUM(AX281+AX292+AX307)</f>
        <v>0</v>
      </c>
      <c r="AY437" s="237" t="n">
        <f aca="false">SUM(AY281+AY292+AY307)</f>
        <v>0</v>
      </c>
      <c r="AZ437" s="237" t="n">
        <f aca="false">SUM(AZ281+AZ292+AZ307)</f>
        <v>0</v>
      </c>
      <c r="BA437" s="237" t="n">
        <f aca="false">SUM(BA281+BA292+BA307)</f>
        <v>0</v>
      </c>
      <c r="BB437" s="237" t="n">
        <f aca="false">SUM(BB281+BB292+BB307)</f>
        <v>0</v>
      </c>
      <c r="BC437" s="237" t="n">
        <f aca="false">SUM(BC281+BC292+BC307)</f>
        <v>0</v>
      </c>
      <c r="BD437" s="237" t="n">
        <f aca="false">SUM(BD281+BD292+BD307)</f>
        <v>0</v>
      </c>
      <c r="BE437" s="237" t="n">
        <f aca="false">SUM(BE281+BE292+BE307)</f>
        <v>35967.8810803637</v>
      </c>
      <c r="BF437" s="237" t="n">
        <f aca="false">SUM(BF281+BF292+BF307)</f>
        <v>0</v>
      </c>
      <c r="BG437" s="237" t="n">
        <f aca="false">SUM(BG281+BG292+BG307)</f>
        <v>0</v>
      </c>
      <c r="BH437" s="237" t="n">
        <f aca="false">SUM(BH281+BH292+BH307)</f>
        <v>33300</v>
      </c>
      <c r="BI437" s="237" t="n">
        <v>307.59</v>
      </c>
      <c r="BJ437" s="237"/>
      <c r="BK437" s="237" t="n">
        <f aca="false">SUM(BK281+BK292+BK307)</f>
        <v>1300</v>
      </c>
      <c r="BL437" s="237" t="n">
        <f aca="false">SUM(BL281+BL292+BL307)</f>
        <v>1300</v>
      </c>
      <c r="BM437" s="187"/>
      <c r="BN437" s="187" t="n">
        <v>41150</v>
      </c>
      <c r="BO437" s="187" t="n">
        <v>41150</v>
      </c>
      <c r="BP437" s="187" t="n">
        <v>39150</v>
      </c>
      <c r="BQ437" s="187" t="n">
        <v>19454.32</v>
      </c>
      <c r="BR437" s="46" t="n">
        <f aca="false">SUM(BQ437/BO437*100)</f>
        <v>47.2765978128797</v>
      </c>
    </row>
    <row r="438" customFormat="false" ht="13.5" hidden="false" customHeight="false" outlineLevel="0" collapsed="false">
      <c r="A438" s="213"/>
      <c r="B438" s="212"/>
      <c r="C438" s="212"/>
      <c r="D438" s="212"/>
      <c r="E438" s="212"/>
      <c r="F438" s="212"/>
      <c r="G438" s="212"/>
      <c r="H438" s="212"/>
      <c r="I438" s="275"/>
      <c r="J438" s="131" t="s">
        <v>536</v>
      </c>
      <c r="K438" s="194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31"/>
      <c r="W438" s="131"/>
      <c r="X438" s="194"/>
      <c r="Y438" s="194"/>
      <c r="Z438" s="194"/>
      <c r="AA438" s="194" t="e">
        <f aca="false">SUM(AA425:AA437)</f>
        <v>#REF!</v>
      </c>
      <c r="AB438" s="194" t="e">
        <f aca="false">SUM(AB425:AB437)</f>
        <v>#REF!</v>
      </c>
      <c r="AC438" s="194" t="e">
        <f aca="false">SUM(AC425:AC437)</f>
        <v>#REF!</v>
      </c>
      <c r="AD438" s="194"/>
      <c r="AE438" s="194" t="e">
        <f aca="false">SUM(AE425:AE437)</f>
        <v>#REF!</v>
      </c>
      <c r="AF438" s="194" t="e">
        <f aca="false">SUM(AF425:AF437)</f>
        <v>#REF!</v>
      </c>
      <c r="AG438" s="194" t="e">
        <f aca="false">SUM(AG425:AG437)</f>
        <v>#REF!</v>
      </c>
      <c r="AH438" s="194" t="e">
        <f aca="false">SUM(AH425:AH437)</f>
        <v>#REF!</v>
      </c>
      <c r="AI438" s="194" t="e">
        <f aca="false">SUM(AI425:AI437)</f>
        <v>#REF!</v>
      </c>
      <c r="AJ438" s="194" t="e">
        <f aca="false">SUM(AJ425:AJ437)</f>
        <v>#REF!</v>
      </c>
      <c r="AK438" s="194" t="e">
        <f aca="false">SUM(AK425:AK437)</f>
        <v>#REF!</v>
      </c>
      <c r="AL438" s="194" t="e">
        <f aca="false">SUM(AL425:AL437)</f>
        <v>#REF!</v>
      </c>
      <c r="AM438" s="194" t="e">
        <f aca="false">SUM(AM425:AM437)</f>
        <v>#REF!</v>
      </c>
      <c r="AN438" s="194" t="e">
        <f aca="false">SUM(AN425:AN437)</f>
        <v>#REF!</v>
      </c>
      <c r="AO438" s="194" t="n">
        <f aca="false">SUM(AO425:AO437)</f>
        <v>1595747.78416219</v>
      </c>
      <c r="AP438" s="194" t="e">
        <f aca="false">SUM(AP425:AP437)</f>
        <v>#REF!</v>
      </c>
      <c r="AQ438" s="194" t="e">
        <f aca="false">SUM(AQ425:AQ437)</f>
        <v>#REF!</v>
      </c>
      <c r="AR438" s="194" t="n">
        <f aca="false">SUM(AR425:AR437)</f>
        <v>1754927.33426239</v>
      </c>
      <c r="AS438" s="194" t="n">
        <f aca="false">SUM(AS425:AS437)</f>
        <v>0</v>
      </c>
      <c r="AT438" s="194" t="n">
        <f aca="false">SUM(AT425:AT437)</f>
        <v>464153.35</v>
      </c>
      <c r="AU438" s="194" t="n">
        <f aca="false">SUM(AU425:AU437)</f>
        <v>384219.67</v>
      </c>
      <c r="AV438" s="194" t="n">
        <f aca="false">SUM(AV425:AV437)</f>
        <v>72345.1</v>
      </c>
      <c r="AW438" s="194" t="n">
        <f aca="false">SUM(AW425:AW437)</f>
        <v>2066801.90426239</v>
      </c>
      <c r="AX438" s="194" t="n">
        <f aca="false">SUM(AX425:AX437)</f>
        <v>0</v>
      </c>
      <c r="AY438" s="194" t="n">
        <f aca="false">SUM(AY425:AY437)</f>
        <v>0</v>
      </c>
      <c r="AZ438" s="194" t="n">
        <f aca="false">SUM(AZ425:AZ437)</f>
        <v>0</v>
      </c>
      <c r="BA438" s="194" t="n">
        <f aca="false">SUM(BA425:BA437)</f>
        <v>0</v>
      </c>
      <c r="BB438" s="194" t="n">
        <f aca="false">SUM(BB425:BB437)</f>
        <v>0</v>
      </c>
      <c r="BC438" s="194" t="n">
        <f aca="false">SUM(BC425:BC437)</f>
        <v>0</v>
      </c>
      <c r="BD438" s="194" t="e">
        <f aca="false">SUM(BD425:BD437)</f>
        <v>#VALUE!</v>
      </c>
      <c r="BE438" s="194" t="n">
        <f aca="false">SUM(BE425:BE437)</f>
        <v>2048251.55321056</v>
      </c>
      <c r="BF438" s="194" t="n">
        <f aca="false">SUM(BF425:BF437)</f>
        <v>0</v>
      </c>
      <c r="BG438" s="194" t="n">
        <f aca="false">SUM(BG425:BG437)</f>
        <v>0</v>
      </c>
      <c r="BH438" s="194" t="n">
        <f aca="false">SUM(BH425:BH437)</f>
        <v>389690.35</v>
      </c>
      <c r="BI438" s="194" t="n">
        <f aca="false">SUM(BI425:BI437)</f>
        <v>351281.33</v>
      </c>
      <c r="BJ438" s="194" t="n">
        <f aca="false">SUM(BJ425:BJ437)</f>
        <v>0</v>
      </c>
      <c r="BK438" s="194" t="n">
        <f aca="false">SUM(BK425:BK437)</f>
        <v>2064430</v>
      </c>
      <c r="BL438" s="194" t="n">
        <f aca="false">SUM(BL425:BL437)</f>
        <v>2040430</v>
      </c>
      <c r="BM438" s="194" t="n">
        <f aca="false">SUM(BM425:BM437)</f>
        <v>0</v>
      </c>
      <c r="BN438" s="194" t="n">
        <f aca="false">SUM(BN425:BN437)</f>
        <v>2218451.1</v>
      </c>
      <c r="BO438" s="194" t="n">
        <f aca="false">SUM(BO425:BO437)</f>
        <v>2647917.81</v>
      </c>
      <c r="BP438" s="194" t="n">
        <f aca="false">SUM(BP425:BP437)</f>
        <v>2258000</v>
      </c>
      <c r="BQ438" s="194" t="n">
        <f aca="false">SUM(BQ425:BQ437)</f>
        <v>610497.34</v>
      </c>
      <c r="BR438" s="63" t="n">
        <f aca="false">SUM(BQ438/BO438*100)</f>
        <v>23.0557511148732</v>
      </c>
    </row>
    <row r="439" customFormat="false" ht="12.75" hidden="false" customHeight="false" outlineLevel="0" collapsed="false">
      <c r="A439" s="213"/>
      <c r="B439" s="212"/>
      <c r="C439" s="212"/>
      <c r="D439" s="212"/>
      <c r="E439" s="212"/>
      <c r="F439" s="212"/>
      <c r="G439" s="212"/>
      <c r="H439" s="212"/>
      <c r="I439" s="217"/>
      <c r="J439" s="213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3"/>
      <c r="W439" s="213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4"/>
    </row>
    <row r="441" customFormat="false" ht="141" hidden="false" customHeight="true" outlineLevel="0" collapsed="false">
      <c r="J441" s="4"/>
    </row>
    <row r="443" customFormat="false" ht="12.75" hidden="false" customHeight="false" outlineLevel="0" collapsed="false">
      <c r="J443" s="4"/>
    </row>
  </sheetData>
  <mergeCells count="1">
    <mergeCell ref="I2:J2"/>
  </mergeCells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1" manualBreakCount="11">
    <brk id="45" man="true" max="16383" min="0"/>
    <brk id="77" man="true" max="16383" min="0"/>
    <brk id="108" man="true" max="16383" min="0"/>
    <brk id="150" man="true" max="16383" min="0"/>
    <brk id="193" man="true" max="16383" min="0"/>
    <brk id="238" man="true" max="16383" min="0"/>
    <brk id="290" man="true" max="16383" min="0"/>
    <brk id="332" man="true" max="16383" min="0"/>
    <brk id="367" man="true" max="16383" min="0"/>
    <brk id="403" man="true" max="16383" min="0"/>
    <brk id="420" man="true" max="16383" min="0"/>
  </rowBreaks>
  <colBreaks count="1" manualBreakCount="1">
    <brk id="3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S4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30" workbookViewId="0">
      <selection pane="topLeft" activeCell="BI426" activeCellId="0" sqref="BI426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7.57"/>
    <col collapsed="false" customWidth="true" hidden="true" outlineLevel="0" max="2" min="2" style="0" width="6"/>
    <col collapsed="false" customWidth="true" hidden="true" outlineLevel="0" max="8" min="3" style="0" width="11.53"/>
    <col collapsed="false" customWidth="true" hidden="false" outlineLevel="0" max="9" min="9" style="0" width="15"/>
    <col collapsed="false" customWidth="true" hidden="false" outlineLevel="0" max="10" min="10" style="0" width="43.71"/>
    <col collapsed="false" customWidth="true" hidden="true" outlineLevel="0" max="24" min="11" style="0" width="8.86"/>
    <col collapsed="false" customWidth="true" hidden="true" outlineLevel="0" max="25" min="25" style="0" width="13.42"/>
    <col collapsed="false" customWidth="true" hidden="true" outlineLevel="0" max="26" min="26" style="0" width="11.85"/>
    <col collapsed="false" customWidth="true" hidden="true" outlineLevel="0" max="27" min="27" style="0" width="11.71"/>
    <col collapsed="false" customWidth="true" hidden="true" outlineLevel="0" max="28" min="28" style="0" width="11.57"/>
    <col collapsed="false" customWidth="true" hidden="true" outlineLevel="0" max="30" min="29" style="0" width="10.71"/>
    <col collapsed="false" customWidth="true" hidden="true" outlineLevel="0" max="32" min="31" style="0" width="12.29"/>
    <col collapsed="false" customWidth="true" hidden="true" outlineLevel="0" max="33" min="33" style="0" width="13.15"/>
    <col collapsed="false" customWidth="true" hidden="true" outlineLevel="0" max="34" min="34" style="276" width="13.86"/>
    <col collapsed="false" customWidth="true" hidden="true" outlineLevel="0" max="35" min="35" style="276" width="15.42"/>
    <col collapsed="false" customWidth="true" hidden="true" outlineLevel="0" max="36" min="36" style="277" width="14.29"/>
    <col collapsed="false" customWidth="true" hidden="true" outlineLevel="0" max="37" min="37" style="276" width="13.57"/>
    <col collapsed="false" customWidth="true" hidden="true" outlineLevel="0" max="39" min="38" style="276" width="12.71"/>
    <col collapsed="false" customWidth="true" hidden="true" outlineLevel="0" max="41" min="40" style="0" width="18.14"/>
    <col collapsed="false" customWidth="true" hidden="true" outlineLevel="0" max="49" min="42" style="277" width="14.42"/>
    <col collapsed="false" customWidth="true" hidden="true" outlineLevel="0" max="50" min="50" style="277" width="16.43"/>
    <col collapsed="false" customWidth="true" hidden="true" outlineLevel="0" max="51" min="51" style="277" width="14.14"/>
    <col collapsed="false" customWidth="true" hidden="true" outlineLevel="0" max="52" min="52" style="277" width="15.14"/>
    <col collapsed="false" customWidth="true" hidden="true" outlineLevel="0" max="55" min="53" style="277" width="17.71"/>
    <col collapsed="false" customWidth="true" hidden="true" outlineLevel="0" max="56" min="56" style="277" width="13.29"/>
    <col collapsed="false" customWidth="true" hidden="true" outlineLevel="0" max="57" min="57" style="277" width="15.14"/>
    <col collapsed="false" customWidth="true" hidden="true" outlineLevel="0" max="58" min="58" style="0" width="14.29"/>
    <col collapsed="false" customWidth="true" hidden="true" outlineLevel="0" max="59" min="59" style="277" width="15.85"/>
    <col collapsed="false" customWidth="true" hidden="true" outlineLevel="0" max="60" min="60" style="277" width="15.71"/>
    <col collapsed="false" customWidth="true" hidden="false" outlineLevel="0" max="61" min="61" style="277" width="15.71"/>
    <col collapsed="false" customWidth="true" hidden="true" outlineLevel="0" max="62" min="62" style="277" width="15.71"/>
    <col collapsed="false" customWidth="true" hidden="true" outlineLevel="0" max="63" min="63" style="277" width="13.57"/>
    <col collapsed="false" customWidth="true" hidden="true" outlineLevel="0" max="64" min="64" style="277" width="14.14"/>
    <col collapsed="false" customWidth="true" hidden="false" outlineLevel="0" max="65" min="65" style="277" width="15.29"/>
    <col collapsed="false" customWidth="true" hidden="false" outlineLevel="0" max="66" min="66" style="277" width="14.42"/>
    <col collapsed="false" customWidth="true" hidden="false" outlineLevel="0" max="67" min="67" style="277" width="11.71"/>
    <col collapsed="false" customWidth="true" hidden="false" outlineLevel="0" max="68" min="68" style="277" width="14.29"/>
    <col collapsed="false" customWidth="true" hidden="false" outlineLevel="0" max="69" min="69" style="277" width="13.29"/>
    <col collapsed="false" customWidth="true" hidden="false" outlineLevel="0" max="70" min="70" style="277" width="9.14"/>
    <col collapsed="false" customWidth="true" hidden="false" outlineLevel="0" max="71" min="71" style="0" width="20.42"/>
  </cols>
  <sheetData>
    <row r="1" customFormat="false" ht="13.5" hidden="false" customHeight="false" outlineLevel="0" collapsed="false">
      <c r="A1" s="278"/>
      <c r="B1" s="278"/>
      <c r="C1" s="278"/>
      <c r="D1" s="278"/>
      <c r="E1" s="278"/>
      <c r="F1" s="278"/>
      <c r="G1" s="278"/>
      <c r="H1" s="279"/>
      <c r="I1" s="276"/>
      <c r="J1" s="170" t="s">
        <v>868</v>
      </c>
      <c r="K1" s="276"/>
      <c r="L1" s="276"/>
      <c r="M1" s="276"/>
      <c r="N1" s="276"/>
      <c r="O1" s="276"/>
      <c r="P1" s="276"/>
      <c r="Q1" s="276"/>
      <c r="R1" s="276"/>
      <c r="S1" s="276"/>
      <c r="T1" s="280"/>
      <c r="U1" s="280"/>
      <c r="V1" s="276"/>
      <c r="W1" s="276"/>
      <c r="X1" s="276"/>
      <c r="Y1" s="276"/>
      <c r="Z1" s="276"/>
      <c r="AA1" s="276"/>
      <c r="AB1" s="276"/>
      <c r="AC1" s="276"/>
      <c r="AD1" s="276"/>
      <c r="AE1" s="281"/>
      <c r="AF1" s="276"/>
      <c r="AG1" s="276"/>
      <c r="AH1" s="277"/>
      <c r="AJ1" s="276"/>
      <c r="AN1" s="277"/>
      <c r="AO1" s="277"/>
      <c r="BF1" s="277"/>
    </row>
    <row r="2" customFormat="false" ht="12.75" hidden="false" customHeight="false" outlineLevel="0" collapsed="false">
      <c r="A2" s="279" t="s">
        <v>495</v>
      </c>
      <c r="B2" s="278"/>
      <c r="C2" s="278"/>
      <c r="D2" s="278"/>
      <c r="E2" s="278"/>
      <c r="F2" s="278"/>
      <c r="G2" s="278"/>
      <c r="H2" s="278"/>
      <c r="I2" s="279"/>
      <c r="J2" s="280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80"/>
      <c r="W2" s="280"/>
      <c r="X2" s="276"/>
      <c r="Y2" s="276"/>
      <c r="Z2" s="276"/>
      <c r="AA2" s="276"/>
      <c r="AB2" s="276"/>
      <c r="AC2" s="276"/>
      <c r="AD2" s="276"/>
      <c r="AE2" s="276"/>
      <c r="AF2" s="276"/>
      <c r="AG2" s="281"/>
      <c r="AN2" s="282" t="n">
        <v>7.5345</v>
      </c>
      <c r="AO2" s="277"/>
    </row>
    <row r="3" customFormat="false" ht="13.5" hidden="false" customHeight="false" outlineLevel="0" collapsed="false">
      <c r="A3" s="280"/>
      <c r="B3" s="278"/>
      <c r="C3" s="278"/>
      <c r="D3" s="278"/>
      <c r="E3" s="278"/>
      <c r="F3" s="278"/>
      <c r="G3" s="278"/>
      <c r="H3" s="278"/>
      <c r="I3" s="283"/>
      <c r="J3" s="280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80"/>
      <c r="W3" s="280"/>
      <c r="X3" s="276"/>
      <c r="Y3" s="276"/>
      <c r="Z3" s="276"/>
      <c r="AA3" s="276"/>
      <c r="AB3" s="276"/>
      <c r="AC3" s="276"/>
      <c r="AD3" s="276"/>
      <c r="AE3" s="276"/>
      <c r="AF3" s="276"/>
      <c r="AG3" s="281"/>
    </row>
    <row r="4" customFormat="false" ht="26.25" hidden="false" customHeight="false" outlineLevel="0" collapsed="false">
      <c r="A4" s="284" t="s">
        <v>497</v>
      </c>
      <c r="B4" s="285" t="s">
        <v>498</v>
      </c>
      <c r="C4" s="285" t="n">
        <v>2</v>
      </c>
      <c r="D4" s="285" t="n">
        <v>3</v>
      </c>
      <c r="E4" s="285" t="n">
        <v>4</v>
      </c>
      <c r="F4" s="285" t="n">
        <v>5</v>
      </c>
      <c r="G4" s="285" t="n">
        <v>6</v>
      </c>
      <c r="H4" s="285" t="n">
        <v>7</v>
      </c>
      <c r="I4" s="286" t="s">
        <v>499</v>
      </c>
      <c r="J4" s="286" t="s">
        <v>500</v>
      </c>
      <c r="K4" s="287" t="s">
        <v>501</v>
      </c>
      <c r="L4" s="287" t="s">
        <v>502</v>
      </c>
      <c r="M4" s="288" t="s">
        <v>503</v>
      </c>
      <c r="N4" s="287" t="s">
        <v>504</v>
      </c>
      <c r="O4" s="287" t="s">
        <v>505</v>
      </c>
      <c r="P4" s="287" t="s">
        <v>506</v>
      </c>
      <c r="Q4" s="287" t="s">
        <v>507</v>
      </c>
      <c r="R4" s="287" t="s">
        <v>508</v>
      </c>
      <c r="S4" s="287" t="s">
        <v>509</v>
      </c>
      <c r="T4" s="287" t="s">
        <v>508</v>
      </c>
      <c r="U4" s="287" t="s">
        <v>510</v>
      </c>
      <c r="V4" s="289" t="s">
        <v>511</v>
      </c>
      <c r="W4" s="289" t="s">
        <v>512</v>
      </c>
      <c r="X4" s="290" t="s">
        <v>510</v>
      </c>
      <c r="Y4" s="290" t="s">
        <v>16</v>
      </c>
      <c r="Z4" s="290" t="s">
        <v>16</v>
      </c>
      <c r="AA4" s="290" t="s">
        <v>513</v>
      </c>
      <c r="AB4" s="290" t="s">
        <v>514</v>
      </c>
      <c r="AC4" s="290" t="s">
        <v>515</v>
      </c>
      <c r="AD4" s="290"/>
      <c r="AE4" s="291" t="s">
        <v>24</v>
      </c>
      <c r="AF4" s="291" t="s">
        <v>25</v>
      </c>
      <c r="AG4" s="21" t="s">
        <v>516</v>
      </c>
      <c r="AH4" s="290" t="s">
        <v>70</v>
      </c>
      <c r="AI4" s="290" t="s">
        <v>517</v>
      </c>
      <c r="AJ4" s="290" t="s">
        <v>508</v>
      </c>
      <c r="AK4" s="290" t="s">
        <v>17</v>
      </c>
      <c r="AL4" s="290" t="s">
        <v>24</v>
      </c>
      <c r="AM4" s="290" t="s">
        <v>25</v>
      </c>
      <c r="AN4" s="290" t="s">
        <v>518</v>
      </c>
      <c r="AO4" s="290" t="s">
        <v>519</v>
      </c>
      <c r="AP4" s="290" t="s">
        <v>468</v>
      </c>
      <c r="AQ4" s="290"/>
      <c r="AR4" s="290" t="s">
        <v>520</v>
      </c>
      <c r="AS4" s="290" t="s">
        <v>70</v>
      </c>
      <c r="AT4" s="290" t="s">
        <v>70</v>
      </c>
      <c r="AU4" s="290" t="s">
        <v>521</v>
      </c>
      <c r="AV4" s="290" t="s">
        <v>25</v>
      </c>
      <c r="AW4" s="290" t="s">
        <v>69</v>
      </c>
      <c r="AX4" s="290"/>
      <c r="AY4" s="290"/>
      <c r="AZ4" s="290"/>
      <c r="BA4" s="290"/>
      <c r="BB4" s="290"/>
      <c r="BC4" s="290"/>
      <c r="BD4" s="292"/>
      <c r="BE4" s="292"/>
      <c r="BF4" s="293"/>
      <c r="BG4" s="294" t="s">
        <v>522</v>
      </c>
      <c r="BH4" s="21" t="s">
        <v>21</v>
      </c>
      <c r="BI4" s="21" t="s">
        <v>26</v>
      </c>
      <c r="BJ4" s="21" t="s">
        <v>27</v>
      </c>
      <c r="BK4" s="291" t="s">
        <v>22</v>
      </c>
      <c r="BL4" s="291" t="s">
        <v>23</v>
      </c>
      <c r="BM4" s="21" t="s">
        <v>69</v>
      </c>
      <c r="BN4" s="21" t="s">
        <v>30</v>
      </c>
      <c r="BO4" s="295" t="s">
        <v>31</v>
      </c>
    </row>
    <row r="5" customFormat="false" ht="12.75" hidden="false" customHeight="false" outlineLevel="0" collapsed="false">
      <c r="A5" s="296"/>
      <c r="B5" s="297"/>
      <c r="C5" s="297"/>
      <c r="D5" s="297"/>
      <c r="E5" s="297"/>
      <c r="F5" s="297"/>
      <c r="G5" s="297"/>
      <c r="H5" s="297"/>
      <c r="I5" s="298" t="s">
        <v>525</v>
      </c>
      <c r="J5" s="299"/>
      <c r="K5" s="300" t="e">
        <f aca="false">SUM(K6)</f>
        <v>#REF!</v>
      </c>
      <c r="L5" s="300" t="e">
        <f aca="false">SUM(L6)</f>
        <v>#REF!</v>
      </c>
      <c r="M5" s="300" t="e">
        <f aca="false">SUM(M6)</f>
        <v>#REF!</v>
      </c>
      <c r="N5" s="300" t="e">
        <f aca="false">SUM(N6)</f>
        <v>#REF!</v>
      </c>
      <c r="O5" s="300" t="e">
        <f aca="false">SUM(O6)</f>
        <v>#REF!</v>
      </c>
      <c r="P5" s="300" t="e">
        <f aca="false">SUM(P6)</f>
        <v>#REF!</v>
      </c>
      <c r="Q5" s="300" t="e">
        <f aca="false">SUM(Q6)</f>
        <v>#REF!</v>
      </c>
      <c r="R5" s="300" t="e">
        <f aca="false">SUM(R6)</f>
        <v>#REF!</v>
      </c>
      <c r="S5" s="300" t="e">
        <f aca="false">SUM(S6)</f>
        <v>#REF!</v>
      </c>
      <c r="T5" s="300" t="e">
        <f aca="false">SUM(T6)</f>
        <v>#REF!</v>
      </c>
      <c r="U5" s="300" t="e">
        <f aca="false">SUM(U6)</f>
        <v>#REF!</v>
      </c>
      <c r="V5" s="300" t="e">
        <f aca="false">SUM(V6)</f>
        <v>#DIV/0!</v>
      </c>
      <c r="W5" s="300" t="e">
        <f aca="false">SUM(W6)</f>
        <v>#REF!</v>
      </c>
      <c r="X5" s="300" t="e">
        <f aca="false">SUM(X6)</f>
        <v>#REF!</v>
      </c>
      <c r="Y5" s="300" t="e">
        <f aca="false">SUM(Y6)</f>
        <v>#REF!</v>
      </c>
      <c r="Z5" s="300" t="e">
        <f aca="false">SUM(Z6)</f>
        <v>#REF!</v>
      </c>
      <c r="AA5" s="300" t="e">
        <f aca="false">SUM(AA6)</f>
        <v>#REF!</v>
      </c>
      <c r="AB5" s="300" t="e">
        <f aca="false">SUM(AB6)</f>
        <v>#REF!</v>
      </c>
      <c r="AC5" s="300" t="e">
        <f aca="false">SUM(AC6)</f>
        <v>#REF!</v>
      </c>
      <c r="AD5" s="300" t="e">
        <f aca="false">SUM(AD6)</f>
        <v>#REF!</v>
      </c>
      <c r="AE5" s="300" t="e">
        <f aca="false">SUM(AE6)</f>
        <v>#REF!</v>
      </c>
      <c r="AF5" s="300" t="e">
        <f aca="false">SUM(AF6)</f>
        <v>#REF!</v>
      </c>
      <c r="AG5" s="300" t="e">
        <f aca="false">SUM(AG6)</f>
        <v>#REF!</v>
      </c>
      <c r="AH5" s="300" t="e">
        <f aca="false">SUM(AH6)</f>
        <v>#REF!</v>
      </c>
      <c r="AI5" s="300" t="e">
        <f aca="false">SUM(AI6)</f>
        <v>#REF!</v>
      </c>
      <c r="AJ5" s="300" t="e">
        <f aca="false">SUM(AJ6)</f>
        <v>#REF!</v>
      </c>
      <c r="AK5" s="300" t="e">
        <f aca="false">SUM(AK6)</f>
        <v>#REF!</v>
      </c>
      <c r="AL5" s="300" t="e">
        <f aca="false">SUM(AL6)</f>
        <v>#REF!</v>
      </c>
      <c r="AM5" s="300" t="e">
        <f aca="false">SUM(AM6)</f>
        <v>#REF!</v>
      </c>
      <c r="AN5" s="300" t="e">
        <f aca="false">SUM(AN6)</f>
        <v>#REF!</v>
      </c>
      <c r="AO5" s="300" t="n">
        <v>1595747.78</v>
      </c>
      <c r="AP5" s="300" t="e">
        <f aca="false">SUM(AP6)</f>
        <v>#REF!</v>
      </c>
      <c r="AQ5" s="300" t="e">
        <f aca="false">SUM(AQ6)</f>
        <v>#REF!</v>
      </c>
      <c r="AR5" s="300" t="n">
        <f aca="false">SUM(AR6)</f>
        <v>1754927.33426239</v>
      </c>
      <c r="AS5" s="300" t="n">
        <f aca="false">SUM(AS6)</f>
        <v>0</v>
      </c>
      <c r="AT5" s="300" t="n">
        <f aca="false">SUM(AT6)</f>
        <v>464153.35</v>
      </c>
      <c r="AU5" s="300" t="n">
        <f aca="false">SUM(AU6)</f>
        <v>384219.67</v>
      </c>
      <c r="AV5" s="300" t="n">
        <f aca="false">SUM(AV6)</f>
        <v>72345.1</v>
      </c>
      <c r="AW5" s="300" t="n">
        <f aca="false">SUM(AW6)</f>
        <v>2066801.90426239</v>
      </c>
      <c r="AX5" s="300" t="n">
        <f aca="false">SUM(AX6)</f>
        <v>0</v>
      </c>
      <c r="AY5" s="300" t="n">
        <f aca="false">SUM(AY6)</f>
        <v>0</v>
      </c>
      <c r="AZ5" s="300" t="n">
        <f aca="false">SUM(AZ6)</f>
        <v>0</v>
      </c>
      <c r="BA5" s="300" t="n">
        <f aca="false">SUM(BA6)</f>
        <v>0</v>
      </c>
      <c r="BB5" s="300" t="n">
        <f aca="false">SUM(BB6)</f>
        <v>0</v>
      </c>
      <c r="BC5" s="300" t="n">
        <f aca="false">SUM(BC6)</f>
        <v>0</v>
      </c>
      <c r="BD5" s="300" t="n">
        <f aca="false">SUM(BD6)</f>
        <v>0</v>
      </c>
      <c r="BE5" s="300" t="n">
        <f aca="false">SUM(BE6)</f>
        <v>2042942.64087398</v>
      </c>
      <c r="BF5" s="300" t="n">
        <f aca="false">SUM(BF6)</f>
        <v>0</v>
      </c>
      <c r="BG5" s="300" t="n">
        <f aca="false">SUM(BG6)</f>
        <v>741227.27</v>
      </c>
      <c r="BH5" s="300" t="n">
        <f aca="false">SUM(BH6)</f>
        <v>341521.77</v>
      </c>
      <c r="BI5" s="300" t="n">
        <v>351281.33</v>
      </c>
      <c r="BJ5" s="300" t="n">
        <f aca="false">SUM(BJ6)</f>
        <v>2246089</v>
      </c>
      <c r="BK5" s="300" t="n">
        <f aca="false">SUM(BK6)</f>
        <v>2075930</v>
      </c>
      <c r="BL5" s="300" t="n">
        <f aca="false">SUM(BL6)</f>
        <v>2050430</v>
      </c>
      <c r="BM5" s="300" t="n">
        <f aca="false">SUM(BM6)</f>
        <v>2647917.81</v>
      </c>
      <c r="BN5" s="300" t="n">
        <f aca="false">SUM(BN6)</f>
        <v>610497.34</v>
      </c>
      <c r="BO5" s="301" t="n">
        <f aca="false">SUM(BN5/BM5*100)</f>
        <v>23.0557511148732</v>
      </c>
    </row>
    <row r="6" customFormat="false" ht="12.75" hidden="false" customHeight="false" outlineLevel="0" collapsed="false">
      <c r="A6" s="302"/>
      <c r="B6" s="303"/>
      <c r="C6" s="303"/>
      <c r="D6" s="303"/>
      <c r="E6" s="303"/>
      <c r="F6" s="303"/>
      <c r="G6" s="303"/>
      <c r="H6" s="303"/>
      <c r="I6" s="304" t="s">
        <v>526</v>
      </c>
      <c r="J6" s="305" t="s">
        <v>527</v>
      </c>
      <c r="K6" s="306" t="e">
        <f aca="false">SUM(K7+#REF!+K26)</f>
        <v>#REF!</v>
      </c>
      <c r="L6" s="306" t="e">
        <f aca="false">SUM(L7+#REF!+L26)</f>
        <v>#REF!</v>
      </c>
      <c r="M6" s="306" t="e">
        <f aca="false">SUM(M7+#REF!+M26)</f>
        <v>#REF!</v>
      </c>
      <c r="N6" s="306" t="e">
        <f aca="false">SUM(N7+N26)</f>
        <v>#REF!</v>
      </c>
      <c r="O6" s="306" t="e">
        <f aca="false">SUM(O7+O26)</f>
        <v>#REF!</v>
      </c>
      <c r="P6" s="306" t="e">
        <f aca="false">SUM(P7+P26)</f>
        <v>#REF!</v>
      </c>
      <c r="Q6" s="306" t="e">
        <f aca="false">SUM(Q7+Q26)</f>
        <v>#REF!</v>
      </c>
      <c r="R6" s="306" t="e">
        <f aca="false">SUM(R7+R26)</f>
        <v>#REF!</v>
      </c>
      <c r="S6" s="306" t="e">
        <f aca="false">SUM(S7+S26)</f>
        <v>#REF!</v>
      </c>
      <c r="T6" s="306" t="e">
        <f aca="false">SUM(T7+T26)</f>
        <v>#REF!</v>
      </c>
      <c r="U6" s="306" t="e">
        <f aca="false">SUM(U7+U26)</f>
        <v>#REF!</v>
      </c>
      <c r="V6" s="306" t="e">
        <f aca="false">SUM(V7+V26)</f>
        <v>#DIV/0!</v>
      </c>
      <c r="W6" s="306" t="e">
        <f aca="false">SUM(W7+W26)</f>
        <v>#REF!</v>
      </c>
      <c r="X6" s="306" t="e">
        <f aca="false">SUM(X7+X26)</f>
        <v>#REF!</v>
      </c>
      <c r="Y6" s="306" t="e">
        <f aca="false">SUM(Y7+Y26)</f>
        <v>#REF!</v>
      </c>
      <c r="Z6" s="306" t="e">
        <f aca="false">SUM(Z7+Z26)</f>
        <v>#REF!</v>
      </c>
      <c r="AA6" s="306" t="e">
        <f aca="false">SUM(AA7+AA26)</f>
        <v>#REF!</v>
      </c>
      <c r="AB6" s="306" t="e">
        <f aca="false">SUM(AB7+AB26)</f>
        <v>#REF!</v>
      </c>
      <c r="AC6" s="306" t="e">
        <f aca="false">SUM(AC7+AC26)</f>
        <v>#REF!</v>
      </c>
      <c r="AD6" s="306" t="e">
        <f aca="false">SUM(AD7+AD26)</f>
        <v>#REF!</v>
      </c>
      <c r="AE6" s="306" t="e">
        <f aca="false">SUM(AE7+AE26)</f>
        <v>#REF!</v>
      </c>
      <c r="AF6" s="306" t="e">
        <f aca="false">SUM(AF7+AF26)</f>
        <v>#REF!</v>
      </c>
      <c r="AG6" s="306" t="e">
        <f aca="false">SUM(AG7+AG26)</f>
        <v>#REF!</v>
      </c>
      <c r="AH6" s="306" t="e">
        <f aca="false">SUM(AH7+AH26)</f>
        <v>#REF!</v>
      </c>
      <c r="AI6" s="306" t="e">
        <f aca="false">SUM(AI7+AI26)</f>
        <v>#REF!</v>
      </c>
      <c r="AJ6" s="306" t="e">
        <f aca="false">SUM(AJ7+AJ26)</f>
        <v>#REF!</v>
      </c>
      <c r="AK6" s="306" t="e">
        <f aca="false">SUM(AK7+AK26)</f>
        <v>#REF!</v>
      </c>
      <c r="AL6" s="306" t="e">
        <f aca="false">SUM(AL7+AL26)</f>
        <v>#REF!</v>
      </c>
      <c r="AM6" s="306" t="e">
        <f aca="false">SUM(AM7+AM26)</f>
        <v>#REF!</v>
      </c>
      <c r="AN6" s="306" t="e">
        <f aca="false">SUM(AN7+AN26)</f>
        <v>#REF!</v>
      </c>
      <c r="AO6" s="306" t="n">
        <f aca="false">SUM(AO7+AO26)</f>
        <v>1589775.24719623</v>
      </c>
      <c r="AP6" s="306" t="e">
        <f aca="false">SUM(AP7+AP26)</f>
        <v>#REF!</v>
      </c>
      <c r="AQ6" s="306" t="e">
        <f aca="false">SUM(AQ7+AQ26)</f>
        <v>#REF!</v>
      </c>
      <c r="AR6" s="306" t="n">
        <f aca="false">SUM(AR7+AR26)</f>
        <v>1754927.33426239</v>
      </c>
      <c r="AS6" s="306" t="n">
        <f aca="false">SUM(AS7+AS26)</f>
        <v>0</v>
      </c>
      <c r="AT6" s="306" t="n">
        <f aca="false">SUM(AT7+AT26)</f>
        <v>464153.35</v>
      </c>
      <c r="AU6" s="306" t="n">
        <f aca="false">SUM(AU7+AU26)</f>
        <v>384219.67</v>
      </c>
      <c r="AV6" s="306" t="n">
        <f aca="false">SUM(AV7+AV26)</f>
        <v>72345.1</v>
      </c>
      <c r="AW6" s="306" t="n">
        <f aca="false">SUM(AW7+AW26)</f>
        <v>2066801.90426239</v>
      </c>
      <c r="AX6" s="306" t="n">
        <f aca="false">SUM(AX7+AX26)</f>
        <v>0</v>
      </c>
      <c r="AY6" s="306" t="n">
        <f aca="false">SUM(AY7+AY26)</f>
        <v>0</v>
      </c>
      <c r="AZ6" s="306" t="n">
        <f aca="false">SUM(AZ7+AZ26)</f>
        <v>0</v>
      </c>
      <c r="BA6" s="306" t="n">
        <f aca="false">SUM(BA7+BA26)</f>
        <v>0</v>
      </c>
      <c r="BB6" s="306" t="n">
        <f aca="false">SUM(BB7+BB26)</f>
        <v>0</v>
      </c>
      <c r="BC6" s="306" t="n">
        <f aca="false">SUM(BC7+BC26)</f>
        <v>0</v>
      </c>
      <c r="BD6" s="306" t="n">
        <f aca="false">SUM(BD7+BD26)</f>
        <v>0</v>
      </c>
      <c r="BE6" s="306" t="n">
        <f aca="false">SUM(BE7+BE26)</f>
        <v>2042942.64087398</v>
      </c>
      <c r="BF6" s="306" t="n">
        <f aca="false">SUM(BF7+BF26)</f>
        <v>0</v>
      </c>
      <c r="BG6" s="306" t="n">
        <f aca="false">SUM(BG7+BG26)</f>
        <v>741227.27</v>
      </c>
      <c r="BH6" s="306" t="n">
        <f aca="false">SUM(BH7+BH26)</f>
        <v>341521.77</v>
      </c>
      <c r="BI6" s="306" t="n">
        <v>351281.33</v>
      </c>
      <c r="BJ6" s="306" t="n">
        <f aca="false">SUM(BJ7+BJ26)</f>
        <v>2246089</v>
      </c>
      <c r="BK6" s="306" t="n">
        <f aca="false">SUM(BK7+BK26)</f>
        <v>2075930</v>
      </c>
      <c r="BL6" s="306" t="n">
        <f aca="false">SUM(BL7+BL26)</f>
        <v>2050430</v>
      </c>
      <c r="BM6" s="306" t="n">
        <f aca="false">SUM(BM7+BM26)</f>
        <v>2647917.81</v>
      </c>
      <c r="BN6" s="306" t="n">
        <f aca="false">SUM(BN7+BN26)</f>
        <v>610497.34</v>
      </c>
      <c r="BO6" s="307" t="n">
        <f aca="false">SUM(BN6/BM6*100)</f>
        <v>23.0557511148732</v>
      </c>
    </row>
    <row r="7" s="316" customFormat="true" ht="12.75" hidden="false" customHeight="false" outlineLevel="0" collapsed="false">
      <c r="A7" s="308"/>
      <c r="B7" s="309"/>
      <c r="C7" s="309"/>
      <c r="D7" s="309"/>
      <c r="E7" s="309"/>
      <c r="F7" s="309"/>
      <c r="G7" s="309"/>
      <c r="H7" s="309"/>
      <c r="I7" s="310" t="s">
        <v>528</v>
      </c>
      <c r="J7" s="311" t="s">
        <v>529</v>
      </c>
      <c r="K7" s="312" t="e">
        <f aca="false">SUM(K8)</f>
        <v>#REF!</v>
      </c>
      <c r="L7" s="312" t="e">
        <f aca="false">SUM(L8)</f>
        <v>#REF!</v>
      </c>
      <c r="M7" s="312" t="e">
        <f aca="false">SUM(M8)</f>
        <v>#REF!</v>
      </c>
      <c r="N7" s="312" t="n">
        <f aca="false">SUM(N8)</f>
        <v>128000</v>
      </c>
      <c r="O7" s="312" t="n">
        <f aca="false">SUM(O8)</f>
        <v>128000</v>
      </c>
      <c r="P7" s="312" t="n">
        <f aca="false">SUM(P8)</f>
        <v>128000</v>
      </c>
      <c r="Q7" s="312" t="n">
        <f aca="false">SUM(Q8)</f>
        <v>128000</v>
      </c>
      <c r="R7" s="312" t="n">
        <f aca="false">SUM(R8)</f>
        <v>67838.38</v>
      </c>
      <c r="S7" s="312" t="n">
        <f aca="false">SUM(S8)</f>
        <v>135000</v>
      </c>
      <c r="T7" s="312" t="n">
        <f aca="false">SUM(T8)</f>
        <v>46004.14</v>
      </c>
      <c r="U7" s="312" t="n">
        <f aca="false">SUM(U8)</f>
        <v>0</v>
      </c>
      <c r="V7" s="312" t="n">
        <f aca="false">SUM(V8)</f>
        <v>946.666666666667</v>
      </c>
      <c r="W7" s="312" t="n">
        <f aca="false">SUM(W8)</f>
        <v>220000</v>
      </c>
      <c r="X7" s="312" t="n">
        <f aca="false">SUM(X8)</f>
        <v>160000</v>
      </c>
      <c r="Y7" s="312" t="n">
        <f aca="false">SUM(Y8)</f>
        <v>210000</v>
      </c>
      <c r="Z7" s="312" t="n">
        <f aca="false">SUM(Z8)</f>
        <v>193000</v>
      </c>
      <c r="AA7" s="312" t="n">
        <f aca="false">SUM(AA8)</f>
        <v>160000</v>
      </c>
      <c r="AB7" s="312" t="n">
        <f aca="false">SUM(AB8)</f>
        <v>78432.05</v>
      </c>
      <c r="AC7" s="312" t="n">
        <f aca="false">SUM(AC8)</f>
        <v>160000</v>
      </c>
      <c r="AD7" s="312" t="n">
        <f aca="false">SUM(AD8)</f>
        <v>150000</v>
      </c>
      <c r="AE7" s="312" t="n">
        <f aca="false">SUM(AE8)</f>
        <v>0</v>
      </c>
      <c r="AF7" s="312" t="n">
        <f aca="false">SUM(AF8)</f>
        <v>0</v>
      </c>
      <c r="AG7" s="312" t="n">
        <f aca="false">SUM(AG8)</f>
        <v>150000</v>
      </c>
      <c r="AH7" s="312" t="n">
        <f aca="false">SUM(AH8)</f>
        <v>99202.66</v>
      </c>
      <c r="AI7" s="312" t="n">
        <f aca="false">SUM(AI8)</f>
        <v>260000</v>
      </c>
      <c r="AJ7" s="312" t="n">
        <f aca="false">SUM(AJ8)</f>
        <v>83193.96</v>
      </c>
      <c r="AK7" s="312" t="n">
        <f aca="false">SUM(AK8)</f>
        <v>130000</v>
      </c>
      <c r="AL7" s="312" t="n">
        <f aca="false">SUM(AL8)</f>
        <v>0</v>
      </c>
      <c r="AM7" s="312" t="n">
        <f aca="false">SUM(AM8)</f>
        <v>0</v>
      </c>
      <c r="AN7" s="312" t="n">
        <f aca="false">SUM(AN8)</f>
        <v>130000</v>
      </c>
      <c r="AO7" s="306" t="n">
        <f aca="false">SUM(AN7/$AN$2)</f>
        <v>17253.9650939014</v>
      </c>
      <c r="AP7" s="312" t="n">
        <f aca="false">SUM(AP8)</f>
        <v>165000</v>
      </c>
      <c r="AQ7" s="312" t="n">
        <f aca="false">SUM(AQ8)</f>
        <v>0</v>
      </c>
      <c r="AR7" s="306" t="n">
        <f aca="false">SUM(AP7/$AN$2)</f>
        <v>21899.2633884133</v>
      </c>
      <c r="AS7" s="306" t="n">
        <f aca="false">SUM(AS8)</f>
        <v>0</v>
      </c>
      <c r="AT7" s="306" t="n">
        <f aca="false">SUM(AT8)</f>
        <v>13423.24</v>
      </c>
      <c r="AU7" s="306" t="n">
        <f aca="false">SUM(AU8)</f>
        <v>1960</v>
      </c>
      <c r="AV7" s="306" t="n">
        <f aca="false">SUM(AV8)</f>
        <v>0</v>
      </c>
      <c r="AW7" s="306" t="n">
        <f aca="false">SUM(AW8)</f>
        <v>23859.2633884133</v>
      </c>
      <c r="AX7" s="306" t="n">
        <f aca="false">SUM(AX8)</f>
        <v>0</v>
      </c>
      <c r="AY7" s="306" t="n">
        <f aca="false">SUM(AY8)</f>
        <v>0</v>
      </c>
      <c r="AZ7" s="306" t="n">
        <f aca="false">SUM(AZ8)</f>
        <v>0</v>
      </c>
      <c r="BA7" s="306" t="n">
        <f aca="false">SUM(BA8)</f>
        <v>0</v>
      </c>
      <c r="BB7" s="306" t="n">
        <f aca="false">SUM(BB8)</f>
        <v>0</v>
      </c>
      <c r="BC7" s="306" t="n">
        <f aca="false">SUM(BC8)</f>
        <v>0</v>
      </c>
      <c r="BD7" s="306" t="n">
        <f aca="false">SUM(BD8)</f>
        <v>0</v>
      </c>
      <c r="BE7" s="306" t="n">
        <f aca="false">SUM(BE8)</f>
        <v>0</v>
      </c>
      <c r="BF7" s="306" t="n">
        <f aca="false">SUM(BF8)</f>
        <v>0</v>
      </c>
      <c r="BG7" s="306" t="n">
        <f aca="false">SUM(BG8)</f>
        <v>16794.45</v>
      </c>
      <c r="BH7" s="306" t="n">
        <f aca="false">SUM(BH8)</f>
        <v>9270.45</v>
      </c>
      <c r="BI7" s="306" t="n">
        <v>10311</v>
      </c>
      <c r="BJ7" s="306" t="n">
        <v>28300</v>
      </c>
      <c r="BK7" s="306" t="n">
        <f aca="false">SUM(BK8)</f>
        <v>58000</v>
      </c>
      <c r="BL7" s="306" t="n">
        <f aca="false">SUM(BL8)</f>
        <v>19500</v>
      </c>
      <c r="BM7" s="313" t="n">
        <v>28300</v>
      </c>
      <c r="BN7" s="314" t="n">
        <v>15486.76</v>
      </c>
      <c r="BO7" s="307" t="n">
        <f aca="false">SUM(BN7/BM7*100)</f>
        <v>54.7235335689046</v>
      </c>
      <c r="BP7" s="315"/>
      <c r="BQ7" s="315"/>
      <c r="BR7" s="315"/>
    </row>
    <row r="8" s="316" customFormat="true" ht="12.75" hidden="true" customHeight="false" outlineLevel="0" collapsed="false">
      <c r="A8" s="308" t="s">
        <v>530</v>
      </c>
      <c r="B8" s="309"/>
      <c r="C8" s="309"/>
      <c r="D8" s="309"/>
      <c r="E8" s="309"/>
      <c r="F8" s="309"/>
      <c r="G8" s="309"/>
      <c r="H8" s="309"/>
      <c r="I8" s="310" t="s">
        <v>531</v>
      </c>
      <c r="J8" s="311"/>
      <c r="K8" s="312" t="e">
        <f aca="false">SUM(K9+K19)</f>
        <v>#REF!</v>
      </c>
      <c r="L8" s="312" t="e">
        <f aca="false">SUM(L9+L19)</f>
        <v>#REF!</v>
      </c>
      <c r="M8" s="312" t="e">
        <f aca="false">SUM(M9+M19)</f>
        <v>#REF!</v>
      </c>
      <c r="N8" s="312" t="n">
        <f aca="false">SUM(N9+N19)</f>
        <v>128000</v>
      </c>
      <c r="O8" s="312" t="n">
        <f aca="false">SUM(O9+O19)</f>
        <v>128000</v>
      </c>
      <c r="P8" s="312" t="n">
        <f aca="false">SUM(P9+P19)</f>
        <v>128000</v>
      </c>
      <c r="Q8" s="312" t="n">
        <f aca="false">SUM(Q9+Q19)</f>
        <v>128000</v>
      </c>
      <c r="R8" s="312" t="n">
        <f aca="false">SUM(R9+R19)</f>
        <v>67838.38</v>
      </c>
      <c r="S8" s="312" t="n">
        <f aca="false">SUM(S9+S19)</f>
        <v>135000</v>
      </c>
      <c r="T8" s="312" t="n">
        <f aca="false">SUM(T9+T19)</f>
        <v>46004.14</v>
      </c>
      <c r="U8" s="312" t="n">
        <f aca="false">SUM(U9+U19)</f>
        <v>0</v>
      </c>
      <c r="V8" s="312" t="n">
        <f aca="false">SUM(V9+V19)</f>
        <v>946.666666666667</v>
      </c>
      <c r="W8" s="312" t="n">
        <f aca="false">SUM(W9+W19)</f>
        <v>220000</v>
      </c>
      <c r="X8" s="312" t="n">
        <f aca="false">SUM(X9+X19)</f>
        <v>160000</v>
      </c>
      <c r="Y8" s="312" t="n">
        <f aca="false">SUM(Y9+Y19)</f>
        <v>210000</v>
      </c>
      <c r="Z8" s="312" t="n">
        <f aca="false">SUM(Z9+Z19)</f>
        <v>193000</v>
      </c>
      <c r="AA8" s="312" t="n">
        <f aca="false">SUM(AA9+AA19)</f>
        <v>160000</v>
      </c>
      <c r="AB8" s="312" t="n">
        <f aca="false">SUM(AB9+AB19)</f>
        <v>78432.05</v>
      </c>
      <c r="AC8" s="312" t="n">
        <f aca="false">SUM(AC9+AC19)</f>
        <v>160000</v>
      </c>
      <c r="AD8" s="312" t="n">
        <f aca="false">SUM(AD9+AD19)</f>
        <v>150000</v>
      </c>
      <c r="AE8" s="312" t="n">
        <f aca="false">SUM(AE9+AE19)</f>
        <v>0</v>
      </c>
      <c r="AF8" s="312" t="n">
        <f aca="false">SUM(AF9+AF19)</f>
        <v>0</v>
      </c>
      <c r="AG8" s="312" t="n">
        <f aca="false">SUM(AG9+AG19)</f>
        <v>150000</v>
      </c>
      <c r="AH8" s="312" t="n">
        <f aca="false">SUM(AH9+AH19)</f>
        <v>99202.66</v>
      </c>
      <c r="AI8" s="312" t="n">
        <f aca="false">SUM(AI9+AI19)</f>
        <v>260000</v>
      </c>
      <c r="AJ8" s="312" t="n">
        <f aca="false">SUM(AJ9+AJ19)</f>
        <v>83193.96</v>
      </c>
      <c r="AK8" s="312" t="n">
        <f aca="false">SUM(AK9+AK19)</f>
        <v>130000</v>
      </c>
      <c r="AL8" s="312" t="n">
        <f aca="false">SUM(AL9+AL19)</f>
        <v>0</v>
      </c>
      <c r="AM8" s="312" t="n">
        <f aca="false">SUM(AM9+AM19)</f>
        <v>0</v>
      </c>
      <c r="AN8" s="312" t="n">
        <f aca="false">SUM(AN9+AN19)</f>
        <v>130000</v>
      </c>
      <c r="AO8" s="306" t="n">
        <f aca="false">SUM(AN8/$AN$2)</f>
        <v>17253.9650939014</v>
      </c>
      <c r="AP8" s="312" t="n">
        <f aca="false">SUM(AP9+AP19)</f>
        <v>165000</v>
      </c>
      <c r="AQ8" s="312" t="n">
        <f aca="false">SUM(AQ9+AQ19)</f>
        <v>0</v>
      </c>
      <c r="AR8" s="306" t="n">
        <f aca="false">SUM(AP8/$AN$2)</f>
        <v>21899.2633884133</v>
      </c>
      <c r="AS8" s="306"/>
      <c r="AT8" s="306" t="n">
        <f aca="false">SUM(AT9+AT19)</f>
        <v>13423.24</v>
      </c>
      <c r="AU8" s="306" t="n">
        <f aca="false">SUM(AU9+AU19)</f>
        <v>1960</v>
      </c>
      <c r="AV8" s="306" t="n">
        <f aca="false">SUM(AV9+AV19)</f>
        <v>0</v>
      </c>
      <c r="AW8" s="306" t="n">
        <f aca="false">SUM(AR8+AU8-AV8)</f>
        <v>23859.2633884133</v>
      </c>
      <c r="AX8" s="313"/>
      <c r="AY8" s="313"/>
      <c r="AZ8" s="313"/>
      <c r="BA8" s="313"/>
      <c r="BB8" s="313"/>
      <c r="BC8" s="313"/>
      <c r="BD8" s="313"/>
      <c r="BE8" s="313"/>
      <c r="BF8" s="317"/>
      <c r="BG8" s="313" t="n">
        <f aca="false">SUM(BG12+BG22)</f>
        <v>16794.45</v>
      </c>
      <c r="BH8" s="313" t="n">
        <f aca="false">SUM(BH12+BH22)</f>
        <v>9270.45</v>
      </c>
      <c r="BI8" s="313" t="n">
        <f aca="false">SUM(BI12+BI22)</f>
        <v>17500</v>
      </c>
      <c r="BJ8" s="313" t="n">
        <f aca="false">SUM(BJ12+BJ22)</f>
        <v>10311</v>
      </c>
      <c r="BK8" s="313" t="n">
        <f aca="false">SUM(BK12+BK22)</f>
        <v>58000</v>
      </c>
      <c r="BL8" s="313" t="n">
        <f aca="false">SUM(BL12+BL22)</f>
        <v>19500</v>
      </c>
      <c r="BM8" s="313" t="n">
        <f aca="false">SUM(BJ8/BI8*100)</f>
        <v>58.92</v>
      </c>
      <c r="BN8" s="314"/>
      <c r="BO8" s="307" t="n">
        <f aca="false">SUM(BN8/BM8*100)</f>
        <v>0</v>
      </c>
      <c r="BP8" s="315"/>
      <c r="BQ8" s="315"/>
      <c r="BR8" s="315"/>
    </row>
    <row r="9" s="316" customFormat="true" ht="12.75" hidden="true" customHeight="false" outlineLevel="0" collapsed="false">
      <c r="A9" s="308" t="s">
        <v>532</v>
      </c>
      <c r="B9" s="303"/>
      <c r="C9" s="303"/>
      <c r="D9" s="303"/>
      <c r="E9" s="303"/>
      <c r="F9" s="303"/>
      <c r="G9" s="303"/>
      <c r="H9" s="303"/>
      <c r="I9" s="304" t="s">
        <v>533</v>
      </c>
      <c r="J9" s="305" t="s">
        <v>534</v>
      </c>
      <c r="K9" s="306" t="e">
        <f aca="false">SUM(K10)</f>
        <v>#REF!</v>
      </c>
      <c r="L9" s="306" t="e">
        <f aca="false">SUM(L10)</f>
        <v>#REF!</v>
      </c>
      <c r="M9" s="306" t="e">
        <f aca="false">SUM(M10)</f>
        <v>#REF!</v>
      </c>
      <c r="N9" s="306" t="n">
        <f aca="false">SUM(N10)</f>
        <v>108000</v>
      </c>
      <c r="O9" s="306" t="n">
        <f aca="false">SUM(O10)</f>
        <v>108000</v>
      </c>
      <c r="P9" s="306" t="n">
        <f aca="false">SUM(P10)</f>
        <v>108000</v>
      </c>
      <c r="Q9" s="306" t="n">
        <f aca="false">SUM(Q10)</f>
        <v>108000</v>
      </c>
      <c r="R9" s="306" t="n">
        <f aca="false">SUM(R10)</f>
        <v>57838.38</v>
      </c>
      <c r="S9" s="306" t="n">
        <f aca="false">SUM(S10)</f>
        <v>115000</v>
      </c>
      <c r="T9" s="306" t="n">
        <f aca="false">SUM(T10)</f>
        <v>41004.14</v>
      </c>
      <c r="U9" s="306" t="n">
        <f aca="false">SUM(U10)</f>
        <v>0</v>
      </c>
      <c r="V9" s="306" t="n">
        <f aca="false">SUM(V10)</f>
        <v>846.666666666667</v>
      </c>
      <c r="W9" s="306" t="n">
        <f aca="false">SUM(W10)</f>
        <v>200000</v>
      </c>
      <c r="X9" s="306" t="n">
        <f aca="false">SUM(X10)</f>
        <v>130000</v>
      </c>
      <c r="Y9" s="306" t="n">
        <f aca="false">SUM(Y10)</f>
        <v>180000</v>
      </c>
      <c r="Z9" s="306" t="n">
        <f aca="false">SUM(Z10)</f>
        <v>163000</v>
      </c>
      <c r="AA9" s="306" t="n">
        <f aca="false">SUM(AA10)</f>
        <v>130000</v>
      </c>
      <c r="AB9" s="306" t="n">
        <f aca="false">SUM(AB10)</f>
        <v>65932.05</v>
      </c>
      <c r="AC9" s="306" t="n">
        <f aca="false">SUM(AC10)</f>
        <v>130000</v>
      </c>
      <c r="AD9" s="306" t="n">
        <f aca="false">SUM(AD10)</f>
        <v>120000</v>
      </c>
      <c r="AE9" s="306" t="n">
        <f aca="false">SUM(AE10)</f>
        <v>0</v>
      </c>
      <c r="AF9" s="306" t="n">
        <f aca="false">SUM(AF10)</f>
        <v>0</v>
      </c>
      <c r="AG9" s="306" t="n">
        <f aca="false">SUM(AG10)</f>
        <v>120000</v>
      </c>
      <c r="AH9" s="306" t="n">
        <f aca="false">SUM(AH10)</f>
        <v>84202.66</v>
      </c>
      <c r="AI9" s="306" t="n">
        <f aca="false">SUM(AI10)</f>
        <v>220000</v>
      </c>
      <c r="AJ9" s="306" t="n">
        <f aca="false">SUM(AJ10)</f>
        <v>73193.96</v>
      </c>
      <c r="AK9" s="306" t="n">
        <f aca="false">SUM(AK10)</f>
        <v>90000</v>
      </c>
      <c r="AL9" s="306" t="n">
        <f aca="false">SUM(AL10)</f>
        <v>0</v>
      </c>
      <c r="AM9" s="306" t="n">
        <f aca="false">SUM(AM10)</f>
        <v>0</v>
      </c>
      <c r="AN9" s="306" t="n">
        <f aca="false">SUM(AN10)</f>
        <v>90000</v>
      </c>
      <c r="AO9" s="306" t="n">
        <f aca="false">SUM(AN9/$AN$2)</f>
        <v>11945.0527573163</v>
      </c>
      <c r="AP9" s="306" t="n">
        <f aca="false">SUM(AP10)</f>
        <v>125000</v>
      </c>
      <c r="AQ9" s="306" t="n">
        <f aca="false">SUM(AQ10)</f>
        <v>0</v>
      </c>
      <c r="AR9" s="306" t="n">
        <f aca="false">SUM(AP9/$AN$2)</f>
        <v>16590.3510518283</v>
      </c>
      <c r="AS9" s="306"/>
      <c r="AT9" s="306" t="n">
        <f aca="false">SUM(AT10)</f>
        <v>10768.74</v>
      </c>
      <c r="AU9" s="306" t="n">
        <f aca="false">SUM(AU10)</f>
        <v>1960</v>
      </c>
      <c r="AV9" s="306" t="n">
        <f aca="false">SUM(AV10)</f>
        <v>0</v>
      </c>
      <c r="AW9" s="306" t="n">
        <f aca="false">SUM(AR9+AU9-AV9)</f>
        <v>18550.3510518283</v>
      </c>
      <c r="AX9" s="313"/>
      <c r="AY9" s="313"/>
      <c r="AZ9" s="313"/>
      <c r="BA9" s="313"/>
      <c r="BB9" s="313"/>
      <c r="BC9" s="313"/>
      <c r="BD9" s="313"/>
      <c r="BE9" s="313"/>
      <c r="BF9" s="317"/>
      <c r="BG9" s="313"/>
      <c r="BH9" s="313" t="n">
        <f aca="false">SUM(BH12)</f>
        <v>7943.2</v>
      </c>
      <c r="BI9" s="313" t="n">
        <f aca="false">SUM(BI12)</f>
        <v>12000</v>
      </c>
      <c r="BJ9" s="313" t="n">
        <f aca="false">SUM(BJ12)</f>
        <v>6186</v>
      </c>
      <c r="BK9" s="313" t="n">
        <f aca="false">SUM(BK12)</f>
        <v>52000</v>
      </c>
      <c r="BL9" s="313" t="n">
        <f aca="false">SUM(BL12)</f>
        <v>13000</v>
      </c>
      <c r="BM9" s="313" t="n">
        <f aca="false">SUM(BJ9/BI9*100)</f>
        <v>51.55</v>
      </c>
      <c r="BN9" s="314"/>
      <c r="BO9" s="307" t="n">
        <f aca="false">SUM(BN9/BM9*100)</f>
        <v>0</v>
      </c>
      <c r="BP9" s="315"/>
      <c r="BQ9" s="315"/>
      <c r="BR9" s="315"/>
    </row>
    <row r="10" s="316" customFormat="true" ht="12.75" hidden="true" customHeight="false" outlineLevel="0" collapsed="false">
      <c r="A10" s="308"/>
      <c r="B10" s="303"/>
      <c r="C10" s="303"/>
      <c r="D10" s="303"/>
      <c r="E10" s="303"/>
      <c r="F10" s="303"/>
      <c r="G10" s="303"/>
      <c r="H10" s="303"/>
      <c r="I10" s="304" t="s">
        <v>535</v>
      </c>
      <c r="J10" s="305"/>
      <c r="K10" s="306" t="e">
        <f aca="false">SUM(K12)</f>
        <v>#REF!</v>
      </c>
      <c r="L10" s="306" t="e">
        <f aca="false">SUM(L12)</f>
        <v>#REF!</v>
      </c>
      <c r="M10" s="306" t="e">
        <f aca="false">SUM(M12)</f>
        <v>#REF!</v>
      </c>
      <c r="N10" s="306" t="n">
        <f aca="false">SUM(N12)</f>
        <v>108000</v>
      </c>
      <c r="O10" s="306" t="n">
        <f aca="false">SUM(O12)</f>
        <v>108000</v>
      </c>
      <c r="P10" s="306" t="n">
        <f aca="false">SUM(P12)</f>
        <v>108000</v>
      </c>
      <c r="Q10" s="306" t="n">
        <f aca="false">SUM(Q12)</f>
        <v>108000</v>
      </c>
      <c r="R10" s="306" t="n">
        <f aca="false">SUM(R12)</f>
        <v>57838.38</v>
      </c>
      <c r="S10" s="306" t="n">
        <f aca="false">SUM(S12)</f>
        <v>115000</v>
      </c>
      <c r="T10" s="306" t="n">
        <f aca="false">SUM(T12)</f>
        <v>41004.14</v>
      </c>
      <c r="U10" s="306" t="n">
        <f aca="false">SUM(U12)</f>
        <v>0</v>
      </c>
      <c r="V10" s="306" t="n">
        <f aca="false">SUM(V12)</f>
        <v>846.666666666667</v>
      </c>
      <c r="W10" s="306" t="n">
        <f aca="false">SUM(W12)</f>
        <v>200000</v>
      </c>
      <c r="X10" s="306" t="n">
        <f aca="false">SUM(X12)</f>
        <v>130000</v>
      </c>
      <c r="Y10" s="306" t="n">
        <f aca="false">SUM(Y12)</f>
        <v>180000</v>
      </c>
      <c r="Z10" s="306" t="n">
        <f aca="false">SUM(Z12)</f>
        <v>163000</v>
      </c>
      <c r="AA10" s="306" t="n">
        <f aca="false">SUM(AA12)</f>
        <v>130000</v>
      </c>
      <c r="AB10" s="306" t="n">
        <f aca="false">SUM(AB12)</f>
        <v>65932.05</v>
      </c>
      <c r="AC10" s="306" t="n">
        <f aca="false">SUM(AC12)</f>
        <v>130000</v>
      </c>
      <c r="AD10" s="306" t="n">
        <f aca="false">SUM(AD12)</f>
        <v>120000</v>
      </c>
      <c r="AE10" s="306" t="n">
        <f aca="false">SUM(AE12)</f>
        <v>0</v>
      </c>
      <c r="AF10" s="306" t="n">
        <f aca="false">SUM(AF12)</f>
        <v>0</v>
      </c>
      <c r="AG10" s="306" t="n">
        <f aca="false">SUM(AG12)</f>
        <v>120000</v>
      </c>
      <c r="AH10" s="306" t="n">
        <f aca="false">SUM(AH12)</f>
        <v>84202.66</v>
      </c>
      <c r="AI10" s="306" t="n">
        <f aca="false">SUM(AI12)</f>
        <v>220000</v>
      </c>
      <c r="AJ10" s="306" t="n">
        <f aca="false">SUM(AJ12)</f>
        <v>73193.96</v>
      </c>
      <c r="AK10" s="306" t="n">
        <f aca="false">SUM(AK12)</f>
        <v>90000</v>
      </c>
      <c r="AL10" s="306" t="n">
        <f aca="false">SUM(AL12)</f>
        <v>0</v>
      </c>
      <c r="AM10" s="306" t="n">
        <f aca="false">SUM(AM12)</f>
        <v>0</v>
      </c>
      <c r="AN10" s="306" t="n">
        <f aca="false">SUM(AN12)</f>
        <v>90000</v>
      </c>
      <c r="AO10" s="306" t="n">
        <f aca="false">SUM(AN10/$AN$2)</f>
        <v>11945.0527573163</v>
      </c>
      <c r="AP10" s="306" t="n">
        <f aca="false">SUM(AP12)</f>
        <v>125000</v>
      </c>
      <c r="AQ10" s="306" t="n">
        <f aca="false">SUM(AQ12)</f>
        <v>0</v>
      </c>
      <c r="AR10" s="306" t="n">
        <f aca="false">SUM(AP10/$AN$2)</f>
        <v>16590.3510518283</v>
      </c>
      <c r="AS10" s="306"/>
      <c r="AT10" s="306" t="n">
        <f aca="false">SUM(AT12)</f>
        <v>10768.74</v>
      </c>
      <c r="AU10" s="306" t="n">
        <f aca="false">SUM(AU12)</f>
        <v>1960</v>
      </c>
      <c r="AV10" s="306" t="n">
        <f aca="false">SUM(AV12)</f>
        <v>0</v>
      </c>
      <c r="AW10" s="306" t="n">
        <f aca="false">SUM(AR10+AU10-AV10)</f>
        <v>18550.3510518283</v>
      </c>
      <c r="AX10" s="313"/>
      <c r="AY10" s="313"/>
      <c r="AZ10" s="313"/>
      <c r="BA10" s="313"/>
      <c r="BB10" s="313"/>
      <c r="BC10" s="313"/>
      <c r="BD10" s="313" t="s">
        <v>536</v>
      </c>
      <c r="BE10" s="313"/>
      <c r="BF10" s="317"/>
      <c r="BG10" s="313"/>
      <c r="BH10" s="313" t="n">
        <f aca="false">SUM(BH11)</f>
        <v>7943.2</v>
      </c>
      <c r="BI10" s="313" t="n">
        <f aca="false">SUM(BI11)</f>
        <v>12000</v>
      </c>
      <c r="BJ10" s="313" t="n">
        <f aca="false">SUM(BJ11)</f>
        <v>6186</v>
      </c>
      <c r="BK10" s="313" t="n">
        <f aca="false">SUM(BK11)</f>
        <v>52000</v>
      </c>
      <c r="BL10" s="313" t="n">
        <f aca="false">SUM(BL11)</f>
        <v>13000</v>
      </c>
      <c r="BM10" s="313" t="n">
        <f aca="false">SUM(BJ10/BI10*100)</f>
        <v>51.55</v>
      </c>
      <c r="BN10" s="314"/>
      <c r="BO10" s="307" t="n">
        <f aca="false">SUM(BN10/BM10*100)</f>
        <v>0</v>
      </c>
      <c r="BP10" s="315"/>
      <c r="BQ10" s="315"/>
      <c r="BR10" s="315"/>
    </row>
    <row r="11" s="316" customFormat="true" ht="12.75" hidden="true" customHeight="false" outlineLevel="0" collapsed="false">
      <c r="A11" s="308"/>
      <c r="B11" s="303" t="s">
        <v>537</v>
      </c>
      <c r="C11" s="303"/>
      <c r="D11" s="303"/>
      <c r="E11" s="303"/>
      <c r="F11" s="303"/>
      <c r="G11" s="303"/>
      <c r="H11" s="303"/>
      <c r="I11" s="304" t="s">
        <v>538</v>
      </c>
      <c r="J11" s="305" t="s">
        <v>75</v>
      </c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 t="n">
        <v>90000</v>
      </c>
      <c r="AO11" s="306" t="n">
        <f aca="false">SUM(AN11/$AN$2)</f>
        <v>11945.0527573163</v>
      </c>
      <c r="AP11" s="306" t="n">
        <f aca="false">SUM(AP12)</f>
        <v>125000</v>
      </c>
      <c r="AQ11" s="306" t="n">
        <f aca="false">SUM(AQ12)</f>
        <v>0</v>
      </c>
      <c r="AR11" s="306" t="n">
        <f aca="false">SUM(AP11/$AN$2)</f>
        <v>16590.3510518283</v>
      </c>
      <c r="AS11" s="306"/>
      <c r="AT11" s="306" t="n">
        <f aca="false">SUM(AT12)</f>
        <v>10768.74</v>
      </c>
      <c r="AU11" s="306" t="n">
        <f aca="false">SUM(AU12)</f>
        <v>1960</v>
      </c>
      <c r="AV11" s="306" t="n">
        <f aca="false">SUM(AV12)</f>
        <v>0</v>
      </c>
      <c r="AW11" s="306" t="n">
        <f aca="false">SUM(AR11+AU11-AV11)</f>
        <v>18550.3510518283</v>
      </c>
      <c r="AX11" s="313"/>
      <c r="AY11" s="313"/>
      <c r="AZ11" s="313"/>
      <c r="BA11" s="313"/>
      <c r="BB11" s="313"/>
      <c r="BC11" s="313"/>
      <c r="BD11" s="313"/>
      <c r="BE11" s="313"/>
      <c r="BF11" s="317"/>
      <c r="BG11" s="313"/>
      <c r="BH11" s="313" t="n">
        <f aca="false">SUM(BH12)</f>
        <v>7943.2</v>
      </c>
      <c r="BI11" s="313" t="n">
        <f aca="false">SUM(BI12)</f>
        <v>12000</v>
      </c>
      <c r="BJ11" s="313" t="n">
        <f aca="false">SUM(BJ12)</f>
        <v>6186</v>
      </c>
      <c r="BK11" s="313" t="n">
        <f aca="false">SUM(BK12)</f>
        <v>52000</v>
      </c>
      <c r="BL11" s="313" t="n">
        <f aca="false">SUM(BL12)</f>
        <v>13000</v>
      </c>
      <c r="BM11" s="313" t="n">
        <f aca="false">SUM(BJ11/BI11*100)</f>
        <v>51.55</v>
      </c>
      <c r="BN11" s="314"/>
      <c r="BO11" s="307" t="n">
        <f aca="false">SUM(BN11/BM11*100)</f>
        <v>0</v>
      </c>
      <c r="BP11" s="315"/>
      <c r="BQ11" s="315"/>
      <c r="BR11" s="315"/>
    </row>
    <row r="12" s="316" customFormat="true" ht="12.75" hidden="true" customHeight="false" outlineLevel="0" collapsed="false">
      <c r="A12" s="308"/>
      <c r="B12" s="303"/>
      <c r="C12" s="303"/>
      <c r="D12" s="303"/>
      <c r="E12" s="303"/>
      <c r="F12" s="303"/>
      <c r="G12" s="303"/>
      <c r="H12" s="303"/>
      <c r="I12" s="304" t="n">
        <v>3</v>
      </c>
      <c r="J12" s="305" t="s">
        <v>234</v>
      </c>
      <c r="K12" s="306" t="e">
        <f aca="false">SUM(K13)</f>
        <v>#REF!</v>
      </c>
      <c r="L12" s="306" t="e">
        <f aca="false">SUM(L13)</f>
        <v>#REF!</v>
      </c>
      <c r="M12" s="306" t="e">
        <f aca="false">SUM(M13)</f>
        <v>#REF!</v>
      </c>
      <c r="N12" s="306" t="n">
        <f aca="false">SUM(N13)</f>
        <v>108000</v>
      </c>
      <c r="O12" s="306" t="n">
        <f aca="false">SUM(O13)</f>
        <v>108000</v>
      </c>
      <c r="P12" s="306" t="n">
        <f aca="false">SUM(P13)</f>
        <v>108000</v>
      </c>
      <c r="Q12" s="306" t="n">
        <f aca="false">SUM(Q13)</f>
        <v>108000</v>
      </c>
      <c r="R12" s="306" t="n">
        <f aca="false">SUM(R13)</f>
        <v>57838.38</v>
      </c>
      <c r="S12" s="306" t="n">
        <f aca="false">SUM(S13)</f>
        <v>115000</v>
      </c>
      <c r="T12" s="306" t="n">
        <f aca="false">SUM(T13)</f>
        <v>41004.14</v>
      </c>
      <c r="U12" s="306" t="n">
        <f aca="false">SUM(U13)</f>
        <v>0</v>
      </c>
      <c r="V12" s="306" t="n">
        <f aca="false">SUM(V13)</f>
        <v>846.666666666667</v>
      </c>
      <c r="W12" s="306" t="n">
        <f aca="false">SUM(W13)</f>
        <v>200000</v>
      </c>
      <c r="X12" s="306" t="n">
        <f aca="false">SUM(X13)</f>
        <v>130000</v>
      </c>
      <c r="Y12" s="306" t="n">
        <f aca="false">SUM(Y13)</f>
        <v>180000</v>
      </c>
      <c r="Z12" s="306" t="n">
        <f aca="false">SUM(Z13)</f>
        <v>163000</v>
      </c>
      <c r="AA12" s="306" t="n">
        <f aca="false">SUM(AA13)</f>
        <v>130000</v>
      </c>
      <c r="AB12" s="306" t="n">
        <f aca="false">SUM(AB13)</f>
        <v>65932.05</v>
      </c>
      <c r="AC12" s="306" t="n">
        <f aca="false">SUM(AC13)</f>
        <v>130000</v>
      </c>
      <c r="AD12" s="306" t="n">
        <f aca="false">SUM(AD13)</f>
        <v>120000</v>
      </c>
      <c r="AE12" s="306" t="n">
        <f aca="false">SUM(AE13)</f>
        <v>0</v>
      </c>
      <c r="AF12" s="306" t="n">
        <f aca="false">SUM(AF13)</f>
        <v>0</v>
      </c>
      <c r="AG12" s="306" t="n">
        <f aca="false">SUM(AG13)</f>
        <v>120000</v>
      </c>
      <c r="AH12" s="306" t="n">
        <f aca="false">SUM(AH13)</f>
        <v>84202.66</v>
      </c>
      <c r="AI12" s="306" t="n">
        <f aca="false">SUM(AI13)</f>
        <v>220000</v>
      </c>
      <c r="AJ12" s="306" t="n">
        <f aca="false">SUM(AJ13)</f>
        <v>73193.96</v>
      </c>
      <c r="AK12" s="306" t="n">
        <f aca="false">SUM(AK13)</f>
        <v>90000</v>
      </c>
      <c r="AL12" s="306" t="n">
        <f aca="false">SUM(AL13)</f>
        <v>0</v>
      </c>
      <c r="AM12" s="306" t="n">
        <f aca="false">SUM(AM13)</f>
        <v>0</v>
      </c>
      <c r="AN12" s="306" t="n">
        <f aca="false">SUM(AN13)</f>
        <v>90000</v>
      </c>
      <c r="AO12" s="306" t="n">
        <f aca="false">SUM(AN12/$AN$2)</f>
        <v>11945.0527573163</v>
      </c>
      <c r="AP12" s="306" t="n">
        <f aca="false">SUM(AP13)</f>
        <v>125000</v>
      </c>
      <c r="AQ12" s="306" t="n">
        <f aca="false">SUM(AQ13)</f>
        <v>0</v>
      </c>
      <c r="AR12" s="306" t="n">
        <f aca="false">SUM(AP12/$AN$2)</f>
        <v>16590.3510518283</v>
      </c>
      <c r="AS12" s="306"/>
      <c r="AT12" s="306" t="n">
        <f aca="false">SUM(AT13)</f>
        <v>10768.74</v>
      </c>
      <c r="AU12" s="306" t="n">
        <f aca="false">SUM(AU13)</f>
        <v>1960</v>
      </c>
      <c r="AV12" s="306" t="n">
        <f aca="false">SUM(AV13)</f>
        <v>0</v>
      </c>
      <c r="AW12" s="306" t="n">
        <f aca="false">SUM(AR12+AU12-AV12)</f>
        <v>18550.3510518283</v>
      </c>
      <c r="AX12" s="313"/>
      <c r="AY12" s="313"/>
      <c r="AZ12" s="313"/>
      <c r="BA12" s="313"/>
      <c r="BB12" s="313"/>
      <c r="BC12" s="313"/>
      <c r="BD12" s="313"/>
      <c r="BE12" s="313"/>
      <c r="BF12" s="317"/>
      <c r="BG12" s="313" t="n">
        <f aca="false">SUM(BG13)</f>
        <v>12812.7</v>
      </c>
      <c r="BH12" s="313" t="n">
        <f aca="false">SUM(BH13)</f>
        <v>7943.2</v>
      </c>
      <c r="BI12" s="313" t="n">
        <f aca="false">SUM(BI13)</f>
        <v>12000</v>
      </c>
      <c r="BJ12" s="313" t="n">
        <f aca="false">SUM(BJ13)</f>
        <v>6186</v>
      </c>
      <c r="BK12" s="313" t="n">
        <f aca="false">SUM(BK13)</f>
        <v>52000</v>
      </c>
      <c r="BL12" s="313" t="n">
        <f aca="false">SUM(BL13)</f>
        <v>13000</v>
      </c>
      <c r="BM12" s="313" t="n">
        <f aca="false">SUM(BJ12/BI12*100)</f>
        <v>51.55</v>
      </c>
      <c r="BN12" s="314"/>
      <c r="BO12" s="307" t="n">
        <f aca="false">SUM(BN12/BM12*100)</f>
        <v>0</v>
      </c>
      <c r="BP12" s="315"/>
      <c r="BQ12" s="315"/>
      <c r="BR12" s="315"/>
    </row>
    <row r="13" s="316" customFormat="true" ht="13.5" hidden="true" customHeight="true" outlineLevel="0" collapsed="false">
      <c r="A13" s="308"/>
      <c r="B13" s="303" t="s">
        <v>538</v>
      </c>
      <c r="C13" s="303"/>
      <c r="D13" s="303"/>
      <c r="E13" s="303"/>
      <c r="F13" s="303"/>
      <c r="G13" s="303"/>
      <c r="H13" s="303"/>
      <c r="I13" s="304" t="n">
        <v>32</v>
      </c>
      <c r="J13" s="305" t="s">
        <v>257</v>
      </c>
      <c r="K13" s="306" t="e">
        <f aca="false">SUM(#REF!+K14)</f>
        <v>#REF!</v>
      </c>
      <c r="L13" s="306" t="e">
        <f aca="false">SUM(#REF!+L14)</f>
        <v>#REF!</v>
      </c>
      <c r="M13" s="306" t="e">
        <f aca="false">SUM(#REF!+M14)</f>
        <v>#REF!</v>
      </c>
      <c r="N13" s="306" t="n">
        <f aca="false">SUM(N14)</f>
        <v>108000</v>
      </c>
      <c r="O13" s="306" t="n">
        <f aca="false">SUM(O14)</f>
        <v>108000</v>
      </c>
      <c r="P13" s="306" t="n">
        <f aca="false">SUM(P14)</f>
        <v>108000</v>
      </c>
      <c r="Q13" s="306" t="n">
        <f aca="false">SUM(Q14)</f>
        <v>108000</v>
      </c>
      <c r="R13" s="306" t="n">
        <f aca="false">SUM(R14)</f>
        <v>57838.38</v>
      </c>
      <c r="S13" s="306" t="n">
        <f aca="false">SUM(S14)</f>
        <v>115000</v>
      </c>
      <c r="T13" s="306" t="n">
        <f aca="false">SUM(T14)</f>
        <v>41004.14</v>
      </c>
      <c r="U13" s="306" t="n">
        <f aca="false">SUM(U14)</f>
        <v>0</v>
      </c>
      <c r="V13" s="306" t="n">
        <f aca="false">SUM(V14)</f>
        <v>846.666666666667</v>
      </c>
      <c r="W13" s="306" t="n">
        <f aca="false">SUM(W14)</f>
        <v>200000</v>
      </c>
      <c r="X13" s="306" t="n">
        <f aca="false">SUM(X14)</f>
        <v>130000</v>
      </c>
      <c r="Y13" s="306" t="n">
        <f aca="false">SUM(Y14)</f>
        <v>180000</v>
      </c>
      <c r="Z13" s="306" t="n">
        <f aca="false">SUM(Z14)</f>
        <v>163000</v>
      </c>
      <c r="AA13" s="306" t="n">
        <f aca="false">SUM(AA14)</f>
        <v>130000</v>
      </c>
      <c r="AB13" s="306" t="n">
        <f aca="false">SUM(AB14)</f>
        <v>65932.05</v>
      </c>
      <c r="AC13" s="306" t="n">
        <f aca="false">SUM(AC14)</f>
        <v>130000</v>
      </c>
      <c r="AD13" s="306" t="n">
        <f aca="false">SUM(AD14)</f>
        <v>120000</v>
      </c>
      <c r="AE13" s="306" t="n">
        <f aca="false">SUM(AE14)</f>
        <v>0</v>
      </c>
      <c r="AF13" s="306" t="n">
        <f aca="false">SUM(AF14)</f>
        <v>0</v>
      </c>
      <c r="AG13" s="306" t="n">
        <f aca="false">SUM(AG14)</f>
        <v>120000</v>
      </c>
      <c r="AH13" s="306" t="n">
        <f aca="false">SUM(AH14)</f>
        <v>84202.66</v>
      </c>
      <c r="AI13" s="306" t="n">
        <f aca="false">SUM(AI14)</f>
        <v>220000</v>
      </c>
      <c r="AJ13" s="306" t="n">
        <f aca="false">SUM(AJ14)</f>
        <v>73193.96</v>
      </c>
      <c r="AK13" s="306" t="n">
        <f aca="false">SUM(AK14)</f>
        <v>90000</v>
      </c>
      <c r="AL13" s="306" t="n">
        <f aca="false">SUM(AL14)</f>
        <v>0</v>
      </c>
      <c r="AM13" s="306" t="n">
        <f aca="false">SUM(AM14)</f>
        <v>0</v>
      </c>
      <c r="AN13" s="306" t="n">
        <f aca="false">SUM(AN14)</f>
        <v>90000</v>
      </c>
      <c r="AO13" s="306" t="n">
        <f aca="false">SUM(AN13/$AN$2)</f>
        <v>11945.0527573163</v>
      </c>
      <c r="AP13" s="306" t="n">
        <f aca="false">SUM(AP14)</f>
        <v>125000</v>
      </c>
      <c r="AQ13" s="306"/>
      <c r="AR13" s="306" t="n">
        <f aca="false">SUM(AP13/$AN$2)</f>
        <v>16590.3510518283</v>
      </c>
      <c r="AS13" s="306"/>
      <c r="AT13" s="306" t="n">
        <f aca="false">SUM(AT14)</f>
        <v>10768.74</v>
      </c>
      <c r="AU13" s="306" t="n">
        <f aca="false">SUM(AU14)</f>
        <v>1960</v>
      </c>
      <c r="AV13" s="306" t="n">
        <f aca="false">SUM(AV14)</f>
        <v>0</v>
      </c>
      <c r="AW13" s="306" t="n">
        <f aca="false">SUM(AR13+AU13-AV13)</f>
        <v>18550.3510518283</v>
      </c>
      <c r="AX13" s="313"/>
      <c r="AY13" s="313"/>
      <c r="AZ13" s="313"/>
      <c r="BA13" s="313"/>
      <c r="BB13" s="313"/>
      <c r="BC13" s="313"/>
      <c r="BD13" s="313"/>
      <c r="BE13" s="313"/>
      <c r="BF13" s="317"/>
      <c r="BG13" s="313" t="n">
        <f aca="false">SUM(BG14)</f>
        <v>12812.7</v>
      </c>
      <c r="BH13" s="313" t="n">
        <f aca="false">SUM(BH14)</f>
        <v>7943.2</v>
      </c>
      <c r="BI13" s="313" t="n">
        <f aca="false">SUM(BI14)</f>
        <v>12000</v>
      </c>
      <c r="BJ13" s="313" t="n">
        <f aca="false">SUM(BJ14)</f>
        <v>6186</v>
      </c>
      <c r="BK13" s="313" t="n">
        <v>52000</v>
      </c>
      <c r="BL13" s="313" t="n">
        <v>13000</v>
      </c>
      <c r="BM13" s="313" t="n">
        <f aca="false">SUM(BJ13/BI13*100)</f>
        <v>51.55</v>
      </c>
      <c r="BN13" s="314"/>
      <c r="BO13" s="307" t="n">
        <f aca="false">SUM(BN13/BM13*100)</f>
        <v>0</v>
      </c>
      <c r="BP13" s="315"/>
      <c r="BQ13" s="315"/>
      <c r="BR13" s="315"/>
    </row>
    <row r="14" s="316" customFormat="true" ht="12.75" hidden="true" customHeight="false" outlineLevel="0" collapsed="false">
      <c r="A14" s="308"/>
      <c r="B14" s="303"/>
      <c r="C14" s="303"/>
      <c r="D14" s="303"/>
      <c r="E14" s="303"/>
      <c r="F14" s="303"/>
      <c r="G14" s="303"/>
      <c r="H14" s="303"/>
      <c r="I14" s="304" t="n">
        <v>329</v>
      </c>
      <c r="J14" s="305" t="s">
        <v>306</v>
      </c>
      <c r="K14" s="306" t="n">
        <f aca="false">SUM(K15:K18)</f>
        <v>0</v>
      </c>
      <c r="L14" s="306" t="n">
        <f aca="false">SUM(L15:L18)</f>
        <v>0</v>
      </c>
      <c r="M14" s="306" t="n">
        <f aca="false">SUM(M15:M18)</f>
        <v>0</v>
      </c>
      <c r="N14" s="306" t="n">
        <f aca="false">SUM(N15:N18)</f>
        <v>108000</v>
      </c>
      <c r="O14" s="306" t="n">
        <f aca="false">SUM(O15:O18)</f>
        <v>108000</v>
      </c>
      <c r="P14" s="306" t="n">
        <f aca="false">SUM(P15:P18)</f>
        <v>108000</v>
      </c>
      <c r="Q14" s="306" t="n">
        <f aca="false">SUM(Q15:Q18)</f>
        <v>108000</v>
      </c>
      <c r="R14" s="306" t="n">
        <f aca="false">SUM(R15:R18)</f>
        <v>57838.38</v>
      </c>
      <c r="S14" s="306" t="n">
        <f aca="false">SUM(S15:S18)</f>
        <v>115000</v>
      </c>
      <c r="T14" s="306" t="n">
        <f aca="false">SUM(T15:T18)</f>
        <v>41004.14</v>
      </c>
      <c r="U14" s="306" t="n">
        <f aca="false">SUM(U15:U18)</f>
        <v>0</v>
      </c>
      <c r="V14" s="306" t="n">
        <f aca="false">SUM(V15:V18)</f>
        <v>846.666666666667</v>
      </c>
      <c r="W14" s="306" t="n">
        <f aca="false">SUM(W15:W18)</f>
        <v>200000</v>
      </c>
      <c r="X14" s="306" t="n">
        <f aca="false">SUM(X15:X18)</f>
        <v>130000</v>
      </c>
      <c r="Y14" s="306" t="n">
        <f aca="false">SUM(Y15:Y18)</f>
        <v>180000</v>
      </c>
      <c r="Z14" s="306" t="n">
        <f aca="false">SUM(Z15:Z18)</f>
        <v>163000</v>
      </c>
      <c r="AA14" s="306" t="n">
        <f aca="false">SUM(AA15:AA18)</f>
        <v>130000</v>
      </c>
      <c r="AB14" s="306" t="n">
        <f aca="false">SUM(AB15:AB18)</f>
        <v>65932.05</v>
      </c>
      <c r="AC14" s="306" t="n">
        <f aca="false">SUM(AC15:AC18)</f>
        <v>130000</v>
      </c>
      <c r="AD14" s="306" t="n">
        <f aca="false">SUM(AD15:AD18)</f>
        <v>120000</v>
      </c>
      <c r="AE14" s="306" t="n">
        <f aca="false">SUM(AE15:AE18)</f>
        <v>0</v>
      </c>
      <c r="AF14" s="306" t="n">
        <f aca="false">SUM(AF15:AF18)</f>
        <v>0</v>
      </c>
      <c r="AG14" s="306" t="n">
        <f aca="false">SUM(AG15:AG18)</f>
        <v>120000</v>
      </c>
      <c r="AH14" s="306" t="n">
        <f aca="false">SUM(AH15:AH18)</f>
        <v>84202.66</v>
      </c>
      <c r="AI14" s="306" t="n">
        <f aca="false">SUM(AI15:AI18)</f>
        <v>220000</v>
      </c>
      <c r="AJ14" s="306" t="n">
        <f aca="false">SUM(AJ15:AJ18)</f>
        <v>73193.96</v>
      </c>
      <c r="AK14" s="306" t="n">
        <f aca="false">SUM(AK15:AK18)</f>
        <v>90000</v>
      </c>
      <c r="AL14" s="306" t="n">
        <f aca="false">SUM(AL15:AL18)</f>
        <v>0</v>
      </c>
      <c r="AM14" s="306" t="n">
        <f aca="false">SUM(AM15:AM18)</f>
        <v>0</v>
      </c>
      <c r="AN14" s="306" t="n">
        <f aca="false">SUM(AN15:AN18)</f>
        <v>90000</v>
      </c>
      <c r="AO14" s="306" t="n">
        <f aca="false">SUM(AN14/$AN$2)</f>
        <v>11945.0527573163</v>
      </c>
      <c r="AP14" s="306" t="n">
        <f aca="false">SUM(AP15:AP18)</f>
        <v>125000</v>
      </c>
      <c r="AQ14" s="306"/>
      <c r="AR14" s="306" t="n">
        <f aca="false">SUM(AP14/$AN$2)</f>
        <v>16590.3510518283</v>
      </c>
      <c r="AS14" s="306"/>
      <c r="AT14" s="306" t="n">
        <f aca="false">SUM(AT15:AT18)</f>
        <v>10768.74</v>
      </c>
      <c r="AU14" s="306" t="n">
        <f aca="false">SUM(AU15:AU18)</f>
        <v>1960</v>
      </c>
      <c r="AV14" s="306" t="n">
        <f aca="false">SUM(AV15:AV18)</f>
        <v>0</v>
      </c>
      <c r="AW14" s="306" t="n">
        <f aca="false">SUM(AR14+AU14-AV14)</f>
        <v>18550.3510518283</v>
      </c>
      <c r="AX14" s="313"/>
      <c r="AY14" s="313"/>
      <c r="AZ14" s="313"/>
      <c r="BA14" s="313"/>
      <c r="BB14" s="313"/>
      <c r="BC14" s="313"/>
      <c r="BD14" s="313"/>
      <c r="BE14" s="313"/>
      <c r="BF14" s="317"/>
      <c r="BG14" s="313" t="n">
        <f aca="false">SUM(BG15:BG18)</f>
        <v>12812.7</v>
      </c>
      <c r="BH14" s="313" t="n">
        <f aca="false">SUM(BH15:BH18)</f>
        <v>7943.2</v>
      </c>
      <c r="BI14" s="313" t="n">
        <f aca="false">SUM(BI15:BI18)</f>
        <v>12000</v>
      </c>
      <c r="BJ14" s="313" t="n">
        <f aca="false">SUM(BJ15:BJ18)</f>
        <v>6186</v>
      </c>
      <c r="BK14" s="313"/>
      <c r="BL14" s="313"/>
      <c r="BM14" s="313" t="n">
        <f aca="false">SUM(BJ14/BI14*100)</f>
        <v>51.55</v>
      </c>
      <c r="BN14" s="314"/>
      <c r="BO14" s="307" t="n">
        <f aca="false">SUM(BN14/BM14*100)</f>
        <v>0</v>
      </c>
      <c r="BP14" s="315"/>
      <c r="BQ14" s="315"/>
      <c r="BR14" s="315"/>
    </row>
    <row r="15" s="316" customFormat="true" ht="12.75" hidden="true" customHeight="false" outlineLevel="0" collapsed="false">
      <c r="A15" s="308"/>
      <c r="B15" s="303"/>
      <c r="C15" s="303"/>
      <c r="D15" s="303"/>
      <c r="E15" s="303"/>
      <c r="F15" s="303"/>
      <c r="G15" s="303"/>
      <c r="H15" s="303"/>
      <c r="I15" s="304" t="n">
        <v>32911</v>
      </c>
      <c r="J15" s="305" t="s">
        <v>539</v>
      </c>
      <c r="K15" s="306"/>
      <c r="L15" s="306"/>
      <c r="M15" s="306"/>
      <c r="N15" s="306" t="n">
        <v>100000</v>
      </c>
      <c r="O15" s="306" t="n">
        <v>100000</v>
      </c>
      <c r="P15" s="306" t="n">
        <v>100000</v>
      </c>
      <c r="Q15" s="306" t="n">
        <v>100000</v>
      </c>
      <c r="R15" s="306" t="n">
        <v>28652.38</v>
      </c>
      <c r="S15" s="306" t="n">
        <v>80000</v>
      </c>
      <c r="T15" s="306" t="n">
        <v>36253.9</v>
      </c>
      <c r="U15" s="306"/>
      <c r="V15" s="306" t="n">
        <f aca="false">S15/P15*100</f>
        <v>80</v>
      </c>
      <c r="W15" s="306" t="n">
        <v>80000</v>
      </c>
      <c r="X15" s="306" t="n">
        <v>100000</v>
      </c>
      <c r="Y15" s="306" t="n">
        <v>100000</v>
      </c>
      <c r="Z15" s="306" t="n">
        <v>100000</v>
      </c>
      <c r="AA15" s="306" t="n">
        <v>100000</v>
      </c>
      <c r="AB15" s="306" t="n">
        <v>19829.59</v>
      </c>
      <c r="AC15" s="306" t="n">
        <v>100000</v>
      </c>
      <c r="AD15" s="306" t="n">
        <v>80000</v>
      </c>
      <c r="AE15" s="306"/>
      <c r="AF15" s="306"/>
      <c r="AG15" s="312" t="n">
        <v>80000</v>
      </c>
      <c r="AH15" s="306" t="n">
        <v>60839.65</v>
      </c>
      <c r="AI15" s="306" t="n">
        <v>80000</v>
      </c>
      <c r="AJ15" s="313" t="n">
        <v>27663.23</v>
      </c>
      <c r="AK15" s="306" t="n">
        <v>50000</v>
      </c>
      <c r="AL15" s="306"/>
      <c r="AM15" s="306"/>
      <c r="AN15" s="313" t="n">
        <f aca="false">SUM(AK15+AL15-AM15)</f>
        <v>50000</v>
      </c>
      <c r="AO15" s="306" t="n">
        <f aca="false">SUM(AN15/$AN$2)</f>
        <v>6636.1404207313</v>
      </c>
      <c r="AP15" s="313" t="n">
        <v>50000</v>
      </c>
      <c r="AQ15" s="313"/>
      <c r="AR15" s="306" t="n">
        <f aca="false">SUM(AP15/$AN$2)</f>
        <v>6636.1404207313</v>
      </c>
      <c r="AS15" s="306" t="n">
        <v>4252.8</v>
      </c>
      <c r="AT15" s="306" t="n">
        <v>4252.8</v>
      </c>
      <c r="AU15" s="306" t="n">
        <v>1000</v>
      </c>
      <c r="AV15" s="306"/>
      <c r="AW15" s="306" t="n">
        <f aca="false">SUM(AR15+AU15-AV15)</f>
        <v>7636.1404207313</v>
      </c>
      <c r="AX15" s="313" t="n">
        <v>7636.14</v>
      </c>
      <c r="AY15" s="313"/>
      <c r="AZ15" s="313"/>
      <c r="BA15" s="313"/>
      <c r="BB15" s="313"/>
      <c r="BC15" s="313"/>
      <c r="BD15" s="313" t="n">
        <f aca="false">SUM(AX15+AY15+AZ15+BA15+BB15+BC15)</f>
        <v>7636.14</v>
      </c>
      <c r="BE15" s="313" t="n">
        <f aca="false">SUM(AW15-BD15)</f>
        <v>0.000420731302256172</v>
      </c>
      <c r="BF15" s="313" t="n">
        <f aca="false">SUM(BE15-AW15)</f>
        <v>-7636.14</v>
      </c>
      <c r="BG15" s="313" t="n">
        <v>5817.96</v>
      </c>
      <c r="BH15" s="313" t="n">
        <v>2617.64</v>
      </c>
      <c r="BI15" s="313" t="n">
        <v>7000</v>
      </c>
      <c r="BJ15" s="313" t="n">
        <v>4636.74</v>
      </c>
      <c r="BK15" s="313"/>
      <c r="BL15" s="313"/>
      <c r="BM15" s="313" t="n">
        <f aca="false">SUM(BJ15/BI15*100)</f>
        <v>66.2391428571429</v>
      </c>
      <c r="BN15" s="314"/>
      <c r="BO15" s="307" t="n">
        <f aca="false">SUM(BN15/BM15*100)</f>
        <v>0</v>
      </c>
      <c r="BP15" s="315"/>
      <c r="BQ15" s="315"/>
      <c r="BR15" s="315"/>
    </row>
    <row r="16" s="316" customFormat="true" ht="12.75" hidden="true" customHeight="false" outlineLevel="0" collapsed="false">
      <c r="A16" s="308"/>
      <c r="B16" s="303"/>
      <c r="C16" s="303"/>
      <c r="D16" s="303"/>
      <c r="E16" s="303"/>
      <c r="F16" s="303"/>
      <c r="G16" s="303"/>
      <c r="H16" s="303"/>
      <c r="I16" s="304" t="n">
        <v>32921</v>
      </c>
      <c r="J16" s="305" t="s">
        <v>540</v>
      </c>
      <c r="K16" s="306"/>
      <c r="L16" s="306"/>
      <c r="M16" s="306"/>
      <c r="N16" s="306" t="n">
        <v>5000</v>
      </c>
      <c r="O16" s="306" t="n">
        <v>5000</v>
      </c>
      <c r="P16" s="306" t="n">
        <v>5000</v>
      </c>
      <c r="Q16" s="306" t="n">
        <v>5000</v>
      </c>
      <c r="R16" s="306" t="n">
        <v>25856.88</v>
      </c>
      <c r="S16" s="306" t="n">
        <v>30000</v>
      </c>
      <c r="T16" s="306" t="n">
        <v>1754.19</v>
      </c>
      <c r="U16" s="306"/>
      <c r="V16" s="306" t="n">
        <f aca="false">S16/P16*100</f>
        <v>600</v>
      </c>
      <c r="W16" s="306" t="n">
        <v>15000</v>
      </c>
      <c r="X16" s="306" t="n">
        <v>15000</v>
      </c>
      <c r="Y16" s="306" t="n">
        <v>15000</v>
      </c>
      <c r="Z16" s="306" t="n">
        <v>15000</v>
      </c>
      <c r="AA16" s="306" t="n">
        <v>15000</v>
      </c>
      <c r="AB16" s="306" t="n">
        <v>1916.2</v>
      </c>
      <c r="AC16" s="306" t="n">
        <v>15000</v>
      </c>
      <c r="AD16" s="306" t="n">
        <v>15000</v>
      </c>
      <c r="AE16" s="306"/>
      <c r="AF16" s="306"/>
      <c r="AG16" s="312" t="n">
        <f aca="false">SUM(AC16+AE16-AF16)</f>
        <v>15000</v>
      </c>
      <c r="AH16" s="306" t="n">
        <v>1596.84</v>
      </c>
      <c r="AI16" s="306" t="n">
        <v>15000</v>
      </c>
      <c r="AJ16" s="313" t="n">
        <v>0</v>
      </c>
      <c r="AK16" s="306" t="n">
        <v>15000</v>
      </c>
      <c r="AL16" s="306"/>
      <c r="AM16" s="306"/>
      <c r="AN16" s="313" t="n">
        <f aca="false">SUM(AK16+AL16-AM16)</f>
        <v>15000</v>
      </c>
      <c r="AO16" s="306" t="n">
        <f aca="false">SUM(AN16/$AN$2)</f>
        <v>1990.84212621939</v>
      </c>
      <c r="AP16" s="313" t="n">
        <v>15000</v>
      </c>
      <c r="AQ16" s="313"/>
      <c r="AR16" s="306" t="n">
        <f aca="false">SUM(AP16/$AN$2)</f>
        <v>1990.84212621939</v>
      </c>
      <c r="AS16" s="306"/>
      <c r="AT16" s="306"/>
      <c r="AU16" s="306"/>
      <c r="AV16" s="306"/>
      <c r="AW16" s="306" t="n">
        <f aca="false">SUM(AR16+AU16-AV16)</f>
        <v>1990.84212621939</v>
      </c>
      <c r="AX16" s="313" t="n">
        <v>1990.84</v>
      </c>
      <c r="AY16" s="313"/>
      <c r="AZ16" s="313"/>
      <c r="BA16" s="313"/>
      <c r="BB16" s="313"/>
      <c r="BC16" s="313"/>
      <c r="BD16" s="313" t="n">
        <f aca="false">SUM(AX16+AY16+AZ16+BA16+BB16+BC16)</f>
        <v>1990.84</v>
      </c>
      <c r="BE16" s="313" t="n">
        <f aca="false">SUM(AW16-BD16)</f>
        <v>0.00212621939067503</v>
      </c>
      <c r="BF16" s="313" t="n">
        <f aca="false">SUM(BE16-AW16)</f>
        <v>-1990.84</v>
      </c>
      <c r="BG16" s="313"/>
      <c r="BH16" s="313" t="n">
        <v>0</v>
      </c>
      <c r="BI16" s="313" t="n">
        <v>2000</v>
      </c>
      <c r="BJ16" s="313" t="n">
        <v>0</v>
      </c>
      <c r="BK16" s="313"/>
      <c r="BL16" s="313"/>
      <c r="BM16" s="313" t="n">
        <f aca="false">SUM(BJ16/BI16*100)</f>
        <v>0</v>
      </c>
      <c r="BN16" s="314"/>
      <c r="BO16" s="307" t="e">
        <f aca="false">SUM(BN16/BM16*100)</f>
        <v>#DIV/0!</v>
      </c>
      <c r="BP16" s="315"/>
      <c r="BQ16" s="315"/>
      <c r="BR16" s="315"/>
    </row>
    <row r="17" s="316" customFormat="true" ht="12.75" hidden="true" customHeight="false" outlineLevel="0" collapsed="false">
      <c r="A17" s="308"/>
      <c r="B17" s="303"/>
      <c r="C17" s="303"/>
      <c r="D17" s="303"/>
      <c r="E17" s="303"/>
      <c r="F17" s="303"/>
      <c r="G17" s="303"/>
      <c r="H17" s="303"/>
      <c r="I17" s="304" t="n">
        <v>32931</v>
      </c>
      <c r="J17" s="305" t="s">
        <v>541</v>
      </c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 t="n">
        <v>100000</v>
      </c>
      <c r="X17" s="306"/>
      <c r="Y17" s="306" t="n">
        <v>50000</v>
      </c>
      <c r="Z17" s="306" t="n">
        <v>35000</v>
      </c>
      <c r="AA17" s="306" t="n">
        <v>0</v>
      </c>
      <c r="AB17" s="306" t="n">
        <v>33526.45</v>
      </c>
      <c r="AC17" s="306" t="n">
        <v>0</v>
      </c>
      <c r="AD17" s="306"/>
      <c r="AE17" s="306"/>
      <c r="AF17" s="306"/>
      <c r="AG17" s="312" t="n">
        <f aca="false">SUM(AC17+AE17-AF17)</f>
        <v>0</v>
      </c>
      <c r="AH17" s="306"/>
      <c r="AI17" s="306" t="n">
        <v>100000</v>
      </c>
      <c r="AJ17" s="313" t="n">
        <v>32350.4</v>
      </c>
      <c r="AK17" s="306" t="n">
        <v>0</v>
      </c>
      <c r="AL17" s="306"/>
      <c r="AM17" s="306"/>
      <c r="AN17" s="313" t="n">
        <f aca="false">SUM(AK17+AL17-AM17)</f>
        <v>0</v>
      </c>
      <c r="AO17" s="306" t="n">
        <f aca="false">SUM(AN17/$AN$2)</f>
        <v>0</v>
      </c>
      <c r="AP17" s="313" t="n">
        <v>30000</v>
      </c>
      <c r="AQ17" s="313"/>
      <c r="AR17" s="306" t="n">
        <f aca="false">SUM(AP17/$AN$2)</f>
        <v>3981.68425243878</v>
      </c>
      <c r="AS17" s="306" t="n">
        <v>4935.94</v>
      </c>
      <c r="AT17" s="306" t="n">
        <v>4935.94</v>
      </c>
      <c r="AU17" s="306" t="n">
        <v>960</v>
      </c>
      <c r="AV17" s="306"/>
      <c r="AW17" s="306" t="n">
        <f aca="false">SUM(AR17+AU17-AV17)</f>
        <v>4941.68425243878</v>
      </c>
      <c r="AX17" s="313" t="n">
        <v>4941.68</v>
      </c>
      <c r="AY17" s="313"/>
      <c r="AZ17" s="313"/>
      <c r="BA17" s="313"/>
      <c r="BB17" s="313"/>
      <c r="BC17" s="313"/>
      <c r="BD17" s="313" t="n">
        <f aca="false">SUM(AX17+AY17+AZ17+BA17+BB17+BC17)</f>
        <v>4941.68</v>
      </c>
      <c r="BE17" s="313" t="n">
        <f aca="false">SUM(AW17-BD17)</f>
        <v>0.00425243878089532</v>
      </c>
      <c r="BF17" s="313" t="n">
        <f aca="false">SUM(BE17-AW17)</f>
        <v>-4941.68</v>
      </c>
      <c r="BG17" s="313" t="n">
        <v>4935.94</v>
      </c>
      <c r="BH17" s="313" t="n">
        <v>4935.94</v>
      </c>
      <c r="BI17" s="313" t="n">
        <v>0</v>
      </c>
      <c r="BJ17" s="313" t="n">
        <v>0</v>
      </c>
      <c r="BK17" s="313"/>
      <c r="BL17" s="313"/>
      <c r="BM17" s="313" t="n">
        <v>0</v>
      </c>
      <c r="BN17" s="314"/>
      <c r="BO17" s="307" t="e">
        <f aca="false">SUM(BN17/BM17*100)</f>
        <v>#DIV/0!</v>
      </c>
      <c r="BP17" s="315"/>
      <c r="BQ17" s="315"/>
      <c r="BR17" s="315"/>
    </row>
    <row r="18" s="316" customFormat="true" ht="12.75" hidden="true" customHeight="false" outlineLevel="0" collapsed="false">
      <c r="A18" s="308"/>
      <c r="B18" s="303"/>
      <c r="C18" s="303"/>
      <c r="D18" s="303"/>
      <c r="E18" s="303"/>
      <c r="F18" s="303"/>
      <c r="G18" s="303"/>
      <c r="H18" s="303"/>
      <c r="I18" s="304" t="n">
        <v>32921</v>
      </c>
      <c r="J18" s="305" t="s">
        <v>542</v>
      </c>
      <c r="K18" s="306"/>
      <c r="L18" s="306"/>
      <c r="M18" s="306"/>
      <c r="N18" s="306" t="n">
        <v>3000</v>
      </c>
      <c r="O18" s="306" t="n">
        <v>3000</v>
      </c>
      <c r="P18" s="306" t="n">
        <v>3000</v>
      </c>
      <c r="Q18" s="306" t="n">
        <v>3000</v>
      </c>
      <c r="R18" s="306" t="n">
        <v>3329.12</v>
      </c>
      <c r="S18" s="306" t="n">
        <v>5000</v>
      </c>
      <c r="T18" s="306" t="n">
        <v>2996.05</v>
      </c>
      <c r="U18" s="306"/>
      <c r="V18" s="306" t="n">
        <f aca="false">S18/P18*100</f>
        <v>166.666666666667</v>
      </c>
      <c r="W18" s="306" t="n">
        <v>5000</v>
      </c>
      <c r="X18" s="306" t="n">
        <v>15000</v>
      </c>
      <c r="Y18" s="306" t="n">
        <v>15000</v>
      </c>
      <c r="Z18" s="306" t="n">
        <v>13000</v>
      </c>
      <c r="AA18" s="306" t="n">
        <v>15000</v>
      </c>
      <c r="AB18" s="306" t="n">
        <v>10659.81</v>
      </c>
      <c r="AC18" s="306" t="n">
        <v>15000</v>
      </c>
      <c r="AD18" s="306" t="n">
        <v>25000</v>
      </c>
      <c r="AE18" s="306"/>
      <c r="AF18" s="306"/>
      <c r="AG18" s="312" t="n">
        <v>25000</v>
      </c>
      <c r="AH18" s="306" t="n">
        <v>21766.17</v>
      </c>
      <c r="AI18" s="306" t="n">
        <v>25000</v>
      </c>
      <c r="AJ18" s="313" t="n">
        <v>13180.33</v>
      </c>
      <c r="AK18" s="306" t="n">
        <v>25000</v>
      </c>
      <c r="AL18" s="306"/>
      <c r="AM18" s="306"/>
      <c r="AN18" s="313" t="n">
        <f aca="false">SUM(AK18+AL18-AM18)</f>
        <v>25000</v>
      </c>
      <c r="AO18" s="306" t="n">
        <f aca="false">SUM(AN18/$AN$2)</f>
        <v>3318.07021036565</v>
      </c>
      <c r="AP18" s="313" t="n">
        <v>30000</v>
      </c>
      <c r="AQ18" s="313"/>
      <c r="AR18" s="306" t="n">
        <f aca="false">SUM(AP18/$AN$2)</f>
        <v>3981.68425243878</v>
      </c>
      <c r="AS18" s="306" t="n">
        <v>1580</v>
      </c>
      <c r="AT18" s="306" t="n">
        <v>1580</v>
      </c>
      <c r="AU18" s="306"/>
      <c r="AV18" s="306"/>
      <c r="AW18" s="306" t="n">
        <f aca="false">SUM(AR18+AU18-AV18)</f>
        <v>3981.68425243878</v>
      </c>
      <c r="AX18" s="313" t="n">
        <v>3981.68</v>
      </c>
      <c r="AY18" s="313"/>
      <c r="AZ18" s="313"/>
      <c r="BA18" s="313"/>
      <c r="BB18" s="313"/>
      <c r="BC18" s="313"/>
      <c r="BD18" s="313" t="n">
        <f aca="false">SUM(AX18+AY18+AZ18+BA18+BB18+BC18)</f>
        <v>3981.68</v>
      </c>
      <c r="BE18" s="313" t="n">
        <f aca="false">SUM(AW18-BD18)</f>
        <v>0.00425243878135007</v>
      </c>
      <c r="BF18" s="313" t="n">
        <f aca="false">SUM(BE18-AW18)</f>
        <v>-3981.68</v>
      </c>
      <c r="BG18" s="313" t="n">
        <v>2058.8</v>
      </c>
      <c r="BH18" s="313" t="n">
        <v>389.62</v>
      </c>
      <c r="BI18" s="313" t="n">
        <v>3000</v>
      </c>
      <c r="BJ18" s="313" t="n">
        <v>1549.26</v>
      </c>
      <c r="BK18" s="313"/>
      <c r="BL18" s="313"/>
      <c r="BM18" s="313" t="n">
        <f aca="false">SUM(BJ18/BI18*100)</f>
        <v>51.642</v>
      </c>
      <c r="BN18" s="314"/>
      <c r="BO18" s="307" t="n">
        <f aca="false">SUM(BN18/BM18*100)</f>
        <v>0</v>
      </c>
      <c r="BP18" s="315"/>
      <c r="BQ18" s="315"/>
      <c r="BR18" s="315"/>
    </row>
    <row r="19" s="316" customFormat="true" ht="12.75" hidden="true" customHeight="false" outlineLevel="0" collapsed="false">
      <c r="A19" s="308" t="s">
        <v>543</v>
      </c>
      <c r="B19" s="303"/>
      <c r="C19" s="303"/>
      <c r="D19" s="303"/>
      <c r="E19" s="303"/>
      <c r="F19" s="303"/>
      <c r="G19" s="303"/>
      <c r="H19" s="303"/>
      <c r="I19" s="304" t="s">
        <v>533</v>
      </c>
      <c r="J19" s="305" t="s">
        <v>544</v>
      </c>
      <c r="K19" s="306" t="n">
        <f aca="false">SUM(K20)</f>
        <v>0</v>
      </c>
      <c r="L19" s="306" t="n">
        <f aca="false">SUM(L20)</f>
        <v>22000</v>
      </c>
      <c r="M19" s="306" t="n">
        <f aca="false">SUM(M20)</f>
        <v>22000</v>
      </c>
      <c r="N19" s="306" t="n">
        <f aca="false">SUM(N20)</f>
        <v>20000</v>
      </c>
      <c r="O19" s="306" t="n">
        <f aca="false">SUM(O20)</f>
        <v>20000</v>
      </c>
      <c r="P19" s="306" t="n">
        <f aca="false">SUM(P20)</f>
        <v>20000</v>
      </c>
      <c r="Q19" s="306" t="n">
        <f aca="false">SUM(Q20)</f>
        <v>20000</v>
      </c>
      <c r="R19" s="306" t="n">
        <f aca="false">SUM(R20)</f>
        <v>10000</v>
      </c>
      <c r="S19" s="306" t="n">
        <f aca="false">SUM(S20)</f>
        <v>20000</v>
      </c>
      <c r="T19" s="306" t="n">
        <f aca="false">SUM(T20)</f>
        <v>5000</v>
      </c>
      <c r="U19" s="306" t="n">
        <f aca="false">SUM(U20)</f>
        <v>0</v>
      </c>
      <c r="V19" s="306" t="n">
        <f aca="false">SUM(V20)</f>
        <v>100</v>
      </c>
      <c r="W19" s="306" t="n">
        <f aca="false">SUM(W20)</f>
        <v>20000</v>
      </c>
      <c r="X19" s="306" t="n">
        <f aca="false">SUM(X20)</f>
        <v>30000</v>
      </c>
      <c r="Y19" s="306" t="n">
        <f aca="false">SUM(Y20)</f>
        <v>30000</v>
      </c>
      <c r="Z19" s="306" t="n">
        <f aca="false">SUM(Z20)</f>
        <v>30000</v>
      </c>
      <c r="AA19" s="306" t="n">
        <f aca="false">SUM(AA20)</f>
        <v>30000</v>
      </c>
      <c r="AB19" s="306" t="n">
        <f aca="false">SUM(AB20)</f>
        <v>12500</v>
      </c>
      <c r="AC19" s="306" t="n">
        <f aca="false">SUM(AC20)</f>
        <v>30000</v>
      </c>
      <c r="AD19" s="306" t="n">
        <f aca="false">SUM(AD20)</f>
        <v>30000</v>
      </c>
      <c r="AE19" s="306" t="n">
        <f aca="false">SUM(AE20)</f>
        <v>0</v>
      </c>
      <c r="AF19" s="306" t="n">
        <f aca="false">SUM(AF20)</f>
        <v>0</v>
      </c>
      <c r="AG19" s="306" t="n">
        <f aca="false">SUM(AG20)</f>
        <v>30000</v>
      </c>
      <c r="AH19" s="306" t="n">
        <f aca="false">SUM(AH20)</f>
        <v>15000</v>
      </c>
      <c r="AI19" s="306" t="n">
        <f aca="false">SUM(AI20)</f>
        <v>40000</v>
      </c>
      <c r="AJ19" s="306" t="n">
        <f aca="false">SUM(AJ20)</f>
        <v>10000</v>
      </c>
      <c r="AK19" s="306" t="n">
        <f aca="false">SUM(AK20)</f>
        <v>40000</v>
      </c>
      <c r="AL19" s="306" t="n">
        <f aca="false">SUM(AL20)</f>
        <v>0</v>
      </c>
      <c r="AM19" s="306" t="n">
        <f aca="false">SUM(AM20)</f>
        <v>0</v>
      </c>
      <c r="AN19" s="306" t="n">
        <f aca="false">SUM(AN20)</f>
        <v>40000</v>
      </c>
      <c r="AO19" s="306" t="n">
        <f aca="false">SUM(AN19/$AN$2)</f>
        <v>5308.91233658504</v>
      </c>
      <c r="AP19" s="306" t="n">
        <f aca="false">SUM(AP20)</f>
        <v>40000</v>
      </c>
      <c r="AQ19" s="306" t="n">
        <f aca="false">SUM(AQ20)</f>
        <v>0</v>
      </c>
      <c r="AR19" s="306" t="n">
        <f aca="false">SUM(AP19/$AN$2)</f>
        <v>5308.91233658504</v>
      </c>
      <c r="AS19" s="306"/>
      <c r="AT19" s="306" t="n">
        <f aca="false">SUM(AT20)</f>
        <v>2654.5</v>
      </c>
      <c r="AU19" s="306" t="n">
        <f aca="false">SUM(AU20)</f>
        <v>0</v>
      </c>
      <c r="AV19" s="306" t="n">
        <f aca="false">SUM(AV20)</f>
        <v>0</v>
      </c>
      <c r="AW19" s="306" t="n">
        <f aca="false">SUM(AR19+AU19-AV19)</f>
        <v>5308.91233658504</v>
      </c>
      <c r="AX19" s="313"/>
      <c r="AY19" s="313"/>
      <c r="AZ19" s="313"/>
      <c r="BA19" s="313"/>
      <c r="BB19" s="313"/>
      <c r="BC19" s="313"/>
      <c r="BD19" s="313" t="n">
        <f aca="false">SUM(AX19+AY19+AZ19+BA19+BB19+BC19)</f>
        <v>0</v>
      </c>
      <c r="BE19" s="313" t="n">
        <f aca="false">SUM(AW19-BD19)</f>
        <v>5308.91233658504</v>
      </c>
      <c r="BF19" s="313" t="n">
        <f aca="false">SUM(BE19-AW19)</f>
        <v>0</v>
      </c>
      <c r="BG19" s="313"/>
      <c r="BH19" s="313" t="n">
        <f aca="false">SUM(BH20)</f>
        <v>1327.25</v>
      </c>
      <c r="BI19" s="313" t="n">
        <f aca="false">SUM(BI20)</f>
        <v>5500</v>
      </c>
      <c r="BJ19" s="313" t="n">
        <f aca="false">SUM(BJ20)</f>
        <v>4125</v>
      </c>
      <c r="BK19" s="313" t="n">
        <f aca="false">SUM(BK20)</f>
        <v>6000</v>
      </c>
      <c r="BL19" s="313" t="n">
        <f aca="false">SUM(BL20)</f>
        <v>6500</v>
      </c>
      <c r="BM19" s="313" t="n">
        <f aca="false">SUM(BJ19/BI19*100)</f>
        <v>75</v>
      </c>
      <c r="BN19" s="314"/>
      <c r="BO19" s="307" t="n">
        <f aca="false">SUM(BN19/BM19*100)</f>
        <v>0</v>
      </c>
      <c r="BP19" s="315"/>
      <c r="BQ19" s="315"/>
      <c r="BR19" s="315"/>
    </row>
    <row r="20" s="316" customFormat="true" ht="12.75" hidden="true" customHeight="false" outlineLevel="0" collapsed="false">
      <c r="A20" s="308"/>
      <c r="B20" s="303"/>
      <c r="C20" s="303"/>
      <c r="D20" s="303"/>
      <c r="E20" s="303"/>
      <c r="F20" s="303"/>
      <c r="G20" s="303"/>
      <c r="H20" s="303"/>
      <c r="I20" s="304" t="s">
        <v>535</v>
      </c>
      <c r="J20" s="305"/>
      <c r="K20" s="306" t="n">
        <f aca="false">SUM(K22)</f>
        <v>0</v>
      </c>
      <c r="L20" s="306" t="n">
        <f aca="false">SUM(L22)</f>
        <v>22000</v>
      </c>
      <c r="M20" s="306" t="n">
        <f aca="false">SUM(M22)</f>
        <v>22000</v>
      </c>
      <c r="N20" s="306" t="n">
        <f aca="false">SUM(N22)</f>
        <v>20000</v>
      </c>
      <c r="O20" s="306" t="n">
        <f aca="false">SUM(O22)</f>
        <v>20000</v>
      </c>
      <c r="P20" s="306" t="n">
        <f aca="false">SUM(P22)</f>
        <v>20000</v>
      </c>
      <c r="Q20" s="306" t="n">
        <f aca="false">SUM(Q22)</f>
        <v>20000</v>
      </c>
      <c r="R20" s="306" t="n">
        <f aca="false">SUM(R22)</f>
        <v>10000</v>
      </c>
      <c r="S20" s="306" t="n">
        <f aca="false">SUM(S22)</f>
        <v>20000</v>
      </c>
      <c r="T20" s="306" t="n">
        <f aca="false">SUM(T22)</f>
        <v>5000</v>
      </c>
      <c r="U20" s="306" t="n">
        <f aca="false">SUM(U22)</f>
        <v>0</v>
      </c>
      <c r="V20" s="306" t="n">
        <f aca="false">SUM(V22)</f>
        <v>100</v>
      </c>
      <c r="W20" s="306" t="n">
        <f aca="false">SUM(W22)</f>
        <v>20000</v>
      </c>
      <c r="X20" s="306" t="n">
        <f aca="false">SUM(X22)</f>
        <v>30000</v>
      </c>
      <c r="Y20" s="306" t="n">
        <f aca="false">SUM(Y22)</f>
        <v>30000</v>
      </c>
      <c r="Z20" s="306" t="n">
        <f aca="false">SUM(Z22)</f>
        <v>30000</v>
      </c>
      <c r="AA20" s="306" t="n">
        <f aca="false">SUM(AA22)</f>
        <v>30000</v>
      </c>
      <c r="AB20" s="306" t="n">
        <f aca="false">SUM(AB22)</f>
        <v>12500</v>
      </c>
      <c r="AC20" s="306" t="n">
        <f aca="false">SUM(AC22)</f>
        <v>30000</v>
      </c>
      <c r="AD20" s="306" t="n">
        <f aca="false">SUM(AD22)</f>
        <v>30000</v>
      </c>
      <c r="AE20" s="306" t="n">
        <f aca="false">SUM(AE22)</f>
        <v>0</v>
      </c>
      <c r="AF20" s="306" t="n">
        <f aca="false">SUM(AF22)</f>
        <v>0</v>
      </c>
      <c r="AG20" s="306" t="n">
        <f aca="false">SUM(AG22)</f>
        <v>30000</v>
      </c>
      <c r="AH20" s="306" t="n">
        <f aca="false">SUM(AH22)</f>
        <v>15000</v>
      </c>
      <c r="AI20" s="306" t="n">
        <f aca="false">SUM(AI22)</f>
        <v>40000</v>
      </c>
      <c r="AJ20" s="306" t="n">
        <f aca="false">SUM(AJ22)</f>
        <v>10000</v>
      </c>
      <c r="AK20" s="306" t="n">
        <f aca="false">SUM(AK22)</f>
        <v>40000</v>
      </c>
      <c r="AL20" s="306" t="n">
        <f aca="false">SUM(AL22)</f>
        <v>0</v>
      </c>
      <c r="AM20" s="306" t="n">
        <f aca="false">SUM(AM22)</f>
        <v>0</v>
      </c>
      <c r="AN20" s="306" t="n">
        <f aca="false">SUM(AN22)</f>
        <v>40000</v>
      </c>
      <c r="AO20" s="306" t="n">
        <f aca="false">SUM(AN20/$AN$2)</f>
        <v>5308.91233658504</v>
      </c>
      <c r="AP20" s="306" t="n">
        <f aca="false">SUM(AP22)</f>
        <v>40000</v>
      </c>
      <c r="AQ20" s="306" t="n">
        <f aca="false">SUM(AQ22)</f>
        <v>0</v>
      </c>
      <c r="AR20" s="306" t="n">
        <f aca="false">SUM(AP20/$AN$2)</f>
        <v>5308.91233658504</v>
      </c>
      <c r="AS20" s="306"/>
      <c r="AT20" s="306" t="n">
        <f aca="false">SUM(AT22)</f>
        <v>2654.5</v>
      </c>
      <c r="AU20" s="306" t="n">
        <f aca="false">SUM(AU22)</f>
        <v>0</v>
      </c>
      <c r="AV20" s="306" t="n">
        <f aca="false">SUM(AV22)</f>
        <v>0</v>
      </c>
      <c r="AW20" s="306" t="n">
        <f aca="false">SUM(AR20+AU20-AV20)</f>
        <v>5308.91233658504</v>
      </c>
      <c r="AX20" s="313"/>
      <c r="AY20" s="313"/>
      <c r="AZ20" s="313"/>
      <c r="BA20" s="313"/>
      <c r="BB20" s="313"/>
      <c r="BC20" s="313"/>
      <c r="BD20" s="313" t="n">
        <f aca="false">SUM(AX20+AY20+AZ20+BA20+BB20+BC20)</f>
        <v>0</v>
      </c>
      <c r="BE20" s="313" t="n">
        <f aca="false">SUM(AW20-BD20)</f>
        <v>5308.91233658504</v>
      </c>
      <c r="BF20" s="313" t="n">
        <f aca="false">SUM(BE20-AW20)</f>
        <v>0</v>
      </c>
      <c r="BG20" s="313"/>
      <c r="BH20" s="313" t="n">
        <f aca="false">SUM(BH21)</f>
        <v>1327.25</v>
      </c>
      <c r="BI20" s="313" t="n">
        <f aca="false">SUM(BI21)</f>
        <v>5500</v>
      </c>
      <c r="BJ20" s="313" t="n">
        <f aca="false">SUM(BJ21)</f>
        <v>4125</v>
      </c>
      <c r="BK20" s="313" t="n">
        <f aca="false">SUM(BK21)</f>
        <v>6000</v>
      </c>
      <c r="BL20" s="313" t="n">
        <f aca="false">SUM(BL21)</f>
        <v>6500</v>
      </c>
      <c r="BM20" s="313" t="n">
        <f aca="false">SUM(BJ20/BI20*100)</f>
        <v>75</v>
      </c>
      <c r="BN20" s="314"/>
      <c r="BO20" s="307" t="n">
        <f aca="false">SUM(BN20/BM20*100)</f>
        <v>0</v>
      </c>
      <c r="BP20" s="315"/>
      <c r="BQ20" s="315"/>
      <c r="BR20" s="315"/>
    </row>
    <row r="21" s="316" customFormat="true" ht="12.75" hidden="true" customHeight="false" outlineLevel="0" collapsed="false">
      <c r="A21" s="308"/>
      <c r="B21" s="303" t="s">
        <v>537</v>
      </c>
      <c r="C21" s="303"/>
      <c r="D21" s="303"/>
      <c r="E21" s="303"/>
      <c r="F21" s="303"/>
      <c r="G21" s="303"/>
      <c r="H21" s="303"/>
      <c r="I21" s="304" t="s">
        <v>538</v>
      </c>
      <c r="J21" s="305" t="s">
        <v>75</v>
      </c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 t="n">
        <v>40000</v>
      </c>
      <c r="AO21" s="306" t="n">
        <f aca="false">SUM(AN21/$AN$2)</f>
        <v>5308.91233658504</v>
      </c>
      <c r="AP21" s="306" t="n">
        <v>40000</v>
      </c>
      <c r="AQ21" s="306" t="n">
        <v>40000</v>
      </c>
      <c r="AR21" s="306" t="n">
        <f aca="false">SUM(AP21/$AN$2)</f>
        <v>5308.91233658504</v>
      </c>
      <c r="AS21" s="306"/>
      <c r="AT21" s="306" t="n">
        <v>40000</v>
      </c>
      <c r="AU21" s="306" t="n">
        <v>40000</v>
      </c>
      <c r="AV21" s="306" t="n">
        <v>40000</v>
      </c>
      <c r="AW21" s="306" t="n">
        <f aca="false">SUM(AR21+AU21-AV21)</f>
        <v>5308.91233658504</v>
      </c>
      <c r="AX21" s="313"/>
      <c r="AY21" s="313"/>
      <c r="AZ21" s="313"/>
      <c r="BA21" s="313"/>
      <c r="BB21" s="313"/>
      <c r="BC21" s="313"/>
      <c r="BD21" s="313" t="n">
        <f aca="false">SUM(AX21+AY21+AZ21+BA21+BB21+BC21)</f>
        <v>0</v>
      </c>
      <c r="BE21" s="313" t="n">
        <f aca="false">SUM(AW21-BD21)</f>
        <v>5308.91233658504</v>
      </c>
      <c r="BF21" s="313" t="n">
        <f aca="false">SUM(BE21-AW21)</f>
        <v>0</v>
      </c>
      <c r="BG21" s="313"/>
      <c r="BH21" s="313" t="n">
        <f aca="false">SUM(BH22)</f>
        <v>1327.25</v>
      </c>
      <c r="BI21" s="313" t="n">
        <f aca="false">SUM(BI22)</f>
        <v>5500</v>
      </c>
      <c r="BJ21" s="313" t="n">
        <f aca="false">SUM(BJ22)</f>
        <v>4125</v>
      </c>
      <c r="BK21" s="313" t="n">
        <f aca="false">SUM(BK22)</f>
        <v>6000</v>
      </c>
      <c r="BL21" s="313" t="n">
        <f aca="false">SUM(BL22)</f>
        <v>6500</v>
      </c>
      <c r="BM21" s="313" t="n">
        <f aca="false">SUM(BJ21/BI21*100)</f>
        <v>75</v>
      </c>
      <c r="BN21" s="314"/>
      <c r="BO21" s="307" t="n">
        <f aca="false">SUM(BN21/BM21*100)</f>
        <v>0</v>
      </c>
      <c r="BP21" s="315"/>
      <c r="BQ21" s="315"/>
      <c r="BR21" s="315"/>
    </row>
    <row r="22" s="316" customFormat="true" ht="12.75" hidden="true" customHeight="false" outlineLevel="0" collapsed="false">
      <c r="A22" s="308"/>
      <c r="B22" s="303"/>
      <c r="C22" s="303"/>
      <c r="D22" s="303"/>
      <c r="E22" s="303"/>
      <c r="F22" s="303"/>
      <c r="G22" s="303"/>
      <c r="H22" s="303"/>
      <c r="I22" s="304" t="n">
        <v>3</v>
      </c>
      <c r="J22" s="305" t="s">
        <v>234</v>
      </c>
      <c r="K22" s="306" t="n">
        <f aca="false">SUM(K23)</f>
        <v>0</v>
      </c>
      <c r="L22" s="306" t="n">
        <f aca="false">SUM(L23)</f>
        <v>22000</v>
      </c>
      <c r="M22" s="306" t="n">
        <f aca="false">SUM(M23)</f>
        <v>22000</v>
      </c>
      <c r="N22" s="306" t="n">
        <f aca="false">SUM(N23)</f>
        <v>20000</v>
      </c>
      <c r="O22" s="306" t="n">
        <f aca="false">SUM(O23)</f>
        <v>20000</v>
      </c>
      <c r="P22" s="306" t="n">
        <f aca="false">SUM(P23)</f>
        <v>20000</v>
      </c>
      <c r="Q22" s="306" t="n">
        <f aca="false">SUM(Q23)</f>
        <v>20000</v>
      </c>
      <c r="R22" s="306" t="n">
        <f aca="false">SUM(R23)</f>
        <v>10000</v>
      </c>
      <c r="S22" s="306" t="n">
        <f aca="false">SUM(S23)</f>
        <v>20000</v>
      </c>
      <c r="T22" s="306" t="n">
        <f aca="false">SUM(T23)</f>
        <v>5000</v>
      </c>
      <c r="U22" s="306" t="n">
        <f aca="false">SUM(U23)</f>
        <v>0</v>
      </c>
      <c r="V22" s="306" t="n">
        <f aca="false">SUM(V23)</f>
        <v>100</v>
      </c>
      <c r="W22" s="306" t="n">
        <f aca="false">SUM(W23)</f>
        <v>20000</v>
      </c>
      <c r="X22" s="306" t="n">
        <f aca="false">SUM(X23)</f>
        <v>30000</v>
      </c>
      <c r="Y22" s="306" t="n">
        <f aca="false">SUM(Y23)</f>
        <v>30000</v>
      </c>
      <c r="Z22" s="306" t="n">
        <f aca="false">SUM(Z23)</f>
        <v>30000</v>
      </c>
      <c r="AA22" s="306" t="n">
        <f aca="false">SUM(AA23)</f>
        <v>30000</v>
      </c>
      <c r="AB22" s="306" t="n">
        <f aca="false">SUM(AB23)</f>
        <v>12500</v>
      </c>
      <c r="AC22" s="306" t="n">
        <f aca="false">SUM(AC23)</f>
        <v>30000</v>
      </c>
      <c r="AD22" s="306" t="n">
        <f aca="false">SUM(AD23)</f>
        <v>30000</v>
      </c>
      <c r="AE22" s="306" t="n">
        <f aca="false">SUM(AE23)</f>
        <v>0</v>
      </c>
      <c r="AF22" s="306" t="n">
        <f aca="false">SUM(AF23)</f>
        <v>0</v>
      </c>
      <c r="AG22" s="306" t="n">
        <f aca="false">SUM(AG23)</f>
        <v>30000</v>
      </c>
      <c r="AH22" s="306" t="n">
        <f aca="false">SUM(AH23)</f>
        <v>15000</v>
      </c>
      <c r="AI22" s="306" t="n">
        <f aca="false">SUM(AI23)</f>
        <v>40000</v>
      </c>
      <c r="AJ22" s="306" t="n">
        <f aca="false">SUM(AJ23)</f>
        <v>10000</v>
      </c>
      <c r="AK22" s="306" t="n">
        <f aca="false">SUM(AK23)</f>
        <v>40000</v>
      </c>
      <c r="AL22" s="306" t="n">
        <f aca="false">SUM(AL23)</f>
        <v>0</v>
      </c>
      <c r="AM22" s="306" t="n">
        <f aca="false">SUM(AM23)</f>
        <v>0</v>
      </c>
      <c r="AN22" s="306" t="n">
        <f aca="false">SUM(AN23)</f>
        <v>40000</v>
      </c>
      <c r="AO22" s="306" t="n">
        <f aca="false">SUM(AN22/$AN$2)</f>
        <v>5308.91233658504</v>
      </c>
      <c r="AP22" s="306" t="n">
        <f aca="false">SUM(AP23)</f>
        <v>40000</v>
      </c>
      <c r="AQ22" s="306" t="n">
        <f aca="false">SUM(AQ23)</f>
        <v>0</v>
      </c>
      <c r="AR22" s="306" t="n">
        <f aca="false">SUM(AP22/$AN$2)</f>
        <v>5308.91233658504</v>
      </c>
      <c r="AS22" s="306"/>
      <c r="AT22" s="306" t="n">
        <f aca="false">SUM(AT23)</f>
        <v>2654.5</v>
      </c>
      <c r="AU22" s="306" t="n">
        <f aca="false">SUM(AU23)</f>
        <v>0</v>
      </c>
      <c r="AV22" s="306" t="n">
        <f aca="false">SUM(AV23)</f>
        <v>0</v>
      </c>
      <c r="AW22" s="306" t="n">
        <f aca="false">SUM(AR22+AU22-AV22)</f>
        <v>5308.91233658504</v>
      </c>
      <c r="AX22" s="313"/>
      <c r="AY22" s="313"/>
      <c r="AZ22" s="313"/>
      <c r="BA22" s="313"/>
      <c r="BB22" s="313"/>
      <c r="BC22" s="313"/>
      <c r="BD22" s="313" t="n">
        <f aca="false">SUM(AX22+AY22+AZ22+BA22+BB22+BC22)</f>
        <v>0</v>
      </c>
      <c r="BE22" s="313" t="n">
        <f aca="false">SUM(AW22-BD22)</f>
        <v>5308.91233658504</v>
      </c>
      <c r="BF22" s="313" t="n">
        <f aca="false">SUM(BE22-AW22)</f>
        <v>0</v>
      </c>
      <c r="BG22" s="313" t="n">
        <f aca="false">SUM(BG23)</f>
        <v>3981.75</v>
      </c>
      <c r="BH22" s="313" t="n">
        <f aca="false">SUM(BH23)</f>
        <v>1327.25</v>
      </c>
      <c r="BI22" s="313" t="n">
        <f aca="false">SUM(BI23)</f>
        <v>5500</v>
      </c>
      <c r="BJ22" s="313" t="n">
        <f aca="false">SUM(BJ23)</f>
        <v>4125</v>
      </c>
      <c r="BK22" s="313" t="n">
        <f aca="false">SUM(BK23)</f>
        <v>6000</v>
      </c>
      <c r="BL22" s="313" t="n">
        <f aca="false">SUM(BL23)</f>
        <v>6500</v>
      </c>
      <c r="BM22" s="313" t="n">
        <f aca="false">SUM(BJ22/BI22*100)</f>
        <v>75</v>
      </c>
      <c r="BN22" s="314"/>
      <c r="BO22" s="307" t="n">
        <f aca="false">SUM(BN22/BM22*100)</f>
        <v>0</v>
      </c>
      <c r="BP22" s="315"/>
      <c r="BQ22" s="315"/>
      <c r="BR22" s="315"/>
    </row>
    <row r="23" s="316" customFormat="true" ht="12.75" hidden="true" customHeight="false" outlineLevel="0" collapsed="false">
      <c r="A23" s="308"/>
      <c r="B23" s="303" t="s">
        <v>538</v>
      </c>
      <c r="C23" s="303"/>
      <c r="D23" s="303"/>
      <c r="E23" s="303"/>
      <c r="F23" s="303"/>
      <c r="G23" s="303"/>
      <c r="H23" s="303"/>
      <c r="I23" s="304" t="n">
        <v>38</v>
      </c>
      <c r="J23" s="305" t="s">
        <v>545</v>
      </c>
      <c r="K23" s="306" t="n">
        <f aca="false">SUM(K25)</f>
        <v>0</v>
      </c>
      <c r="L23" s="306" t="n">
        <f aca="false">SUM(L25)</f>
        <v>22000</v>
      </c>
      <c r="M23" s="306" t="n">
        <f aca="false">SUM(M25)</f>
        <v>22000</v>
      </c>
      <c r="N23" s="306" t="n">
        <f aca="false">SUM(N25)</f>
        <v>20000</v>
      </c>
      <c r="O23" s="306" t="n">
        <f aca="false">SUM(O25)</f>
        <v>20000</v>
      </c>
      <c r="P23" s="306" t="n">
        <f aca="false">SUM(P25)</f>
        <v>20000</v>
      </c>
      <c r="Q23" s="306" t="n">
        <f aca="false">SUM(Q25)</f>
        <v>20000</v>
      </c>
      <c r="R23" s="306" t="n">
        <f aca="false">SUM(R25)</f>
        <v>10000</v>
      </c>
      <c r="S23" s="306" t="n">
        <f aca="false">SUM(S25)</f>
        <v>20000</v>
      </c>
      <c r="T23" s="306" t="n">
        <f aca="false">SUM(T25)</f>
        <v>5000</v>
      </c>
      <c r="U23" s="306" t="n">
        <f aca="false">SUM(U25)</f>
        <v>0</v>
      </c>
      <c r="V23" s="306" t="n">
        <f aca="false">SUM(V25)</f>
        <v>100</v>
      </c>
      <c r="W23" s="306" t="n">
        <f aca="false">SUM(W25)</f>
        <v>20000</v>
      </c>
      <c r="X23" s="306" t="n">
        <f aca="false">SUM(X25)</f>
        <v>30000</v>
      </c>
      <c r="Y23" s="306" t="n">
        <f aca="false">SUM(Y25)</f>
        <v>30000</v>
      </c>
      <c r="Z23" s="306" t="n">
        <f aca="false">SUM(Z25)</f>
        <v>30000</v>
      </c>
      <c r="AA23" s="306" t="n">
        <f aca="false">SUM(AA25)</f>
        <v>30000</v>
      </c>
      <c r="AB23" s="306" t="n">
        <f aca="false">SUM(AB25)</f>
        <v>12500</v>
      </c>
      <c r="AC23" s="306" t="n">
        <f aca="false">SUM(AC25)</f>
        <v>30000</v>
      </c>
      <c r="AD23" s="306" t="n">
        <f aca="false">SUM(AD25)</f>
        <v>30000</v>
      </c>
      <c r="AE23" s="306" t="n">
        <f aca="false">SUM(AE25)</f>
        <v>0</v>
      </c>
      <c r="AF23" s="306" t="n">
        <f aca="false">SUM(AF25)</f>
        <v>0</v>
      </c>
      <c r="AG23" s="306" t="n">
        <f aca="false">SUM(AG25)</f>
        <v>30000</v>
      </c>
      <c r="AH23" s="306" t="n">
        <f aca="false">SUM(AH25)</f>
        <v>15000</v>
      </c>
      <c r="AI23" s="306" t="n">
        <f aca="false">SUM(AI25)</f>
        <v>40000</v>
      </c>
      <c r="AJ23" s="306" t="n">
        <f aca="false">SUM(AJ25)</f>
        <v>10000</v>
      </c>
      <c r="AK23" s="306" t="n">
        <f aca="false">SUM(AK25)</f>
        <v>40000</v>
      </c>
      <c r="AL23" s="306" t="n">
        <f aca="false">SUM(AL25)</f>
        <v>0</v>
      </c>
      <c r="AM23" s="306" t="n">
        <f aca="false">SUM(AM25)</f>
        <v>0</v>
      </c>
      <c r="AN23" s="306" t="n">
        <f aca="false">SUM(AN25)</f>
        <v>40000</v>
      </c>
      <c r="AO23" s="306" t="n">
        <f aca="false">SUM(AN23/$AN$2)</f>
        <v>5308.91233658504</v>
      </c>
      <c r="AP23" s="306" t="n">
        <f aca="false">SUM(AP25)</f>
        <v>40000</v>
      </c>
      <c r="AQ23" s="306" t="n">
        <f aca="false">SUM(AQ25)</f>
        <v>0</v>
      </c>
      <c r="AR23" s="306" t="n">
        <f aca="false">SUM(AP23/$AN$2)</f>
        <v>5308.91233658504</v>
      </c>
      <c r="AS23" s="306"/>
      <c r="AT23" s="306" t="n">
        <f aca="false">SUM(AT25)</f>
        <v>2654.5</v>
      </c>
      <c r="AU23" s="306" t="n">
        <f aca="false">SUM(AU25)</f>
        <v>0</v>
      </c>
      <c r="AV23" s="306" t="n">
        <f aca="false">SUM(AV25)</f>
        <v>0</v>
      </c>
      <c r="AW23" s="306" t="n">
        <f aca="false">SUM(AR23+AU23-AV23)</f>
        <v>5308.91233658504</v>
      </c>
      <c r="AX23" s="313"/>
      <c r="AY23" s="313"/>
      <c r="AZ23" s="313"/>
      <c r="BA23" s="313"/>
      <c r="BB23" s="313"/>
      <c r="BC23" s="313"/>
      <c r="BD23" s="313" t="n">
        <f aca="false">SUM(AX23+AY23+AZ23+BA23+BB23+BC23)</f>
        <v>0</v>
      </c>
      <c r="BE23" s="313" t="n">
        <f aca="false">SUM(AW23-BD23)</f>
        <v>5308.91233658504</v>
      </c>
      <c r="BF23" s="313" t="n">
        <f aca="false">SUM(BE23-AW23)</f>
        <v>0</v>
      </c>
      <c r="BG23" s="313" t="n">
        <f aca="false">SUM(BG24)</f>
        <v>3981.75</v>
      </c>
      <c r="BH23" s="313" t="n">
        <f aca="false">SUM(BH24)</f>
        <v>1327.25</v>
      </c>
      <c r="BI23" s="313" t="n">
        <f aca="false">SUM(BI24)</f>
        <v>5500</v>
      </c>
      <c r="BJ23" s="313" t="n">
        <f aca="false">SUM(BJ24)</f>
        <v>4125</v>
      </c>
      <c r="BK23" s="313" t="n">
        <v>6000</v>
      </c>
      <c r="BL23" s="313" t="n">
        <v>6500</v>
      </c>
      <c r="BM23" s="313" t="n">
        <f aca="false">SUM(BJ23/BI23*100)</f>
        <v>75</v>
      </c>
      <c r="BN23" s="314"/>
      <c r="BO23" s="307" t="n">
        <f aca="false">SUM(BN23/BM23*100)</f>
        <v>0</v>
      </c>
      <c r="BP23" s="315"/>
      <c r="BQ23" s="315"/>
      <c r="BR23" s="315"/>
    </row>
    <row r="24" s="316" customFormat="true" ht="13.5" hidden="true" customHeight="true" outlineLevel="0" collapsed="false">
      <c r="A24" s="308"/>
      <c r="B24" s="303"/>
      <c r="C24" s="303"/>
      <c r="D24" s="303"/>
      <c r="E24" s="303"/>
      <c r="F24" s="303"/>
      <c r="G24" s="303"/>
      <c r="H24" s="303"/>
      <c r="I24" s="304" t="n">
        <v>381</v>
      </c>
      <c r="J24" s="305" t="s">
        <v>197</v>
      </c>
      <c r="K24" s="306" t="n">
        <f aca="false">SUM(K25)</f>
        <v>0</v>
      </c>
      <c r="L24" s="306" t="n">
        <f aca="false">SUM(L25)</f>
        <v>22000</v>
      </c>
      <c r="M24" s="306" t="n">
        <f aca="false">SUM(M25)</f>
        <v>22000</v>
      </c>
      <c r="N24" s="306" t="n">
        <f aca="false">SUM(N25)</f>
        <v>20000</v>
      </c>
      <c r="O24" s="306" t="n">
        <f aca="false">SUM(O25)</f>
        <v>20000</v>
      </c>
      <c r="P24" s="306" t="n">
        <f aca="false">SUM(P25)</f>
        <v>20000</v>
      </c>
      <c r="Q24" s="306" t="n">
        <f aca="false">SUM(Q25)</f>
        <v>20000</v>
      </c>
      <c r="R24" s="306" t="n">
        <f aca="false">SUM(R25)</f>
        <v>10000</v>
      </c>
      <c r="S24" s="306" t="n">
        <f aca="false">SUM(S25)</f>
        <v>20000</v>
      </c>
      <c r="T24" s="306" t="n">
        <f aca="false">SUM(T25)</f>
        <v>5000</v>
      </c>
      <c r="U24" s="306" t="n">
        <f aca="false">SUM(U25)</f>
        <v>0</v>
      </c>
      <c r="V24" s="306" t="n">
        <f aca="false">SUM(V25)</f>
        <v>100</v>
      </c>
      <c r="W24" s="306" t="n">
        <f aca="false">SUM(W25)</f>
        <v>20000</v>
      </c>
      <c r="X24" s="306" t="n">
        <f aca="false">SUM(X25)</f>
        <v>30000</v>
      </c>
      <c r="Y24" s="306" t="n">
        <f aca="false">SUM(Y25)</f>
        <v>30000</v>
      </c>
      <c r="Z24" s="306" t="n">
        <f aca="false">SUM(Z25)</f>
        <v>30000</v>
      </c>
      <c r="AA24" s="306" t="n">
        <f aca="false">SUM(AA25)</f>
        <v>30000</v>
      </c>
      <c r="AB24" s="306" t="n">
        <f aca="false">SUM(AB25)</f>
        <v>12500</v>
      </c>
      <c r="AC24" s="306" t="n">
        <f aca="false">SUM(AC25)</f>
        <v>30000</v>
      </c>
      <c r="AD24" s="306" t="n">
        <f aca="false">SUM(AD25)</f>
        <v>30000</v>
      </c>
      <c r="AE24" s="306" t="n">
        <f aca="false">SUM(AE25)</f>
        <v>0</v>
      </c>
      <c r="AF24" s="306" t="n">
        <f aca="false">SUM(AF25)</f>
        <v>0</v>
      </c>
      <c r="AG24" s="306" t="n">
        <f aca="false">SUM(AG25)</f>
        <v>30000</v>
      </c>
      <c r="AH24" s="306" t="n">
        <f aca="false">SUM(AH25)</f>
        <v>15000</v>
      </c>
      <c r="AI24" s="306" t="n">
        <f aca="false">SUM(AI25)</f>
        <v>40000</v>
      </c>
      <c r="AJ24" s="306" t="n">
        <f aca="false">SUM(AJ25)</f>
        <v>10000</v>
      </c>
      <c r="AK24" s="306" t="n">
        <f aca="false">SUM(AK25)</f>
        <v>40000</v>
      </c>
      <c r="AL24" s="306" t="n">
        <f aca="false">SUM(AL25)</f>
        <v>0</v>
      </c>
      <c r="AM24" s="306" t="n">
        <f aca="false">SUM(AM25)</f>
        <v>0</v>
      </c>
      <c r="AN24" s="306" t="n">
        <f aca="false">SUM(AN25)</f>
        <v>40000</v>
      </c>
      <c r="AO24" s="306" t="n">
        <f aca="false">SUM(AN24/$AN$2)</f>
        <v>5308.91233658504</v>
      </c>
      <c r="AP24" s="306" t="n">
        <f aca="false">SUM(AP25)</f>
        <v>40000</v>
      </c>
      <c r="AQ24" s="306"/>
      <c r="AR24" s="306" t="n">
        <f aca="false">SUM(AP24/$AN$2)</f>
        <v>5308.91233658504</v>
      </c>
      <c r="AS24" s="306"/>
      <c r="AT24" s="306" t="n">
        <f aca="false">SUM(AT25)</f>
        <v>2654.5</v>
      </c>
      <c r="AU24" s="306" t="n">
        <f aca="false">SUM(AU25)</f>
        <v>0</v>
      </c>
      <c r="AV24" s="306" t="n">
        <f aca="false">SUM(AV25)</f>
        <v>0</v>
      </c>
      <c r="AW24" s="306" t="n">
        <f aca="false">SUM(AR24+AU24-AV24)</f>
        <v>5308.91233658504</v>
      </c>
      <c r="AX24" s="313"/>
      <c r="AY24" s="313"/>
      <c r="AZ24" s="313"/>
      <c r="BA24" s="313"/>
      <c r="BB24" s="313"/>
      <c r="BC24" s="313"/>
      <c r="BD24" s="313" t="n">
        <f aca="false">SUM(AX24+AY24+AZ24+BA24+BB24+BC24)</f>
        <v>0</v>
      </c>
      <c r="BE24" s="313" t="n">
        <f aca="false">SUM(AW24-BD24)</f>
        <v>5308.91233658504</v>
      </c>
      <c r="BF24" s="313" t="n">
        <f aca="false">SUM(BE24-AW24)</f>
        <v>0</v>
      </c>
      <c r="BG24" s="313" t="n">
        <f aca="false">SUM(BG25)</f>
        <v>3981.75</v>
      </c>
      <c r="BH24" s="313" t="n">
        <f aca="false">SUM(BH25)</f>
        <v>1327.25</v>
      </c>
      <c r="BI24" s="313" t="n">
        <f aca="false">SUM(BI25)</f>
        <v>5500</v>
      </c>
      <c r="BJ24" s="313" t="n">
        <f aca="false">SUM(BJ25)</f>
        <v>4125</v>
      </c>
      <c r="BK24" s="313"/>
      <c r="BL24" s="313"/>
      <c r="BM24" s="313" t="n">
        <f aca="false">SUM(BJ24/BI24*100)</f>
        <v>75</v>
      </c>
      <c r="BN24" s="314"/>
      <c r="BO24" s="307" t="n">
        <f aca="false">SUM(BN24/BM24*100)</f>
        <v>0</v>
      </c>
      <c r="BP24" s="315"/>
      <c r="BQ24" s="315"/>
      <c r="BR24" s="315"/>
    </row>
    <row r="25" s="316" customFormat="true" ht="12.75" hidden="true" customHeight="false" outlineLevel="0" collapsed="false">
      <c r="A25" s="308"/>
      <c r="B25" s="309"/>
      <c r="C25" s="303"/>
      <c r="D25" s="303"/>
      <c r="E25" s="303"/>
      <c r="F25" s="303"/>
      <c r="G25" s="303"/>
      <c r="H25" s="303"/>
      <c r="I25" s="304" t="n">
        <v>38111</v>
      </c>
      <c r="J25" s="305" t="s">
        <v>546</v>
      </c>
      <c r="K25" s="306" t="n">
        <v>0</v>
      </c>
      <c r="L25" s="306" t="n">
        <v>22000</v>
      </c>
      <c r="M25" s="306" t="n">
        <v>22000</v>
      </c>
      <c r="N25" s="306" t="n">
        <v>20000</v>
      </c>
      <c r="O25" s="306" t="n">
        <v>20000</v>
      </c>
      <c r="P25" s="306" t="n">
        <v>20000</v>
      </c>
      <c r="Q25" s="306" t="n">
        <v>20000</v>
      </c>
      <c r="R25" s="306" t="n">
        <v>10000</v>
      </c>
      <c r="S25" s="306" t="n">
        <v>20000</v>
      </c>
      <c r="T25" s="306" t="n">
        <v>5000</v>
      </c>
      <c r="U25" s="306"/>
      <c r="V25" s="306" t="n">
        <f aca="false">S25/P25*100</f>
        <v>100</v>
      </c>
      <c r="W25" s="306" t="n">
        <v>20000</v>
      </c>
      <c r="X25" s="306" t="n">
        <v>30000</v>
      </c>
      <c r="Y25" s="306" t="n">
        <v>30000</v>
      </c>
      <c r="Z25" s="306" t="n">
        <v>30000</v>
      </c>
      <c r="AA25" s="306" t="n">
        <v>30000</v>
      </c>
      <c r="AB25" s="306" t="n">
        <v>12500</v>
      </c>
      <c r="AC25" s="306" t="n">
        <v>30000</v>
      </c>
      <c r="AD25" s="306" t="n">
        <v>30000</v>
      </c>
      <c r="AE25" s="306"/>
      <c r="AF25" s="306"/>
      <c r="AG25" s="312" t="n">
        <f aca="false">SUM(AC25+AE25-AF25)</f>
        <v>30000</v>
      </c>
      <c r="AH25" s="306" t="n">
        <v>15000</v>
      </c>
      <c r="AI25" s="306" t="n">
        <v>40000</v>
      </c>
      <c r="AJ25" s="313" t="n">
        <v>10000</v>
      </c>
      <c r="AK25" s="306" t="n">
        <v>40000</v>
      </c>
      <c r="AL25" s="306"/>
      <c r="AM25" s="306"/>
      <c r="AN25" s="313" t="n">
        <f aca="false">SUM(AK25+AL25-AM25)</f>
        <v>40000</v>
      </c>
      <c r="AO25" s="306" t="n">
        <f aca="false">SUM(AN25/$AN$2)</f>
        <v>5308.91233658504</v>
      </c>
      <c r="AP25" s="313" t="n">
        <v>40000</v>
      </c>
      <c r="AQ25" s="313"/>
      <c r="AR25" s="306" t="n">
        <f aca="false">SUM(AP25/$AN$2)</f>
        <v>5308.91233658504</v>
      </c>
      <c r="AS25" s="306" t="n">
        <v>2654.5</v>
      </c>
      <c r="AT25" s="306" t="n">
        <v>2654.5</v>
      </c>
      <c r="AU25" s="306"/>
      <c r="AV25" s="306"/>
      <c r="AW25" s="306" t="n">
        <f aca="false">SUM(AR25+AU25-AV25)</f>
        <v>5308.91233658504</v>
      </c>
      <c r="AX25" s="313" t="n">
        <v>5308.91</v>
      </c>
      <c r="AY25" s="313"/>
      <c r="AZ25" s="313"/>
      <c r="BA25" s="313"/>
      <c r="BB25" s="313"/>
      <c r="BC25" s="313"/>
      <c r="BD25" s="313" t="n">
        <f aca="false">SUM(AX25+AY25+AZ25+BA25+BB25+BC25)</f>
        <v>5308.91</v>
      </c>
      <c r="BE25" s="313" t="n">
        <f aca="false">SUM(AW25-BD25)</f>
        <v>0.00233658504203049</v>
      </c>
      <c r="BF25" s="313" t="n">
        <f aca="false">SUM(BE25-AW25)</f>
        <v>-5308.91</v>
      </c>
      <c r="BG25" s="313" t="n">
        <v>3981.75</v>
      </c>
      <c r="BH25" s="313" t="n">
        <v>1327.25</v>
      </c>
      <c r="BI25" s="313" t="n">
        <v>5500</v>
      </c>
      <c r="BJ25" s="313" t="n">
        <v>4125</v>
      </c>
      <c r="BK25" s="313"/>
      <c r="BL25" s="313"/>
      <c r="BM25" s="313" t="n">
        <f aca="false">SUM(BJ25/BI25*100)</f>
        <v>75</v>
      </c>
      <c r="BN25" s="314"/>
      <c r="BO25" s="307" t="n">
        <f aca="false">SUM(BN25/BM25*100)</f>
        <v>0</v>
      </c>
      <c r="BP25" s="315"/>
      <c r="BQ25" s="315"/>
      <c r="BR25" s="315"/>
    </row>
    <row r="26" s="316" customFormat="true" ht="13.5" hidden="false" customHeight="false" outlineLevel="0" collapsed="false">
      <c r="A26" s="318"/>
      <c r="B26" s="319"/>
      <c r="C26" s="319"/>
      <c r="D26" s="319"/>
      <c r="E26" s="319"/>
      <c r="F26" s="319"/>
      <c r="G26" s="319"/>
      <c r="H26" s="319"/>
      <c r="I26" s="320" t="s">
        <v>869</v>
      </c>
      <c r="J26" s="321" t="s">
        <v>548</v>
      </c>
      <c r="K26" s="322" t="e">
        <f aca="false">SUM(K27+K154+K170+K214+K251+K280+K314+K369)</f>
        <v>#REF!</v>
      </c>
      <c r="L26" s="322" t="e">
        <f aca="false">SUM(L27+L154+L170+L214+L251+L280+L314+L369)</f>
        <v>#REF!</v>
      </c>
      <c r="M26" s="322" t="e">
        <f aca="false">SUM(M27+M154+M170+M214+M251+M280+M314+M369)</f>
        <v>#REF!</v>
      </c>
      <c r="N26" s="322" t="e">
        <f aca="false">SUM(N27+N154+N170+N214+N251+N280+N314+N369)</f>
        <v>#REF!</v>
      </c>
      <c r="O26" s="322" t="e">
        <f aca="false">SUM(O27+O154+O170+O214+O251+O280+O314+O369)</f>
        <v>#REF!</v>
      </c>
      <c r="P26" s="322" t="e">
        <f aca="false">SUM(P27+P154+P170+P214+P251+P280+P314+P369)</f>
        <v>#REF!</v>
      </c>
      <c r="Q26" s="322" t="e">
        <f aca="false">SUM(Q27+Q154+Q170+Q214+Q251+Q280+Q314+Q369)</f>
        <v>#REF!</v>
      </c>
      <c r="R26" s="322" t="e">
        <f aca="false">SUM(R27+R154+R170+R214+R251+R280+R314+R369)</f>
        <v>#REF!</v>
      </c>
      <c r="S26" s="322" t="e">
        <f aca="false">SUM(S27+S154+S170+S214+S251+S280+S314+S369)</f>
        <v>#REF!</v>
      </c>
      <c r="T26" s="322" t="e">
        <f aca="false">SUM(T27+T154+T170+T214+T251+T280+T314+T369)</f>
        <v>#REF!</v>
      </c>
      <c r="U26" s="322" t="e">
        <f aca="false">SUM(U27+U154+U170+U214+U251+U280+U314+U369)</f>
        <v>#REF!</v>
      </c>
      <c r="V26" s="322" t="e">
        <f aca="false">SUM(V27+V154+V170+V214+V251+V280+V314+V369)</f>
        <v>#DIV/0!</v>
      </c>
      <c r="W26" s="322" t="e">
        <f aca="false">SUM(W27+W154+W170+W214+W251+W280+W314+W369)</f>
        <v>#REF!</v>
      </c>
      <c r="X26" s="322" t="e">
        <f aca="false">SUM(X27+X154+X170+X214+X251+X280+X314+X369+X392)</f>
        <v>#REF!</v>
      </c>
      <c r="Y26" s="322" t="e">
        <f aca="false">SUM(Y27+Y154+Y170+Y214+Y251+Y280+Y314+Y369+Y392)</f>
        <v>#REF!</v>
      </c>
      <c r="Z26" s="322" t="e">
        <f aca="false">SUM(Z27+Z154+Z170+Z214+Z251+Z280+Z314+Z369+Z392)</f>
        <v>#REF!</v>
      </c>
      <c r="AA26" s="322" t="e">
        <f aca="false">SUM(AA27+AA154+AA170+AA214+AA251+AA280+AA314+AA369+AA392)</f>
        <v>#REF!</v>
      </c>
      <c r="AB26" s="322" t="e">
        <f aca="false">SUM(AB27+AB154+AB170+AB214+AB251+AB280+AB314+AB369+AB392)</f>
        <v>#REF!</v>
      </c>
      <c r="AC26" s="322" t="e">
        <f aca="false">SUM(AC27+AC154+AC170+AC214+AC251+AC280+AC314+AC369+AC392)</f>
        <v>#REF!</v>
      </c>
      <c r="AD26" s="322" t="e">
        <f aca="false">SUM(AD27+AD154+AD170+AD214+AD251+AD280+AD314+AD369+AD392)</f>
        <v>#REF!</v>
      </c>
      <c r="AE26" s="322" t="e">
        <f aca="false">SUM(AE27+AE154+AE170+AE214+AE251+AE280+AE314+AE369+AE392)</f>
        <v>#REF!</v>
      </c>
      <c r="AF26" s="322" t="e">
        <f aca="false">SUM(AF27+AF154+AF170+AF214+AF251+AF280+AF314+AF369+AF392)</f>
        <v>#REF!</v>
      </c>
      <c r="AG26" s="322" t="e">
        <f aca="false">SUM(AG27+AG154+AG170+AG214+AG251+AG280+AG314+AG369+AG392)</f>
        <v>#REF!</v>
      </c>
      <c r="AH26" s="322" t="e">
        <f aca="false">SUM(AH27+AH154+AH170+AH214+AH251+AH280+AH314+AH369+AH392)</f>
        <v>#REF!</v>
      </c>
      <c r="AI26" s="322" t="e">
        <f aca="false">SUM(AI27+AI154+AI170+AI214+AI251+AI280+AI314+AI369+AI392)</f>
        <v>#REF!</v>
      </c>
      <c r="AJ26" s="322" t="e">
        <f aca="false">SUM(AJ27+AJ154+AJ170+AJ214+AJ251+AJ280+AJ314+AJ369+AJ392)</f>
        <v>#REF!</v>
      </c>
      <c r="AK26" s="322" t="e">
        <f aca="false">SUM(AK27+AK154+AK170+AK214+AK251+AK280+AK314+AK369+AK392)</f>
        <v>#REF!</v>
      </c>
      <c r="AL26" s="322" t="e">
        <f aca="false">SUM(AL27+AL154+AL170+AL214+AL251+AL280+AL314+AL369+AL392)</f>
        <v>#REF!</v>
      </c>
      <c r="AM26" s="322" t="e">
        <f aca="false">SUM(AM27+AM154+AM170+AM214+AM251+AM280+AM314+AM369+AM392)</f>
        <v>#REF!</v>
      </c>
      <c r="AN26" s="322" t="e">
        <f aca="false">SUM(AN27+AN154+AN170+AN214+AN251+AN280+AN314+AN369+AN392)</f>
        <v>#REF!</v>
      </c>
      <c r="AO26" s="323" t="n">
        <f aca="false">SUM(AO27+AO154+AO170+AO214+AO251+AO280+AO314+AO369+AO392)</f>
        <v>1572521.28210233</v>
      </c>
      <c r="AP26" s="322" t="e">
        <f aca="false">SUM(AP27+AP154+AP170+AP214+AP251+AP280+AP314+AP369+AP392)</f>
        <v>#REF!</v>
      </c>
      <c r="AQ26" s="322" t="e">
        <f aca="false">SUM(AQ27+AQ154+AQ170+AQ214+AQ251+AQ280+AQ314+AQ369+AQ392)</f>
        <v>#REF!</v>
      </c>
      <c r="AR26" s="323" t="n">
        <f aca="false">SUM(AR27+AR154+AR170+AR214+AR251+AR280+AR314+AR369+AR392)</f>
        <v>1733028.07087398</v>
      </c>
      <c r="AS26" s="323"/>
      <c r="AT26" s="323" t="n">
        <f aca="false">SUM(AT27+AT154+AT170+AT214+AT251+AT280+AT314+AT369+AT392)</f>
        <v>450730.11</v>
      </c>
      <c r="AU26" s="323" t="n">
        <f aca="false">SUM(AU27+AU154+AU170+AU214+AU251+AU280+AU314+AU369+AU392)</f>
        <v>382259.67</v>
      </c>
      <c r="AV26" s="323" t="n">
        <f aca="false">SUM(AV27+AV154+AV170+AV214+AV251+AV280+AV314+AV369+AV392)</f>
        <v>72345.1</v>
      </c>
      <c r="AW26" s="323" t="n">
        <f aca="false">SUM(AR26+AU26-AV26)</f>
        <v>2042942.64087398</v>
      </c>
      <c r="AX26" s="324"/>
      <c r="AY26" s="324"/>
      <c r="AZ26" s="324"/>
      <c r="BA26" s="324"/>
      <c r="BB26" s="324"/>
      <c r="BC26" s="324"/>
      <c r="BD26" s="324" t="n">
        <f aca="false">SUM(AX26+AY26+AZ26+BA26+BB26+BC26)</f>
        <v>0</v>
      </c>
      <c r="BE26" s="324" t="n">
        <f aca="false">SUM(AW26-BD26)</f>
        <v>2042942.64087398</v>
      </c>
      <c r="BF26" s="324" t="n">
        <f aca="false">SUM(BE26-AW26)</f>
        <v>0</v>
      </c>
      <c r="BG26" s="324" t="n">
        <f aca="false">SUM(BG27+BG154+BG170+BG214+BG251+BG280+BG314+BG369+BG379+BG392)</f>
        <v>724432.82</v>
      </c>
      <c r="BH26" s="324" t="n">
        <f aca="false">SUM(BH27+BH154+BH170+BH214+BH251+BH280+BH314+BH369+BH379+BH392)</f>
        <v>332251.32</v>
      </c>
      <c r="BI26" s="324" t="n">
        <v>340970.33</v>
      </c>
      <c r="BJ26" s="324" t="n">
        <v>2217789</v>
      </c>
      <c r="BK26" s="324" t="n">
        <f aca="false">SUM(BK27+BK154+BK170+BK214+BK251+BK280+BK314+BK369+BK379+BK392)</f>
        <v>2017930</v>
      </c>
      <c r="BL26" s="324" t="n">
        <f aca="false">SUM(BL27+BL154+BL170+BL214+BL251+BL280+BL314+BL369+BL379+BL392)</f>
        <v>2030930</v>
      </c>
      <c r="BM26" s="324" t="n">
        <v>2619617.81</v>
      </c>
      <c r="BN26" s="325" t="n">
        <v>595010.58</v>
      </c>
      <c r="BO26" s="326" t="n">
        <f aca="false">SUM(BN26/BM26*100)</f>
        <v>22.7136408115961</v>
      </c>
      <c r="BP26" s="315"/>
      <c r="BQ26" s="315"/>
      <c r="BR26" s="315"/>
    </row>
    <row r="27" customFormat="false" ht="12.75" hidden="true" customHeight="false" outlineLevel="0" collapsed="false">
      <c r="A27" s="327" t="s">
        <v>549</v>
      </c>
      <c r="B27" s="328"/>
      <c r="C27" s="328"/>
      <c r="D27" s="328"/>
      <c r="E27" s="328"/>
      <c r="F27" s="328"/>
      <c r="G27" s="328"/>
      <c r="H27" s="328"/>
      <c r="I27" s="329" t="s">
        <v>550</v>
      </c>
      <c r="J27" s="330" t="s">
        <v>551</v>
      </c>
      <c r="K27" s="331" t="e">
        <f aca="false">SUM(K28+K117+#REF!+K127)</f>
        <v>#REF!</v>
      </c>
      <c r="L27" s="331" t="e">
        <f aca="false">SUM(L28+L117+#REF!+L127)</f>
        <v>#REF!</v>
      </c>
      <c r="M27" s="331" t="e">
        <f aca="false">SUM(M28+M117+#REF!+M127)</f>
        <v>#REF!</v>
      </c>
      <c r="N27" s="331" t="e">
        <f aca="false">SUM(N28+N117+#REF!+N127)</f>
        <v>#REF!</v>
      </c>
      <c r="O27" s="331" t="e">
        <f aca="false">SUM(O28+O117+#REF!+O127)</f>
        <v>#REF!</v>
      </c>
      <c r="P27" s="331" t="e">
        <f aca="false">SUM(P28+P117+#REF!+P127)</f>
        <v>#REF!</v>
      </c>
      <c r="Q27" s="331" t="e">
        <f aca="false">SUM(Q28+Q117+#REF!+Q127)</f>
        <v>#REF!</v>
      </c>
      <c r="R27" s="331" t="e">
        <f aca="false">SUM(R28+R117+#REF!+R127)</f>
        <v>#REF!</v>
      </c>
      <c r="S27" s="331" t="e">
        <f aca="false">SUM(S28+S117+#REF!+S127)</f>
        <v>#REF!</v>
      </c>
      <c r="T27" s="331" t="e">
        <f aca="false">SUM(T28+T117+#REF!+T127)</f>
        <v>#REF!</v>
      </c>
      <c r="U27" s="331" t="e">
        <f aca="false">SUM(U28+U117+#REF!+U127)</f>
        <v>#REF!</v>
      </c>
      <c r="V27" s="331" t="e">
        <f aca="false">SUM(V28+V117+#REF!+V127)</f>
        <v>#DIV/0!</v>
      </c>
      <c r="W27" s="331" t="e">
        <f aca="false">SUM(W28+W117+#REF!+W127)</f>
        <v>#REF!</v>
      </c>
      <c r="X27" s="331" t="e">
        <f aca="false">SUM(X28+X117+#REF!+X127)</f>
        <v>#REF!</v>
      </c>
      <c r="Y27" s="331" t="e">
        <f aca="false">SUM(Y28+Y117+#REF!+Y127)</f>
        <v>#REF!</v>
      </c>
      <c r="Z27" s="331" t="n">
        <f aca="false">SUM(Z28+Z117+Z127)</f>
        <v>3245504</v>
      </c>
      <c r="AA27" s="331" t="n">
        <f aca="false">SUM(AA28+AA117+AA127)</f>
        <v>2129500</v>
      </c>
      <c r="AB27" s="331" t="n">
        <f aca="false">SUM(AB28+AB117+AB127)</f>
        <v>679684.32</v>
      </c>
      <c r="AC27" s="331" t="n">
        <f aca="false">SUM(AC28+AC117+AC127)</f>
        <v>2465500</v>
      </c>
      <c r="AD27" s="331" t="n">
        <f aca="false">SUM(AD28+AD117+AD127)</f>
        <v>2048000</v>
      </c>
      <c r="AE27" s="331" t="n">
        <f aca="false">SUM(AE28+AE117+AE127)</f>
        <v>0</v>
      </c>
      <c r="AF27" s="331" t="n">
        <f aca="false">SUM(AF28+AF117+AF127)</f>
        <v>0</v>
      </c>
      <c r="AG27" s="331" t="n">
        <f aca="false">SUM(AG28+AG117+AG127)</f>
        <v>2053000</v>
      </c>
      <c r="AH27" s="331" t="n">
        <f aca="false">SUM(AH28+AH117+AH127)</f>
        <v>1342334.02</v>
      </c>
      <c r="AI27" s="331" t="n">
        <f aca="false">SUM(AI28+AI117+AI127)</f>
        <v>2212200</v>
      </c>
      <c r="AJ27" s="331" t="n">
        <f aca="false">SUM(AJ28+AJ117+AJ127)</f>
        <v>640038.73</v>
      </c>
      <c r="AK27" s="331" t="n">
        <f aca="false">SUM(AK28+AK117+AK127)</f>
        <v>2431161.6</v>
      </c>
      <c r="AL27" s="331" t="n">
        <f aca="false">SUM(AL28+AL117+AL127)</f>
        <v>253000</v>
      </c>
      <c r="AM27" s="331" t="n">
        <f aca="false">SUM(AM28+AM117+AM127)</f>
        <v>325500</v>
      </c>
      <c r="AN27" s="331" t="n">
        <f aca="false">SUM(AN28+AN117+AN127)</f>
        <v>2363661.6</v>
      </c>
      <c r="AO27" s="300" t="n">
        <f aca="false">SUM(AN27/$AN$2)</f>
        <v>313711.805693809</v>
      </c>
      <c r="AP27" s="331" t="n">
        <f aca="false">SUM(AP28+AP117+AP127)</f>
        <v>2314000</v>
      </c>
      <c r="AQ27" s="331" t="n">
        <f aca="false">SUM(AQ28+AQ117+AQ127)</f>
        <v>0</v>
      </c>
      <c r="AR27" s="300" t="n">
        <f aca="false">SUM(AP27/$AN$2)</f>
        <v>307120.578671445</v>
      </c>
      <c r="AS27" s="300"/>
      <c r="AT27" s="300" t="n">
        <f aca="false">SUM(AT28+AT117+AT127)</f>
        <v>156323.96</v>
      </c>
      <c r="AU27" s="300" t="n">
        <f aca="false">SUM(AU28+AU117+AU127)</f>
        <v>121646.21</v>
      </c>
      <c r="AV27" s="300" t="n">
        <f aca="false">SUM(AV28+AV117+AV127)</f>
        <v>15334.06</v>
      </c>
      <c r="AW27" s="300" t="n">
        <f aca="false">SUM(AR27+AU27-AV27)</f>
        <v>413432.728671445</v>
      </c>
      <c r="AX27" s="332"/>
      <c r="AY27" s="332"/>
      <c r="AZ27" s="332"/>
      <c r="BA27" s="332"/>
      <c r="BB27" s="332"/>
      <c r="BC27" s="332"/>
      <c r="BD27" s="332" t="n">
        <f aca="false">SUM(AX27+AY27+AZ27+BA27+BB27+BC27)</f>
        <v>0</v>
      </c>
      <c r="BE27" s="332" t="n">
        <f aca="false">SUM(AW27-BD27)</f>
        <v>413432.728671445</v>
      </c>
      <c r="BF27" s="332" t="n">
        <f aca="false">SUM(BE27-AW27)</f>
        <v>0</v>
      </c>
      <c r="BG27" s="332" t="n">
        <f aca="false">SUM(BG28+BG117+BG127)</f>
        <v>362732.54</v>
      </c>
      <c r="BH27" s="332" t="n">
        <f aca="false">SUM(BH28+BH117+BH127)</f>
        <v>124176.23</v>
      </c>
      <c r="BI27" s="332" t="n">
        <f aca="false">SUM(BI28+BI117+BI127)</f>
        <v>339642</v>
      </c>
      <c r="BJ27" s="332" t="n">
        <f aca="false">SUM(BJ28+BJ117+BJ127)</f>
        <v>133220.92</v>
      </c>
      <c r="BK27" s="332" t="n">
        <f aca="false">SUM(BK28+BK117+BK127)</f>
        <v>328800</v>
      </c>
      <c r="BL27" s="332" t="n">
        <f aca="false">SUM(BL28+BL117+BL127)</f>
        <v>332800</v>
      </c>
      <c r="BM27" s="301" t="n">
        <f aca="false">SUM(BJ27/BI27*100)</f>
        <v>39.223924014109</v>
      </c>
    </row>
    <row r="28" customFormat="false" ht="12.75" hidden="true" customHeight="false" outlineLevel="0" collapsed="false">
      <c r="A28" s="333" t="s">
        <v>552</v>
      </c>
      <c r="B28" s="334"/>
      <c r="C28" s="334"/>
      <c r="D28" s="334"/>
      <c r="E28" s="334"/>
      <c r="F28" s="334"/>
      <c r="G28" s="334"/>
      <c r="H28" s="334"/>
      <c r="I28" s="335" t="s">
        <v>533</v>
      </c>
      <c r="J28" s="336" t="s">
        <v>553</v>
      </c>
      <c r="K28" s="337" t="n">
        <f aca="false">SUM(K29)</f>
        <v>1815716.15</v>
      </c>
      <c r="L28" s="337" t="n">
        <f aca="false">SUM(L29)</f>
        <v>1540000</v>
      </c>
      <c r="M28" s="337" t="n">
        <f aca="false">SUM(M29)</f>
        <v>1540000</v>
      </c>
      <c r="N28" s="337" t="n">
        <f aca="false">SUM(N29)</f>
        <v>781000</v>
      </c>
      <c r="O28" s="337" t="n">
        <f aca="false">SUM(O29)</f>
        <v>781000</v>
      </c>
      <c r="P28" s="337" t="n">
        <f aca="false">SUM(P29)</f>
        <v>789362</v>
      </c>
      <c r="Q28" s="337" t="n">
        <f aca="false">SUM(Q29)</f>
        <v>789362</v>
      </c>
      <c r="R28" s="337" t="n">
        <f aca="false">SUM(R29)</f>
        <v>284478.29</v>
      </c>
      <c r="S28" s="337" t="n">
        <f aca="false">SUM(S29)</f>
        <v>1019550</v>
      </c>
      <c r="T28" s="337" t="n">
        <f aca="false">SUM(T29)</f>
        <v>394432.02</v>
      </c>
      <c r="U28" s="337" t="n">
        <f aca="false">SUM(U29)</f>
        <v>0</v>
      </c>
      <c r="V28" s="337" t="e">
        <f aca="false">SUM(V29)</f>
        <v>#DIV/0!</v>
      </c>
      <c r="W28" s="337" t="n">
        <f aca="false">SUM(W29)</f>
        <v>989000</v>
      </c>
      <c r="X28" s="337" t="n">
        <f aca="false">SUM(X29)</f>
        <v>1463700</v>
      </c>
      <c r="Y28" s="337" t="n">
        <f aca="false">SUM(Y29)</f>
        <v>1625700</v>
      </c>
      <c r="Z28" s="337" t="n">
        <f aca="false">SUM(Z29)</f>
        <v>2819504</v>
      </c>
      <c r="AA28" s="337" t="n">
        <f aca="false">SUM(AA29)</f>
        <v>1837500</v>
      </c>
      <c r="AB28" s="337" t="n">
        <f aca="false">SUM(AB29)</f>
        <v>590626.46</v>
      </c>
      <c r="AC28" s="337" t="n">
        <f aca="false">SUM(AC29)</f>
        <v>1862500</v>
      </c>
      <c r="AD28" s="337" t="n">
        <f aca="false">SUM(AD29)</f>
        <v>1638000</v>
      </c>
      <c r="AE28" s="337" t="n">
        <f aca="false">SUM(AE29)</f>
        <v>0</v>
      </c>
      <c r="AF28" s="337" t="n">
        <f aca="false">SUM(AF29)</f>
        <v>0</v>
      </c>
      <c r="AG28" s="337" t="n">
        <f aca="false">SUM(AG29)</f>
        <v>1643000</v>
      </c>
      <c r="AH28" s="337" t="n">
        <f aca="false">SUM(AH29)</f>
        <v>1172014.91</v>
      </c>
      <c r="AI28" s="337" t="n">
        <f aca="false">SUM(AI29)</f>
        <v>1985200</v>
      </c>
      <c r="AJ28" s="337" t="n">
        <f aca="false">SUM(AJ29)</f>
        <v>617159.9</v>
      </c>
      <c r="AK28" s="337" t="n">
        <f aca="false">SUM(AK29)</f>
        <v>2096161.6</v>
      </c>
      <c r="AL28" s="337" t="n">
        <f aca="false">SUM(AL29)</f>
        <v>178000</v>
      </c>
      <c r="AM28" s="337" t="n">
        <f aca="false">SUM(AM29)</f>
        <v>125500</v>
      </c>
      <c r="AN28" s="337" t="n">
        <f aca="false">SUM(AN29)</f>
        <v>2153661.6</v>
      </c>
      <c r="AO28" s="306" t="n">
        <f aca="false">SUM(AN28/$AN$2)</f>
        <v>285840.015926737</v>
      </c>
      <c r="AP28" s="337" t="n">
        <f aca="false">SUM(AP29)</f>
        <v>1965000</v>
      </c>
      <c r="AQ28" s="337" t="n">
        <f aca="false">SUM(AQ29)</f>
        <v>0</v>
      </c>
      <c r="AR28" s="306" t="n">
        <f aca="false">SUM(AP28/$AN$2)</f>
        <v>260800.31853474</v>
      </c>
      <c r="AS28" s="306"/>
      <c r="AT28" s="306" t="n">
        <f aca="false">SUM(AT29)</f>
        <v>129466.4</v>
      </c>
      <c r="AU28" s="306" t="n">
        <f aca="false">SUM(AU29)</f>
        <v>103446.21</v>
      </c>
      <c r="AV28" s="306" t="n">
        <f aca="false">SUM(AV29)</f>
        <v>15334.06</v>
      </c>
      <c r="AW28" s="306" t="n">
        <f aca="false">SUM(AR28+AU28-AV28)</f>
        <v>348912.46853474</v>
      </c>
      <c r="AX28" s="338"/>
      <c r="AY28" s="338"/>
      <c r="AZ28" s="338"/>
      <c r="BA28" s="338"/>
      <c r="BB28" s="338"/>
      <c r="BC28" s="338"/>
      <c r="BD28" s="338" t="n">
        <f aca="false">SUM(AX28+AY28+AZ28+BA28+BB28+BC28)</f>
        <v>0</v>
      </c>
      <c r="BE28" s="338" t="n">
        <f aca="false">SUM(AW28-BD28)</f>
        <v>348912.46853474</v>
      </c>
      <c r="BF28" s="338" t="n">
        <f aca="false">SUM(BE28-AW28)</f>
        <v>0</v>
      </c>
      <c r="BG28" s="338" t="n">
        <f aca="false">SUM(BG36+BG49)</f>
        <v>283412.53</v>
      </c>
      <c r="BH28" s="338" t="n">
        <f aca="false">SUM(BH36)</f>
        <v>97932.32</v>
      </c>
      <c r="BI28" s="338" t="n">
        <f aca="false">SUM(BI36)</f>
        <v>296012</v>
      </c>
      <c r="BJ28" s="338" t="n">
        <f aca="false">SUM(BJ36)</f>
        <v>129212.3</v>
      </c>
      <c r="BK28" s="338" t="n">
        <f aca="false">SUM(BK36)</f>
        <v>283000</v>
      </c>
      <c r="BL28" s="338" t="n">
        <f aca="false">SUM(BL36)</f>
        <v>287000</v>
      </c>
      <c r="BM28" s="307" t="n">
        <f aca="false">SUM(BJ28/BI28*100)</f>
        <v>43.6510344175236</v>
      </c>
    </row>
    <row r="29" customFormat="false" ht="12.75" hidden="true" customHeight="false" outlineLevel="0" collapsed="false">
      <c r="A29" s="333"/>
      <c r="B29" s="334"/>
      <c r="C29" s="334"/>
      <c r="D29" s="334"/>
      <c r="E29" s="334"/>
      <c r="F29" s="334"/>
      <c r="G29" s="334"/>
      <c r="H29" s="334"/>
      <c r="I29" s="335" t="s">
        <v>535</v>
      </c>
      <c r="J29" s="336"/>
      <c r="K29" s="337" t="n">
        <f aca="false">SUM(K36)</f>
        <v>1815716.15</v>
      </c>
      <c r="L29" s="337" t="n">
        <f aca="false">SUM(L36)</f>
        <v>1540000</v>
      </c>
      <c r="M29" s="337" t="n">
        <f aca="false">SUM(M36)</f>
        <v>1540000</v>
      </c>
      <c r="N29" s="337" t="n">
        <f aca="false">SUM(N36)</f>
        <v>781000</v>
      </c>
      <c r="O29" s="337" t="n">
        <f aca="false">SUM(O36)</f>
        <v>781000</v>
      </c>
      <c r="P29" s="337" t="n">
        <f aca="false">SUM(P36)</f>
        <v>789362</v>
      </c>
      <c r="Q29" s="337" t="n">
        <f aca="false">SUM(Q36)</f>
        <v>789362</v>
      </c>
      <c r="R29" s="337" t="n">
        <f aca="false">SUM(R36)</f>
        <v>284478.29</v>
      </c>
      <c r="S29" s="337" t="n">
        <f aca="false">SUM(S36)</f>
        <v>1019550</v>
      </c>
      <c r="T29" s="337" t="n">
        <f aca="false">SUM(T36)</f>
        <v>394432.02</v>
      </c>
      <c r="U29" s="337" t="n">
        <f aca="false">SUM(U36)</f>
        <v>0</v>
      </c>
      <c r="V29" s="337" t="e">
        <f aca="false">SUM(V36)</f>
        <v>#DIV/0!</v>
      </c>
      <c r="W29" s="337" t="n">
        <f aca="false">SUM(W36)</f>
        <v>989000</v>
      </c>
      <c r="X29" s="337" t="n">
        <f aca="false">SUM(X36)</f>
        <v>1463700</v>
      </c>
      <c r="Y29" s="337" t="n">
        <f aca="false">SUM(Y36)</f>
        <v>1625700</v>
      </c>
      <c r="Z29" s="337" t="n">
        <f aca="false">SUM(Z36)</f>
        <v>2819504</v>
      </c>
      <c r="AA29" s="337" t="n">
        <f aca="false">SUM(AA36)</f>
        <v>1837500</v>
      </c>
      <c r="AB29" s="337" t="n">
        <f aca="false">SUM(AB36)</f>
        <v>590626.46</v>
      </c>
      <c r="AC29" s="337" t="n">
        <f aca="false">SUM(AC36)</f>
        <v>1862500</v>
      </c>
      <c r="AD29" s="337" t="n">
        <f aca="false">SUM(AD36)</f>
        <v>1638000</v>
      </c>
      <c r="AE29" s="337" t="n">
        <f aca="false">SUM(AE36)</f>
        <v>0</v>
      </c>
      <c r="AF29" s="337" t="n">
        <f aca="false">SUM(AF36)</f>
        <v>0</v>
      </c>
      <c r="AG29" s="337" t="n">
        <f aca="false">SUM(AG36)</f>
        <v>1643000</v>
      </c>
      <c r="AH29" s="337" t="n">
        <f aca="false">SUM(AH36)</f>
        <v>1172014.91</v>
      </c>
      <c r="AI29" s="337" t="n">
        <f aca="false">SUM(AI36)</f>
        <v>1985200</v>
      </c>
      <c r="AJ29" s="337" t="n">
        <f aca="false">SUM(AJ36)</f>
        <v>617159.9</v>
      </c>
      <c r="AK29" s="337" t="n">
        <f aca="false">SUM(AK36)</f>
        <v>2096161.6</v>
      </c>
      <c r="AL29" s="337" t="n">
        <f aca="false">SUM(AL36)</f>
        <v>178000</v>
      </c>
      <c r="AM29" s="337" t="n">
        <f aca="false">SUM(AM36)</f>
        <v>125500</v>
      </c>
      <c r="AN29" s="337" t="n">
        <f aca="false">SUM(AN36)</f>
        <v>2153661.6</v>
      </c>
      <c r="AO29" s="306" t="n">
        <f aca="false">SUM(AN29/$AN$2)</f>
        <v>285840.015926737</v>
      </c>
      <c r="AP29" s="337" t="n">
        <f aca="false">SUM(AP36)</f>
        <v>1965000</v>
      </c>
      <c r="AQ29" s="337" t="n">
        <f aca="false">SUM(AQ36)</f>
        <v>0</v>
      </c>
      <c r="AR29" s="306" t="n">
        <f aca="false">SUM(AP29/$AN$2)</f>
        <v>260800.31853474</v>
      </c>
      <c r="AS29" s="306"/>
      <c r="AT29" s="306" t="n">
        <f aca="false">SUM(AT36)</f>
        <v>129466.4</v>
      </c>
      <c r="AU29" s="306" t="n">
        <f aca="false">SUM(AU36)</f>
        <v>103446.21</v>
      </c>
      <c r="AV29" s="306" t="n">
        <f aca="false">SUM(AV36)</f>
        <v>15334.06</v>
      </c>
      <c r="AW29" s="306" t="n">
        <f aca="false">SUM(AR29+AU29-AV29)</f>
        <v>348912.46853474</v>
      </c>
      <c r="AX29" s="338"/>
      <c r="AY29" s="338"/>
      <c r="AZ29" s="338"/>
      <c r="BA29" s="338"/>
      <c r="BB29" s="338"/>
      <c r="BC29" s="338"/>
      <c r="BD29" s="338" t="n">
        <f aca="false">SUM(AX29+AY29+AZ29+BA29+BB29+BC29)</f>
        <v>0</v>
      </c>
      <c r="BE29" s="338" t="n">
        <f aca="false">SUM(AW29-BD29)</f>
        <v>348912.46853474</v>
      </c>
      <c r="BF29" s="338" t="n">
        <f aca="false">SUM(BE29-AW29)</f>
        <v>0</v>
      </c>
      <c r="BG29" s="338"/>
      <c r="BH29" s="338" t="e">
        <f aca="false">SUM(BH30:BH31)</f>
        <v>#REF!</v>
      </c>
      <c r="BI29" s="338" t="n">
        <f aca="false">SUM(BI30:BI31)</f>
        <v>119500</v>
      </c>
      <c r="BJ29" s="338" t="n">
        <f aca="false">SUM(BJ30:BJ31)</f>
        <v>129212.3</v>
      </c>
      <c r="BK29" s="338" t="n">
        <f aca="false">SUM(BK30:BK31)</f>
        <v>283000</v>
      </c>
      <c r="BL29" s="338" t="n">
        <f aca="false">SUM(BL30:BL31)</f>
        <v>288500</v>
      </c>
      <c r="BM29" s="307" t="n">
        <f aca="false">SUM(BJ29/BI29*100)</f>
        <v>108.127447698745</v>
      </c>
    </row>
    <row r="30" customFormat="false" ht="12.75" hidden="true" customHeight="false" outlineLevel="0" collapsed="false">
      <c r="A30" s="333"/>
      <c r="B30" s="334" t="s">
        <v>537</v>
      </c>
      <c r="C30" s="334"/>
      <c r="D30" s="334"/>
      <c r="E30" s="334"/>
      <c r="F30" s="334"/>
      <c r="G30" s="334"/>
      <c r="H30" s="334"/>
      <c r="I30" s="335" t="s">
        <v>538</v>
      </c>
      <c r="J30" s="336" t="s">
        <v>75</v>
      </c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06" t="n">
        <f aca="false">SUM(AN30/$AN$2)</f>
        <v>0</v>
      </c>
      <c r="AP30" s="337" t="n">
        <v>586500</v>
      </c>
      <c r="AQ30" s="337"/>
      <c r="AR30" s="306" t="n">
        <f aca="false">SUM(AP30/$AN$2)</f>
        <v>77841.9271351782</v>
      </c>
      <c r="AS30" s="306"/>
      <c r="AT30" s="306" t="n">
        <v>586500</v>
      </c>
      <c r="AU30" s="306"/>
      <c r="AV30" s="306"/>
      <c r="AW30" s="306" t="n">
        <v>138895.33</v>
      </c>
      <c r="AX30" s="338"/>
      <c r="AY30" s="338"/>
      <c r="AZ30" s="338"/>
      <c r="BA30" s="338"/>
      <c r="BB30" s="338"/>
      <c r="BC30" s="338"/>
      <c r="BD30" s="338" t="n">
        <f aca="false">SUM(AX30+AY30+AZ30+BA30+BB30+BC30)</f>
        <v>0</v>
      </c>
      <c r="BE30" s="338" t="n">
        <f aca="false">SUM(AW30-BD30)</f>
        <v>138895.33</v>
      </c>
      <c r="BF30" s="338" t="n">
        <f aca="false">SUM(BE30-AW30)</f>
        <v>0</v>
      </c>
      <c r="BG30" s="338"/>
      <c r="BH30" s="338" t="n">
        <v>119500</v>
      </c>
      <c r="BI30" s="338" t="n">
        <v>119500</v>
      </c>
      <c r="BJ30" s="338" t="n">
        <v>58557.98</v>
      </c>
      <c r="BK30" s="338" t="n">
        <v>120200</v>
      </c>
      <c r="BL30" s="338" t="n">
        <v>160700</v>
      </c>
      <c r="BM30" s="307" t="n">
        <f aca="false">SUM(BJ30/BI30*100)</f>
        <v>49.0024937238494</v>
      </c>
    </row>
    <row r="31" customFormat="false" ht="12.75" hidden="true" customHeight="false" outlineLevel="0" collapsed="false">
      <c r="A31" s="333"/>
      <c r="B31" s="334" t="s">
        <v>554</v>
      </c>
      <c r="C31" s="334"/>
      <c r="D31" s="334"/>
      <c r="E31" s="334"/>
      <c r="F31" s="334"/>
      <c r="G31" s="334"/>
      <c r="H31" s="334"/>
      <c r="I31" s="339" t="s">
        <v>555</v>
      </c>
      <c r="J31" s="336" t="s">
        <v>39</v>
      </c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06" t="n">
        <f aca="false">SUM(AN31/$AN$2)</f>
        <v>0</v>
      </c>
      <c r="AP31" s="337" t="n">
        <f aca="false">SUM(AY40:AY116)</f>
        <v>132.72</v>
      </c>
      <c r="AQ31" s="337"/>
      <c r="AR31" s="306" t="n">
        <f aca="false">SUM(AP31/$AN$2)</f>
        <v>17.6149711327892</v>
      </c>
      <c r="AS31" s="306"/>
      <c r="AT31" s="306" t="n">
        <f aca="false">SUM(BE40:BE116)</f>
        <v>548843.61747893</v>
      </c>
      <c r="AU31" s="306"/>
      <c r="AV31" s="306"/>
      <c r="AW31" s="306" t="n">
        <v>113884.45</v>
      </c>
      <c r="AX31" s="338"/>
      <c r="AY31" s="338"/>
      <c r="AZ31" s="338"/>
      <c r="BA31" s="338"/>
      <c r="BB31" s="338"/>
      <c r="BC31" s="338"/>
      <c r="BD31" s="338" t="n">
        <f aca="false">SUM(AX31+AY31+AZ31+BA31+BB31+BC31)</f>
        <v>0</v>
      </c>
      <c r="BE31" s="338" t="n">
        <f aca="false">SUM(AW31-BD31)</f>
        <v>113884.45</v>
      </c>
      <c r="BF31" s="338" t="n">
        <f aca="false">SUM(BE31-AW31)</f>
        <v>0</v>
      </c>
      <c r="BG31" s="338"/>
      <c r="BH31" s="338" t="e">
        <f aca="false">SUM(#REF!+#REF!+#REF!)</f>
        <v>#REF!</v>
      </c>
      <c r="BI31" s="338" t="n">
        <f aca="false">SUM(BN49+BN76+BN77)</f>
        <v>0</v>
      </c>
      <c r="BJ31" s="338" t="n">
        <v>70654.32</v>
      </c>
      <c r="BK31" s="338" t="n">
        <v>162800</v>
      </c>
      <c r="BL31" s="338" t="n">
        <v>127800</v>
      </c>
      <c r="BM31" s="307" t="n">
        <v>0</v>
      </c>
    </row>
    <row r="32" customFormat="false" ht="12.75" hidden="true" customHeight="false" outlineLevel="0" collapsed="false">
      <c r="A32" s="333"/>
      <c r="B32" s="334" t="s">
        <v>554</v>
      </c>
      <c r="C32" s="334"/>
      <c r="D32" s="334"/>
      <c r="E32" s="334"/>
      <c r="F32" s="334"/>
      <c r="G32" s="334"/>
      <c r="H32" s="334"/>
      <c r="I32" s="339" t="s">
        <v>556</v>
      </c>
      <c r="J32" s="336" t="s">
        <v>557</v>
      </c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06"/>
      <c r="AP32" s="337"/>
      <c r="AQ32" s="337"/>
      <c r="AR32" s="306"/>
      <c r="AS32" s="306"/>
      <c r="AT32" s="306"/>
      <c r="AU32" s="306"/>
      <c r="AV32" s="306"/>
      <c r="AW32" s="306" t="n">
        <v>82727.65</v>
      </c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07" t="n">
        <v>0</v>
      </c>
    </row>
    <row r="33" customFormat="false" ht="12.75" hidden="true" customHeight="false" outlineLevel="0" collapsed="false">
      <c r="A33" s="333"/>
      <c r="B33" s="334" t="s">
        <v>554</v>
      </c>
      <c r="C33" s="334"/>
      <c r="D33" s="334"/>
      <c r="E33" s="334"/>
      <c r="F33" s="334"/>
      <c r="G33" s="334"/>
      <c r="H33" s="334"/>
      <c r="I33" s="339" t="s">
        <v>558</v>
      </c>
      <c r="J33" s="336" t="s">
        <v>559</v>
      </c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06" t="n">
        <f aca="false">SUM(AN33/$AN$2)</f>
        <v>0</v>
      </c>
      <c r="AP33" s="337" t="n">
        <f aca="false">SUM(BA39:BA115)</f>
        <v>11081.44</v>
      </c>
      <c r="AQ33" s="337"/>
      <c r="AR33" s="306" t="n">
        <f aca="false">SUM(AP33/$AN$2)</f>
        <v>1470.75983807817</v>
      </c>
      <c r="AS33" s="306"/>
      <c r="AT33" s="306" t="n">
        <f aca="false">SUM(BG39:BG115)</f>
        <v>402986.15</v>
      </c>
      <c r="AU33" s="306"/>
      <c r="AV33" s="306"/>
      <c r="AW33" s="306" t="n">
        <v>132.72</v>
      </c>
      <c r="AX33" s="338"/>
      <c r="AY33" s="338"/>
      <c r="AZ33" s="338"/>
      <c r="BA33" s="338"/>
      <c r="BB33" s="338"/>
      <c r="BC33" s="338"/>
      <c r="BD33" s="338" t="n">
        <f aca="false">SUM(AX33+AY33+AZ33+BA33+BB33+BC33)</f>
        <v>0</v>
      </c>
      <c r="BE33" s="338" t="n">
        <f aca="false">SUM(AW33-BD33)</f>
        <v>132.72</v>
      </c>
      <c r="BF33" s="338" t="n">
        <f aca="false">SUM(BE33-AW33)</f>
        <v>0</v>
      </c>
      <c r="BG33" s="338"/>
      <c r="BH33" s="338"/>
      <c r="BI33" s="338"/>
      <c r="BJ33" s="338"/>
      <c r="BK33" s="338"/>
      <c r="BL33" s="338"/>
      <c r="BM33" s="307" t="n">
        <v>0</v>
      </c>
    </row>
    <row r="34" customFormat="false" ht="12.75" hidden="true" customHeight="false" outlineLevel="0" collapsed="false">
      <c r="A34" s="333"/>
      <c r="B34" s="334" t="s">
        <v>554</v>
      </c>
      <c r="C34" s="334"/>
      <c r="D34" s="334"/>
      <c r="E34" s="334"/>
      <c r="F34" s="334"/>
      <c r="G34" s="334"/>
      <c r="H34" s="334"/>
      <c r="I34" s="335" t="s">
        <v>560</v>
      </c>
      <c r="J34" s="336" t="s">
        <v>561</v>
      </c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06" t="n">
        <f aca="false">SUM(AN34/$AN$2)</f>
        <v>0</v>
      </c>
      <c r="AP34" s="337" t="n">
        <v>100000</v>
      </c>
      <c r="AQ34" s="337"/>
      <c r="AR34" s="306" t="n">
        <f aca="false">SUM(AP34/$AN$2)</f>
        <v>13272.2808414626</v>
      </c>
      <c r="AS34" s="306"/>
      <c r="AT34" s="306" t="n">
        <v>100000</v>
      </c>
      <c r="AU34" s="306"/>
      <c r="AV34" s="306"/>
      <c r="AW34" s="306" t="n">
        <v>0</v>
      </c>
      <c r="AX34" s="338"/>
      <c r="AY34" s="338"/>
      <c r="AZ34" s="338"/>
      <c r="BA34" s="338"/>
      <c r="BB34" s="338"/>
      <c r="BC34" s="338"/>
      <c r="BD34" s="338" t="n">
        <f aca="false">SUM(AX34+AY34+AZ34+BA34+BB34+BC34)</f>
        <v>0</v>
      </c>
      <c r="BE34" s="338" t="n">
        <f aca="false">SUM(AW34-BD34)</f>
        <v>0</v>
      </c>
      <c r="BF34" s="338" t="n">
        <f aca="false">SUM(BE34-AW34)</f>
        <v>0</v>
      </c>
      <c r="BG34" s="338"/>
      <c r="BH34" s="338"/>
      <c r="BI34" s="338"/>
      <c r="BJ34" s="338"/>
      <c r="BK34" s="338"/>
      <c r="BL34" s="338"/>
      <c r="BM34" s="307" t="n">
        <v>0</v>
      </c>
    </row>
    <row r="35" customFormat="false" ht="12.75" hidden="true" customHeight="false" outlineLevel="0" collapsed="false">
      <c r="A35" s="333"/>
      <c r="B35" s="334" t="s">
        <v>537</v>
      </c>
      <c r="C35" s="334"/>
      <c r="D35" s="334"/>
      <c r="E35" s="334"/>
      <c r="F35" s="334"/>
      <c r="G35" s="334"/>
      <c r="H35" s="334"/>
      <c r="I35" s="335" t="s">
        <v>538</v>
      </c>
      <c r="J35" s="336" t="s">
        <v>48</v>
      </c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06" t="n">
        <f aca="false">SUM(AN35/$AN$2)</f>
        <v>0</v>
      </c>
      <c r="AP35" s="337" t="n">
        <v>450000</v>
      </c>
      <c r="AQ35" s="337"/>
      <c r="AR35" s="306" t="n">
        <f aca="false">SUM(AP35/$AN$2)</f>
        <v>59725.2637865817</v>
      </c>
      <c r="AS35" s="306"/>
      <c r="AT35" s="306" t="n">
        <v>450000</v>
      </c>
      <c r="AU35" s="306"/>
      <c r="AV35" s="306"/>
      <c r="AW35" s="306" t="n">
        <v>13272.28</v>
      </c>
      <c r="AX35" s="338"/>
      <c r="AY35" s="338"/>
      <c r="AZ35" s="338"/>
      <c r="BA35" s="338"/>
      <c r="BB35" s="338"/>
      <c r="BC35" s="338"/>
      <c r="BD35" s="338" t="n">
        <f aca="false">SUM(AX35+AY35+AZ35+BA35+BB35+BC35)</f>
        <v>0</v>
      </c>
      <c r="BE35" s="338" t="n">
        <f aca="false">SUM(AW35-BD35)</f>
        <v>13272.28</v>
      </c>
      <c r="BF35" s="338" t="n">
        <f aca="false">SUM(BE35-AW35)</f>
        <v>0</v>
      </c>
      <c r="BG35" s="338"/>
      <c r="BH35" s="338"/>
      <c r="BI35" s="338"/>
      <c r="BJ35" s="338"/>
      <c r="BK35" s="338"/>
      <c r="BL35" s="338"/>
      <c r="BM35" s="307" t="n">
        <v>0</v>
      </c>
    </row>
    <row r="36" customFormat="false" ht="12.75" hidden="true" customHeight="false" outlineLevel="0" collapsed="false">
      <c r="A36" s="308"/>
      <c r="B36" s="303"/>
      <c r="C36" s="303"/>
      <c r="D36" s="303"/>
      <c r="E36" s="303"/>
      <c r="F36" s="303"/>
      <c r="G36" s="303"/>
      <c r="H36" s="303"/>
      <c r="I36" s="304" t="n">
        <v>3</v>
      </c>
      <c r="J36" s="305" t="s">
        <v>234</v>
      </c>
      <c r="K36" s="306" t="n">
        <f aca="false">SUM(K37+K49)</f>
        <v>1815716.15</v>
      </c>
      <c r="L36" s="306" t="n">
        <f aca="false">SUM(L37+L49)</f>
        <v>1540000</v>
      </c>
      <c r="M36" s="306" t="n">
        <f aca="false">SUM(M37+M49)</f>
        <v>1540000</v>
      </c>
      <c r="N36" s="306" t="n">
        <f aca="false">SUM(N37+N49)</f>
        <v>781000</v>
      </c>
      <c r="O36" s="306" t="n">
        <f aca="false">SUM(O37+O49)</f>
        <v>781000</v>
      </c>
      <c r="P36" s="306" t="n">
        <f aca="false">SUM(P37+P49)</f>
        <v>789362</v>
      </c>
      <c r="Q36" s="306" t="n">
        <f aca="false">SUM(Q37+Q49)</f>
        <v>789362</v>
      </c>
      <c r="R36" s="306" t="n">
        <f aca="false">SUM(R37+R49)</f>
        <v>284478.29</v>
      </c>
      <c r="S36" s="306" t="n">
        <f aca="false">SUM(S37+S49)</f>
        <v>1019550</v>
      </c>
      <c r="T36" s="306" t="n">
        <f aca="false">SUM(T37+T49)</f>
        <v>394432.02</v>
      </c>
      <c r="U36" s="306" t="n">
        <f aca="false">SUM(U37+U49)</f>
        <v>0</v>
      </c>
      <c r="V36" s="306" t="e">
        <f aca="false">SUM(V37+V49)</f>
        <v>#DIV/0!</v>
      </c>
      <c r="W36" s="306" t="n">
        <f aca="false">SUM(W37+W49)</f>
        <v>989000</v>
      </c>
      <c r="X36" s="306" t="n">
        <f aca="false">SUM(X37+X49)</f>
        <v>1463700</v>
      </c>
      <c r="Y36" s="306" t="n">
        <f aca="false">SUM(Y37+Y49)</f>
        <v>1625700</v>
      </c>
      <c r="Z36" s="306" t="n">
        <f aca="false">SUM(Z37+Z49)</f>
        <v>2819504</v>
      </c>
      <c r="AA36" s="306" t="n">
        <f aca="false">SUM(AA37+AA49)</f>
        <v>1837500</v>
      </c>
      <c r="AB36" s="306" t="n">
        <f aca="false">SUM(AB37+AB49)</f>
        <v>590626.46</v>
      </c>
      <c r="AC36" s="306" t="n">
        <f aca="false">SUM(AC37+AC49)</f>
        <v>1862500</v>
      </c>
      <c r="AD36" s="306" t="n">
        <f aca="false">SUM(AD37+AD49)</f>
        <v>1638000</v>
      </c>
      <c r="AE36" s="306" t="n">
        <f aca="false">SUM(AE37+AE49)</f>
        <v>0</v>
      </c>
      <c r="AF36" s="306" t="n">
        <f aca="false">SUM(AF37+AF49)</f>
        <v>0</v>
      </c>
      <c r="AG36" s="306" t="n">
        <f aca="false">SUM(AG37+AG49)</f>
        <v>1643000</v>
      </c>
      <c r="AH36" s="306" t="n">
        <f aca="false">SUM(AH37+AH49)</f>
        <v>1172014.91</v>
      </c>
      <c r="AI36" s="306" t="n">
        <f aca="false">SUM(AI37+AI49)</f>
        <v>1985200</v>
      </c>
      <c r="AJ36" s="306" t="n">
        <f aca="false">SUM(AJ37+AJ49)</f>
        <v>617159.9</v>
      </c>
      <c r="AK36" s="306" t="n">
        <f aca="false">SUM(AK37+AK49)</f>
        <v>2096161.6</v>
      </c>
      <c r="AL36" s="306" t="n">
        <f aca="false">SUM(AL37+AL49)</f>
        <v>178000</v>
      </c>
      <c r="AM36" s="306" t="n">
        <f aca="false">SUM(AM37+AM49)</f>
        <v>125500</v>
      </c>
      <c r="AN36" s="306" t="n">
        <f aca="false">SUM(AN37+AN49)</f>
        <v>2153661.6</v>
      </c>
      <c r="AO36" s="306" t="n">
        <f aca="false">SUM(AN36/$AN$2)</f>
        <v>285840.015926737</v>
      </c>
      <c r="AP36" s="306" t="n">
        <f aca="false">SUM(AP37+AP49)</f>
        <v>1965000</v>
      </c>
      <c r="AQ36" s="306" t="n">
        <f aca="false">SUM(AQ37+AQ49)</f>
        <v>0</v>
      </c>
      <c r="AR36" s="306" t="n">
        <f aca="false">SUM(AP36/$AN$2)</f>
        <v>260800.31853474</v>
      </c>
      <c r="AS36" s="306"/>
      <c r="AT36" s="306" t="n">
        <f aca="false">SUM(AT37+AT49)</f>
        <v>129466.4</v>
      </c>
      <c r="AU36" s="306" t="n">
        <f aca="false">SUM(AU37+AU49)</f>
        <v>103446.21</v>
      </c>
      <c r="AV36" s="306" t="n">
        <f aca="false">SUM(AV37+AV49)</f>
        <v>15334.06</v>
      </c>
      <c r="AW36" s="306" t="n">
        <f aca="false">SUM(AR36+AU36-AV36)</f>
        <v>348912.46853474</v>
      </c>
      <c r="AX36" s="338"/>
      <c r="AY36" s="338"/>
      <c r="AZ36" s="338"/>
      <c r="BA36" s="338"/>
      <c r="BB36" s="338"/>
      <c r="BC36" s="338"/>
      <c r="BD36" s="338" t="n">
        <f aca="false">SUM(AX36+AY36+AZ36+BA36+BB36+BC36)</f>
        <v>0</v>
      </c>
      <c r="BE36" s="338" t="n">
        <f aca="false">SUM(AW36-BD36)</f>
        <v>348912.46853474</v>
      </c>
      <c r="BF36" s="338" t="n">
        <f aca="false">SUM(BE36-AW36)</f>
        <v>0</v>
      </c>
      <c r="BG36" s="338" t="n">
        <f aca="false">SUM(BG37+BG49)</f>
        <v>177996.74</v>
      </c>
      <c r="BH36" s="338" t="n">
        <f aca="false">SUM(BH37+BH49)</f>
        <v>97932.32</v>
      </c>
      <c r="BI36" s="338" t="n">
        <f aca="false">SUM(BI37+BI49)</f>
        <v>296012</v>
      </c>
      <c r="BJ36" s="338" t="n">
        <f aca="false">SUM(BJ37+BJ49)</f>
        <v>129212.3</v>
      </c>
      <c r="BK36" s="338" t="n">
        <f aca="false">SUM(BK37+BK49)</f>
        <v>283000</v>
      </c>
      <c r="BL36" s="338" t="n">
        <f aca="false">SUM(BL37+BL49)</f>
        <v>287000</v>
      </c>
      <c r="BM36" s="307" t="n">
        <f aca="false">SUM(BJ36/BI36*100)</f>
        <v>43.6510344175236</v>
      </c>
    </row>
    <row r="37" customFormat="false" ht="12.75" hidden="true" customHeight="false" outlineLevel="0" collapsed="false">
      <c r="A37" s="308"/>
      <c r="B37" s="303" t="s">
        <v>562</v>
      </c>
      <c r="C37" s="303"/>
      <c r="D37" s="303"/>
      <c r="E37" s="303"/>
      <c r="F37" s="303"/>
      <c r="G37" s="303"/>
      <c r="H37" s="303"/>
      <c r="I37" s="304" t="n">
        <v>31</v>
      </c>
      <c r="J37" s="305" t="s">
        <v>236</v>
      </c>
      <c r="K37" s="306" t="n">
        <f aca="false">SUM(K38+K41+K46)</f>
        <v>807306.83</v>
      </c>
      <c r="L37" s="306" t="n">
        <f aca="false">SUM(L38+L41+L46)</f>
        <v>1112500</v>
      </c>
      <c r="M37" s="306" t="n">
        <f aca="false">SUM(M38+M41+M46)</f>
        <v>1112500</v>
      </c>
      <c r="N37" s="306" t="n">
        <f aca="false">SUM(N38+N41+N46)</f>
        <v>351000</v>
      </c>
      <c r="O37" s="306" t="n">
        <f aca="false">SUM(O38+O41+O46)</f>
        <v>351000</v>
      </c>
      <c r="P37" s="306" t="n">
        <f aca="false">SUM(P38+P41+P46)</f>
        <v>392000</v>
      </c>
      <c r="Q37" s="306" t="n">
        <f aca="false">SUM(Q38+Q41+Q46)</f>
        <v>392000</v>
      </c>
      <c r="R37" s="306" t="n">
        <f aca="false">SUM(R38+R41+R46)</f>
        <v>150369.05</v>
      </c>
      <c r="S37" s="306" t="n">
        <f aca="false">SUM(S38+S41+S46)</f>
        <v>507550</v>
      </c>
      <c r="T37" s="306" t="n">
        <f aca="false">SUM(T38+T41+T46)</f>
        <v>240053.35</v>
      </c>
      <c r="U37" s="306" t="n">
        <f aca="false">SUM(U38+U41+U46)</f>
        <v>0</v>
      </c>
      <c r="V37" s="306" t="n">
        <f aca="false">SUM(V38+V41+V46)</f>
        <v>807.079096045198</v>
      </c>
      <c r="W37" s="306" t="n">
        <f aca="false">SUM(W38+W41+W46)</f>
        <v>507000</v>
      </c>
      <c r="X37" s="306" t="n">
        <f aca="false">SUM(X38+X41+X46)</f>
        <v>617500</v>
      </c>
      <c r="Y37" s="306" t="n">
        <f aca="false">SUM(Y38+Y41+Y46)</f>
        <v>685404</v>
      </c>
      <c r="Z37" s="306" t="n">
        <f aca="false">SUM(Z38+Z41+Z46)</f>
        <v>738500</v>
      </c>
      <c r="AA37" s="306" t="n">
        <f aca="false">SUM(AA38+AA41+AA46)</f>
        <v>688000</v>
      </c>
      <c r="AB37" s="306" t="n">
        <f aca="false">SUM(AB38+AB41+AB46)</f>
        <v>359004.03</v>
      </c>
      <c r="AC37" s="306" t="n">
        <f aca="false">SUM(AC38+AC41+AC46)</f>
        <v>688000</v>
      </c>
      <c r="AD37" s="306" t="n">
        <f aca="false">SUM(AD38+AD41+AD46)</f>
        <v>671000</v>
      </c>
      <c r="AE37" s="306" t="n">
        <f aca="false">SUM(AE38+AE41+AE46)</f>
        <v>0</v>
      </c>
      <c r="AF37" s="306" t="n">
        <f aca="false">SUM(AF38+AF41+AF46)</f>
        <v>0</v>
      </c>
      <c r="AG37" s="306" t="n">
        <f aca="false">SUM(AG38+AG41+AG46)</f>
        <v>671000</v>
      </c>
      <c r="AH37" s="306" t="n">
        <f aca="false">SUM(AH38+AH41+AH46)</f>
        <v>542477.54</v>
      </c>
      <c r="AI37" s="306" t="n">
        <f aca="false">SUM(AI38+AI41+AI46)</f>
        <v>754000</v>
      </c>
      <c r="AJ37" s="306" t="n">
        <f aca="false">SUM(AJ38+AJ41+AJ46)</f>
        <v>323911.41</v>
      </c>
      <c r="AK37" s="306" t="n">
        <f aca="false">SUM(AK38+AK41+AK46)</f>
        <v>747500</v>
      </c>
      <c r="AL37" s="306" t="n">
        <f aca="false">SUM(AL38+AL41+AL46)</f>
        <v>0</v>
      </c>
      <c r="AM37" s="306" t="n">
        <f aca="false">SUM(AM38+AM41+AM46)</f>
        <v>0</v>
      </c>
      <c r="AN37" s="306" t="n">
        <f aca="false">SUM(AN38+AN41+AN46)</f>
        <v>747500</v>
      </c>
      <c r="AO37" s="306" t="n">
        <f aca="false">SUM(AN37/$AN$2)</f>
        <v>99210.299289933</v>
      </c>
      <c r="AP37" s="306" t="n">
        <f aca="false">SUM(AP38+AP41+AP46)</f>
        <v>747500</v>
      </c>
      <c r="AQ37" s="306"/>
      <c r="AR37" s="306" t="n">
        <f aca="false">SUM(AP37/$AN$2)</f>
        <v>99210.299289933</v>
      </c>
      <c r="AS37" s="306"/>
      <c r="AT37" s="306" t="n">
        <f aca="false">SUM(AT38+AT41+AT46)</f>
        <v>56819.53</v>
      </c>
      <c r="AU37" s="306" t="n">
        <f aca="false">SUM(AU38+AU41+AU46)</f>
        <v>0</v>
      </c>
      <c r="AV37" s="306" t="n">
        <f aca="false">SUM(AV38+AV41+AV46)</f>
        <v>13935.89</v>
      </c>
      <c r="AW37" s="306" t="n">
        <f aca="false">SUM(AR37+AU37-AV37)</f>
        <v>85274.409289933</v>
      </c>
      <c r="AX37" s="338"/>
      <c r="AY37" s="338"/>
      <c r="AZ37" s="338"/>
      <c r="BA37" s="338"/>
      <c r="BB37" s="338"/>
      <c r="BC37" s="338"/>
      <c r="BD37" s="338" t="n">
        <f aca="false">SUM(AX37+AY37+AZ37+BA37+BB37+BC37)</f>
        <v>0</v>
      </c>
      <c r="BE37" s="338" t="n">
        <f aca="false">SUM(AW37-BD37)</f>
        <v>85274.409289933</v>
      </c>
      <c r="BF37" s="338" t="n">
        <f aca="false">SUM(BE37-AW37)</f>
        <v>0</v>
      </c>
      <c r="BG37" s="338" t="n">
        <f aca="false">SUM(BG38+BG41+BG46)</f>
        <v>72580.95</v>
      </c>
      <c r="BH37" s="338" t="n">
        <f aca="false">SUM(BH38+BH41+BH46)</f>
        <v>49784.56</v>
      </c>
      <c r="BI37" s="338" t="n">
        <f aca="false">SUM(BI38+BI41+BI46)</f>
        <v>119500</v>
      </c>
      <c r="BJ37" s="338" t="n">
        <f aca="false">SUM(BJ38+BJ41+BJ46)</f>
        <v>58557.98</v>
      </c>
      <c r="BK37" s="338" t="n">
        <v>103000</v>
      </c>
      <c r="BL37" s="338" t="n">
        <v>105000</v>
      </c>
      <c r="BM37" s="307" t="n">
        <f aca="false">SUM(BJ37/BI37*100)</f>
        <v>49.0024937238494</v>
      </c>
    </row>
    <row r="38" customFormat="false" ht="12.75" hidden="true" customHeight="false" outlineLevel="0" collapsed="false">
      <c r="A38" s="333"/>
      <c r="B38" s="334"/>
      <c r="C38" s="334"/>
      <c r="D38" s="334"/>
      <c r="E38" s="334"/>
      <c r="F38" s="334"/>
      <c r="G38" s="334"/>
      <c r="H38" s="334"/>
      <c r="I38" s="335" t="n">
        <v>311</v>
      </c>
      <c r="J38" s="336" t="s">
        <v>563</v>
      </c>
      <c r="K38" s="337" t="n">
        <f aca="false">SUM(K39)</f>
        <v>710476.99</v>
      </c>
      <c r="L38" s="337" t="n">
        <f aca="false">SUM(L39)</f>
        <v>972000</v>
      </c>
      <c r="M38" s="337" t="n">
        <f aca="false">SUM(M39)</f>
        <v>972000</v>
      </c>
      <c r="N38" s="337" t="n">
        <f aca="false">SUM(N39:N40)</f>
        <v>296000</v>
      </c>
      <c r="O38" s="337" t="n">
        <f aca="false">SUM(O39:O40)</f>
        <v>296000</v>
      </c>
      <c r="P38" s="337" t="n">
        <f aca="false">SUM(P39:P40)</f>
        <v>335000</v>
      </c>
      <c r="Q38" s="337" t="n">
        <f aca="false">SUM(Q39:Q40)</f>
        <v>335000</v>
      </c>
      <c r="R38" s="337" t="n">
        <f aca="false">SUM(R39:R40)</f>
        <v>121563.91</v>
      </c>
      <c r="S38" s="337" t="n">
        <f aca="false">SUM(S39:S40)</f>
        <v>460000</v>
      </c>
      <c r="T38" s="337" t="n">
        <f aca="false">SUM(T39:T40)</f>
        <v>212889.92</v>
      </c>
      <c r="U38" s="337" t="n">
        <f aca="false">SUM(U39:U40)</f>
        <v>0</v>
      </c>
      <c r="V38" s="337" t="n">
        <f aca="false">SUM(V39:V40)</f>
        <v>609.745762711864</v>
      </c>
      <c r="W38" s="337" t="n">
        <f aca="false">SUM(W39:W40)</f>
        <v>460000</v>
      </c>
      <c r="X38" s="337" t="n">
        <f aca="false">SUM(X39:X40)</f>
        <v>510000</v>
      </c>
      <c r="Y38" s="337" t="n">
        <f aca="false">SUM(Y39:Y40)</f>
        <v>578000</v>
      </c>
      <c r="Z38" s="337" t="n">
        <f aca="false">SUM(Z39:Z40)</f>
        <v>590000</v>
      </c>
      <c r="AA38" s="337" t="n">
        <f aca="false">SUM(AA39:AA40)</f>
        <v>578000</v>
      </c>
      <c r="AB38" s="337" t="n">
        <f aca="false">SUM(AB39:AB40)</f>
        <v>313059.54</v>
      </c>
      <c r="AC38" s="337" t="n">
        <f aca="false">SUM(AC39:AC40)</f>
        <v>578000</v>
      </c>
      <c r="AD38" s="337" t="n">
        <f aca="false">SUM(AD39:AD40)</f>
        <v>561000</v>
      </c>
      <c r="AE38" s="337" t="n">
        <f aca="false">SUM(AE39:AE40)</f>
        <v>0</v>
      </c>
      <c r="AF38" s="337" t="n">
        <f aca="false">SUM(AF39:AF40)</f>
        <v>0</v>
      </c>
      <c r="AG38" s="337" t="n">
        <f aca="false">SUM(AG39:AG40)</f>
        <v>561000</v>
      </c>
      <c r="AH38" s="337" t="n">
        <f aca="false">SUM(AH39:AH40)</f>
        <v>462221.9</v>
      </c>
      <c r="AI38" s="337" t="n">
        <f aca="false">SUM(AI39:AI40)</f>
        <v>620000</v>
      </c>
      <c r="AJ38" s="337" t="n">
        <f aca="false">SUM(AJ39:AJ40)</f>
        <v>279321.5</v>
      </c>
      <c r="AK38" s="337" t="n">
        <f aca="false">SUM(AK39:AK40)</f>
        <v>570000</v>
      </c>
      <c r="AL38" s="337" t="n">
        <f aca="false">SUM(AL39:AL40)</f>
        <v>0</v>
      </c>
      <c r="AM38" s="337" t="n">
        <f aca="false">SUM(AM39:AM40)</f>
        <v>0</v>
      </c>
      <c r="AN38" s="337" t="n">
        <f aca="false">SUM(AN39:AN40)</f>
        <v>570000</v>
      </c>
      <c r="AO38" s="306" t="n">
        <f aca="false">SUM(AN38/$AN$2)</f>
        <v>75652.0007963368</v>
      </c>
      <c r="AP38" s="337" t="n">
        <f aca="false">SUM(AP39:AP40)</f>
        <v>570000</v>
      </c>
      <c r="AQ38" s="337"/>
      <c r="AR38" s="306" t="n">
        <f aca="false">SUM(AP38/$AN$2)</f>
        <v>75652.0007963368</v>
      </c>
      <c r="AS38" s="306"/>
      <c r="AT38" s="306" t="n">
        <f aca="false">SUM(AT39:AT40)</f>
        <v>45463.62</v>
      </c>
      <c r="AU38" s="306" t="n">
        <f aca="false">SUM(AU39:AU40)</f>
        <v>0</v>
      </c>
      <c r="AV38" s="306" t="n">
        <f aca="false">SUM(AV39:AV40)</f>
        <v>11945.05</v>
      </c>
      <c r="AW38" s="306" t="n">
        <f aca="false">SUM(AR38+AU38-AV38)</f>
        <v>63706.9507963368</v>
      </c>
      <c r="AX38" s="338"/>
      <c r="AY38" s="338"/>
      <c r="AZ38" s="338"/>
      <c r="BA38" s="338"/>
      <c r="BB38" s="338"/>
      <c r="BC38" s="338"/>
      <c r="BD38" s="338" t="n">
        <f aca="false">SUM(AX38+AY38+AZ38+BA38+BB38+BC38)</f>
        <v>0</v>
      </c>
      <c r="BE38" s="338" t="n">
        <f aca="false">SUM(AW38-BD38)</f>
        <v>63706.9507963368</v>
      </c>
      <c r="BF38" s="338" t="n">
        <f aca="false">SUM(BE38-AW38)</f>
        <v>0</v>
      </c>
      <c r="BG38" s="338" t="n">
        <f aca="false">SUM(BG39+BG40)</f>
        <v>58423.12</v>
      </c>
      <c r="BH38" s="338" t="n">
        <f aca="false">SUM(BH39+BH40)</f>
        <v>33597.87</v>
      </c>
      <c r="BI38" s="338" t="n">
        <f aca="false">SUM(BI39+BI40)</f>
        <v>91800</v>
      </c>
      <c r="BJ38" s="338" t="n">
        <f aca="false">SUM(BJ39+BJ40)</f>
        <v>45389.34</v>
      </c>
      <c r="BK38" s="338"/>
      <c r="BL38" s="338"/>
      <c r="BM38" s="307" t="n">
        <f aca="false">SUM(BJ38/BI38*100)</f>
        <v>49.4437254901961</v>
      </c>
    </row>
    <row r="39" customFormat="false" ht="12.75" hidden="true" customHeight="false" outlineLevel="0" collapsed="false">
      <c r="A39" s="333"/>
      <c r="B39" s="334"/>
      <c r="C39" s="334"/>
      <c r="D39" s="334"/>
      <c r="E39" s="334"/>
      <c r="F39" s="334"/>
      <c r="G39" s="334"/>
      <c r="H39" s="334"/>
      <c r="I39" s="335" t="n">
        <v>31111</v>
      </c>
      <c r="J39" s="336" t="s">
        <v>564</v>
      </c>
      <c r="K39" s="337" t="n">
        <v>710476.99</v>
      </c>
      <c r="L39" s="337" t="n">
        <v>972000</v>
      </c>
      <c r="M39" s="337" t="n">
        <v>972000</v>
      </c>
      <c r="N39" s="337" t="n">
        <v>293000</v>
      </c>
      <c r="O39" s="337" t="n">
        <v>293000</v>
      </c>
      <c r="P39" s="337" t="n">
        <v>295000</v>
      </c>
      <c r="Q39" s="337" t="n">
        <v>295000</v>
      </c>
      <c r="R39" s="337" t="n">
        <v>121563.91</v>
      </c>
      <c r="S39" s="337" t="n">
        <v>250000</v>
      </c>
      <c r="T39" s="337" t="n">
        <v>176514.08</v>
      </c>
      <c r="U39" s="337"/>
      <c r="V39" s="306" t="n">
        <f aca="false">S39/P39*100</f>
        <v>84.7457627118644</v>
      </c>
      <c r="W39" s="337" t="n">
        <v>250000</v>
      </c>
      <c r="X39" s="337" t="n">
        <v>340000</v>
      </c>
      <c r="Y39" s="337" t="n">
        <v>408000</v>
      </c>
      <c r="Z39" s="337" t="n">
        <v>400000</v>
      </c>
      <c r="AA39" s="337" t="n">
        <v>408000</v>
      </c>
      <c r="AB39" s="337" t="n">
        <v>259070.82</v>
      </c>
      <c r="AC39" s="337" t="n">
        <v>408000</v>
      </c>
      <c r="AD39" s="337" t="n">
        <v>408000</v>
      </c>
      <c r="AE39" s="337"/>
      <c r="AF39" s="337"/>
      <c r="AG39" s="340" t="n">
        <f aca="false">SUM(AC39+AE39-AF39)</f>
        <v>408000</v>
      </c>
      <c r="AH39" s="337" t="n">
        <v>413471.78</v>
      </c>
      <c r="AI39" s="337" t="n">
        <v>467000</v>
      </c>
      <c r="AJ39" s="338" t="n">
        <v>217454.78</v>
      </c>
      <c r="AK39" s="337" t="n">
        <v>480000</v>
      </c>
      <c r="AL39" s="337"/>
      <c r="AM39" s="337"/>
      <c r="AN39" s="338" t="n">
        <f aca="false">SUM(AK39+AL39-AM39)</f>
        <v>480000</v>
      </c>
      <c r="AO39" s="306" t="n">
        <f aca="false">SUM(AN39/$AN$2)</f>
        <v>63706.9480390205</v>
      </c>
      <c r="AP39" s="338" t="n">
        <v>480000</v>
      </c>
      <c r="AQ39" s="338"/>
      <c r="AR39" s="306" t="n">
        <f aca="false">SUM(AP39/$AN$2)</f>
        <v>63706.9480390205</v>
      </c>
      <c r="AS39" s="306" t="n">
        <v>45463.62</v>
      </c>
      <c r="AT39" s="306" t="n">
        <v>45463.62</v>
      </c>
      <c r="AU39" s="306"/>
      <c r="AV39" s="306"/>
      <c r="AW39" s="306" t="n">
        <f aca="false">SUM(AR39+AU39-AV39)</f>
        <v>63706.9480390205</v>
      </c>
      <c r="AX39" s="338" t="n">
        <v>63706.95</v>
      </c>
      <c r="AY39" s="338"/>
      <c r="AZ39" s="338"/>
      <c r="BA39" s="338"/>
      <c r="BB39" s="338"/>
      <c r="BC39" s="338"/>
      <c r="BD39" s="338" t="n">
        <f aca="false">SUM(AX39+AY39+AZ39+BA39+BB39+BC39)</f>
        <v>63706.95</v>
      </c>
      <c r="BE39" s="338" t="n">
        <f aca="false">SUM(AW39-BD39)</f>
        <v>-0.00196097949810792</v>
      </c>
      <c r="BF39" s="338" t="n">
        <f aca="false">SUM(BE39-AW39)</f>
        <v>-63706.95</v>
      </c>
      <c r="BG39" s="338" t="n">
        <v>58423.12</v>
      </c>
      <c r="BH39" s="338" t="n">
        <v>33597.87</v>
      </c>
      <c r="BI39" s="338" t="n">
        <v>85800</v>
      </c>
      <c r="BJ39" s="338" t="n">
        <v>42029.34</v>
      </c>
      <c r="BK39" s="338"/>
      <c r="BL39" s="338"/>
      <c r="BM39" s="307" t="n">
        <f aca="false">SUM(BJ39/BI39*100)</f>
        <v>48.9852447552448</v>
      </c>
    </row>
    <row r="40" customFormat="false" ht="12.75" hidden="true" customHeight="false" outlineLevel="0" collapsed="false">
      <c r="A40" s="333"/>
      <c r="B40" s="334"/>
      <c r="C40" s="334"/>
      <c r="D40" s="334"/>
      <c r="E40" s="334"/>
      <c r="F40" s="334"/>
      <c r="G40" s="334"/>
      <c r="H40" s="334"/>
      <c r="I40" s="335" t="n">
        <v>31112</v>
      </c>
      <c r="J40" s="336" t="s">
        <v>565</v>
      </c>
      <c r="K40" s="337"/>
      <c r="L40" s="337"/>
      <c r="M40" s="337"/>
      <c r="N40" s="337" t="n">
        <v>3000</v>
      </c>
      <c r="O40" s="337" t="n">
        <v>3000</v>
      </c>
      <c r="P40" s="337" t="n">
        <v>40000</v>
      </c>
      <c r="Q40" s="337" t="n">
        <v>40000</v>
      </c>
      <c r="R40" s="337"/>
      <c r="S40" s="337" t="n">
        <v>210000</v>
      </c>
      <c r="T40" s="337" t="n">
        <v>36375.84</v>
      </c>
      <c r="U40" s="337"/>
      <c r="V40" s="306" t="n">
        <f aca="false">S40/P40*100</f>
        <v>525</v>
      </c>
      <c r="W40" s="337" t="n">
        <v>210000</v>
      </c>
      <c r="X40" s="337" t="n">
        <v>170000</v>
      </c>
      <c r="Y40" s="337" t="n">
        <v>170000</v>
      </c>
      <c r="Z40" s="337" t="n">
        <v>190000</v>
      </c>
      <c r="AA40" s="337" t="n">
        <v>170000</v>
      </c>
      <c r="AB40" s="337" t="n">
        <v>53988.72</v>
      </c>
      <c r="AC40" s="337" t="n">
        <v>170000</v>
      </c>
      <c r="AD40" s="337" t="n">
        <v>153000</v>
      </c>
      <c r="AE40" s="337"/>
      <c r="AF40" s="337"/>
      <c r="AG40" s="340" t="n">
        <v>153000</v>
      </c>
      <c r="AH40" s="337" t="n">
        <v>48750.12</v>
      </c>
      <c r="AI40" s="337" t="n">
        <v>153000</v>
      </c>
      <c r="AJ40" s="338" t="n">
        <v>61866.72</v>
      </c>
      <c r="AK40" s="337" t="n">
        <v>90000</v>
      </c>
      <c r="AL40" s="337"/>
      <c r="AM40" s="337"/>
      <c r="AN40" s="338" t="n">
        <f aca="false">SUM(AK40+AL40-AM40)</f>
        <v>90000</v>
      </c>
      <c r="AO40" s="306" t="n">
        <f aca="false">SUM(AN40/$AN$2)</f>
        <v>11945.0527573163</v>
      </c>
      <c r="AP40" s="338" t="n">
        <v>90000</v>
      </c>
      <c r="AQ40" s="338"/>
      <c r="AR40" s="306" t="n">
        <f aca="false">SUM(AP40/$AN$2)</f>
        <v>11945.0527573163</v>
      </c>
      <c r="AS40" s="306"/>
      <c r="AT40" s="306"/>
      <c r="AU40" s="306"/>
      <c r="AV40" s="306" t="n">
        <v>11945.05</v>
      </c>
      <c r="AW40" s="306" t="n">
        <f aca="false">SUM(AR40+AU40-AV40)</f>
        <v>0.00275731634428666</v>
      </c>
      <c r="AX40" s="338"/>
      <c r="AY40" s="338"/>
      <c r="AZ40" s="338"/>
      <c r="BA40" s="338"/>
      <c r="BB40" s="338"/>
      <c r="BC40" s="338"/>
      <c r="BD40" s="338" t="n">
        <f aca="false">SUM(AX40+AY40+AZ40+BA40+BB40+BC40)</f>
        <v>0</v>
      </c>
      <c r="BE40" s="338" t="n">
        <f aca="false">SUM(AW40-BD40)</f>
        <v>0.00275731634428666</v>
      </c>
      <c r="BF40" s="338" t="n">
        <f aca="false">SUM(BE40-AW40)</f>
        <v>0</v>
      </c>
      <c r="BG40" s="338"/>
      <c r="BH40" s="338" t="n">
        <v>0</v>
      </c>
      <c r="BI40" s="338" t="n">
        <v>6000</v>
      </c>
      <c r="BJ40" s="338" t="n">
        <v>3360</v>
      </c>
      <c r="BK40" s="338"/>
      <c r="BL40" s="338"/>
      <c r="BM40" s="307" t="n">
        <f aca="false">SUM(BJ40/BI40*100)</f>
        <v>56</v>
      </c>
    </row>
    <row r="41" customFormat="false" ht="12.75" hidden="true" customHeight="false" outlineLevel="0" collapsed="false">
      <c r="A41" s="333"/>
      <c r="B41" s="334"/>
      <c r="C41" s="334"/>
      <c r="D41" s="334"/>
      <c r="E41" s="334"/>
      <c r="F41" s="334"/>
      <c r="G41" s="334"/>
      <c r="H41" s="334"/>
      <c r="I41" s="335" t="n">
        <v>312</v>
      </c>
      <c r="J41" s="336" t="s">
        <v>246</v>
      </c>
      <c r="K41" s="337" t="n">
        <f aca="false">SUM(K43)</f>
        <v>0</v>
      </c>
      <c r="L41" s="337" t="n">
        <f aca="false">SUM(L43)</f>
        <v>8000</v>
      </c>
      <c r="M41" s="337" t="n">
        <f aca="false">SUM(M43)</f>
        <v>8000</v>
      </c>
      <c r="N41" s="337" t="n">
        <f aca="false">SUM(N43)</f>
        <v>14000</v>
      </c>
      <c r="O41" s="337" t="n">
        <f aca="false">SUM(O43)</f>
        <v>14000</v>
      </c>
      <c r="P41" s="337" t="n">
        <f aca="false">SUM(P43)</f>
        <v>12000</v>
      </c>
      <c r="Q41" s="337" t="n">
        <f aca="false">SUM(Q43)</f>
        <v>12000</v>
      </c>
      <c r="R41" s="337" t="n">
        <f aca="false">SUM(R43)</f>
        <v>9962.77</v>
      </c>
      <c r="S41" s="337" t="n">
        <f aca="false">SUM(S43)</f>
        <v>15000</v>
      </c>
      <c r="T41" s="337" t="n">
        <f aca="false">SUM(T43)</f>
        <v>4500</v>
      </c>
      <c r="U41" s="337" t="n">
        <f aca="false">SUM(U43)</f>
        <v>0</v>
      </c>
      <c r="V41" s="337" t="n">
        <f aca="false">SUM(V43)</f>
        <v>125</v>
      </c>
      <c r="W41" s="337" t="n">
        <f aca="false">SUM(W43)</f>
        <v>15000</v>
      </c>
      <c r="X41" s="337" t="n">
        <f aca="false">SUM(X43:X44)</f>
        <v>34000</v>
      </c>
      <c r="Y41" s="337" t="n">
        <f aca="false">SUM(Y43:Y44)</f>
        <v>27500</v>
      </c>
      <c r="Z41" s="337" t="n">
        <v>52500</v>
      </c>
      <c r="AA41" s="337" t="n">
        <f aca="false">SUM(AA43:AA44)</f>
        <v>30000</v>
      </c>
      <c r="AB41" s="337" t="n">
        <f aca="false">SUM(AB43:AB44)</f>
        <v>0</v>
      </c>
      <c r="AC41" s="337" t="n">
        <f aca="false">SUM(AC43:AC44)</f>
        <v>30000</v>
      </c>
      <c r="AD41" s="337" t="n">
        <f aca="false">SUM(AD43:AD44)</f>
        <v>30000</v>
      </c>
      <c r="AE41" s="337" t="n">
        <f aca="false">SUM(AE43:AE44)</f>
        <v>0</v>
      </c>
      <c r="AF41" s="337" t="n">
        <f aca="false">SUM(AF43:AF44)</f>
        <v>0</v>
      </c>
      <c r="AG41" s="337" t="n">
        <f aca="false">SUM(AG43:AG44)</f>
        <v>30000</v>
      </c>
      <c r="AH41" s="337" t="n">
        <f aca="false">SUM(AH43:AH44)</f>
        <v>6000</v>
      </c>
      <c r="AI41" s="337" t="n">
        <f aca="false">SUM(AI43:AI44)</f>
        <v>30000</v>
      </c>
      <c r="AJ41" s="337" t="n">
        <f aca="false">SUM(AJ43:AJ44)</f>
        <v>0</v>
      </c>
      <c r="AK41" s="337" t="n">
        <f aca="false">SUM(AK43:AK45)</f>
        <v>80000</v>
      </c>
      <c r="AL41" s="337" t="n">
        <f aca="false">SUM(AL43:AL45)</f>
        <v>0</v>
      </c>
      <c r="AM41" s="337" t="n">
        <f aca="false">SUM(AM43:AM45)</f>
        <v>0</v>
      </c>
      <c r="AN41" s="337" t="n">
        <f aca="false">SUM(AN43:AN45)</f>
        <v>80000</v>
      </c>
      <c r="AO41" s="306" t="n">
        <f aca="false">SUM(AN41/$AN$2)</f>
        <v>10617.8246731701</v>
      </c>
      <c r="AP41" s="337" t="n">
        <f aca="false">SUM(AP43:AP45)</f>
        <v>80000</v>
      </c>
      <c r="AQ41" s="337"/>
      <c r="AR41" s="306" t="n">
        <f aca="false">SUM(AP41/$AN$2)</f>
        <v>10617.8246731701</v>
      </c>
      <c r="AS41" s="306"/>
      <c r="AT41" s="306" t="n">
        <f aca="false">SUM(AT43:AT45)</f>
        <v>3854.4</v>
      </c>
      <c r="AU41" s="306" t="n">
        <f aca="false">SUM(AU43:AU45)</f>
        <v>0</v>
      </c>
      <c r="AV41" s="306" t="n">
        <f aca="false">SUM(AV43:AV45)</f>
        <v>1990.84</v>
      </c>
      <c r="AW41" s="306" t="n">
        <f aca="false">SUM(AR41+AU41-AV41)</f>
        <v>8626.98467317008</v>
      </c>
      <c r="AX41" s="338"/>
      <c r="AY41" s="338"/>
      <c r="AZ41" s="338"/>
      <c r="BA41" s="338"/>
      <c r="BB41" s="338"/>
      <c r="BC41" s="338"/>
      <c r="BD41" s="338" t="n">
        <f aca="false">SUM(AX41+AY41+AZ41+BA41+BB41+BC41)</f>
        <v>0</v>
      </c>
      <c r="BE41" s="338" t="n">
        <f aca="false">SUM(AW41-BD41)</f>
        <v>8626.98467317008</v>
      </c>
      <c r="BF41" s="338" t="n">
        <f aca="false">SUM(BE41-AW41)</f>
        <v>0</v>
      </c>
      <c r="BG41" s="338" t="n">
        <f aca="false">SUM(BG43:BG45)</f>
        <v>4518</v>
      </c>
      <c r="BH41" s="338" t="n">
        <f aca="false">SUM(BH43:BH45)</f>
        <v>3190.8</v>
      </c>
      <c r="BI41" s="338" t="n">
        <f aca="false">SUM(BI43:BI45)</f>
        <v>11500</v>
      </c>
      <c r="BJ41" s="338" t="n">
        <f aca="false">SUM(BJ42:BJ45)</f>
        <v>5679.37</v>
      </c>
      <c r="BK41" s="338"/>
      <c r="BL41" s="338"/>
      <c r="BM41" s="307" t="n">
        <f aca="false">SUM(BJ41/BI41*100)</f>
        <v>49.3858260869565</v>
      </c>
    </row>
    <row r="42" customFormat="false" ht="12.75" hidden="true" customHeight="false" outlineLevel="0" collapsed="false">
      <c r="A42" s="333"/>
      <c r="B42" s="334"/>
      <c r="C42" s="334"/>
      <c r="D42" s="334"/>
      <c r="E42" s="334"/>
      <c r="F42" s="334"/>
      <c r="G42" s="334"/>
      <c r="H42" s="334"/>
      <c r="I42" s="335" t="n">
        <v>31216</v>
      </c>
      <c r="J42" s="336" t="s">
        <v>566</v>
      </c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06"/>
      <c r="AP42" s="337"/>
      <c r="AQ42" s="337"/>
      <c r="AR42" s="306"/>
      <c r="AS42" s="306"/>
      <c r="AT42" s="306"/>
      <c r="AU42" s="306"/>
      <c r="AV42" s="306"/>
      <c r="AW42" s="306"/>
      <c r="AX42" s="338"/>
      <c r="AY42" s="338"/>
      <c r="AZ42" s="338"/>
      <c r="BA42" s="338"/>
      <c r="BB42" s="338"/>
      <c r="BC42" s="338"/>
      <c r="BD42" s="338"/>
      <c r="BE42" s="338"/>
      <c r="BF42" s="338"/>
      <c r="BG42" s="338"/>
      <c r="BH42" s="338" t="n">
        <v>0</v>
      </c>
      <c r="BI42" s="338" t="n">
        <v>0</v>
      </c>
      <c r="BJ42" s="338" t="n">
        <v>1200</v>
      </c>
      <c r="BK42" s="338"/>
      <c r="BL42" s="338"/>
      <c r="BM42" s="307" t="n">
        <v>0</v>
      </c>
    </row>
    <row r="43" customFormat="false" ht="12.75" hidden="true" customHeight="false" outlineLevel="0" collapsed="false">
      <c r="A43" s="333"/>
      <c r="B43" s="334"/>
      <c r="C43" s="334"/>
      <c r="D43" s="334"/>
      <c r="E43" s="334"/>
      <c r="F43" s="334"/>
      <c r="G43" s="334"/>
      <c r="H43" s="334"/>
      <c r="I43" s="335" t="n">
        <v>31219</v>
      </c>
      <c r="J43" s="336" t="s">
        <v>246</v>
      </c>
      <c r="K43" s="337" t="n">
        <v>0</v>
      </c>
      <c r="L43" s="337" t="n">
        <v>8000</v>
      </c>
      <c r="M43" s="337" t="n">
        <v>8000</v>
      </c>
      <c r="N43" s="337" t="n">
        <v>14000</v>
      </c>
      <c r="O43" s="337" t="n">
        <v>14000</v>
      </c>
      <c r="P43" s="337" t="n">
        <v>12000</v>
      </c>
      <c r="Q43" s="337" t="n">
        <v>12000</v>
      </c>
      <c r="R43" s="337" t="n">
        <v>9962.77</v>
      </c>
      <c r="S43" s="337" t="n">
        <v>15000</v>
      </c>
      <c r="T43" s="337" t="n">
        <v>4500</v>
      </c>
      <c r="U43" s="337"/>
      <c r="V43" s="306" t="n">
        <f aca="false">S43/P43*100</f>
        <v>125</v>
      </c>
      <c r="W43" s="337" t="n">
        <v>15000</v>
      </c>
      <c r="X43" s="337" t="n">
        <v>27000</v>
      </c>
      <c r="Y43" s="337" t="n">
        <v>20000</v>
      </c>
      <c r="Z43" s="337" t="n">
        <v>20000</v>
      </c>
      <c r="AA43" s="337" t="n">
        <v>20000</v>
      </c>
      <c r="AB43" s="337"/>
      <c r="AC43" s="337" t="n">
        <v>20000</v>
      </c>
      <c r="AD43" s="337" t="n">
        <v>20000</v>
      </c>
      <c r="AE43" s="337"/>
      <c r="AF43" s="337"/>
      <c r="AG43" s="340" t="n">
        <f aca="false">SUM(AD43+AE43-AF43)</f>
        <v>20000</v>
      </c>
      <c r="AH43" s="337" t="n">
        <v>6000</v>
      </c>
      <c r="AI43" s="337" t="n">
        <v>20000</v>
      </c>
      <c r="AJ43" s="338" t="n">
        <v>0</v>
      </c>
      <c r="AK43" s="337" t="n">
        <v>35000</v>
      </c>
      <c r="AL43" s="337"/>
      <c r="AM43" s="337"/>
      <c r="AN43" s="338" t="n">
        <f aca="false">SUM(AK43+AL43-AM43)</f>
        <v>35000</v>
      </c>
      <c r="AO43" s="306" t="n">
        <f aca="false">SUM(AN43/$AN$2)</f>
        <v>4645.29829451191</v>
      </c>
      <c r="AP43" s="338" t="n">
        <v>35000</v>
      </c>
      <c r="AQ43" s="338"/>
      <c r="AR43" s="306" t="n">
        <f aca="false">SUM(AP43/$AN$2)</f>
        <v>4645.29829451191</v>
      </c>
      <c r="AS43" s="306" t="n">
        <v>1200</v>
      </c>
      <c r="AT43" s="306" t="n">
        <v>1200</v>
      </c>
      <c r="AU43" s="306"/>
      <c r="AV43" s="306"/>
      <c r="AW43" s="306" t="n">
        <f aca="false">SUM(AR43+AU43-AV43)</f>
        <v>4645.29829451191</v>
      </c>
      <c r="AX43" s="338" t="n">
        <v>4645.3</v>
      </c>
      <c r="AY43" s="338"/>
      <c r="AZ43" s="338"/>
      <c r="BA43" s="338"/>
      <c r="BB43" s="338"/>
      <c r="BC43" s="338"/>
      <c r="BD43" s="338" t="n">
        <f aca="false">SUM(AX43+AY43+AZ43+BA43+BB43+BC43)</f>
        <v>4645.3</v>
      </c>
      <c r="BE43" s="338" t="n">
        <f aca="false">SUM(AW43-BD43)</f>
        <v>-0.00170548808819149</v>
      </c>
      <c r="BF43" s="338" t="n">
        <f aca="false">SUM(BE43-AW43)</f>
        <v>-4645.3</v>
      </c>
      <c r="BG43" s="338" t="n">
        <v>1200</v>
      </c>
      <c r="BH43" s="338" t="n">
        <v>1200</v>
      </c>
      <c r="BI43" s="338" t="n">
        <v>5500</v>
      </c>
      <c r="BJ43" s="338" t="n">
        <v>1479.37</v>
      </c>
      <c r="BK43" s="338"/>
      <c r="BL43" s="338"/>
      <c r="BM43" s="307" t="n">
        <f aca="false">SUM(BJ43/BI43*100)</f>
        <v>26.8976363636364</v>
      </c>
    </row>
    <row r="44" customFormat="false" ht="12.75" hidden="true" customHeight="false" outlineLevel="0" collapsed="false">
      <c r="A44" s="333"/>
      <c r="B44" s="334"/>
      <c r="C44" s="334"/>
      <c r="D44" s="334"/>
      <c r="E44" s="334"/>
      <c r="F44" s="334"/>
      <c r="G44" s="334"/>
      <c r="H44" s="334"/>
      <c r="I44" s="335" t="n">
        <v>31219</v>
      </c>
      <c r="J44" s="336" t="s">
        <v>567</v>
      </c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06"/>
      <c r="W44" s="337"/>
      <c r="X44" s="337" t="n">
        <v>7000</v>
      </c>
      <c r="Y44" s="337" t="n">
        <v>7500</v>
      </c>
      <c r="Z44" s="337" t="n">
        <v>7500</v>
      </c>
      <c r="AA44" s="337" t="n">
        <v>10000</v>
      </c>
      <c r="AB44" s="337"/>
      <c r="AC44" s="337" t="n">
        <v>10000</v>
      </c>
      <c r="AD44" s="337" t="n">
        <v>10000</v>
      </c>
      <c r="AE44" s="337"/>
      <c r="AF44" s="337"/>
      <c r="AG44" s="340" t="n">
        <f aca="false">SUM(AD44+AE44-AF44)</f>
        <v>10000</v>
      </c>
      <c r="AH44" s="337"/>
      <c r="AI44" s="337" t="n">
        <v>10000</v>
      </c>
      <c r="AJ44" s="338" t="n">
        <v>0</v>
      </c>
      <c r="AK44" s="337" t="n">
        <v>15000</v>
      </c>
      <c r="AL44" s="337"/>
      <c r="AM44" s="337"/>
      <c r="AN44" s="338" t="n">
        <f aca="false">SUM(AK44+AL44-AM44)</f>
        <v>15000</v>
      </c>
      <c r="AO44" s="306" t="n">
        <f aca="false">SUM(AN44/$AN$2)</f>
        <v>1990.84212621939</v>
      </c>
      <c r="AP44" s="338" t="n">
        <v>15000</v>
      </c>
      <c r="AQ44" s="338"/>
      <c r="AR44" s="306" t="n">
        <f aca="false">SUM(AP44/$AN$2)</f>
        <v>1990.84212621939</v>
      </c>
      <c r="AS44" s="306"/>
      <c r="AT44" s="306"/>
      <c r="AU44" s="306"/>
      <c r="AV44" s="306" t="n">
        <v>1990.84</v>
      </c>
      <c r="AW44" s="306" t="n">
        <f aca="false">SUM(AR44+AU44-AV44)</f>
        <v>0.00212621939067503</v>
      </c>
      <c r="AX44" s="338"/>
      <c r="AY44" s="338" t="n">
        <v>0</v>
      </c>
      <c r="AZ44" s="338"/>
      <c r="BA44" s="338"/>
      <c r="BB44" s="338"/>
      <c r="BC44" s="338"/>
      <c r="BD44" s="338" t="n">
        <f aca="false">SUM(AX44+AY44+AZ44+BA44+BB44+BC44)</f>
        <v>0</v>
      </c>
      <c r="BE44" s="338" t="n">
        <f aca="false">SUM(AW44-BD44)</f>
        <v>0.00212621939067503</v>
      </c>
      <c r="BF44" s="338" t="n">
        <f aca="false">SUM(BE44-AW44)</f>
        <v>0</v>
      </c>
      <c r="BG44" s="338"/>
      <c r="BH44" s="338"/>
      <c r="BI44" s="338"/>
      <c r="BJ44" s="338"/>
      <c r="BK44" s="338"/>
      <c r="BL44" s="338"/>
      <c r="BM44" s="307" t="n">
        <v>0</v>
      </c>
    </row>
    <row r="45" customFormat="false" ht="12.75" hidden="true" customHeight="false" outlineLevel="0" collapsed="false">
      <c r="A45" s="333"/>
      <c r="B45" s="334"/>
      <c r="C45" s="334"/>
      <c r="D45" s="334"/>
      <c r="E45" s="334"/>
      <c r="F45" s="334"/>
      <c r="G45" s="334"/>
      <c r="H45" s="334"/>
      <c r="I45" s="335" t="n">
        <v>31219</v>
      </c>
      <c r="J45" s="336" t="s">
        <v>568</v>
      </c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06"/>
      <c r="W45" s="337"/>
      <c r="X45" s="337"/>
      <c r="Y45" s="337" t="n">
        <v>0</v>
      </c>
      <c r="Z45" s="337" t="n">
        <v>25000</v>
      </c>
      <c r="AA45" s="337" t="n">
        <v>25000</v>
      </c>
      <c r="AB45" s="337"/>
      <c r="AC45" s="337" t="n">
        <v>25000</v>
      </c>
      <c r="AD45" s="337" t="n">
        <v>25000</v>
      </c>
      <c r="AE45" s="337"/>
      <c r="AF45" s="337"/>
      <c r="AG45" s="340" t="n">
        <f aca="false">SUM(AD45+AE45-AF45)</f>
        <v>25000</v>
      </c>
      <c r="AH45" s="337" t="n">
        <v>22916.85</v>
      </c>
      <c r="AI45" s="337" t="n">
        <v>35000</v>
      </c>
      <c r="AJ45" s="338" t="n">
        <v>12500.1</v>
      </c>
      <c r="AK45" s="337" t="n">
        <v>30000</v>
      </c>
      <c r="AL45" s="337"/>
      <c r="AM45" s="337"/>
      <c r="AN45" s="338" t="n">
        <f aca="false">SUM(AK45+AL45-AM45)</f>
        <v>30000</v>
      </c>
      <c r="AO45" s="306" t="n">
        <f aca="false">SUM(AN45/$AN$2)</f>
        <v>3981.68425243878</v>
      </c>
      <c r="AP45" s="338" t="n">
        <v>30000</v>
      </c>
      <c r="AQ45" s="338"/>
      <c r="AR45" s="306" t="n">
        <f aca="false">SUM(AP45/$AN$2)</f>
        <v>3981.68425243878</v>
      </c>
      <c r="AS45" s="306" t="n">
        <v>2654.4</v>
      </c>
      <c r="AT45" s="306" t="n">
        <v>2654.4</v>
      </c>
      <c r="AU45" s="306"/>
      <c r="AV45" s="306"/>
      <c r="AW45" s="306" t="n">
        <f aca="false">SUM(AR45+AU45-AV45)</f>
        <v>3981.68425243878</v>
      </c>
      <c r="AX45" s="338" t="n">
        <v>3981.68</v>
      </c>
      <c r="AY45" s="338"/>
      <c r="AZ45" s="338"/>
      <c r="BA45" s="338"/>
      <c r="BB45" s="338"/>
      <c r="BC45" s="338"/>
      <c r="BD45" s="338" t="n">
        <f aca="false">SUM(AX45+AY45+AZ45+BA45+BB45+BC45)</f>
        <v>3981.68</v>
      </c>
      <c r="BE45" s="338" t="n">
        <f aca="false">SUM(AW45-BD45)</f>
        <v>0.00425243878135007</v>
      </c>
      <c r="BF45" s="338" t="n">
        <f aca="false">SUM(BE45-AW45)</f>
        <v>-3981.68</v>
      </c>
      <c r="BG45" s="338" t="n">
        <v>3318</v>
      </c>
      <c r="BH45" s="338" t="n">
        <v>1990.8</v>
      </c>
      <c r="BI45" s="338" t="n">
        <v>6000</v>
      </c>
      <c r="BJ45" s="338" t="n">
        <v>3000</v>
      </c>
      <c r="BK45" s="338"/>
      <c r="BL45" s="338"/>
      <c r="BM45" s="307" t="n">
        <f aca="false">SUM(BJ45/BI45*100)</f>
        <v>50</v>
      </c>
    </row>
    <row r="46" customFormat="false" ht="12.75" hidden="true" customHeight="false" outlineLevel="0" collapsed="false">
      <c r="A46" s="333"/>
      <c r="B46" s="334"/>
      <c r="C46" s="334"/>
      <c r="D46" s="334"/>
      <c r="E46" s="334"/>
      <c r="F46" s="334"/>
      <c r="G46" s="334"/>
      <c r="H46" s="334"/>
      <c r="I46" s="335" t="n">
        <v>313</v>
      </c>
      <c r="J46" s="336" t="s">
        <v>249</v>
      </c>
      <c r="K46" s="337" t="n">
        <f aca="false">SUM(K47:K48)</f>
        <v>96829.84</v>
      </c>
      <c r="L46" s="337" t="n">
        <f aca="false">SUM(L47:L48)</f>
        <v>132500</v>
      </c>
      <c r="M46" s="337" t="n">
        <f aca="false">SUM(M47:M48)</f>
        <v>132500</v>
      </c>
      <c r="N46" s="337" t="n">
        <f aca="false">SUM(N47:N48)</f>
        <v>41000</v>
      </c>
      <c r="O46" s="337" t="n">
        <f aca="false">SUM(O47:O48)</f>
        <v>41000</v>
      </c>
      <c r="P46" s="337" t="n">
        <f aca="false">SUM(P47:P48)</f>
        <v>45000</v>
      </c>
      <c r="Q46" s="337" t="n">
        <f aca="false">SUM(Q47:Q48)</f>
        <v>45000</v>
      </c>
      <c r="R46" s="337" t="n">
        <f aca="false">SUM(R47:R48)</f>
        <v>18842.37</v>
      </c>
      <c r="S46" s="337" t="n">
        <f aca="false">SUM(S47:S48)</f>
        <v>32550</v>
      </c>
      <c r="T46" s="337" t="n">
        <f aca="false">SUM(T47:T48)</f>
        <v>22663.43</v>
      </c>
      <c r="U46" s="337" t="n">
        <f aca="false">SUM(U47:U48)</f>
        <v>0</v>
      </c>
      <c r="V46" s="337" t="n">
        <f aca="false">SUM(V47:V48)</f>
        <v>72.3333333333333</v>
      </c>
      <c r="W46" s="337" t="n">
        <f aca="false">SUM(W47:W48)</f>
        <v>32000</v>
      </c>
      <c r="X46" s="337" t="n">
        <f aca="false">SUM(X47:X48)</f>
        <v>73500</v>
      </c>
      <c r="Y46" s="337" t="n">
        <f aca="false">SUM(Y47:Y48)</f>
        <v>79904</v>
      </c>
      <c r="Z46" s="337" t="n">
        <f aca="false">SUM(Z47:Z48)</f>
        <v>96000</v>
      </c>
      <c r="AA46" s="337" t="n">
        <f aca="false">SUM(AA47:AA48)</f>
        <v>80000</v>
      </c>
      <c r="AB46" s="337" t="n">
        <f aca="false">SUM(AB47:AB48)</f>
        <v>45944.49</v>
      </c>
      <c r="AC46" s="337" t="n">
        <f aca="false">SUM(AC47:AC48)</f>
        <v>80000</v>
      </c>
      <c r="AD46" s="337" t="n">
        <f aca="false">SUM(AD47:AD48)</f>
        <v>80000</v>
      </c>
      <c r="AE46" s="337" t="n">
        <f aca="false">SUM(AE47:AE48)</f>
        <v>0</v>
      </c>
      <c r="AF46" s="337" t="n">
        <f aca="false">SUM(AF47:AF48)</f>
        <v>0</v>
      </c>
      <c r="AG46" s="337" t="n">
        <f aca="false">SUM(AG47:AG48)</f>
        <v>80000</v>
      </c>
      <c r="AH46" s="337" t="n">
        <f aca="false">SUM(AH47:AH48)</f>
        <v>74255.64</v>
      </c>
      <c r="AI46" s="337" t="n">
        <f aca="false">SUM(AI47:AI48)</f>
        <v>104000</v>
      </c>
      <c r="AJ46" s="337" t="n">
        <f aca="false">SUM(AJ47:AJ48)</f>
        <v>44589.91</v>
      </c>
      <c r="AK46" s="337" t="n">
        <f aca="false">SUM(AK47:AK48)</f>
        <v>97500</v>
      </c>
      <c r="AL46" s="337" t="n">
        <f aca="false">SUM(AL47:AL48)</f>
        <v>0</v>
      </c>
      <c r="AM46" s="337" t="n">
        <f aca="false">SUM(AM47:AM48)</f>
        <v>0</v>
      </c>
      <c r="AN46" s="337" t="n">
        <f aca="false">SUM(AN47:AN48)</f>
        <v>97500</v>
      </c>
      <c r="AO46" s="306" t="n">
        <f aca="false">SUM(AN46/$AN$2)</f>
        <v>12940.473820426</v>
      </c>
      <c r="AP46" s="337" t="n">
        <f aca="false">SUM(AP47:AP48)</f>
        <v>97500</v>
      </c>
      <c r="AQ46" s="337"/>
      <c r="AR46" s="306" t="n">
        <f aca="false">SUM(AP46/$AN$2)</f>
        <v>12940.473820426</v>
      </c>
      <c r="AS46" s="306"/>
      <c r="AT46" s="306" t="n">
        <f aca="false">SUM(AT47:AT48)</f>
        <v>7501.51</v>
      </c>
      <c r="AU46" s="306" t="n">
        <f aca="false">SUM(AU47:AU48)</f>
        <v>0</v>
      </c>
      <c r="AV46" s="306" t="n">
        <f aca="false">SUM(AV47:AV48)</f>
        <v>0</v>
      </c>
      <c r="AW46" s="306" t="n">
        <f aca="false">SUM(AR46+AU46-AV46)</f>
        <v>12940.473820426</v>
      </c>
      <c r="AX46" s="338"/>
      <c r="AY46" s="338"/>
      <c r="AZ46" s="338"/>
      <c r="BA46" s="338"/>
      <c r="BB46" s="338"/>
      <c r="BC46" s="338"/>
      <c r="BD46" s="338" t="n">
        <f aca="false">SUM(AX46+AY46+AZ46+BA46+BB46+BC46)</f>
        <v>0</v>
      </c>
      <c r="BE46" s="338" t="n">
        <f aca="false">SUM(AW46-BD46)</f>
        <v>12940.473820426</v>
      </c>
      <c r="BF46" s="338" t="n">
        <f aca="false">SUM(BE46-AW46)</f>
        <v>0</v>
      </c>
      <c r="BG46" s="338" t="n">
        <f aca="false">SUM(BG48+BG47)</f>
        <v>9639.83</v>
      </c>
      <c r="BH46" s="338" t="n">
        <f aca="false">SUM(BH48+BH47)</f>
        <v>12995.89</v>
      </c>
      <c r="BI46" s="338" t="n">
        <f aca="false">SUM(BI48+BI47)</f>
        <v>16200</v>
      </c>
      <c r="BJ46" s="338" t="n">
        <f aca="false">SUM(BJ48+BJ47)</f>
        <v>7489.27</v>
      </c>
      <c r="BK46" s="338"/>
      <c r="BL46" s="338"/>
      <c r="BM46" s="307" t="n">
        <f aca="false">SUM(BJ46/BI46*100)</f>
        <v>46.2300617283951</v>
      </c>
    </row>
    <row r="47" customFormat="false" ht="12.75" hidden="true" customHeight="false" outlineLevel="0" collapsed="false">
      <c r="A47" s="333"/>
      <c r="B47" s="334"/>
      <c r="C47" s="334"/>
      <c r="D47" s="334"/>
      <c r="E47" s="334"/>
      <c r="F47" s="334"/>
      <c r="G47" s="334"/>
      <c r="H47" s="334"/>
      <c r="I47" s="335" t="n">
        <v>31321</v>
      </c>
      <c r="J47" s="336" t="s">
        <v>569</v>
      </c>
      <c r="K47" s="337" t="n">
        <v>96829.84</v>
      </c>
      <c r="L47" s="337" t="n">
        <v>132500</v>
      </c>
      <c r="M47" s="337" t="n">
        <v>132500</v>
      </c>
      <c r="N47" s="337" t="n">
        <v>41000</v>
      </c>
      <c r="O47" s="337" t="n">
        <v>41000</v>
      </c>
      <c r="P47" s="337" t="n">
        <v>45000</v>
      </c>
      <c r="Q47" s="337" t="n">
        <v>45000</v>
      </c>
      <c r="R47" s="337" t="n">
        <v>18842.37</v>
      </c>
      <c r="S47" s="337" t="n">
        <v>32550</v>
      </c>
      <c r="T47" s="337" t="n">
        <v>22663.43</v>
      </c>
      <c r="U47" s="337"/>
      <c r="V47" s="306" t="n">
        <f aca="false">S47/P47*100</f>
        <v>72.3333333333333</v>
      </c>
      <c r="W47" s="337" t="n">
        <v>32000</v>
      </c>
      <c r="X47" s="337" t="n">
        <v>51500</v>
      </c>
      <c r="Y47" s="337" t="n">
        <v>58904</v>
      </c>
      <c r="Z47" s="337" t="n">
        <v>65000</v>
      </c>
      <c r="AA47" s="337" t="n">
        <v>59000</v>
      </c>
      <c r="AB47" s="337" t="n">
        <v>37242.75</v>
      </c>
      <c r="AC47" s="337" t="n">
        <v>59000</v>
      </c>
      <c r="AD47" s="337" t="n">
        <v>59000</v>
      </c>
      <c r="AE47" s="337"/>
      <c r="AF47" s="337"/>
      <c r="AG47" s="340" t="n">
        <f aca="false">SUM(AD47+AE47-AF47)</f>
        <v>59000</v>
      </c>
      <c r="AH47" s="337" t="n">
        <v>68222.85</v>
      </c>
      <c r="AI47" s="337" t="n">
        <v>78000</v>
      </c>
      <c r="AJ47" s="338" t="n">
        <v>35823.62</v>
      </c>
      <c r="AK47" s="337" t="n">
        <v>81000</v>
      </c>
      <c r="AL47" s="337"/>
      <c r="AM47" s="337"/>
      <c r="AN47" s="338" t="n">
        <f aca="false">SUM(AK47+AL47-AM47)</f>
        <v>81000</v>
      </c>
      <c r="AO47" s="306" t="n">
        <f aca="false">SUM(AN47/$AN$2)</f>
        <v>10750.5474815847</v>
      </c>
      <c r="AP47" s="338" t="n">
        <v>81000</v>
      </c>
      <c r="AQ47" s="338"/>
      <c r="AR47" s="306" t="n">
        <f aca="false">SUM(AP47/$AN$2)</f>
        <v>10750.5474815847</v>
      </c>
      <c r="AS47" s="306" t="n">
        <v>7501.51</v>
      </c>
      <c r="AT47" s="306" t="n">
        <v>7501.51</v>
      </c>
      <c r="AU47" s="306"/>
      <c r="AV47" s="306"/>
      <c r="AW47" s="306" t="n">
        <f aca="false">SUM(AR47+AU47-AV47)</f>
        <v>10750.5474815847</v>
      </c>
      <c r="AX47" s="338" t="n">
        <v>10750.55</v>
      </c>
      <c r="AY47" s="338"/>
      <c r="AZ47" s="338"/>
      <c r="BA47" s="338"/>
      <c r="BB47" s="338"/>
      <c r="BC47" s="338"/>
      <c r="BD47" s="338" t="n">
        <f aca="false">SUM(AX47+AY47+AZ47+BA47+BB47+BC47)</f>
        <v>10750.55</v>
      </c>
      <c r="BE47" s="338" t="n">
        <f aca="false">SUM(AW47-BD47)</f>
        <v>-0.00251841528915975</v>
      </c>
      <c r="BF47" s="338" t="n">
        <f aca="false">SUM(BE47-AW47)</f>
        <v>-10750.55</v>
      </c>
      <c r="BG47" s="338" t="n">
        <v>9639.83</v>
      </c>
      <c r="BH47" s="338" t="n">
        <v>12995.89</v>
      </c>
      <c r="BI47" s="338" t="n">
        <v>14200</v>
      </c>
      <c r="BJ47" s="338" t="n">
        <v>6934.87</v>
      </c>
      <c r="BK47" s="338"/>
      <c r="BL47" s="338"/>
      <c r="BM47" s="307" t="n">
        <f aca="false">SUM(BJ47/BI47*100)</f>
        <v>48.8371126760563</v>
      </c>
    </row>
    <row r="48" customFormat="false" ht="12.75" hidden="true" customHeight="false" outlineLevel="0" collapsed="false">
      <c r="A48" s="333"/>
      <c r="B48" s="334"/>
      <c r="C48" s="334"/>
      <c r="D48" s="334"/>
      <c r="E48" s="334"/>
      <c r="F48" s="334"/>
      <c r="G48" s="334"/>
      <c r="H48" s="334"/>
      <c r="I48" s="335" t="n">
        <v>31321</v>
      </c>
      <c r="J48" s="336" t="s">
        <v>570</v>
      </c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06"/>
      <c r="W48" s="337"/>
      <c r="X48" s="337" t="n">
        <v>22000</v>
      </c>
      <c r="Y48" s="337" t="n">
        <v>21000</v>
      </c>
      <c r="Z48" s="337" t="n">
        <v>31000</v>
      </c>
      <c r="AA48" s="337" t="n">
        <v>21000</v>
      </c>
      <c r="AB48" s="337" t="n">
        <v>8701.74</v>
      </c>
      <c r="AC48" s="337" t="n">
        <v>21000</v>
      </c>
      <c r="AD48" s="337" t="n">
        <v>21000</v>
      </c>
      <c r="AE48" s="337"/>
      <c r="AF48" s="337"/>
      <c r="AG48" s="340" t="n">
        <f aca="false">SUM(AD48+AE48-AF48)</f>
        <v>21000</v>
      </c>
      <c r="AH48" s="337" t="n">
        <v>6032.79</v>
      </c>
      <c r="AI48" s="337" t="n">
        <v>26000</v>
      </c>
      <c r="AJ48" s="338" t="n">
        <v>8766.29</v>
      </c>
      <c r="AK48" s="337" t="n">
        <v>16500</v>
      </c>
      <c r="AL48" s="337"/>
      <c r="AM48" s="337"/>
      <c r="AN48" s="338" t="n">
        <f aca="false">SUM(AK48+AL48-AM48)</f>
        <v>16500</v>
      </c>
      <c r="AO48" s="306" t="n">
        <f aca="false">SUM(AN48/$AN$2)</f>
        <v>2189.92633884133</v>
      </c>
      <c r="AP48" s="338" t="n">
        <v>16500</v>
      </c>
      <c r="AQ48" s="338"/>
      <c r="AR48" s="306" t="n">
        <f aca="false">SUM(AP48/$AN$2)</f>
        <v>2189.92633884133</v>
      </c>
      <c r="AS48" s="306"/>
      <c r="AT48" s="306"/>
      <c r="AU48" s="306"/>
      <c r="AV48" s="306"/>
      <c r="AW48" s="306" t="n">
        <f aca="false">SUM(AR48+AU48-AV48)</f>
        <v>2189.92633884133</v>
      </c>
      <c r="AX48" s="338" t="n">
        <v>2189.93</v>
      </c>
      <c r="AY48" s="338"/>
      <c r="AZ48" s="338"/>
      <c r="BA48" s="338"/>
      <c r="BB48" s="338"/>
      <c r="BC48" s="338"/>
      <c r="BD48" s="338" t="n">
        <f aca="false">SUM(AX48+AY48+AZ48+BA48+BB48+BC48)</f>
        <v>2189.93</v>
      </c>
      <c r="BE48" s="338" t="n">
        <f aca="false">SUM(AW48-BD48)</f>
        <v>-0.0036611586701838</v>
      </c>
      <c r="BF48" s="338" t="n">
        <f aca="false">SUM(BE48-AW48)</f>
        <v>-2189.93</v>
      </c>
      <c r="BG48" s="338"/>
      <c r="BH48" s="338" t="n">
        <v>0</v>
      </c>
      <c r="BI48" s="338" t="n">
        <v>2000</v>
      </c>
      <c r="BJ48" s="338" t="n">
        <v>554.4</v>
      </c>
      <c r="BK48" s="338"/>
      <c r="BL48" s="338"/>
      <c r="BM48" s="307" t="n">
        <f aca="false">SUM(BJ48/BI48*100)</f>
        <v>27.72</v>
      </c>
    </row>
    <row r="49" customFormat="false" ht="12.75" hidden="true" customHeight="false" outlineLevel="0" collapsed="false">
      <c r="A49" s="308"/>
      <c r="B49" s="303" t="s">
        <v>571</v>
      </c>
      <c r="C49" s="303"/>
      <c r="D49" s="303"/>
      <c r="E49" s="303"/>
      <c r="F49" s="303"/>
      <c r="G49" s="303"/>
      <c r="H49" s="303"/>
      <c r="I49" s="304" t="n">
        <v>32</v>
      </c>
      <c r="J49" s="305" t="s">
        <v>257</v>
      </c>
      <c r="K49" s="306" t="n">
        <f aca="false">SUM(K50+K56+K68+K110)</f>
        <v>1008409.32</v>
      </c>
      <c r="L49" s="306" t="n">
        <f aca="false">SUM(L50+L56+L68+L110)</f>
        <v>427500</v>
      </c>
      <c r="M49" s="306" t="n">
        <f aca="false">SUM(M50+M56+M68+M110)</f>
        <v>427500</v>
      </c>
      <c r="N49" s="306" t="n">
        <f aca="false">SUM(N50+N56+N68+N110)</f>
        <v>430000</v>
      </c>
      <c r="O49" s="306" t="n">
        <f aca="false">SUM(O50+O56+O68+O110)</f>
        <v>430000</v>
      </c>
      <c r="P49" s="306" t="n">
        <f aca="false">SUM(P50+P56+P68+P110)</f>
        <v>397362</v>
      </c>
      <c r="Q49" s="306" t="n">
        <f aca="false">SUM(Q50+Q56+Q68+Q110)</f>
        <v>397362</v>
      </c>
      <c r="R49" s="306" t="n">
        <f aca="false">SUM(R50+R56+R68+R110)</f>
        <v>134109.24</v>
      </c>
      <c r="S49" s="306" t="n">
        <f aca="false">SUM(S50+S56+S68+S110)</f>
        <v>512000</v>
      </c>
      <c r="T49" s="306" t="n">
        <f aca="false">SUM(T50+T56+T68+T110)</f>
        <v>154378.67</v>
      </c>
      <c r="U49" s="306" t="n">
        <f aca="false">SUM(U50+U56+U68+U110)</f>
        <v>0</v>
      </c>
      <c r="V49" s="306" t="e">
        <f aca="false">SUM(V50+V56+V68+V110)</f>
        <v>#DIV/0!</v>
      </c>
      <c r="W49" s="306" t="n">
        <f aca="false">SUM(W50+W56+W68+W110)</f>
        <v>482000</v>
      </c>
      <c r="X49" s="306" t="n">
        <f aca="false">SUM(X50+X56+X68+X110)</f>
        <v>846200</v>
      </c>
      <c r="Y49" s="306" t="n">
        <f aca="false">SUM(Y50+Y56+Y68+Y110)</f>
        <v>940296</v>
      </c>
      <c r="Z49" s="306" t="n">
        <f aca="false">SUM(Z50+Z56+Z68+Z110)</f>
        <v>2081004</v>
      </c>
      <c r="AA49" s="306" t="n">
        <f aca="false">SUM(AA50+AA56+AA68+AA110)</f>
        <v>1149500</v>
      </c>
      <c r="AB49" s="306" t="n">
        <f aca="false">SUM(AB50+AB56+AB68+AB110)</f>
        <v>231622.43</v>
      </c>
      <c r="AC49" s="306" t="n">
        <f aca="false">SUM(AC50+AC56+AC68+AC110)</f>
        <v>1174500</v>
      </c>
      <c r="AD49" s="306" t="n">
        <f aca="false">SUM(AD50+AD56+AD68+AD110)</f>
        <v>967000</v>
      </c>
      <c r="AE49" s="306" t="n">
        <f aca="false">SUM(AE50+AE56+AE68+AE110)</f>
        <v>0</v>
      </c>
      <c r="AF49" s="306" t="n">
        <f aca="false">SUM(AF50+AF56+AF68+AF110)</f>
        <v>0</v>
      </c>
      <c r="AG49" s="306" t="n">
        <f aca="false">SUM(AG50+AG56+AG68+AG110)</f>
        <v>972000</v>
      </c>
      <c r="AH49" s="306" t="n">
        <f aca="false">SUM(AH50+AH56+AH68+AH110)</f>
        <v>629537.37</v>
      </c>
      <c r="AI49" s="306" t="n">
        <f aca="false">SUM(AI50+AI56+AI68+AI110)</f>
        <v>1231200</v>
      </c>
      <c r="AJ49" s="306" t="n">
        <f aca="false">SUM(AJ50+AJ56+AJ68+AJ110)</f>
        <v>293248.49</v>
      </c>
      <c r="AK49" s="306" t="n">
        <f aca="false">SUM(AK50+AK56+AK68+AK110)</f>
        <v>1348661.6</v>
      </c>
      <c r="AL49" s="306" t="n">
        <f aca="false">SUM(AL50+AL56+AL68+AL110)</f>
        <v>178000</v>
      </c>
      <c r="AM49" s="306" t="n">
        <f aca="false">SUM(AM50+AM56+AM68+AM110)</f>
        <v>125500</v>
      </c>
      <c r="AN49" s="306" t="n">
        <f aca="false">SUM(AN50+AN56+AN68+AN110)</f>
        <v>1406161.6</v>
      </c>
      <c r="AO49" s="306" t="n">
        <f aca="false">SUM(AN49/$AN$2)</f>
        <v>186629.716636804</v>
      </c>
      <c r="AP49" s="306" t="n">
        <f aca="false">SUM(AP50+AP56+AP68+AP110)</f>
        <v>1217500</v>
      </c>
      <c r="AQ49" s="306"/>
      <c r="AR49" s="306" t="n">
        <f aca="false">SUM(AP49/$AN$2)</f>
        <v>161590.019244807</v>
      </c>
      <c r="AS49" s="306"/>
      <c r="AT49" s="306" t="n">
        <f aca="false">SUM(AT50+AT56+AT68+AT110)</f>
        <v>72646.87</v>
      </c>
      <c r="AU49" s="306" t="n">
        <f aca="false">SUM(AU50+AU56+AU68+AU110)</f>
        <v>103446.21</v>
      </c>
      <c r="AV49" s="306" t="n">
        <f aca="false">SUM(AV50+AV56+AV68+AV110)</f>
        <v>1398.17</v>
      </c>
      <c r="AW49" s="306" t="n">
        <f aca="false">SUM(AR49+AU49-AV49)</f>
        <v>263638.059244807</v>
      </c>
      <c r="AX49" s="338"/>
      <c r="AY49" s="338"/>
      <c r="AZ49" s="338"/>
      <c r="BA49" s="338"/>
      <c r="BB49" s="338"/>
      <c r="BC49" s="338"/>
      <c r="BD49" s="338" t="n">
        <f aca="false">SUM(AX49+AY49+AZ49+BA49+BB49+BC49)</f>
        <v>0</v>
      </c>
      <c r="BE49" s="338" t="n">
        <f aca="false">SUM(AW49-BD49)</f>
        <v>263638.059244807</v>
      </c>
      <c r="BF49" s="338" t="n">
        <f aca="false">SUM(BE49-AW49)</f>
        <v>0</v>
      </c>
      <c r="BG49" s="338" t="n">
        <f aca="false">SUM(BG50+BG56+BG68+BG110)</f>
        <v>105415.79</v>
      </c>
      <c r="BH49" s="338" t="n">
        <f aca="false">SUM(BH50+BH56+BH68+BH110)</f>
        <v>48147.76</v>
      </c>
      <c r="BI49" s="338" t="n">
        <f aca="false">SUM(BI50+BI56+BI68+BI110)</f>
        <v>176512</v>
      </c>
      <c r="BJ49" s="338" t="n">
        <f aca="false">SUM(BJ50+BJ56+BJ68+BJ110)</f>
        <v>70654.32</v>
      </c>
      <c r="BK49" s="338" t="n">
        <v>180000</v>
      </c>
      <c r="BL49" s="338" t="n">
        <v>182000</v>
      </c>
      <c r="BM49" s="307" t="n">
        <f aca="false">SUM(BJ49/BI49*100)</f>
        <v>40.0280547498187</v>
      </c>
    </row>
    <row r="50" customFormat="false" ht="12.75" hidden="true" customHeight="false" outlineLevel="0" collapsed="false">
      <c r="A50" s="333"/>
      <c r="B50" s="334"/>
      <c r="C50" s="334"/>
      <c r="D50" s="334"/>
      <c r="E50" s="334"/>
      <c r="F50" s="334"/>
      <c r="G50" s="334"/>
      <c r="H50" s="334"/>
      <c r="I50" s="335" t="n">
        <v>321</v>
      </c>
      <c r="J50" s="336" t="s">
        <v>572</v>
      </c>
      <c r="K50" s="337" t="n">
        <f aca="false">SUM(K51:K55)</f>
        <v>31101</v>
      </c>
      <c r="L50" s="337" t="n">
        <f aca="false">SUM(L51:L55)</f>
        <v>26000</v>
      </c>
      <c r="M50" s="337" t="n">
        <f aca="false">SUM(M51:M55)</f>
        <v>26000</v>
      </c>
      <c r="N50" s="337" t="n">
        <f aca="false">SUM(N51:N55)</f>
        <v>12000</v>
      </c>
      <c r="O50" s="337" t="n">
        <f aca="false">SUM(O51:O55)</f>
        <v>12000</v>
      </c>
      <c r="P50" s="337" t="n">
        <f aca="false">SUM(P51:P55)</f>
        <v>12000</v>
      </c>
      <c r="Q50" s="337" t="n">
        <f aca="false">SUM(Q51:Q55)</f>
        <v>12000</v>
      </c>
      <c r="R50" s="337" t="n">
        <f aca="false">SUM(R51:R55)</f>
        <v>4435.2</v>
      </c>
      <c r="S50" s="337" t="n">
        <f aca="false">SUM(S51:S55)</f>
        <v>12000</v>
      </c>
      <c r="T50" s="337" t="n">
        <f aca="false">SUM(T51:T55)</f>
        <v>4435.2</v>
      </c>
      <c r="U50" s="337" t="n">
        <f aca="false">SUM(U51:U55)</f>
        <v>0</v>
      </c>
      <c r="V50" s="337" t="n">
        <f aca="false">SUM(V51:V55)</f>
        <v>400</v>
      </c>
      <c r="W50" s="337" t="n">
        <f aca="false">SUM(W51:W55)</f>
        <v>12000</v>
      </c>
      <c r="X50" s="337" t="n">
        <f aca="false">SUM(X51:X55)</f>
        <v>28000</v>
      </c>
      <c r="Y50" s="337" t="n">
        <f aca="false">SUM(Y51:Y55)</f>
        <v>34500</v>
      </c>
      <c r="Z50" s="337" t="n">
        <f aca="false">SUM(Z51:Z55)</f>
        <v>34500</v>
      </c>
      <c r="AA50" s="337" t="n">
        <f aca="false">SUM(AA51:AA55)</f>
        <v>36000</v>
      </c>
      <c r="AB50" s="337" t="n">
        <f aca="false">SUM(AB51:AB55)</f>
        <v>8243.02</v>
      </c>
      <c r="AC50" s="337" t="n">
        <f aca="false">SUM(AC51:AC55)</f>
        <v>36000</v>
      </c>
      <c r="AD50" s="337" t="n">
        <f aca="false">SUM(AD51:AD55)</f>
        <v>13500</v>
      </c>
      <c r="AE50" s="337" t="n">
        <f aca="false">SUM(AE51:AE55)</f>
        <v>0</v>
      </c>
      <c r="AF50" s="337" t="n">
        <f aca="false">SUM(AF51:AF55)</f>
        <v>0</v>
      </c>
      <c r="AG50" s="337" t="n">
        <f aca="false">SUM(AG51:AG55)</f>
        <v>13500</v>
      </c>
      <c r="AH50" s="337" t="n">
        <f aca="false">SUM(AH51:AH55)</f>
        <v>8876.32</v>
      </c>
      <c r="AI50" s="337" t="n">
        <f aca="false">SUM(AI51:AI55)</f>
        <v>16000</v>
      </c>
      <c r="AJ50" s="337" t="n">
        <f aca="false">SUM(AJ51:AJ55)</f>
        <v>3368.12</v>
      </c>
      <c r="AK50" s="337" t="n">
        <f aca="false">SUM(AK51:AK55)</f>
        <v>28000</v>
      </c>
      <c r="AL50" s="337" t="n">
        <f aca="false">SUM(AL51:AL55)</f>
        <v>0</v>
      </c>
      <c r="AM50" s="337" t="n">
        <f aca="false">SUM(AM51:AM55)</f>
        <v>0</v>
      </c>
      <c r="AN50" s="337" t="n">
        <f aca="false">SUM(AN51:AN55)</f>
        <v>28000</v>
      </c>
      <c r="AO50" s="306" t="n">
        <f aca="false">SUM(AN50/$AN$2)</f>
        <v>3716.23863560953</v>
      </c>
      <c r="AP50" s="337" t="n">
        <f aca="false">SUM(AP51:AP55)</f>
        <v>31000</v>
      </c>
      <c r="AQ50" s="337"/>
      <c r="AR50" s="306" t="n">
        <f aca="false">SUM(AP50/$AN$2)</f>
        <v>4114.40706085341</v>
      </c>
      <c r="AS50" s="306"/>
      <c r="AT50" s="306" t="n">
        <f aca="false">SUM(AT51:AT55)</f>
        <v>1525.35</v>
      </c>
      <c r="AU50" s="306" t="n">
        <f aca="false">SUM(AU51:AU55)</f>
        <v>0</v>
      </c>
      <c r="AV50" s="306" t="n">
        <f aca="false">SUM(AV51:AV55)</f>
        <v>398.17</v>
      </c>
      <c r="AW50" s="306" t="n">
        <f aca="false">SUM(AR50+AU50-AV50)</f>
        <v>3716.23706085341</v>
      </c>
      <c r="AX50" s="338"/>
      <c r="AY50" s="338"/>
      <c r="AZ50" s="338"/>
      <c r="BA50" s="338"/>
      <c r="BB50" s="338"/>
      <c r="BC50" s="338"/>
      <c r="BD50" s="338" t="n">
        <f aca="false">SUM(AX50+AY50+AZ50+BA50+BB50+BC50)</f>
        <v>0</v>
      </c>
      <c r="BE50" s="338" t="n">
        <f aca="false">SUM(AW50-BD50)</f>
        <v>3716.23706085341</v>
      </c>
      <c r="BF50" s="338" t="n">
        <f aca="false">SUM(BE50-AW50)</f>
        <v>0</v>
      </c>
      <c r="BG50" s="338" t="n">
        <f aca="false">SUM(BG51:BG55)</f>
        <v>1800.92</v>
      </c>
      <c r="BH50" s="338" t="n">
        <f aca="false">SUM(BH51:BH55)</f>
        <v>1233.49</v>
      </c>
      <c r="BI50" s="338" t="n">
        <f aca="false">SUM(BI51:BI55)</f>
        <v>3600</v>
      </c>
      <c r="BJ50" s="338" t="n">
        <f aca="false">SUM(BJ51:BJ55)</f>
        <v>1567.45</v>
      </c>
      <c r="BK50" s="338"/>
      <c r="BL50" s="338"/>
      <c r="BM50" s="307" t="n">
        <f aca="false">SUM(BJ50/BI50*100)</f>
        <v>43.5402777777778</v>
      </c>
    </row>
    <row r="51" customFormat="false" ht="12.75" hidden="true" customHeight="false" outlineLevel="0" collapsed="false">
      <c r="A51" s="333"/>
      <c r="B51" s="334"/>
      <c r="C51" s="334"/>
      <c r="D51" s="334"/>
      <c r="E51" s="334"/>
      <c r="F51" s="334"/>
      <c r="G51" s="334"/>
      <c r="H51" s="334"/>
      <c r="I51" s="335" t="n">
        <v>32111</v>
      </c>
      <c r="J51" s="336" t="s">
        <v>573</v>
      </c>
      <c r="K51" s="337" t="n">
        <v>510</v>
      </c>
      <c r="L51" s="337" t="n">
        <v>1000</v>
      </c>
      <c r="M51" s="337" t="n">
        <v>1000</v>
      </c>
      <c r="N51" s="337" t="n">
        <v>1000</v>
      </c>
      <c r="O51" s="337" t="n">
        <v>1000</v>
      </c>
      <c r="P51" s="337" t="n">
        <v>1000</v>
      </c>
      <c r="Q51" s="337" t="n">
        <v>1000</v>
      </c>
      <c r="R51" s="337"/>
      <c r="S51" s="337" t="n">
        <v>1000</v>
      </c>
      <c r="T51" s="337"/>
      <c r="U51" s="337"/>
      <c r="V51" s="306" t="n">
        <f aca="false">S51/P51*100</f>
        <v>100</v>
      </c>
      <c r="W51" s="337" t="n">
        <v>1000</v>
      </c>
      <c r="X51" s="337" t="n">
        <v>1000</v>
      </c>
      <c r="Y51" s="337" t="n">
        <v>1000</v>
      </c>
      <c r="Z51" s="337" t="n">
        <v>1000</v>
      </c>
      <c r="AA51" s="337" t="n">
        <v>2000</v>
      </c>
      <c r="AB51" s="337" t="n">
        <v>510</v>
      </c>
      <c r="AC51" s="337" t="n">
        <v>2000</v>
      </c>
      <c r="AD51" s="337" t="n">
        <v>2000</v>
      </c>
      <c r="AE51" s="337"/>
      <c r="AF51" s="337"/>
      <c r="AG51" s="340" t="n">
        <f aca="false">SUM(AD51+AE51-AF51)</f>
        <v>2000</v>
      </c>
      <c r="AH51" s="337" t="n">
        <v>400</v>
      </c>
      <c r="AI51" s="337" t="n">
        <v>2000</v>
      </c>
      <c r="AJ51" s="338" t="n">
        <v>0</v>
      </c>
      <c r="AK51" s="337" t="n">
        <v>2000</v>
      </c>
      <c r="AL51" s="337"/>
      <c r="AM51" s="337"/>
      <c r="AN51" s="338" t="n">
        <f aca="false">SUM(AK51+AL51-AM51)</f>
        <v>2000</v>
      </c>
      <c r="AO51" s="306" t="n">
        <f aca="false">SUM(AN51/$AN$2)</f>
        <v>265.445616829252</v>
      </c>
      <c r="AP51" s="338" t="n">
        <v>2000</v>
      </c>
      <c r="AQ51" s="338"/>
      <c r="AR51" s="306" t="n">
        <f aca="false">SUM(AP51/$AN$2)</f>
        <v>265.445616829252</v>
      </c>
      <c r="AS51" s="306" t="n">
        <v>79.62</v>
      </c>
      <c r="AT51" s="306" t="n">
        <v>79.62</v>
      </c>
      <c r="AU51" s="306"/>
      <c r="AV51" s="306"/>
      <c r="AW51" s="306" t="n">
        <f aca="false">SUM(AR51+AU51-AV51)</f>
        <v>265.445616829252</v>
      </c>
      <c r="AX51" s="338" t="n">
        <v>265.45</v>
      </c>
      <c r="AY51" s="338"/>
      <c r="AZ51" s="338"/>
      <c r="BA51" s="338"/>
      <c r="BB51" s="338"/>
      <c r="BC51" s="338"/>
      <c r="BD51" s="338" t="n">
        <f aca="false">SUM(AX51+AY51+AZ51+BA51+BB51+BC51)</f>
        <v>265.45</v>
      </c>
      <c r="BE51" s="338" t="n">
        <f aca="false">SUM(AW51-BD51)</f>
        <v>-0.00438317074787165</v>
      </c>
      <c r="BF51" s="338" t="n">
        <f aca="false">SUM(BE51-AW51)</f>
        <v>-265.45</v>
      </c>
      <c r="BG51" s="338" t="n">
        <v>79.62</v>
      </c>
      <c r="BH51" s="338" t="n">
        <v>26.54</v>
      </c>
      <c r="BI51" s="338" t="n">
        <v>200</v>
      </c>
      <c r="BJ51" s="338" t="n">
        <v>90</v>
      </c>
      <c r="BK51" s="338"/>
      <c r="BL51" s="338"/>
      <c r="BM51" s="307" t="n">
        <f aca="false">SUM(BJ51/BI51*100)</f>
        <v>45</v>
      </c>
    </row>
    <row r="52" customFormat="false" ht="12.75" hidden="true" customHeight="false" outlineLevel="0" collapsed="false">
      <c r="A52" s="333"/>
      <c r="B52" s="334"/>
      <c r="C52" s="334"/>
      <c r="D52" s="334"/>
      <c r="E52" s="334"/>
      <c r="F52" s="334"/>
      <c r="G52" s="334"/>
      <c r="H52" s="334"/>
      <c r="I52" s="335" t="n">
        <v>32115</v>
      </c>
      <c r="J52" s="336" t="s">
        <v>574</v>
      </c>
      <c r="K52" s="337" t="n">
        <v>2541.2</v>
      </c>
      <c r="L52" s="337" t="n">
        <v>2000</v>
      </c>
      <c r="M52" s="337" t="n">
        <v>2000</v>
      </c>
      <c r="N52" s="337" t="n">
        <v>1000</v>
      </c>
      <c r="O52" s="337" t="n">
        <v>1000</v>
      </c>
      <c r="P52" s="337" t="n">
        <v>1000</v>
      </c>
      <c r="Q52" s="337" t="n">
        <v>1000</v>
      </c>
      <c r="R52" s="337"/>
      <c r="S52" s="337" t="n">
        <v>1000</v>
      </c>
      <c r="T52" s="337"/>
      <c r="U52" s="337"/>
      <c r="V52" s="306" t="n">
        <f aca="false">S52/P52*100</f>
        <v>100</v>
      </c>
      <c r="W52" s="337" t="n">
        <v>1000</v>
      </c>
      <c r="X52" s="337" t="n">
        <v>1000</v>
      </c>
      <c r="Y52" s="337" t="n">
        <v>1000</v>
      </c>
      <c r="Z52" s="337" t="n">
        <v>1000</v>
      </c>
      <c r="AA52" s="337" t="n">
        <v>1000</v>
      </c>
      <c r="AB52" s="337" t="n">
        <v>453.7</v>
      </c>
      <c r="AC52" s="337" t="n">
        <v>1000</v>
      </c>
      <c r="AD52" s="337" t="n">
        <v>1000</v>
      </c>
      <c r="AE52" s="337"/>
      <c r="AF52" s="337"/>
      <c r="AG52" s="340" t="n">
        <f aca="false">SUM(AD52+AE52-AF52)</f>
        <v>1000</v>
      </c>
      <c r="AH52" s="337" t="n">
        <v>564</v>
      </c>
      <c r="AI52" s="337" t="n">
        <v>1000</v>
      </c>
      <c r="AJ52" s="338" t="n">
        <v>0</v>
      </c>
      <c r="AK52" s="337" t="n">
        <v>1000</v>
      </c>
      <c r="AL52" s="337"/>
      <c r="AM52" s="337"/>
      <c r="AN52" s="338" t="n">
        <f aca="false">SUM(AK52+AL52-AM52)</f>
        <v>1000</v>
      </c>
      <c r="AO52" s="306" t="n">
        <f aca="false">SUM(AN52/$AN$2)</f>
        <v>132.722808414626</v>
      </c>
      <c r="AP52" s="338" t="n">
        <v>1000</v>
      </c>
      <c r="AQ52" s="338"/>
      <c r="AR52" s="306" t="n">
        <f aca="false">SUM(AP52/$AN$2)</f>
        <v>132.722808414626</v>
      </c>
      <c r="AS52" s="306" t="n">
        <v>27.58</v>
      </c>
      <c r="AT52" s="306" t="n">
        <v>27.58</v>
      </c>
      <c r="AU52" s="306"/>
      <c r="AV52" s="306"/>
      <c r="AW52" s="306" t="n">
        <f aca="false">SUM(AR52+AU52-AV52)</f>
        <v>132.722808414626</v>
      </c>
      <c r="AX52" s="338"/>
      <c r="AY52" s="338" t="n">
        <v>132.72</v>
      </c>
      <c r="AZ52" s="338"/>
      <c r="BA52" s="338"/>
      <c r="BB52" s="338"/>
      <c r="BC52" s="338"/>
      <c r="BD52" s="338" t="n">
        <f aca="false">SUM(AX52+AY52+AZ52+BA52+BB52+BC52)</f>
        <v>132.72</v>
      </c>
      <c r="BE52" s="338" t="n">
        <f aca="false">SUM(AW52-BD52)</f>
        <v>0.00280841462605963</v>
      </c>
      <c r="BF52" s="338" t="n">
        <f aca="false">SUM(BE52-AW52)</f>
        <v>-132.72</v>
      </c>
      <c r="BG52" s="338" t="n">
        <v>27.58</v>
      </c>
      <c r="BH52" s="338" t="n">
        <v>27.58</v>
      </c>
      <c r="BI52" s="338" t="n">
        <v>150</v>
      </c>
      <c r="BJ52" s="338" t="n">
        <v>40.2</v>
      </c>
      <c r="BK52" s="338"/>
      <c r="BL52" s="338"/>
      <c r="BM52" s="307" t="n">
        <f aca="false">SUM(BJ52/BI52*100)</f>
        <v>26.8</v>
      </c>
    </row>
    <row r="53" customFormat="false" ht="12.75" hidden="true" customHeight="false" outlineLevel="0" collapsed="false">
      <c r="A53" s="333"/>
      <c r="B53" s="334"/>
      <c r="C53" s="334"/>
      <c r="D53" s="334"/>
      <c r="E53" s="334"/>
      <c r="F53" s="334"/>
      <c r="G53" s="334"/>
      <c r="H53" s="334"/>
      <c r="I53" s="335" t="n">
        <v>32121</v>
      </c>
      <c r="J53" s="336" t="s">
        <v>575</v>
      </c>
      <c r="K53" s="337" t="n">
        <v>26379.8</v>
      </c>
      <c r="L53" s="337" t="n">
        <v>20000</v>
      </c>
      <c r="M53" s="337" t="n">
        <v>20000</v>
      </c>
      <c r="N53" s="337" t="n">
        <v>9000</v>
      </c>
      <c r="O53" s="337" t="n">
        <v>9000</v>
      </c>
      <c r="P53" s="337" t="n">
        <v>9000</v>
      </c>
      <c r="Q53" s="337" t="n">
        <v>9000</v>
      </c>
      <c r="R53" s="337" t="n">
        <v>4435.2</v>
      </c>
      <c r="S53" s="337" t="n">
        <v>9000</v>
      </c>
      <c r="T53" s="337" t="n">
        <v>4435.2</v>
      </c>
      <c r="U53" s="337"/>
      <c r="V53" s="306" t="n">
        <f aca="false">S53/P53*100</f>
        <v>100</v>
      </c>
      <c r="W53" s="337" t="n">
        <v>9000</v>
      </c>
      <c r="X53" s="337" t="n">
        <v>16700</v>
      </c>
      <c r="Y53" s="337" t="n">
        <v>22500</v>
      </c>
      <c r="Z53" s="337" t="n">
        <v>22500</v>
      </c>
      <c r="AA53" s="337" t="n">
        <v>23000</v>
      </c>
      <c r="AB53" s="337" t="n">
        <v>5554.32</v>
      </c>
      <c r="AC53" s="337" t="n">
        <v>23000</v>
      </c>
      <c r="AD53" s="337" t="n">
        <v>8000</v>
      </c>
      <c r="AE53" s="337"/>
      <c r="AF53" s="337"/>
      <c r="AG53" s="340" t="n">
        <f aca="false">SUM(AD53+AE53-AF53)</f>
        <v>8000</v>
      </c>
      <c r="AH53" s="337" t="n">
        <v>4262.32</v>
      </c>
      <c r="AI53" s="337" t="n">
        <v>8000</v>
      </c>
      <c r="AJ53" s="338" t="n">
        <v>1418.12</v>
      </c>
      <c r="AK53" s="337" t="n">
        <v>20000</v>
      </c>
      <c r="AL53" s="337"/>
      <c r="AM53" s="337"/>
      <c r="AN53" s="338" t="n">
        <f aca="false">SUM(AK53+AL53-AM53)</f>
        <v>20000</v>
      </c>
      <c r="AO53" s="306" t="n">
        <f aca="false">SUM(AN53/$AN$2)</f>
        <v>2654.45616829252</v>
      </c>
      <c r="AP53" s="338" t="n">
        <v>20000</v>
      </c>
      <c r="AQ53" s="338"/>
      <c r="AR53" s="306" t="n">
        <f aca="false">SUM(AP53/$AN$2)</f>
        <v>2654.45616829252</v>
      </c>
      <c r="AS53" s="306" t="n">
        <v>1391.61</v>
      </c>
      <c r="AT53" s="306" t="n">
        <v>1391.61</v>
      </c>
      <c r="AU53" s="306"/>
      <c r="AV53" s="306"/>
      <c r="AW53" s="306" t="n">
        <f aca="false">SUM(AR53+AU53-AV53)</f>
        <v>2654.45616829252</v>
      </c>
      <c r="AX53" s="338" t="n">
        <v>2654.46</v>
      </c>
      <c r="AY53" s="338"/>
      <c r="AZ53" s="338"/>
      <c r="BA53" s="338"/>
      <c r="BB53" s="338"/>
      <c r="BC53" s="338"/>
      <c r="BD53" s="338" t="n">
        <f aca="false">SUM(AX53+AY53+AZ53+BA53+BB53+BC53)</f>
        <v>2654.46</v>
      </c>
      <c r="BE53" s="338" t="n">
        <f aca="false">SUM(AW53-BD53)</f>
        <v>-0.00383170747909389</v>
      </c>
      <c r="BF53" s="338" t="n">
        <f aca="false">SUM(BE53-AW53)</f>
        <v>-2654.46</v>
      </c>
      <c r="BG53" s="338" t="n">
        <v>1667.18</v>
      </c>
      <c r="BH53" s="338" t="n">
        <v>1152.83</v>
      </c>
      <c r="BI53" s="338" t="n">
        <v>2500</v>
      </c>
      <c r="BJ53" s="338" t="n">
        <v>1068.21</v>
      </c>
      <c r="BK53" s="338"/>
      <c r="BL53" s="338"/>
      <c r="BM53" s="307" t="n">
        <f aca="false">SUM(BJ53/BI53*100)</f>
        <v>42.7284</v>
      </c>
    </row>
    <row r="54" customFormat="false" ht="12.75" hidden="true" customHeight="false" outlineLevel="0" collapsed="false">
      <c r="A54" s="333"/>
      <c r="B54" s="334"/>
      <c r="C54" s="334"/>
      <c r="D54" s="334"/>
      <c r="E54" s="334"/>
      <c r="F54" s="334"/>
      <c r="G54" s="334"/>
      <c r="H54" s="334"/>
      <c r="I54" s="335" t="n">
        <v>32121</v>
      </c>
      <c r="J54" s="336" t="s">
        <v>576</v>
      </c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06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40"/>
      <c r="AH54" s="337"/>
      <c r="AI54" s="337"/>
      <c r="AJ54" s="338"/>
      <c r="AK54" s="337"/>
      <c r="AL54" s="337"/>
      <c r="AM54" s="337"/>
      <c r="AN54" s="338"/>
      <c r="AO54" s="306" t="n">
        <f aca="false">SUM(AN54/$AN$2)</f>
        <v>0</v>
      </c>
      <c r="AP54" s="338" t="n">
        <v>3000</v>
      </c>
      <c r="AQ54" s="338"/>
      <c r="AR54" s="306" t="n">
        <f aca="false">SUM(AP54/$AN$2)</f>
        <v>398.168425243878</v>
      </c>
      <c r="AS54" s="306" t="n">
        <v>0</v>
      </c>
      <c r="AT54" s="306"/>
      <c r="AU54" s="306"/>
      <c r="AV54" s="306" t="n">
        <v>398.17</v>
      </c>
      <c r="AW54" s="306" t="n">
        <f aca="false">SUM(AR54+AU54-AV54)</f>
        <v>-0.00157475612189728</v>
      </c>
      <c r="AX54" s="338"/>
      <c r="AY54" s="338"/>
      <c r="AZ54" s="338"/>
      <c r="BA54" s="338"/>
      <c r="BB54" s="338"/>
      <c r="BC54" s="338"/>
      <c r="BD54" s="338" t="n">
        <f aca="false">SUM(AX54+AY54+AZ54+BA54+BB54+BC54)</f>
        <v>0</v>
      </c>
      <c r="BE54" s="338" t="n">
        <f aca="false">SUM(AW54-BD54)</f>
        <v>-0.00157475612189728</v>
      </c>
      <c r="BF54" s="338" t="n">
        <f aca="false">SUM(BE54-AW54)</f>
        <v>0</v>
      </c>
      <c r="BG54" s="338"/>
      <c r="BH54" s="338" t="n">
        <v>0</v>
      </c>
      <c r="BI54" s="338" t="n">
        <v>250</v>
      </c>
      <c r="BJ54" s="338" t="n">
        <v>80</v>
      </c>
      <c r="BK54" s="338"/>
      <c r="BL54" s="338"/>
      <c r="BM54" s="307" t="n">
        <f aca="false">SUM(BJ54/BI54*100)</f>
        <v>32</v>
      </c>
    </row>
    <row r="55" customFormat="false" ht="12.75" hidden="true" customHeight="false" outlineLevel="0" collapsed="false">
      <c r="A55" s="333"/>
      <c r="B55" s="334"/>
      <c r="C55" s="334"/>
      <c r="D55" s="334"/>
      <c r="E55" s="334"/>
      <c r="F55" s="334"/>
      <c r="G55" s="334"/>
      <c r="H55" s="334"/>
      <c r="I55" s="335" t="n">
        <v>32131</v>
      </c>
      <c r="J55" s="336" t="s">
        <v>265</v>
      </c>
      <c r="K55" s="337" t="n">
        <v>1670</v>
      </c>
      <c r="L55" s="337" t="n">
        <v>3000</v>
      </c>
      <c r="M55" s="337" t="n">
        <v>3000</v>
      </c>
      <c r="N55" s="337" t="n">
        <v>1000</v>
      </c>
      <c r="O55" s="337" t="n">
        <v>1000</v>
      </c>
      <c r="P55" s="337" t="n">
        <v>1000</v>
      </c>
      <c r="Q55" s="337" t="n">
        <v>1000</v>
      </c>
      <c r="R55" s="337"/>
      <c r="S55" s="337" t="n">
        <v>1000</v>
      </c>
      <c r="T55" s="337"/>
      <c r="U55" s="337"/>
      <c r="V55" s="306" t="n">
        <f aca="false">S55/P55*100</f>
        <v>100</v>
      </c>
      <c r="W55" s="337" t="n">
        <v>1000</v>
      </c>
      <c r="X55" s="337" t="n">
        <v>9300</v>
      </c>
      <c r="Y55" s="337" t="n">
        <v>10000</v>
      </c>
      <c r="Z55" s="337" t="n">
        <v>10000</v>
      </c>
      <c r="AA55" s="337" t="n">
        <v>10000</v>
      </c>
      <c r="AB55" s="337" t="n">
        <v>1725</v>
      </c>
      <c r="AC55" s="337" t="n">
        <v>10000</v>
      </c>
      <c r="AD55" s="337" t="n">
        <v>2500</v>
      </c>
      <c r="AE55" s="337"/>
      <c r="AF55" s="337"/>
      <c r="AG55" s="340" t="n">
        <f aca="false">SUM(AD55+AE55-AF55)</f>
        <v>2500</v>
      </c>
      <c r="AH55" s="337" t="n">
        <v>3650</v>
      </c>
      <c r="AI55" s="337" t="n">
        <v>5000</v>
      </c>
      <c r="AJ55" s="338" t="n">
        <v>1950</v>
      </c>
      <c r="AK55" s="337" t="n">
        <v>5000</v>
      </c>
      <c r="AL55" s="337"/>
      <c r="AM55" s="337"/>
      <c r="AN55" s="338" t="n">
        <f aca="false">SUM(AK55+AL55-AM55)</f>
        <v>5000</v>
      </c>
      <c r="AO55" s="306" t="n">
        <f aca="false">SUM(AN55/$AN$2)</f>
        <v>663.61404207313</v>
      </c>
      <c r="AP55" s="338" t="n">
        <v>5000</v>
      </c>
      <c r="AQ55" s="338"/>
      <c r="AR55" s="306" t="n">
        <f aca="false">SUM(AP55/$AN$2)</f>
        <v>663.61404207313</v>
      </c>
      <c r="AS55" s="306" t="n">
        <v>26.54</v>
      </c>
      <c r="AT55" s="306" t="n">
        <v>26.54</v>
      </c>
      <c r="AU55" s="306"/>
      <c r="AV55" s="306"/>
      <c r="AW55" s="306" t="n">
        <f aca="false">SUM(AR55+AU55-AV55)</f>
        <v>663.61404207313</v>
      </c>
      <c r="AX55" s="338" t="n">
        <v>663.61</v>
      </c>
      <c r="AY55" s="338"/>
      <c r="AZ55" s="338"/>
      <c r="BA55" s="338"/>
      <c r="BB55" s="338"/>
      <c r="BC55" s="338"/>
      <c r="BD55" s="338" t="n">
        <f aca="false">SUM(AX55+AY55+AZ55+BA55+BB55+BC55)</f>
        <v>663.61</v>
      </c>
      <c r="BE55" s="338" t="n">
        <f aca="false">SUM(AW55-BD55)</f>
        <v>0.00404207313022198</v>
      </c>
      <c r="BF55" s="338" t="n">
        <f aca="false">SUM(BE55-AW55)</f>
        <v>-663.61</v>
      </c>
      <c r="BG55" s="338" t="n">
        <v>26.54</v>
      </c>
      <c r="BH55" s="338" t="n">
        <v>26.54</v>
      </c>
      <c r="BI55" s="338" t="n">
        <v>500</v>
      </c>
      <c r="BJ55" s="338" t="n">
        <v>289.04</v>
      </c>
      <c r="BK55" s="338"/>
      <c r="BL55" s="338"/>
      <c r="BM55" s="307" t="n">
        <f aca="false">SUM(BJ55/BI55*100)</f>
        <v>57.808</v>
      </c>
    </row>
    <row r="56" customFormat="false" ht="12.75" hidden="true" customHeight="false" outlineLevel="0" collapsed="false">
      <c r="A56" s="333"/>
      <c r="B56" s="334"/>
      <c r="C56" s="334"/>
      <c r="D56" s="334"/>
      <c r="E56" s="334"/>
      <c r="F56" s="334"/>
      <c r="G56" s="334"/>
      <c r="H56" s="334"/>
      <c r="I56" s="335" t="n">
        <v>322</v>
      </c>
      <c r="J56" s="336" t="s">
        <v>269</v>
      </c>
      <c r="K56" s="337" t="n">
        <f aca="false">SUM(K57:K65)</f>
        <v>218445.44</v>
      </c>
      <c r="L56" s="337" t="n">
        <f aca="false">SUM(L57:L65)</f>
        <v>184000</v>
      </c>
      <c r="M56" s="337" t="n">
        <f aca="false">SUM(M57:M65)</f>
        <v>184000</v>
      </c>
      <c r="N56" s="337" t="n">
        <f aca="false">SUM(N57:N65)</f>
        <v>146000</v>
      </c>
      <c r="O56" s="337" t="n">
        <f aca="false">SUM(O57:O65)</f>
        <v>146000</v>
      </c>
      <c r="P56" s="337" t="n">
        <f aca="false">SUM(P57:P65)</f>
        <v>127000</v>
      </c>
      <c r="Q56" s="337" t="n">
        <f aca="false">SUM(Q57:Q65)</f>
        <v>127000</v>
      </c>
      <c r="R56" s="337" t="n">
        <f aca="false">SUM(R57:R65)</f>
        <v>62539.5</v>
      </c>
      <c r="S56" s="337" t="n">
        <f aca="false">SUM(S57:S65)</f>
        <v>129000</v>
      </c>
      <c r="T56" s="337" t="n">
        <f aca="false">SUM(T57:T65)</f>
        <v>58913.15</v>
      </c>
      <c r="U56" s="337" t="n">
        <f aca="false">SUM(U57:U65)</f>
        <v>0</v>
      </c>
      <c r="V56" s="337" t="n">
        <f aca="false">SUM(V57:V65)</f>
        <v>888.888888888889</v>
      </c>
      <c r="W56" s="337" t="n">
        <f aca="false">SUM(W57:W65)</f>
        <v>132000</v>
      </c>
      <c r="X56" s="337" t="n">
        <f aca="false">SUM(X57:X65)</f>
        <v>148000</v>
      </c>
      <c r="Y56" s="337" t="n">
        <f aca="false">SUM(Y57:Y65)</f>
        <v>167000</v>
      </c>
      <c r="Z56" s="337" t="n">
        <f aca="false">SUM(Z57:Z65)</f>
        <v>156000</v>
      </c>
      <c r="AA56" s="337" t="n">
        <f aca="false">SUM(AA57:AA65)</f>
        <v>177000</v>
      </c>
      <c r="AB56" s="337" t="n">
        <f aca="false">SUM(AB57:AB65)</f>
        <v>44702.85</v>
      </c>
      <c r="AC56" s="337" t="n">
        <f aca="false">SUM(AC57:AC66)</f>
        <v>177000</v>
      </c>
      <c r="AD56" s="337" t="n">
        <f aca="false">SUM(AD57:AD66)</f>
        <v>220000</v>
      </c>
      <c r="AE56" s="337" t="n">
        <f aca="false">SUM(AE57:AE66)</f>
        <v>0</v>
      </c>
      <c r="AF56" s="337" t="n">
        <f aca="false">SUM(AF57:AF66)</f>
        <v>0</v>
      </c>
      <c r="AG56" s="337" t="n">
        <f aca="false">SUM(AG57:AG66)</f>
        <v>220000</v>
      </c>
      <c r="AH56" s="337" t="n">
        <f aca="false">SUM(AH57:AH66)</f>
        <v>106467.7</v>
      </c>
      <c r="AI56" s="337" t="n">
        <f aca="false">SUM(AI57:AI66)</f>
        <v>207000</v>
      </c>
      <c r="AJ56" s="337" t="n">
        <f aca="false">SUM(AJ57:AJ66)</f>
        <v>69059.75</v>
      </c>
      <c r="AK56" s="337" t="n">
        <f aca="false">SUM(AK57:AK66)</f>
        <v>203000</v>
      </c>
      <c r="AL56" s="337" t="n">
        <f aca="false">SUM(AL57:AL66)</f>
        <v>40000</v>
      </c>
      <c r="AM56" s="337" t="n">
        <f aca="false">SUM(AM57:AM66)</f>
        <v>0</v>
      </c>
      <c r="AN56" s="337" t="n">
        <f aca="false">SUM(AN57:AN67)</f>
        <v>243000</v>
      </c>
      <c r="AO56" s="306" t="n">
        <f aca="false">SUM(AN56/$AN$2)</f>
        <v>32251.6424447541</v>
      </c>
      <c r="AP56" s="337" t="n">
        <f aca="false">SUM(AP57:AP67)</f>
        <v>238000</v>
      </c>
      <c r="AQ56" s="337"/>
      <c r="AR56" s="306" t="n">
        <f aca="false">SUM(AP56/$AN$2)</f>
        <v>31588.028402681</v>
      </c>
      <c r="AS56" s="306"/>
      <c r="AT56" s="306" t="n">
        <f aca="false">SUM(AT57:AT67)</f>
        <v>13490.97</v>
      </c>
      <c r="AU56" s="306" t="n">
        <f aca="false">SUM(AU57:AU67)</f>
        <v>2000</v>
      </c>
      <c r="AV56" s="306" t="n">
        <f aca="false">SUM(AV57:AV67)</f>
        <v>0</v>
      </c>
      <c r="AW56" s="306" t="n">
        <f aca="false">SUM(AR56+AU56-AV56)</f>
        <v>33588.028402681</v>
      </c>
      <c r="AX56" s="338"/>
      <c r="AY56" s="338"/>
      <c r="AZ56" s="338"/>
      <c r="BA56" s="338"/>
      <c r="BB56" s="338"/>
      <c r="BC56" s="338"/>
      <c r="BD56" s="338" t="n">
        <f aca="false">SUM(AX56+AY56+AZ56+BA56+BB56+BC56)</f>
        <v>0</v>
      </c>
      <c r="BE56" s="338" t="n">
        <f aca="false">SUM(AW56-BD56)</f>
        <v>33588.028402681</v>
      </c>
      <c r="BF56" s="338" t="n">
        <f aca="false">SUM(BE56-AW56)</f>
        <v>0</v>
      </c>
      <c r="BG56" s="338" t="n">
        <f aca="false">SUM(BG57:BG67)</f>
        <v>18859.92</v>
      </c>
      <c r="BH56" s="338" t="n">
        <f aca="false">SUM(BH57:BH67)</f>
        <v>12208.84</v>
      </c>
      <c r="BI56" s="338" t="n">
        <f aca="false">SUM(BI57:BI67)</f>
        <v>32450</v>
      </c>
      <c r="BJ56" s="338" t="n">
        <f aca="false">SUM(BJ57:BJ67)</f>
        <v>13106</v>
      </c>
      <c r="BK56" s="338"/>
      <c r="BL56" s="338"/>
      <c r="BM56" s="307" t="n">
        <f aca="false">SUM(BJ56/BI56*100)</f>
        <v>40.3882896764253</v>
      </c>
    </row>
    <row r="57" customFormat="false" ht="12.75" hidden="true" customHeight="false" outlineLevel="0" collapsed="false">
      <c r="A57" s="333"/>
      <c r="B57" s="334"/>
      <c r="C57" s="334"/>
      <c r="D57" s="334"/>
      <c r="E57" s="334"/>
      <c r="F57" s="334"/>
      <c r="G57" s="334"/>
      <c r="H57" s="334"/>
      <c r="I57" s="335" t="n">
        <v>32211</v>
      </c>
      <c r="J57" s="336" t="s">
        <v>577</v>
      </c>
      <c r="K57" s="337" t="n">
        <v>24260.17</v>
      </c>
      <c r="L57" s="337" t="n">
        <v>10000</v>
      </c>
      <c r="M57" s="337" t="n">
        <v>10000</v>
      </c>
      <c r="N57" s="337" t="n">
        <v>8000</v>
      </c>
      <c r="O57" s="337" t="n">
        <v>8000</v>
      </c>
      <c r="P57" s="337" t="n">
        <v>10000</v>
      </c>
      <c r="Q57" s="337" t="n">
        <v>10000</v>
      </c>
      <c r="R57" s="337" t="n">
        <v>1159.38</v>
      </c>
      <c r="S57" s="337" t="n">
        <v>10000</v>
      </c>
      <c r="T57" s="337" t="n">
        <v>4564.53</v>
      </c>
      <c r="U57" s="337"/>
      <c r="V57" s="306" t="n">
        <f aca="false">S57/P57*100</f>
        <v>100</v>
      </c>
      <c r="W57" s="337" t="n">
        <v>10000</v>
      </c>
      <c r="X57" s="337" t="n">
        <v>10000</v>
      </c>
      <c r="Y57" s="337" t="n">
        <v>10000</v>
      </c>
      <c r="Z57" s="337" t="n">
        <v>6000</v>
      </c>
      <c r="AA57" s="337" t="n">
        <v>10000</v>
      </c>
      <c r="AB57" s="337" t="n">
        <v>1858.13</v>
      </c>
      <c r="AC57" s="337" t="n">
        <v>10000</v>
      </c>
      <c r="AD57" s="337" t="n">
        <v>15000</v>
      </c>
      <c r="AE57" s="337"/>
      <c r="AF57" s="337"/>
      <c r="AG57" s="340" t="n">
        <f aca="false">SUM(AD57+AE57-AF57)</f>
        <v>15000</v>
      </c>
      <c r="AH57" s="337" t="n">
        <v>10410.75</v>
      </c>
      <c r="AI57" s="337" t="n">
        <v>15000</v>
      </c>
      <c r="AJ57" s="338" t="n">
        <v>2804.81</v>
      </c>
      <c r="AK57" s="337" t="n">
        <v>10000</v>
      </c>
      <c r="AL57" s="337"/>
      <c r="AM57" s="337"/>
      <c r="AN57" s="338" t="n">
        <f aca="false">SUM(AK57+AL57-AM57)</f>
        <v>10000</v>
      </c>
      <c r="AO57" s="306" t="n">
        <f aca="false">SUM(AN57/$AN$2)</f>
        <v>1327.22808414626</v>
      </c>
      <c r="AP57" s="338" t="n">
        <v>10000</v>
      </c>
      <c r="AQ57" s="338"/>
      <c r="AR57" s="306" t="n">
        <f aca="false">SUM(AP57/$AN$2)</f>
        <v>1327.22808414626</v>
      </c>
      <c r="AS57" s="306" t="n">
        <v>950.92</v>
      </c>
      <c r="AT57" s="306" t="n">
        <v>950.92</v>
      </c>
      <c r="AU57" s="306"/>
      <c r="AV57" s="306"/>
      <c r="AW57" s="306" t="n">
        <f aca="false">SUM(AR57+AU57-AV57)</f>
        <v>1327.22808414626</v>
      </c>
      <c r="AX57" s="338" t="n">
        <v>1327.23</v>
      </c>
      <c r="AY57" s="338"/>
      <c r="AZ57" s="338"/>
      <c r="BA57" s="338"/>
      <c r="BB57" s="338"/>
      <c r="BC57" s="338"/>
      <c r="BD57" s="338" t="n">
        <f aca="false">SUM(AX57+AY57+AZ57+BA57+BB57+BC57)</f>
        <v>1327.23</v>
      </c>
      <c r="BE57" s="338" t="n">
        <f aca="false">SUM(AW57-BD57)</f>
        <v>-0.00191585373954695</v>
      </c>
      <c r="BF57" s="338" t="n">
        <f aca="false">SUM(BE57-AW57)</f>
        <v>-1327.23</v>
      </c>
      <c r="BG57" s="338" t="n">
        <v>1107.97</v>
      </c>
      <c r="BH57" s="338" t="n">
        <v>950.92</v>
      </c>
      <c r="BI57" s="338" t="n">
        <v>1400</v>
      </c>
      <c r="BJ57" s="338" t="n">
        <v>759.93</v>
      </c>
      <c r="BK57" s="338"/>
      <c r="BL57" s="338"/>
      <c r="BM57" s="307" t="n">
        <f aca="false">SUM(BJ57/BI57*100)</f>
        <v>54.2807142857143</v>
      </c>
    </row>
    <row r="58" customFormat="false" ht="12.75" hidden="true" customHeight="false" outlineLevel="0" collapsed="false">
      <c r="A58" s="333"/>
      <c r="B58" s="334"/>
      <c r="C58" s="334"/>
      <c r="D58" s="334"/>
      <c r="E58" s="334"/>
      <c r="F58" s="334"/>
      <c r="G58" s="334"/>
      <c r="H58" s="334"/>
      <c r="I58" s="335" t="n">
        <v>32211</v>
      </c>
      <c r="J58" s="336" t="s">
        <v>578</v>
      </c>
      <c r="K58" s="337" t="n">
        <v>5842.59</v>
      </c>
      <c r="L58" s="337" t="n">
        <v>3000</v>
      </c>
      <c r="M58" s="337" t="n">
        <v>3000</v>
      </c>
      <c r="N58" s="337" t="n">
        <v>4000</v>
      </c>
      <c r="O58" s="337" t="n">
        <v>4000</v>
      </c>
      <c r="P58" s="337" t="n">
        <v>3000</v>
      </c>
      <c r="Q58" s="337" t="n">
        <v>3000</v>
      </c>
      <c r="R58" s="337" t="n">
        <v>3187.5</v>
      </c>
      <c r="S58" s="337" t="n">
        <v>5000</v>
      </c>
      <c r="T58" s="337" t="n">
        <v>2296.29</v>
      </c>
      <c r="U58" s="337"/>
      <c r="V58" s="306" t="n">
        <f aca="false">S58/P58*100</f>
        <v>166.666666666667</v>
      </c>
      <c r="W58" s="337" t="n">
        <v>5000</v>
      </c>
      <c r="X58" s="337" t="n">
        <v>5000</v>
      </c>
      <c r="Y58" s="337" t="n">
        <v>5000</v>
      </c>
      <c r="Z58" s="337" t="n">
        <v>5000</v>
      </c>
      <c r="AA58" s="337" t="n">
        <v>5000</v>
      </c>
      <c r="AB58" s="337" t="n">
        <v>998.3</v>
      </c>
      <c r="AC58" s="337" t="n">
        <v>5000</v>
      </c>
      <c r="AD58" s="337" t="n">
        <v>15000</v>
      </c>
      <c r="AE58" s="337"/>
      <c r="AF58" s="337"/>
      <c r="AG58" s="340" t="n">
        <f aca="false">SUM(AD58+AE58-AF58)</f>
        <v>15000</v>
      </c>
      <c r="AH58" s="337" t="n">
        <v>2116.92</v>
      </c>
      <c r="AI58" s="337" t="n">
        <v>10000</v>
      </c>
      <c r="AJ58" s="338" t="n">
        <v>215.4</v>
      </c>
      <c r="AK58" s="337" t="n">
        <v>5000</v>
      </c>
      <c r="AL58" s="337"/>
      <c r="AM58" s="337"/>
      <c r="AN58" s="338" t="n">
        <f aca="false">SUM(AK58+AL58-AM58)</f>
        <v>5000</v>
      </c>
      <c r="AO58" s="306" t="n">
        <f aca="false">SUM(AN58/$AN$2)</f>
        <v>663.61404207313</v>
      </c>
      <c r="AP58" s="338" t="n">
        <v>15000</v>
      </c>
      <c r="AQ58" s="338"/>
      <c r="AR58" s="306" t="n">
        <f aca="false">SUM(AP58/$AN$2)</f>
        <v>1990.84212621939</v>
      </c>
      <c r="AS58" s="306" t="n">
        <v>965.88</v>
      </c>
      <c r="AT58" s="306" t="n">
        <v>965.88</v>
      </c>
      <c r="AU58" s="306"/>
      <c r="AV58" s="306"/>
      <c r="AW58" s="306" t="n">
        <f aca="false">SUM(AR58+AU58-AV58)</f>
        <v>1990.84212621939</v>
      </c>
      <c r="AX58" s="338"/>
      <c r="AY58" s="338"/>
      <c r="AZ58" s="338" t="n">
        <v>1990.84</v>
      </c>
      <c r="BA58" s="338"/>
      <c r="BB58" s="338"/>
      <c r="BC58" s="338"/>
      <c r="BD58" s="338" t="n">
        <f aca="false">SUM(AX58+AY58+AZ58+BA58+BB58+BC58)</f>
        <v>1990.84</v>
      </c>
      <c r="BE58" s="338" t="n">
        <f aca="false">SUM(AW58-BD58)</f>
        <v>0.00212621939067503</v>
      </c>
      <c r="BF58" s="338" t="n">
        <f aca="false">SUM(BE58-AW58)</f>
        <v>-1990.84</v>
      </c>
      <c r="BG58" s="338" t="n">
        <v>2034.19</v>
      </c>
      <c r="BH58" s="338" t="n">
        <v>965.88</v>
      </c>
      <c r="BI58" s="338" t="n">
        <v>2200</v>
      </c>
      <c r="BJ58" s="338" t="n">
        <v>249.45</v>
      </c>
      <c r="BK58" s="338"/>
      <c r="BL58" s="338"/>
      <c r="BM58" s="307" t="n">
        <f aca="false">SUM(BJ58/BI58*100)</f>
        <v>11.3386363636364</v>
      </c>
    </row>
    <row r="59" customFormat="false" ht="12.75" hidden="true" customHeight="false" outlineLevel="0" collapsed="false">
      <c r="A59" s="333"/>
      <c r="B59" s="334"/>
      <c r="C59" s="334"/>
      <c r="D59" s="334"/>
      <c r="E59" s="334"/>
      <c r="F59" s="334"/>
      <c r="G59" s="334"/>
      <c r="H59" s="334"/>
      <c r="I59" s="335" t="n">
        <v>32212</v>
      </c>
      <c r="J59" s="336" t="s">
        <v>579</v>
      </c>
      <c r="K59" s="337" t="n">
        <v>4710.17</v>
      </c>
      <c r="L59" s="337" t="n">
        <v>1000</v>
      </c>
      <c r="M59" s="337" t="n">
        <v>1000</v>
      </c>
      <c r="N59" s="337" t="n">
        <v>8000</v>
      </c>
      <c r="O59" s="337" t="n">
        <v>8000</v>
      </c>
      <c r="P59" s="337" t="n">
        <v>8000</v>
      </c>
      <c r="Q59" s="337" t="n">
        <v>8000</v>
      </c>
      <c r="R59" s="337" t="n">
        <v>7900</v>
      </c>
      <c r="S59" s="337" t="n">
        <v>8000</v>
      </c>
      <c r="T59" s="337" t="n">
        <v>6972.5</v>
      </c>
      <c r="U59" s="337"/>
      <c r="V59" s="306" t="n">
        <f aca="false">S59/P59*100</f>
        <v>100</v>
      </c>
      <c r="W59" s="337" t="n">
        <v>8000</v>
      </c>
      <c r="X59" s="337" t="n">
        <v>13000</v>
      </c>
      <c r="Y59" s="337" t="n">
        <v>13000</v>
      </c>
      <c r="Z59" s="337" t="n">
        <v>13000</v>
      </c>
      <c r="AA59" s="337" t="n">
        <v>15000</v>
      </c>
      <c r="AB59" s="337" t="n">
        <v>7278</v>
      </c>
      <c r="AC59" s="337" t="n">
        <v>15000</v>
      </c>
      <c r="AD59" s="337" t="n">
        <v>8000</v>
      </c>
      <c r="AE59" s="337"/>
      <c r="AF59" s="337"/>
      <c r="AG59" s="340" t="n">
        <f aca="false">SUM(AD59+AE59-AF59)</f>
        <v>8000</v>
      </c>
      <c r="AH59" s="337" t="n">
        <v>5200</v>
      </c>
      <c r="AI59" s="337" t="n">
        <v>8000</v>
      </c>
      <c r="AJ59" s="338" t="n">
        <v>0</v>
      </c>
      <c r="AK59" s="337" t="n">
        <v>5000</v>
      </c>
      <c r="AL59" s="337"/>
      <c r="AM59" s="337"/>
      <c r="AN59" s="338" t="n">
        <f aca="false">SUM(AK59+AL59-AM59)</f>
        <v>5000</v>
      </c>
      <c r="AO59" s="306" t="n">
        <f aca="false">SUM(AN59/$AN$2)</f>
        <v>663.61404207313</v>
      </c>
      <c r="AP59" s="338" t="n">
        <v>3000</v>
      </c>
      <c r="AQ59" s="338"/>
      <c r="AR59" s="306" t="n">
        <f aca="false">SUM(AP59/$AN$2)</f>
        <v>398.168425243878</v>
      </c>
      <c r="AS59" s="306"/>
      <c r="AT59" s="306"/>
      <c r="AU59" s="306"/>
      <c r="AV59" s="306"/>
      <c r="AW59" s="306" t="n">
        <f aca="false">SUM(AR59+AU59-AV59)</f>
        <v>398.168425243878</v>
      </c>
      <c r="AX59" s="338" t="n">
        <v>398.17</v>
      </c>
      <c r="AY59" s="338"/>
      <c r="AZ59" s="338"/>
      <c r="BA59" s="338"/>
      <c r="BB59" s="338"/>
      <c r="BC59" s="338"/>
      <c r="BD59" s="338" t="n">
        <f aca="false">SUM(AX59+AY59+AZ59+BA59+BB59+BC59)</f>
        <v>398.17</v>
      </c>
      <c r="BE59" s="338" t="n">
        <f aca="false">SUM(AW59-BD59)</f>
        <v>-0.00157475612189728</v>
      </c>
      <c r="BF59" s="338" t="n">
        <f aca="false">SUM(BE59-AW59)</f>
        <v>-398.17</v>
      </c>
      <c r="BG59" s="338"/>
      <c r="BH59" s="338" t="n">
        <v>0</v>
      </c>
      <c r="BI59" s="338" t="n">
        <v>200</v>
      </c>
      <c r="BJ59" s="338" t="n">
        <v>0</v>
      </c>
      <c r="BK59" s="338"/>
      <c r="BL59" s="338"/>
      <c r="BM59" s="307" t="n">
        <f aca="false">SUM(BJ59/BI59*100)</f>
        <v>0</v>
      </c>
    </row>
    <row r="60" customFormat="false" ht="12.75" hidden="true" customHeight="false" outlineLevel="0" collapsed="false">
      <c r="A60" s="333"/>
      <c r="B60" s="334"/>
      <c r="C60" s="334"/>
      <c r="D60" s="334"/>
      <c r="E60" s="334"/>
      <c r="F60" s="334"/>
      <c r="G60" s="334"/>
      <c r="H60" s="334"/>
      <c r="I60" s="335" t="n">
        <v>32231</v>
      </c>
      <c r="J60" s="336" t="s">
        <v>580</v>
      </c>
      <c r="K60" s="337" t="n">
        <v>61703.83</v>
      </c>
      <c r="L60" s="337" t="n">
        <v>100000</v>
      </c>
      <c r="M60" s="337" t="n">
        <v>100000</v>
      </c>
      <c r="N60" s="337" t="n">
        <v>80000</v>
      </c>
      <c r="O60" s="337" t="n">
        <v>80000</v>
      </c>
      <c r="P60" s="337" t="n">
        <v>50000</v>
      </c>
      <c r="Q60" s="337" t="n">
        <v>50000</v>
      </c>
      <c r="R60" s="337" t="n">
        <v>22715.36</v>
      </c>
      <c r="S60" s="337" t="n">
        <v>50000</v>
      </c>
      <c r="T60" s="337" t="n">
        <v>26170.2</v>
      </c>
      <c r="U60" s="337"/>
      <c r="V60" s="306" t="n">
        <f aca="false">S60/P60*100</f>
        <v>100</v>
      </c>
      <c r="W60" s="337" t="n">
        <v>55000</v>
      </c>
      <c r="X60" s="337" t="n">
        <v>54000</v>
      </c>
      <c r="Y60" s="337" t="n">
        <v>76000</v>
      </c>
      <c r="Z60" s="337" t="n">
        <v>54000</v>
      </c>
      <c r="AA60" s="337" t="n">
        <v>80000</v>
      </c>
      <c r="AB60" s="337" t="n">
        <v>8087.73</v>
      </c>
      <c r="AC60" s="337" t="n">
        <v>80000</v>
      </c>
      <c r="AD60" s="337" t="n">
        <v>60000</v>
      </c>
      <c r="AE60" s="337"/>
      <c r="AF60" s="337"/>
      <c r="AG60" s="340" t="n">
        <f aca="false">SUM(AD60+AE60-AF60)</f>
        <v>60000</v>
      </c>
      <c r="AH60" s="337" t="n">
        <v>29636.08</v>
      </c>
      <c r="AI60" s="337" t="n">
        <v>60000</v>
      </c>
      <c r="AJ60" s="338" t="n">
        <v>18715.83</v>
      </c>
      <c r="AK60" s="337" t="n">
        <v>60000</v>
      </c>
      <c r="AL60" s="337" t="n">
        <v>40000</v>
      </c>
      <c r="AM60" s="337"/>
      <c r="AN60" s="338" t="n">
        <f aca="false">SUM(AK60+AL60-AM60)</f>
        <v>100000</v>
      </c>
      <c r="AO60" s="306" t="n">
        <f aca="false">SUM(AN60/$AN$2)</f>
        <v>13272.2808414626</v>
      </c>
      <c r="AP60" s="338" t="n">
        <v>100000</v>
      </c>
      <c r="AQ60" s="338"/>
      <c r="AR60" s="306" t="n">
        <f aca="false">SUM(AP60/$AN$2)</f>
        <v>13272.2808414626</v>
      </c>
      <c r="AS60" s="306" t="n">
        <v>9147.18</v>
      </c>
      <c r="AT60" s="306" t="n">
        <v>9147.18</v>
      </c>
      <c r="AU60" s="306" t="n">
        <v>2000</v>
      </c>
      <c r="AV60" s="306"/>
      <c r="AW60" s="306" t="n">
        <f aca="false">SUM(AR60+AU60-AV60)</f>
        <v>15272.2808414626</v>
      </c>
      <c r="AX60" s="338"/>
      <c r="AY60" s="338"/>
      <c r="AZ60" s="338" t="n">
        <v>15272.28</v>
      </c>
      <c r="BA60" s="338"/>
      <c r="BB60" s="338"/>
      <c r="BC60" s="338"/>
      <c r="BD60" s="338" t="n">
        <f aca="false">SUM(AX60+AY60+AZ60+BA60+BB60+BC60)</f>
        <v>15272.28</v>
      </c>
      <c r="BE60" s="338" t="n">
        <f aca="false">SUM(AW60-BD60)</f>
        <v>0.000841462604512344</v>
      </c>
      <c r="BF60" s="338" t="n">
        <f aca="false">SUM(BE60-AW60)</f>
        <v>-15272.28</v>
      </c>
      <c r="BG60" s="338" t="n">
        <v>11366.24</v>
      </c>
      <c r="BH60" s="338" t="n">
        <v>7946.32</v>
      </c>
      <c r="BI60" s="338" t="n">
        <v>16000</v>
      </c>
      <c r="BJ60" s="338" t="n">
        <v>4790.42</v>
      </c>
      <c r="BK60" s="338"/>
      <c r="BL60" s="338"/>
      <c r="BM60" s="307" t="n">
        <f aca="false">SUM(BJ60/BI60*100)</f>
        <v>29.940125</v>
      </c>
    </row>
    <row r="61" customFormat="false" ht="12.75" hidden="true" customHeight="false" outlineLevel="0" collapsed="false">
      <c r="A61" s="333"/>
      <c r="B61" s="334"/>
      <c r="C61" s="334"/>
      <c r="D61" s="334"/>
      <c r="E61" s="334"/>
      <c r="F61" s="334"/>
      <c r="G61" s="334"/>
      <c r="H61" s="334"/>
      <c r="I61" s="335" t="n">
        <v>32231</v>
      </c>
      <c r="J61" s="336" t="s">
        <v>581</v>
      </c>
      <c r="K61" s="337" t="n">
        <v>48994.69</v>
      </c>
      <c r="L61" s="337" t="n">
        <v>50000</v>
      </c>
      <c r="M61" s="337" t="n">
        <v>50000</v>
      </c>
      <c r="N61" s="337" t="n">
        <v>20000</v>
      </c>
      <c r="O61" s="337" t="n">
        <v>20000</v>
      </c>
      <c r="P61" s="337" t="n">
        <v>28000</v>
      </c>
      <c r="Q61" s="337" t="n">
        <v>28000</v>
      </c>
      <c r="R61" s="337" t="n">
        <v>17223.27</v>
      </c>
      <c r="S61" s="337" t="n">
        <v>28000</v>
      </c>
      <c r="T61" s="337" t="n">
        <v>9032.83</v>
      </c>
      <c r="U61" s="337"/>
      <c r="V61" s="306" t="n">
        <f aca="false">S61/P61*100</f>
        <v>100</v>
      </c>
      <c r="W61" s="337" t="n">
        <v>28000</v>
      </c>
      <c r="X61" s="337" t="n">
        <v>20000</v>
      </c>
      <c r="Y61" s="337" t="n">
        <v>20000</v>
      </c>
      <c r="Z61" s="337" t="n">
        <v>20000</v>
      </c>
      <c r="AA61" s="337" t="n">
        <v>20000</v>
      </c>
      <c r="AB61" s="337" t="n">
        <v>13090.92</v>
      </c>
      <c r="AC61" s="337" t="n">
        <v>20000</v>
      </c>
      <c r="AD61" s="337" t="n">
        <v>40000</v>
      </c>
      <c r="AE61" s="337"/>
      <c r="AF61" s="337"/>
      <c r="AG61" s="340" t="n">
        <f aca="false">SUM(AD61+AE61-AF61)</f>
        <v>40000</v>
      </c>
      <c r="AH61" s="337" t="n">
        <v>18059.09</v>
      </c>
      <c r="AI61" s="337" t="n">
        <v>40000</v>
      </c>
      <c r="AJ61" s="338" t="n">
        <v>26889.33</v>
      </c>
      <c r="AK61" s="337" t="n">
        <v>50000</v>
      </c>
      <c r="AL61" s="337"/>
      <c r="AM61" s="337"/>
      <c r="AN61" s="338" t="n">
        <f aca="false">SUM(AK61+AL61-AM61)</f>
        <v>50000</v>
      </c>
      <c r="AO61" s="306" t="n">
        <f aca="false">SUM(AN61/$AN$2)</f>
        <v>6636.1404207313</v>
      </c>
      <c r="AP61" s="338" t="n">
        <v>50000</v>
      </c>
      <c r="AQ61" s="338"/>
      <c r="AR61" s="306" t="n">
        <f aca="false">SUM(AP61/$AN$2)</f>
        <v>6636.1404207313</v>
      </c>
      <c r="AS61" s="306" t="n">
        <v>169.66</v>
      </c>
      <c r="AT61" s="306" t="n">
        <v>169.66</v>
      </c>
      <c r="AU61" s="306"/>
      <c r="AV61" s="306"/>
      <c r="AW61" s="306" t="n">
        <f aca="false">SUM(AR61+AU61-AV61)</f>
        <v>6636.1404207313</v>
      </c>
      <c r="AX61" s="338"/>
      <c r="AY61" s="338"/>
      <c r="AZ61" s="338"/>
      <c r="BA61" s="338" t="n">
        <v>6636.14</v>
      </c>
      <c r="BB61" s="338"/>
      <c r="BC61" s="338"/>
      <c r="BD61" s="338" t="n">
        <f aca="false">SUM(AX61+AY61+AZ61+BA61+BB61+BC61)</f>
        <v>6636.14</v>
      </c>
      <c r="BE61" s="338" t="n">
        <f aca="false">SUM(AW61-BD61)</f>
        <v>0.000420731302256172</v>
      </c>
      <c r="BF61" s="338" t="n">
        <f aca="false">SUM(BE61-AW61)</f>
        <v>-6636.14</v>
      </c>
      <c r="BG61" s="338" t="n">
        <v>204.59</v>
      </c>
      <c r="BH61" s="338" t="n">
        <v>132.14</v>
      </c>
      <c r="BI61" s="338" t="n">
        <v>6300</v>
      </c>
      <c r="BJ61" s="338" t="n">
        <v>3078.45</v>
      </c>
      <c r="BK61" s="338"/>
      <c r="BL61" s="338"/>
      <c r="BM61" s="307" t="n">
        <f aca="false">SUM(BJ61/BI61*100)</f>
        <v>48.8642857142857</v>
      </c>
    </row>
    <row r="62" customFormat="false" ht="12.75" hidden="true" customHeight="false" outlineLevel="0" collapsed="false">
      <c r="A62" s="333"/>
      <c r="B62" s="334"/>
      <c r="C62" s="334"/>
      <c r="D62" s="334"/>
      <c r="E62" s="334"/>
      <c r="F62" s="334"/>
      <c r="G62" s="334"/>
      <c r="H62" s="334"/>
      <c r="I62" s="335" t="n">
        <v>32231</v>
      </c>
      <c r="J62" s="336" t="s">
        <v>582</v>
      </c>
      <c r="K62" s="337"/>
      <c r="L62" s="337"/>
      <c r="M62" s="337"/>
      <c r="N62" s="337" t="n">
        <v>14000</v>
      </c>
      <c r="O62" s="337" t="n">
        <v>14000</v>
      </c>
      <c r="P62" s="337" t="n">
        <v>16000</v>
      </c>
      <c r="Q62" s="337" t="n">
        <v>16000</v>
      </c>
      <c r="R62" s="337" t="n">
        <v>6145.96</v>
      </c>
      <c r="S62" s="337" t="n">
        <v>16000</v>
      </c>
      <c r="T62" s="337" t="n">
        <v>5319.12</v>
      </c>
      <c r="U62" s="337"/>
      <c r="V62" s="306" t="n">
        <f aca="false">S62/P62*100</f>
        <v>100</v>
      </c>
      <c r="W62" s="337" t="n">
        <v>15000</v>
      </c>
      <c r="X62" s="337" t="n">
        <v>18000</v>
      </c>
      <c r="Y62" s="337" t="n">
        <v>18000</v>
      </c>
      <c r="Z62" s="337" t="n">
        <v>18000</v>
      </c>
      <c r="AA62" s="337" t="n">
        <v>20000</v>
      </c>
      <c r="AB62" s="337" t="n">
        <v>6721.38</v>
      </c>
      <c r="AC62" s="337" t="n">
        <v>20000</v>
      </c>
      <c r="AD62" s="337" t="n">
        <v>20000</v>
      </c>
      <c r="AE62" s="337"/>
      <c r="AF62" s="337"/>
      <c r="AG62" s="340" t="n">
        <f aca="false">SUM(AD62+AE62-AF62)</f>
        <v>20000</v>
      </c>
      <c r="AH62" s="337" t="n">
        <v>7601.83</v>
      </c>
      <c r="AI62" s="337" t="n">
        <v>15000</v>
      </c>
      <c r="AJ62" s="338" t="n">
        <v>7096.47</v>
      </c>
      <c r="AK62" s="337" t="n">
        <v>15000</v>
      </c>
      <c r="AL62" s="337"/>
      <c r="AM62" s="337"/>
      <c r="AN62" s="338" t="n">
        <f aca="false">SUM(AK62+AL62-AM62)</f>
        <v>15000</v>
      </c>
      <c r="AO62" s="306" t="n">
        <f aca="false">SUM(AN62/$AN$2)</f>
        <v>1990.84212621939</v>
      </c>
      <c r="AP62" s="338" t="n">
        <v>15000</v>
      </c>
      <c r="AQ62" s="338"/>
      <c r="AR62" s="306" t="n">
        <f aca="false">SUM(AP62/$AN$2)</f>
        <v>1990.84212621939</v>
      </c>
      <c r="AS62" s="306" t="n">
        <v>664.3</v>
      </c>
      <c r="AT62" s="306" t="n">
        <v>664.3</v>
      </c>
      <c r="AU62" s="306"/>
      <c r="AV62" s="306"/>
      <c r="AW62" s="306" t="n">
        <f aca="false">SUM(AR62+AU62-AV62)</f>
        <v>1990.84212621939</v>
      </c>
      <c r="AX62" s="338" t="n">
        <v>200</v>
      </c>
      <c r="AY62" s="338"/>
      <c r="AZ62" s="338"/>
      <c r="BA62" s="338" t="n">
        <v>1790.84</v>
      </c>
      <c r="BB62" s="338"/>
      <c r="BC62" s="338"/>
      <c r="BD62" s="338" t="n">
        <f aca="false">SUM(AX62+AY62+AZ62+BA62+BB62+BC62)</f>
        <v>1990.84</v>
      </c>
      <c r="BE62" s="338" t="n">
        <f aca="false">SUM(AW62-BD62)</f>
        <v>0.00212621939067503</v>
      </c>
      <c r="BF62" s="338" t="n">
        <f aca="false">SUM(BE62-AW62)</f>
        <v>-1990.84</v>
      </c>
      <c r="BG62" s="338" t="n">
        <v>1347.52</v>
      </c>
      <c r="BH62" s="338" t="n">
        <v>664.3</v>
      </c>
      <c r="BI62" s="338" t="n">
        <v>2000</v>
      </c>
      <c r="BJ62" s="338" t="n">
        <v>940.3</v>
      </c>
      <c r="BK62" s="338"/>
      <c r="BL62" s="338"/>
      <c r="BM62" s="307" t="n">
        <f aca="false">SUM(BJ62/BI62*100)</f>
        <v>47.015</v>
      </c>
    </row>
    <row r="63" customFormat="false" ht="12.75" hidden="true" customHeight="false" outlineLevel="0" collapsed="false">
      <c r="A63" s="333"/>
      <c r="B63" s="334"/>
      <c r="C63" s="334"/>
      <c r="D63" s="334"/>
      <c r="E63" s="334"/>
      <c r="F63" s="334"/>
      <c r="G63" s="334"/>
      <c r="H63" s="334"/>
      <c r="I63" s="335" t="n">
        <v>32231</v>
      </c>
      <c r="J63" s="336" t="s">
        <v>583</v>
      </c>
      <c r="K63" s="337" t="n">
        <v>60498.47</v>
      </c>
      <c r="L63" s="337"/>
      <c r="M63" s="337" t="n">
        <v>0</v>
      </c>
      <c r="N63" s="337" t="n">
        <v>10000</v>
      </c>
      <c r="O63" s="337" t="n">
        <v>10000</v>
      </c>
      <c r="P63" s="337" t="n">
        <v>9000</v>
      </c>
      <c r="Q63" s="337" t="n">
        <v>9000</v>
      </c>
      <c r="R63" s="337" t="n">
        <v>2180.43</v>
      </c>
      <c r="S63" s="337" t="n">
        <v>8000</v>
      </c>
      <c r="T63" s="337" t="n">
        <v>3901.43</v>
      </c>
      <c r="U63" s="337"/>
      <c r="V63" s="306" t="n">
        <f aca="false">S63/P63*100</f>
        <v>88.8888888888889</v>
      </c>
      <c r="W63" s="337" t="n">
        <v>8000</v>
      </c>
      <c r="X63" s="337" t="n">
        <v>10000</v>
      </c>
      <c r="Y63" s="337" t="n">
        <v>10000</v>
      </c>
      <c r="Z63" s="337" t="n">
        <v>10000</v>
      </c>
      <c r="AA63" s="337" t="n">
        <v>12000</v>
      </c>
      <c r="AB63" s="337" t="n">
        <v>3380.65</v>
      </c>
      <c r="AC63" s="337" t="n">
        <v>6000</v>
      </c>
      <c r="AD63" s="337" t="n">
        <v>6000</v>
      </c>
      <c r="AE63" s="337"/>
      <c r="AF63" s="337"/>
      <c r="AG63" s="340" t="n">
        <f aca="false">SUM(AD63+AE63-AF63)</f>
        <v>6000</v>
      </c>
      <c r="AH63" s="337" t="n">
        <v>5860.37</v>
      </c>
      <c r="AI63" s="337" t="n">
        <v>8000</v>
      </c>
      <c r="AJ63" s="338" t="n">
        <v>4295.77</v>
      </c>
      <c r="AK63" s="337" t="n">
        <v>8000</v>
      </c>
      <c r="AL63" s="337"/>
      <c r="AM63" s="337"/>
      <c r="AN63" s="338" t="n">
        <f aca="false">SUM(AK63+AL63-AM63)</f>
        <v>8000</v>
      </c>
      <c r="AO63" s="306" t="n">
        <f aca="false">SUM(AN63/$AN$2)</f>
        <v>1061.78246731701</v>
      </c>
      <c r="AP63" s="338" t="n">
        <v>8000</v>
      </c>
      <c r="AQ63" s="338"/>
      <c r="AR63" s="306" t="n">
        <f aca="false">SUM(AP63/$AN$2)</f>
        <v>1061.78246731701</v>
      </c>
      <c r="AS63" s="306" t="n">
        <v>229.14</v>
      </c>
      <c r="AT63" s="306" t="n">
        <v>229.14</v>
      </c>
      <c r="AU63" s="306"/>
      <c r="AV63" s="306"/>
      <c r="AW63" s="306" t="n">
        <f aca="false">SUM(AR63+AU63-AV63)</f>
        <v>1061.78246731701</v>
      </c>
      <c r="AX63" s="338" t="n">
        <v>1061.78</v>
      </c>
      <c r="AY63" s="338"/>
      <c r="AZ63" s="338"/>
      <c r="BA63" s="338"/>
      <c r="BB63" s="338"/>
      <c r="BC63" s="338"/>
      <c r="BD63" s="338" t="n">
        <f aca="false">SUM(AX63+AY63+AZ63+BA63+BB63+BC63)</f>
        <v>1061.78</v>
      </c>
      <c r="BE63" s="338" t="n">
        <f aca="false">SUM(AW63-BD63)</f>
        <v>0.00246731700849523</v>
      </c>
      <c r="BF63" s="338" t="n">
        <f aca="false">SUM(BE63-AW63)</f>
        <v>-1061.78</v>
      </c>
      <c r="BG63" s="338" t="n">
        <v>691.8</v>
      </c>
      <c r="BH63" s="338" t="n">
        <v>229.14</v>
      </c>
      <c r="BI63" s="338" t="n">
        <v>1100</v>
      </c>
      <c r="BJ63" s="338" t="n">
        <v>792.83</v>
      </c>
      <c r="BK63" s="338"/>
      <c r="BL63" s="338"/>
      <c r="BM63" s="307" t="n">
        <f aca="false">SUM(BJ63/BI63*100)</f>
        <v>72.0754545454546</v>
      </c>
    </row>
    <row r="64" customFormat="false" ht="12.75" hidden="true" customHeight="false" outlineLevel="0" collapsed="false">
      <c r="A64" s="333"/>
      <c r="B64" s="334"/>
      <c r="C64" s="334"/>
      <c r="D64" s="334"/>
      <c r="E64" s="334"/>
      <c r="F64" s="334"/>
      <c r="G64" s="334"/>
      <c r="H64" s="334"/>
      <c r="I64" s="335" t="n">
        <v>32231</v>
      </c>
      <c r="J64" s="336" t="s">
        <v>584</v>
      </c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06"/>
      <c r="W64" s="337"/>
      <c r="X64" s="337"/>
      <c r="Y64" s="337"/>
      <c r="Z64" s="337"/>
      <c r="AA64" s="337"/>
      <c r="AB64" s="337"/>
      <c r="AC64" s="337" t="n">
        <v>6000</v>
      </c>
      <c r="AD64" s="337" t="n">
        <v>6000</v>
      </c>
      <c r="AE64" s="337"/>
      <c r="AF64" s="337"/>
      <c r="AG64" s="340" t="n">
        <f aca="false">SUM(AD64+AE64-AF64)</f>
        <v>6000</v>
      </c>
      <c r="AH64" s="337" t="n">
        <v>4530.8</v>
      </c>
      <c r="AI64" s="337" t="n">
        <v>6000</v>
      </c>
      <c r="AJ64" s="338" t="n">
        <v>5050.77</v>
      </c>
      <c r="AK64" s="337" t="n">
        <v>10000</v>
      </c>
      <c r="AL64" s="337"/>
      <c r="AM64" s="337"/>
      <c r="AN64" s="338" t="n">
        <f aca="false">SUM(AK64+AL64-AM64)</f>
        <v>10000</v>
      </c>
      <c r="AO64" s="306" t="n">
        <f aca="false">SUM(AN64/$AN$2)</f>
        <v>1327.22808414626</v>
      </c>
      <c r="AP64" s="338" t="n">
        <v>20000</v>
      </c>
      <c r="AQ64" s="338"/>
      <c r="AR64" s="306" t="n">
        <f aca="false">SUM(AP64/$AN$2)</f>
        <v>2654.45616829252</v>
      </c>
      <c r="AS64" s="306" t="n">
        <v>1074.08</v>
      </c>
      <c r="AT64" s="306" t="n">
        <v>1074.08</v>
      </c>
      <c r="AU64" s="306"/>
      <c r="AV64" s="306"/>
      <c r="AW64" s="306" t="n">
        <f aca="false">SUM(AR64+AU64-AV64)</f>
        <v>2654.45616829252</v>
      </c>
      <c r="AX64" s="338" t="n">
        <v>2654.46</v>
      </c>
      <c r="AY64" s="338"/>
      <c r="AZ64" s="338"/>
      <c r="BA64" s="338"/>
      <c r="BB64" s="338"/>
      <c r="BC64" s="338"/>
      <c r="BD64" s="338" t="n">
        <f aca="false">SUM(AX64+AY64+AZ64+BA64+BB64+BC64)</f>
        <v>2654.46</v>
      </c>
      <c r="BE64" s="338" t="n">
        <f aca="false">SUM(AW64-BD64)</f>
        <v>-0.00383170747909389</v>
      </c>
      <c r="BF64" s="338" t="n">
        <f aca="false">SUM(BE64-AW64)</f>
        <v>-2654.46</v>
      </c>
      <c r="BG64" s="338" t="n">
        <v>1723.46</v>
      </c>
      <c r="BH64" s="338" t="n">
        <v>1074.08</v>
      </c>
      <c r="BI64" s="338" t="n">
        <v>2500</v>
      </c>
      <c r="BJ64" s="338" t="n">
        <v>801.36</v>
      </c>
      <c r="BK64" s="338"/>
      <c r="BL64" s="338"/>
      <c r="BM64" s="307" t="n">
        <f aca="false">SUM(BJ64/BI64*100)</f>
        <v>32.0544</v>
      </c>
    </row>
    <row r="65" customFormat="false" ht="12.75" hidden="true" customHeight="false" outlineLevel="0" collapsed="false">
      <c r="A65" s="333"/>
      <c r="B65" s="334"/>
      <c r="C65" s="334"/>
      <c r="D65" s="334"/>
      <c r="E65" s="334"/>
      <c r="F65" s="334"/>
      <c r="G65" s="334"/>
      <c r="H65" s="334"/>
      <c r="I65" s="335" t="n">
        <v>32251</v>
      </c>
      <c r="J65" s="336" t="s">
        <v>585</v>
      </c>
      <c r="K65" s="337" t="n">
        <v>12435.52</v>
      </c>
      <c r="L65" s="337" t="n">
        <v>20000</v>
      </c>
      <c r="M65" s="337" t="n">
        <v>20000</v>
      </c>
      <c r="N65" s="337" t="n">
        <v>2000</v>
      </c>
      <c r="O65" s="337" t="n">
        <v>2000</v>
      </c>
      <c r="P65" s="337" t="n">
        <v>3000</v>
      </c>
      <c r="Q65" s="337" t="n">
        <v>3000</v>
      </c>
      <c r="R65" s="337" t="n">
        <v>2027.6</v>
      </c>
      <c r="S65" s="337" t="n">
        <v>4000</v>
      </c>
      <c r="T65" s="337" t="n">
        <v>656.25</v>
      </c>
      <c r="U65" s="337"/>
      <c r="V65" s="306" t="n">
        <f aca="false">S65/P65*100</f>
        <v>133.333333333333</v>
      </c>
      <c r="W65" s="337" t="n">
        <v>3000</v>
      </c>
      <c r="X65" s="337" t="n">
        <v>18000</v>
      </c>
      <c r="Y65" s="337" t="n">
        <v>15000</v>
      </c>
      <c r="Z65" s="337" t="n">
        <v>30000</v>
      </c>
      <c r="AA65" s="337" t="n">
        <v>15000</v>
      </c>
      <c r="AB65" s="337" t="n">
        <v>3287.74</v>
      </c>
      <c r="AC65" s="337" t="n">
        <v>15000</v>
      </c>
      <c r="AD65" s="337" t="n">
        <v>15000</v>
      </c>
      <c r="AE65" s="337"/>
      <c r="AF65" s="337"/>
      <c r="AG65" s="340" t="n">
        <f aca="false">SUM(AD65+AE65-AF65)</f>
        <v>15000</v>
      </c>
      <c r="AH65" s="337" t="n">
        <v>526.11</v>
      </c>
      <c r="AI65" s="337" t="n">
        <v>10000</v>
      </c>
      <c r="AJ65" s="338" t="n">
        <v>3009.37</v>
      </c>
      <c r="AK65" s="337" t="n">
        <v>10000</v>
      </c>
      <c r="AL65" s="337"/>
      <c r="AM65" s="337"/>
      <c r="AN65" s="338" t="n">
        <f aca="false">SUM(AK65+AL65-AM65)</f>
        <v>10000</v>
      </c>
      <c r="AO65" s="306" t="n">
        <f aca="false">SUM(AN65/$AN$2)</f>
        <v>1327.22808414626</v>
      </c>
      <c r="AP65" s="338" t="n">
        <v>5000</v>
      </c>
      <c r="AQ65" s="338"/>
      <c r="AR65" s="306" t="n">
        <f aca="false">SUM(AP65/$AN$2)</f>
        <v>663.61404207313</v>
      </c>
      <c r="AS65" s="306" t="n">
        <v>289.81</v>
      </c>
      <c r="AT65" s="306" t="n">
        <v>289.81</v>
      </c>
      <c r="AU65" s="306"/>
      <c r="AV65" s="306"/>
      <c r="AW65" s="306" t="n">
        <f aca="false">SUM(AR65+AU65-AV65)</f>
        <v>663.61404207313</v>
      </c>
      <c r="AX65" s="338" t="n">
        <v>663.61</v>
      </c>
      <c r="AY65" s="338"/>
      <c r="AZ65" s="338"/>
      <c r="BA65" s="338"/>
      <c r="BB65" s="338"/>
      <c r="BC65" s="338"/>
      <c r="BD65" s="338" t="n">
        <f aca="false">SUM(AX65+AY65+AZ65+BA65+BB65+BC65)</f>
        <v>663.61</v>
      </c>
      <c r="BE65" s="338" t="n">
        <f aca="false">SUM(AW65-BD65)</f>
        <v>0.00404207313022198</v>
      </c>
      <c r="BF65" s="338" t="n">
        <f aca="false">SUM(BE65-AW65)</f>
        <v>-663.61</v>
      </c>
      <c r="BG65" s="338" t="n">
        <v>384.15</v>
      </c>
      <c r="BH65" s="338" t="n">
        <v>246.06</v>
      </c>
      <c r="BI65" s="338" t="n">
        <v>500</v>
      </c>
      <c r="BJ65" s="338" t="n">
        <v>1427.66</v>
      </c>
      <c r="BK65" s="338"/>
      <c r="BL65" s="338"/>
      <c r="BM65" s="307" t="n">
        <f aca="false">SUM(BJ65/BI65*100)</f>
        <v>285.532</v>
      </c>
    </row>
    <row r="66" customFormat="false" ht="12.75" hidden="true" customHeight="false" outlineLevel="0" collapsed="false">
      <c r="A66" s="333"/>
      <c r="B66" s="334"/>
      <c r="C66" s="334"/>
      <c r="D66" s="334"/>
      <c r="E66" s="334"/>
      <c r="F66" s="334"/>
      <c r="G66" s="334"/>
      <c r="H66" s="334"/>
      <c r="I66" s="335" t="n">
        <v>32271</v>
      </c>
      <c r="J66" s="336" t="s">
        <v>586</v>
      </c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06"/>
      <c r="W66" s="337"/>
      <c r="X66" s="337"/>
      <c r="Y66" s="337"/>
      <c r="Z66" s="337"/>
      <c r="AA66" s="337"/>
      <c r="AB66" s="337"/>
      <c r="AC66" s="337"/>
      <c r="AD66" s="337" t="n">
        <v>35000</v>
      </c>
      <c r="AE66" s="337"/>
      <c r="AF66" s="337"/>
      <c r="AG66" s="340" t="n">
        <f aca="false">SUM(AD66+AE66-AF66)</f>
        <v>35000</v>
      </c>
      <c r="AH66" s="337" t="n">
        <v>22525.75</v>
      </c>
      <c r="AI66" s="337" t="n">
        <v>35000</v>
      </c>
      <c r="AJ66" s="338" t="n">
        <v>982</v>
      </c>
      <c r="AK66" s="337" t="n">
        <v>30000</v>
      </c>
      <c r="AL66" s="337"/>
      <c r="AM66" s="337"/>
      <c r="AN66" s="338" t="n">
        <f aca="false">SUM(AK66+AL66-AM66)</f>
        <v>30000</v>
      </c>
      <c r="AO66" s="306" t="n">
        <f aca="false">SUM(AN66/$AN$2)</f>
        <v>3981.68425243878</v>
      </c>
      <c r="AP66" s="338" t="n">
        <v>10000</v>
      </c>
      <c r="AQ66" s="338"/>
      <c r="AR66" s="306" t="n">
        <f aca="false">SUM(AP66/$AN$2)</f>
        <v>1327.22808414626</v>
      </c>
      <c r="AS66" s="306"/>
      <c r="AT66" s="306"/>
      <c r="AU66" s="306"/>
      <c r="AV66" s="306"/>
      <c r="AW66" s="306" t="n">
        <f aca="false">SUM(AR66+AU66-AV66)</f>
        <v>1327.22808414626</v>
      </c>
      <c r="AX66" s="338" t="n">
        <v>1327.23</v>
      </c>
      <c r="AY66" s="338"/>
      <c r="AZ66" s="338"/>
      <c r="BA66" s="338"/>
      <c r="BB66" s="338"/>
      <c r="BC66" s="338"/>
      <c r="BD66" s="338" t="n">
        <f aca="false">SUM(AX66+AY66+AZ66+BA66+BB66+BC66)</f>
        <v>1327.23</v>
      </c>
      <c r="BE66" s="338" t="n">
        <f aca="false">SUM(AW66-BD66)</f>
        <v>-0.00191585373954695</v>
      </c>
      <c r="BF66" s="338" t="n">
        <f aca="false">SUM(BE66-AW66)</f>
        <v>-1327.23</v>
      </c>
      <c r="BG66" s="338"/>
      <c r="BH66" s="338" t="n">
        <v>0</v>
      </c>
      <c r="BI66" s="338"/>
      <c r="BJ66" s="338"/>
      <c r="BK66" s="338"/>
      <c r="BL66" s="338"/>
      <c r="BM66" s="307" t="n">
        <v>0</v>
      </c>
    </row>
    <row r="67" customFormat="false" ht="12.75" hidden="true" customHeight="false" outlineLevel="0" collapsed="false">
      <c r="A67" s="333"/>
      <c r="B67" s="334"/>
      <c r="C67" s="334"/>
      <c r="D67" s="334"/>
      <c r="E67" s="334"/>
      <c r="F67" s="334"/>
      <c r="G67" s="334"/>
      <c r="H67" s="334"/>
      <c r="I67" s="335" t="n">
        <v>32271</v>
      </c>
      <c r="J67" s="336" t="s">
        <v>587</v>
      </c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06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40"/>
      <c r="AH67" s="337"/>
      <c r="AI67" s="337"/>
      <c r="AJ67" s="338"/>
      <c r="AK67" s="337"/>
      <c r="AL67" s="337"/>
      <c r="AM67" s="337"/>
      <c r="AN67" s="338"/>
      <c r="AO67" s="306" t="n">
        <f aca="false">SUM(AN67/$AN$2)</f>
        <v>0</v>
      </c>
      <c r="AP67" s="338" t="n">
        <v>2000</v>
      </c>
      <c r="AQ67" s="338"/>
      <c r="AR67" s="306" t="n">
        <f aca="false">SUM(AP67/$AN$2)</f>
        <v>265.445616829252</v>
      </c>
      <c r="AS67" s="306"/>
      <c r="AT67" s="306"/>
      <c r="AU67" s="306"/>
      <c r="AV67" s="306"/>
      <c r="AW67" s="306" t="n">
        <f aca="false">SUM(AR67+AU67-AV67)</f>
        <v>265.445616829252</v>
      </c>
      <c r="AX67" s="338" t="n">
        <v>265.45</v>
      </c>
      <c r="AY67" s="338"/>
      <c r="AZ67" s="338"/>
      <c r="BA67" s="338"/>
      <c r="BB67" s="338"/>
      <c r="BC67" s="338"/>
      <c r="BD67" s="338" t="n">
        <f aca="false">SUM(AX67+AY67+AZ67+BA67+BB67+BC67)</f>
        <v>265.45</v>
      </c>
      <c r="BE67" s="338" t="n">
        <f aca="false">SUM(AW67-BD67)</f>
        <v>-0.00438317074787165</v>
      </c>
      <c r="BF67" s="338" t="n">
        <f aca="false">SUM(BE67-AW67)</f>
        <v>-265.45</v>
      </c>
      <c r="BG67" s="338"/>
      <c r="BH67" s="338" t="n">
        <v>0</v>
      </c>
      <c r="BI67" s="338" t="n">
        <v>250</v>
      </c>
      <c r="BJ67" s="338" t="n">
        <v>265.6</v>
      </c>
      <c r="BK67" s="338"/>
      <c r="BL67" s="338"/>
      <c r="BM67" s="307" t="n">
        <f aca="false">SUM(BJ67/BI67*100)</f>
        <v>106.24</v>
      </c>
    </row>
    <row r="68" customFormat="false" ht="12.75" hidden="true" customHeight="false" outlineLevel="0" collapsed="false">
      <c r="A68" s="333"/>
      <c r="B68" s="334"/>
      <c r="C68" s="334"/>
      <c r="D68" s="334"/>
      <c r="E68" s="334"/>
      <c r="F68" s="334"/>
      <c r="G68" s="334"/>
      <c r="H68" s="334"/>
      <c r="I68" s="335" t="n">
        <v>323</v>
      </c>
      <c r="J68" s="336" t="s">
        <v>283</v>
      </c>
      <c r="K68" s="337" t="n">
        <f aca="false">SUM(K69:K107)</f>
        <v>511849.45</v>
      </c>
      <c r="L68" s="337" t="n">
        <f aca="false">SUM(L69:L107)</f>
        <v>173000</v>
      </c>
      <c r="M68" s="337" t="n">
        <f aca="false">SUM(M69:M107)</f>
        <v>173000</v>
      </c>
      <c r="N68" s="337" t="n">
        <f aca="false">SUM(N69:N109)</f>
        <v>251000</v>
      </c>
      <c r="O68" s="337" t="n">
        <f aca="false">SUM(O69:O109)</f>
        <v>251000</v>
      </c>
      <c r="P68" s="337" t="n">
        <f aca="false">SUM(P69:P109)</f>
        <v>237000</v>
      </c>
      <c r="Q68" s="337" t="n">
        <f aca="false">SUM(Q69:Q109)</f>
        <v>237000</v>
      </c>
      <c r="R68" s="337" t="n">
        <f aca="false">SUM(R69:R109)</f>
        <v>51233.7</v>
      </c>
      <c r="S68" s="337" t="n">
        <f aca="false">SUM(S69:S109)</f>
        <v>346000</v>
      </c>
      <c r="T68" s="337" t="n">
        <f aca="false">SUM(T69:T109)</f>
        <v>83002.68</v>
      </c>
      <c r="U68" s="337" t="n">
        <f aca="false">SUM(U69:U109)</f>
        <v>0</v>
      </c>
      <c r="V68" s="337" t="e">
        <f aca="false">SUM(V69:V109)</f>
        <v>#DIV/0!</v>
      </c>
      <c r="W68" s="337" t="n">
        <f aca="false">SUM(W69:W109)</f>
        <v>294000</v>
      </c>
      <c r="X68" s="337" t="n">
        <f aca="false">SUM(X69:X109)</f>
        <v>574500</v>
      </c>
      <c r="Y68" s="337" t="n">
        <f aca="false">SUM(Y69:Y109)</f>
        <v>596500</v>
      </c>
      <c r="Z68" s="337" t="n">
        <f aca="false">SUM(Z69:Z109)</f>
        <v>716500</v>
      </c>
      <c r="AA68" s="337" t="n">
        <f aca="false">SUM(AA69:AA109)</f>
        <v>773500</v>
      </c>
      <c r="AB68" s="337" t="n">
        <f aca="false">SUM(AB69:AB109)</f>
        <v>149184.54</v>
      </c>
      <c r="AC68" s="337" t="n">
        <f aca="false">SUM(AC69:AC109)</f>
        <v>728500</v>
      </c>
      <c r="AD68" s="337" t="n">
        <f aca="false">SUM(AD69:AD109)</f>
        <v>648000</v>
      </c>
      <c r="AE68" s="337" t="n">
        <f aca="false">SUM(AE69:AE109)</f>
        <v>0</v>
      </c>
      <c r="AF68" s="337" t="n">
        <f aca="false">SUM(AF69:AF109)</f>
        <v>0</v>
      </c>
      <c r="AG68" s="337" t="n">
        <f aca="false">SUM(AG69:AG109)</f>
        <v>653000</v>
      </c>
      <c r="AH68" s="337" t="n">
        <f aca="false">SUM(AH69:AH109)</f>
        <v>472412.03</v>
      </c>
      <c r="AI68" s="337" t="n">
        <f aca="false">SUM(AI69:AI109)</f>
        <v>779000</v>
      </c>
      <c r="AJ68" s="337" t="n">
        <f aca="false">SUM(AJ69:AJ109)</f>
        <v>201674.47</v>
      </c>
      <c r="AK68" s="337" t="n">
        <f aca="false">SUM(AK69:AK109)</f>
        <v>847970</v>
      </c>
      <c r="AL68" s="337" t="n">
        <f aca="false">SUM(AL69:AL109)</f>
        <v>123000</v>
      </c>
      <c r="AM68" s="337" t="n">
        <f aca="false">SUM(AM69:AM109)</f>
        <v>0</v>
      </c>
      <c r="AN68" s="337" t="n">
        <f aca="false">SUM(AN69:AN109)</f>
        <v>970970</v>
      </c>
      <c r="AO68" s="306" t="n">
        <f aca="false">SUM(AN68/$AN$2)</f>
        <v>128869.865286349</v>
      </c>
      <c r="AP68" s="337" t="n">
        <f aca="false">SUM(AP69:AP109)</f>
        <v>823500</v>
      </c>
      <c r="AQ68" s="337"/>
      <c r="AR68" s="306" t="n">
        <f aca="false">SUM(AP68/$AN$2)</f>
        <v>109297.232729445</v>
      </c>
      <c r="AS68" s="306"/>
      <c r="AT68" s="306" t="n">
        <f aca="false">SUM(AT69:AT109)</f>
        <v>54287.74</v>
      </c>
      <c r="AU68" s="306" t="n">
        <f aca="false">SUM(AU69:AU109)</f>
        <v>29800</v>
      </c>
      <c r="AV68" s="306" t="n">
        <f aca="false">SUM(AV69:AV109)</f>
        <v>1000</v>
      </c>
      <c r="AW68" s="306" t="n">
        <f aca="false">SUM(AR68+AU68-AV68)</f>
        <v>138097.232729445</v>
      </c>
      <c r="AX68" s="338"/>
      <c r="AY68" s="338"/>
      <c r="AZ68" s="338"/>
      <c r="BA68" s="338"/>
      <c r="BB68" s="338"/>
      <c r="BC68" s="338"/>
      <c r="BD68" s="338" t="n">
        <f aca="false">SUM(AX68+AY68+AZ68+BA68+BB68+BC68)</f>
        <v>0</v>
      </c>
      <c r="BE68" s="338" t="n">
        <f aca="false">SUM(AW68-BD68)</f>
        <v>138097.232729445</v>
      </c>
      <c r="BF68" s="338" t="n">
        <f aca="false">SUM(BE68-AW68)</f>
        <v>0</v>
      </c>
      <c r="BG68" s="338" t="n">
        <f aca="false">SUM(BG69:BG109)</f>
        <v>77050.18</v>
      </c>
      <c r="BH68" s="338" t="n">
        <f aca="false">SUM(BH69:BH109)</f>
        <v>32362.77</v>
      </c>
      <c r="BI68" s="338" t="n">
        <f aca="false">SUM(BI69:BI109)</f>
        <v>122000</v>
      </c>
      <c r="BJ68" s="338" t="n">
        <f aca="false">SUM(BJ69:BJ109)</f>
        <v>50766.25</v>
      </c>
      <c r="BK68" s="338"/>
      <c r="BL68" s="338"/>
      <c r="BM68" s="307" t="n">
        <f aca="false">SUM(BJ68/BI68*100)</f>
        <v>41.6116803278689</v>
      </c>
    </row>
    <row r="69" customFormat="false" ht="12.75" hidden="true" customHeight="false" outlineLevel="0" collapsed="false">
      <c r="A69" s="333"/>
      <c r="B69" s="334"/>
      <c r="C69" s="334"/>
      <c r="D69" s="334"/>
      <c r="E69" s="334"/>
      <c r="F69" s="334"/>
      <c r="G69" s="334"/>
      <c r="H69" s="334"/>
      <c r="I69" s="335" t="n">
        <v>32311</v>
      </c>
      <c r="J69" s="336" t="s">
        <v>588</v>
      </c>
      <c r="K69" s="337" t="n">
        <v>58381.98</v>
      </c>
      <c r="L69" s="337" t="n">
        <v>35000</v>
      </c>
      <c r="M69" s="337" t="n">
        <v>35000</v>
      </c>
      <c r="N69" s="337" t="n">
        <v>20000</v>
      </c>
      <c r="O69" s="337" t="n">
        <v>20000</v>
      </c>
      <c r="P69" s="337" t="n">
        <v>20000</v>
      </c>
      <c r="Q69" s="337" t="n">
        <v>20000</v>
      </c>
      <c r="R69" s="337" t="n">
        <v>7226.15</v>
      </c>
      <c r="S69" s="337" t="n">
        <v>20000</v>
      </c>
      <c r="T69" s="337" t="n">
        <v>6906.77</v>
      </c>
      <c r="U69" s="337"/>
      <c r="V69" s="306" t="n">
        <f aca="false">S69/P69*100</f>
        <v>100</v>
      </c>
      <c r="W69" s="337" t="n">
        <v>20000</v>
      </c>
      <c r="X69" s="337" t="n">
        <v>20000</v>
      </c>
      <c r="Y69" s="337" t="n">
        <v>20000</v>
      </c>
      <c r="Z69" s="337" t="n">
        <v>14000</v>
      </c>
      <c r="AA69" s="337" t="n">
        <v>20000</v>
      </c>
      <c r="AB69" s="337" t="n">
        <v>5307.29</v>
      </c>
      <c r="AC69" s="337" t="n">
        <v>20000</v>
      </c>
      <c r="AD69" s="337" t="n">
        <v>20000</v>
      </c>
      <c r="AE69" s="337"/>
      <c r="AF69" s="337"/>
      <c r="AG69" s="340" t="n">
        <f aca="false">SUM(AD69+AE69-AF69)</f>
        <v>20000</v>
      </c>
      <c r="AH69" s="337" t="n">
        <v>14892.56</v>
      </c>
      <c r="AI69" s="337" t="n">
        <v>20000</v>
      </c>
      <c r="AJ69" s="338" t="n">
        <v>7834.29</v>
      </c>
      <c r="AK69" s="337" t="n">
        <v>25000</v>
      </c>
      <c r="AL69" s="337"/>
      <c r="AM69" s="337"/>
      <c r="AN69" s="338" t="n">
        <f aca="false">SUM(AK69+AL69-AM69)</f>
        <v>25000</v>
      </c>
      <c r="AO69" s="306" t="n">
        <f aca="false">SUM(AN69/$AN$2)</f>
        <v>3318.07021036565</v>
      </c>
      <c r="AP69" s="338" t="n">
        <v>25000</v>
      </c>
      <c r="AQ69" s="338"/>
      <c r="AR69" s="306" t="n">
        <f aca="false">SUM(AP69/$AN$2)</f>
        <v>3318.07021036565</v>
      </c>
      <c r="AS69" s="306" t="n">
        <v>2212.24</v>
      </c>
      <c r="AT69" s="306" t="n">
        <v>2212.24</v>
      </c>
      <c r="AU69" s="306" t="n">
        <v>600</v>
      </c>
      <c r="AV69" s="306"/>
      <c r="AW69" s="306" t="n">
        <f aca="false">SUM(AR69+AU69-AV69)</f>
        <v>3918.07021036565</v>
      </c>
      <c r="AX69" s="338"/>
      <c r="AY69" s="338"/>
      <c r="AZ69" s="338" t="n">
        <v>3918.07</v>
      </c>
      <c r="BA69" s="338"/>
      <c r="BB69" s="338"/>
      <c r="BC69" s="338"/>
      <c r="BD69" s="338" t="n">
        <f aca="false">SUM(AX69+AY69+AZ69+BA69+BB69+BC69)</f>
        <v>3918.07</v>
      </c>
      <c r="BE69" s="338" t="n">
        <f aca="false">SUM(AW69-BD69)</f>
        <v>0.000210365651128086</v>
      </c>
      <c r="BF69" s="338" t="n">
        <f aca="false">SUM(BE69-AW69)</f>
        <v>-3918.07</v>
      </c>
      <c r="BG69" s="338" t="n">
        <v>2980.94</v>
      </c>
      <c r="BH69" s="338" t="n">
        <v>1691.41</v>
      </c>
      <c r="BI69" s="338" t="n">
        <v>4000</v>
      </c>
      <c r="BJ69" s="338" t="n">
        <v>1598.98</v>
      </c>
      <c r="BK69" s="338"/>
      <c r="BL69" s="338"/>
      <c r="BM69" s="307" t="n">
        <f aca="false">SUM(BJ69/BI69*100)</f>
        <v>39.9745</v>
      </c>
    </row>
    <row r="70" customFormat="false" ht="12.75" hidden="true" customHeight="false" outlineLevel="0" collapsed="false">
      <c r="A70" s="333"/>
      <c r="B70" s="334"/>
      <c r="C70" s="334"/>
      <c r="D70" s="334"/>
      <c r="E70" s="334"/>
      <c r="F70" s="334"/>
      <c r="G70" s="334"/>
      <c r="H70" s="334"/>
      <c r="I70" s="335" t="n">
        <v>32313</v>
      </c>
      <c r="J70" s="336" t="s">
        <v>589</v>
      </c>
      <c r="K70" s="337" t="n">
        <v>7833.32</v>
      </c>
      <c r="L70" s="337" t="n">
        <v>2000</v>
      </c>
      <c r="M70" s="337" t="n">
        <v>2000</v>
      </c>
      <c r="N70" s="337" t="n">
        <v>2000</v>
      </c>
      <c r="O70" s="337" t="n">
        <v>2000</v>
      </c>
      <c r="P70" s="337" t="n">
        <v>2000</v>
      </c>
      <c r="Q70" s="337" t="n">
        <v>2000</v>
      </c>
      <c r="R70" s="337" t="n">
        <v>526.5</v>
      </c>
      <c r="S70" s="337" t="n">
        <v>2000</v>
      </c>
      <c r="T70" s="337" t="n">
        <v>552</v>
      </c>
      <c r="U70" s="337"/>
      <c r="V70" s="306" t="n">
        <f aca="false">S70/P70*100</f>
        <v>100</v>
      </c>
      <c r="W70" s="337" t="n">
        <v>2000</v>
      </c>
      <c r="X70" s="337" t="n">
        <v>2000</v>
      </c>
      <c r="Y70" s="337" t="n">
        <v>2000</v>
      </c>
      <c r="Z70" s="337" t="n">
        <v>4000</v>
      </c>
      <c r="AA70" s="337" t="n">
        <v>2000</v>
      </c>
      <c r="AB70" s="337" t="n">
        <v>1750.64</v>
      </c>
      <c r="AC70" s="337" t="n">
        <v>2000</v>
      </c>
      <c r="AD70" s="337" t="n">
        <v>2000</v>
      </c>
      <c r="AE70" s="337"/>
      <c r="AF70" s="337"/>
      <c r="AG70" s="340" t="n">
        <f aca="false">SUM(AD70+AE70-AF70)</f>
        <v>2000</v>
      </c>
      <c r="AH70" s="337" t="n">
        <v>794.7</v>
      </c>
      <c r="AI70" s="337" t="n">
        <v>2000</v>
      </c>
      <c r="AJ70" s="338" t="n">
        <v>446.7</v>
      </c>
      <c r="AK70" s="337" t="n">
        <v>2000</v>
      </c>
      <c r="AL70" s="337"/>
      <c r="AM70" s="337"/>
      <c r="AN70" s="338" t="n">
        <f aca="false">SUM(AK70+AL70-AM70)</f>
        <v>2000</v>
      </c>
      <c r="AO70" s="306" t="n">
        <f aca="false">SUM(AN70/$AN$2)</f>
        <v>265.445616829252</v>
      </c>
      <c r="AP70" s="338" t="n">
        <v>4000</v>
      </c>
      <c r="AQ70" s="338"/>
      <c r="AR70" s="306" t="n">
        <f aca="false">SUM(AP70/$AN$2)</f>
        <v>530.891233658504</v>
      </c>
      <c r="AS70" s="306" t="n">
        <v>206.88</v>
      </c>
      <c r="AT70" s="306" t="n">
        <v>206.88</v>
      </c>
      <c r="AU70" s="306"/>
      <c r="AV70" s="306"/>
      <c r="AW70" s="306" t="n">
        <f aca="false">SUM(AR70+AU70-AV70)</f>
        <v>530.891233658504</v>
      </c>
      <c r="AX70" s="338"/>
      <c r="AY70" s="338"/>
      <c r="AZ70" s="338" t="n">
        <v>530.89</v>
      </c>
      <c r="BA70" s="338"/>
      <c r="BB70" s="338"/>
      <c r="BC70" s="338"/>
      <c r="BD70" s="338" t="n">
        <f aca="false">SUM(AX70+AY70+AZ70+BA70+BB70+BC70)</f>
        <v>530.89</v>
      </c>
      <c r="BE70" s="338" t="n">
        <f aca="false">SUM(AW70-BD70)</f>
        <v>0.00123365850424761</v>
      </c>
      <c r="BF70" s="338" t="n">
        <f aca="false">SUM(BE70-AW70)</f>
        <v>-530.89</v>
      </c>
      <c r="BG70" s="338" t="n">
        <v>372.03</v>
      </c>
      <c r="BH70" s="338" t="n">
        <v>142.86</v>
      </c>
      <c r="BI70" s="338" t="n">
        <v>600</v>
      </c>
      <c r="BJ70" s="338" t="n">
        <v>899.13</v>
      </c>
      <c r="BK70" s="338"/>
      <c r="BL70" s="338"/>
      <c r="BM70" s="307" t="n">
        <f aca="false">SUM(BJ70/BI70*100)</f>
        <v>149.855</v>
      </c>
    </row>
    <row r="71" customFormat="false" ht="12.75" hidden="true" customHeight="false" outlineLevel="0" collapsed="false">
      <c r="A71" s="333"/>
      <c r="B71" s="334"/>
      <c r="C71" s="334"/>
      <c r="D71" s="334"/>
      <c r="E71" s="334"/>
      <c r="F71" s="334"/>
      <c r="G71" s="334"/>
      <c r="H71" s="334"/>
      <c r="I71" s="335" t="n">
        <v>32321</v>
      </c>
      <c r="J71" s="336" t="s">
        <v>590</v>
      </c>
      <c r="K71" s="337" t="n">
        <v>58032.22</v>
      </c>
      <c r="L71" s="337" t="n">
        <v>10000</v>
      </c>
      <c r="M71" s="337" t="n">
        <v>10000</v>
      </c>
      <c r="N71" s="337" t="n">
        <v>45000</v>
      </c>
      <c r="O71" s="337" t="n">
        <v>45000</v>
      </c>
      <c r="P71" s="337" t="n">
        <v>45000</v>
      </c>
      <c r="Q71" s="337" t="n">
        <v>45000</v>
      </c>
      <c r="R71" s="337" t="n">
        <v>695</v>
      </c>
      <c r="S71" s="337" t="n">
        <v>30000</v>
      </c>
      <c r="T71" s="337" t="n">
        <v>1541.41</v>
      </c>
      <c r="U71" s="337"/>
      <c r="V71" s="306" t="n">
        <f aca="false">S71/P71*100</f>
        <v>66.6666666666667</v>
      </c>
      <c r="W71" s="337" t="n">
        <v>30000</v>
      </c>
      <c r="X71" s="337" t="n">
        <v>100000</v>
      </c>
      <c r="Y71" s="337" t="n">
        <v>100000</v>
      </c>
      <c r="Z71" s="337" t="n">
        <v>100000</v>
      </c>
      <c r="AA71" s="337" t="n">
        <v>100000</v>
      </c>
      <c r="AB71" s="337" t="n">
        <v>10612.4</v>
      </c>
      <c r="AC71" s="337" t="n">
        <v>100000</v>
      </c>
      <c r="AD71" s="337" t="n">
        <v>50000</v>
      </c>
      <c r="AE71" s="337"/>
      <c r="AF71" s="337"/>
      <c r="AG71" s="340" t="n">
        <f aca="false">SUM(AD71+AE71-AF71)</f>
        <v>50000</v>
      </c>
      <c r="AH71" s="337" t="n">
        <v>18891.54</v>
      </c>
      <c r="AI71" s="337" t="n">
        <v>50000</v>
      </c>
      <c r="AJ71" s="338" t="n">
        <v>20904.5</v>
      </c>
      <c r="AK71" s="337" t="n">
        <v>50000</v>
      </c>
      <c r="AL71" s="337"/>
      <c r="AM71" s="337"/>
      <c r="AN71" s="338" t="n">
        <f aca="false">SUM(AK71+AL71-AM71)</f>
        <v>50000</v>
      </c>
      <c r="AO71" s="306" t="n">
        <f aca="false">SUM(AN71/$AN$2)</f>
        <v>6636.1404207313</v>
      </c>
      <c r="AP71" s="338" t="n">
        <v>50000</v>
      </c>
      <c r="AQ71" s="338"/>
      <c r="AR71" s="306" t="n">
        <f aca="false">SUM(AP71/$AN$2)</f>
        <v>6636.1404207313</v>
      </c>
      <c r="AS71" s="306" t="n">
        <v>2923.81</v>
      </c>
      <c r="AT71" s="306" t="n">
        <v>2923.81</v>
      </c>
      <c r="AU71" s="306"/>
      <c r="AV71" s="306"/>
      <c r="AW71" s="306" t="n">
        <f aca="false">SUM(AR71+AU71-AV71)</f>
        <v>6636.1404207313</v>
      </c>
      <c r="AX71" s="338"/>
      <c r="AY71" s="338"/>
      <c r="AZ71" s="338" t="n">
        <v>6636.14</v>
      </c>
      <c r="BA71" s="338"/>
      <c r="BB71" s="338"/>
      <c r="BC71" s="338"/>
      <c r="BD71" s="338" t="n">
        <f aca="false">SUM(AX71+AY71+AZ71+BA71+BB71+BC71)</f>
        <v>6636.14</v>
      </c>
      <c r="BE71" s="338" t="n">
        <f aca="false">SUM(AW71-BD71)</f>
        <v>0.000420731302256172</v>
      </c>
      <c r="BF71" s="338" t="n">
        <f aca="false">SUM(BE71-AW71)</f>
        <v>-6636.14</v>
      </c>
      <c r="BG71" s="338" t="n">
        <v>3169.91</v>
      </c>
      <c r="BH71" s="338" t="n">
        <v>1811.01</v>
      </c>
      <c r="BI71" s="338" t="n">
        <v>6600</v>
      </c>
      <c r="BJ71" s="338" t="n">
        <v>3597.48</v>
      </c>
      <c r="BK71" s="338"/>
      <c r="BL71" s="338"/>
      <c r="BM71" s="307" t="n">
        <f aca="false">SUM(BJ71/BI71*100)</f>
        <v>54.5072727272727</v>
      </c>
    </row>
    <row r="72" customFormat="false" ht="12.75" hidden="true" customHeight="false" outlineLevel="0" collapsed="false">
      <c r="A72" s="333"/>
      <c r="B72" s="334"/>
      <c r="C72" s="334"/>
      <c r="D72" s="334"/>
      <c r="E72" s="334"/>
      <c r="F72" s="334"/>
      <c r="G72" s="334"/>
      <c r="H72" s="334"/>
      <c r="I72" s="335" t="n">
        <v>32321</v>
      </c>
      <c r="J72" s="336" t="s">
        <v>591</v>
      </c>
      <c r="K72" s="337"/>
      <c r="L72" s="337"/>
      <c r="M72" s="337"/>
      <c r="N72" s="337"/>
      <c r="O72" s="337"/>
      <c r="P72" s="337"/>
      <c r="Q72" s="337"/>
      <c r="R72" s="337"/>
      <c r="S72" s="337"/>
      <c r="T72" s="337" t="n">
        <v>2250</v>
      </c>
      <c r="U72" s="337"/>
      <c r="V72" s="306"/>
      <c r="W72" s="337" t="n">
        <v>8000</v>
      </c>
      <c r="X72" s="337" t="n">
        <v>8000</v>
      </c>
      <c r="Y72" s="337" t="n">
        <v>8000</v>
      </c>
      <c r="Z72" s="337" t="n">
        <v>8000</v>
      </c>
      <c r="AA72" s="337" t="n">
        <v>8000</v>
      </c>
      <c r="AB72" s="337" t="n">
        <v>4987.5</v>
      </c>
      <c r="AC72" s="337" t="n">
        <v>8000</v>
      </c>
      <c r="AD72" s="337" t="n">
        <v>8000</v>
      </c>
      <c r="AE72" s="337"/>
      <c r="AF72" s="337"/>
      <c r="AG72" s="340" t="n">
        <f aca="false">SUM(AD72+AE72-AF72)</f>
        <v>8000</v>
      </c>
      <c r="AH72" s="337"/>
      <c r="AI72" s="337" t="n">
        <v>8000</v>
      </c>
      <c r="AJ72" s="338" t="n">
        <v>0</v>
      </c>
      <c r="AK72" s="337" t="n">
        <v>8000</v>
      </c>
      <c r="AL72" s="337"/>
      <c r="AM72" s="337"/>
      <c r="AN72" s="338" t="n">
        <f aca="false">SUM(AK72+AL72-AM72)</f>
        <v>8000</v>
      </c>
      <c r="AO72" s="306" t="n">
        <f aca="false">SUM(AN72/$AN$2)</f>
        <v>1061.78246731701</v>
      </c>
      <c r="AP72" s="338" t="n">
        <v>8000</v>
      </c>
      <c r="AQ72" s="338"/>
      <c r="AR72" s="306" t="n">
        <f aca="false">SUM(AP72/$AN$2)</f>
        <v>1061.78246731701</v>
      </c>
      <c r="AS72" s="306"/>
      <c r="AT72" s="306"/>
      <c r="AU72" s="306"/>
      <c r="AV72" s="306"/>
      <c r="AW72" s="306" t="n">
        <f aca="false">SUM(AR72+AU72-AV72)</f>
        <v>1061.78246731701</v>
      </c>
      <c r="AX72" s="338"/>
      <c r="AY72" s="338"/>
      <c r="AZ72" s="338" t="n">
        <v>1061.78</v>
      </c>
      <c r="BA72" s="338"/>
      <c r="BB72" s="338"/>
      <c r="BC72" s="338"/>
      <c r="BD72" s="338" t="n">
        <f aca="false">SUM(AX72+AY72+AZ72+BA72+BB72+BC72)</f>
        <v>1061.78</v>
      </c>
      <c r="BE72" s="338" t="n">
        <f aca="false">SUM(AW72-BD72)</f>
        <v>0.00246731700849523</v>
      </c>
      <c r="BF72" s="338" t="n">
        <f aca="false">SUM(BE72-AW72)</f>
        <v>-1061.78</v>
      </c>
      <c r="BG72" s="338"/>
      <c r="BH72" s="338" t="n">
        <v>0</v>
      </c>
      <c r="BI72" s="338" t="n">
        <v>1100</v>
      </c>
      <c r="BJ72" s="338" t="n">
        <v>0</v>
      </c>
      <c r="BK72" s="338"/>
      <c r="BL72" s="338"/>
      <c r="BM72" s="307" t="n">
        <f aca="false">SUM(BJ72/BI72*100)</f>
        <v>0</v>
      </c>
    </row>
    <row r="73" customFormat="false" ht="12.75" hidden="true" customHeight="false" outlineLevel="0" collapsed="false">
      <c r="A73" s="333"/>
      <c r="B73" s="334"/>
      <c r="C73" s="334"/>
      <c r="D73" s="334"/>
      <c r="E73" s="334"/>
      <c r="F73" s="334"/>
      <c r="G73" s="334"/>
      <c r="H73" s="334"/>
      <c r="I73" s="335" t="n">
        <v>32321</v>
      </c>
      <c r="J73" s="336" t="s">
        <v>592</v>
      </c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06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40"/>
      <c r="AH73" s="337" t="n">
        <v>5000</v>
      </c>
      <c r="AI73" s="337" t="n">
        <v>5000</v>
      </c>
      <c r="AJ73" s="338" t="n">
        <v>0</v>
      </c>
      <c r="AK73" s="337" t="n">
        <v>5000</v>
      </c>
      <c r="AL73" s="337" t="n">
        <v>50000</v>
      </c>
      <c r="AM73" s="337"/>
      <c r="AN73" s="338" t="n">
        <f aca="false">SUM(AK73+AL73-AM73)</f>
        <v>55000</v>
      </c>
      <c r="AO73" s="306" t="n">
        <f aca="false">SUM(AN73/$AN$2)</f>
        <v>7299.75446280443</v>
      </c>
      <c r="AP73" s="338" t="n">
        <v>55000</v>
      </c>
      <c r="AQ73" s="338"/>
      <c r="AR73" s="306" t="n">
        <f aca="false">SUM(AP73/$AN$2)</f>
        <v>7299.75446280443</v>
      </c>
      <c r="AS73" s="306" t="n">
        <v>0</v>
      </c>
      <c r="AT73" s="306"/>
      <c r="AU73" s="306"/>
      <c r="AV73" s="306"/>
      <c r="AW73" s="306" t="n">
        <f aca="false">SUM(AR73+AU73-AV73)</f>
        <v>7299.75446280443</v>
      </c>
      <c r="AX73" s="338"/>
      <c r="AY73" s="338"/>
      <c r="AZ73" s="338" t="n">
        <v>7299.75</v>
      </c>
      <c r="BA73" s="338"/>
      <c r="BB73" s="338"/>
      <c r="BC73" s="338"/>
      <c r="BD73" s="338" t="n">
        <f aca="false">SUM(AX73+AY73+AZ73+BA73+BB73+BC73)</f>
        <v>7299.75</v>
      </c>
      <c r="BE73" s="338" t="n">
        <f aca="false">SUM(AW73-BD73)</f>
        <v>0.00446280443247815</v>
      </c>
      <c r="BF73" s="338" t="n">
        <f aca="false">SUM(BE73-AW73)</f>
        <v>-7299.75</v>
      </c>
      <c r="BG73" s="338"/>
      <c r="BH73" s="338" t="n">
        <v>0</v>
      </c>
      <c r="BI73" s="338" t="n">
        <v>7300</v>
      </c>
      <c r="BJ73" s="338" t="n">
        <v>4713.07</v>
      </c>
      <c r="BK73" s="338"/>
      <c r="BL73" s="338"/>
      <c r="BM73" s="307" t="n">
        <f aca="false">SUM(BJ73/BI73*100)</f>
        <v>64.562602739726</v>
      </c>
    </row>
    <row r="74" customFormat="false" ht="12.75" hidden="true" customHeight="false" outlineLevel="0" collapsed="false">
      <c r="A74" s="333"/>
      <c r="B74" s="334"/>
      <c r="C74" s="334"/>
      <c r="D74" s="334"/>
      <c r="E74" s="334"/>
      <c r="F74" s="334"/>
      <c r="G74" s="334"/>
      <c r="H74" s="334"/>
      <c r="I74" s="335" t="n">
        <v>32322</v>
      </c>
      <c r="J74" s="336" t="s">
        <v>593</v>
      </c>
      <c r="K74" s="337" t="n">
        <v>40297.04</v>
      </c>
      <c r="L74" s="337" t="n">
        <v>18000</v>
      </c>
      <c r="M74" s="337" t="n">
        <v>18000</v>
      </c>
      <c r="N74" s="337" t="n">
        <v>5000</v>
      </c>
      <c r="O74" s="337" t="n">
        <v>5000</v>
      </c>
      <c r="P74" s="337" t="n">
        <v>7000</v>
      </c>
      <c r="Q74" s="337" t="n">
        <v>7000</v>
      </c>
      <c r="R74" s="337" t="n">
        <v>2102.28</v>
      </c>
      <c r="S74" s="337" t="n">
        <v>7000</v>
      </c>
      <c r="T74" s="337" t="n">
        <v>9759.23</v>
      </c>
      <c r="U74" s="337"/>
      <c r="V74" s="306" t="n">
        <f aca="false">S74/P74*100</f>
        <v>100</v>
      </c>
      <c r="W74" s="337" t="n">
        <v>20000</v>
      </c>
      <c r="X74" s="337" t="n">
        <v>25000</v>
      </c>
      <c r="Y74" s="337" t="n">
        <v>25000</v>
      </c>
      <c r="Z74" s="337" t="n">
        <v>15000</v>
      </c>
      <c r="AA74" s="337" t="n">
        <v>25000</v>
      </c>
      <c r="AB74" s="337" t="n">
        <v>3566.75</v>
      </c>
      <c r="AC74" s="337" t="n">
        <v>25000</v>
      </c>
      <c r="AD74" s="337" t="n">
        <v>25000</v>
      </c>
      <c r="AE74" s="337"/>
      <c r="AF74" s="337"/>
      <c r="AG74" s="340" t="n">
        <f aca="false">SUM(AD74+AE74-AF74)</f>
        <v>25000</v>
      </c>
      <c r="AH74" s="337" t="n">
        <v>24657.39</v>
      </c>
      <c r="AI74" s="337" t="n">
        <v>30000</v>
      </c>
      <c r="AJ74" s="338" t="n">
        <v>8254.96</v>
      </c>
      <c r="AK74" s="337" t="n">
        <v>33000</v>
      </c>
      <c r="AL74" s="337"/>
      <c r="AM74" s="337"/>
      <c r="AN74" s="338" t="n">
        <f aca="false">SUM(AK74+AL74-AM74)</f>
        <v>33000</v>
      </c>
      <c r="AO74" s="306" t="n">
        <f aca="false">SUM(AN74/$AN$2)</f>
        <v>4379.85267768266</v>
      </c>
      <c r="AP74" s="338" t="n">
        <v>30000</v>
      </c>
      <c r="AQ74" s="338"/>
      <c r="AR74" s="306" t="n">
        <f aca="false">SUM(AP74/$AN$2)</f>
        <v>3981.68425243878</v>
      </c>
      <c r="AS74" s="306" t="n">
        <v>2057.84</v>
      </c>
      <c r="AT74" s="306" t="n">
        <v>2057.84</v>
      </c>
      <c r="AU74" s="306"/>
      <c r="AV74" s="306"/>
      <c r="AW74" s="306" t="n">
        <f aca="false">SUM(AR74+AU74-AV74)</f>
        <v>3981.68425243878</v>
      </c>
      <c r="AX74" s="338"/>
      <c r="AY74" s="338"/>
      <c r="AZ74" s="338" t="n">
        <v>3981.68</v>
      </c>
      <c r="BA74" s="338"/>
      <c r="BB74" s="338"/>
      <c r="BC74" s="338"/>
      <c r="BD74" s="338" t="n">
        <f aca="false">SUM(AX74+AY74+AZ74+BA74+BB74+BC74)</f>
        <v>3981.68</v>
      </c>
      <c r="BE74" s="338" t="n">
        <f aca="false">SUM(AW74-BD74)</f>
        <v>0.00425243878135007</v>
      </c>
      <c r="BF74" s="338" t="n">
        <f aca="false">SUM(BE74-AW74)</f>
        <v>-3981.68</v>
      </c>
      <c r="BG74" s="338" t="n">
        <v>3066.68</v>
      </c>
      <c r="BH74" s="338" t="n">
        <v>1358.89</v>
      </c>
      <c r="BI74" s="338" t="n">
        <v>4000</v>
      </c>
      <c r="BJ74" s="338" t="n">
        <v>0</v>
      </c>
      <c r="BK74" s="338"/>
      <c r="BL74" s="338"/>
      <c r="BM74" s="307" t="n">
        <f aca="false">SUM(BJ74/BI74*100)</f>
        <v>0</v>
      </c>
    </row>
    <row r="75" customFormat="false" ht="12.75" hidden="true" customHeight="false" outlineLevel="0" collapsed="false">
      <c r="A75" s="333"/>
      <c r="B75" s="334"/>
      <c r="C75" s="334"/>
      <c r="D75" s="334"/>
      <c r="E75" s="334"/>
      <c r="F75" s="334"/>
      <c r="G75" s="334"/>
      <c r="H75" s="334"/>
      <c r="I75" s="335" t="n">
        <v>32323</v>
      </c>
      <c r="J75" s="336" t="s">
        <v>594</v>
      </c>
      <c r="K75" s="337" t="n">
        <v>81354.02</v>
      </c>
      <c r="L75" s="337" t="n">
        <v>35000</v>
      </c>
      <c r="M75" s="337" t="n">
        <v>35000</v>
      </c>
      <c r="N75" s="337" t="n">
        <v>5000</v>
      </c>
      <c r="O75" s="337" t="n">
        <v>5000</v>
      </c>
      <c r="P75" s="337" t="n">
        <v>5000</v>
      </c>
      <c r="Q75" s="337" t="n">
        <v>5000</v>
      </c>
      <c r="R75" s="337" t="n">
        <v>151</v>
      </c>
      <c r="S75" s="337" t="n">
        <v>5000</v>
      </c>
      <c r="T75" s="337" t="n">
        <v>1059.54</v>
      </c>
      <c r="U75" s="337"/>
      <c r="V75" s="306" t="n">
        <f aca="false">S75/P75*100</f>
        <v>100</v>
      </c>
      <c r="W75" s="337" t="n">
        <v>5000</v>
      </c>
      <c r="X75" s="337" t="n">
        <v>7000</v>
      </c>
      <c r="Y75" s="337" t="n">
        <v>7000</v>
      </c>
      <c r="Z75" s="337" t="n">
        <v>10000</v>
      </c>
      <c r="AA75" s="337" t="n">
        <v>10000</v>
      </c>
      <c r="AB75" s="337" t="n">
        <v>5196.35</v>
      </c>
      <c r="AC75" s="337" t="n">
        <v>5000</v>
      </c>
      <c r="AD75" s="337" t="n">
        <v>5000</v>
      </c>
      <c r="AE75" s="337"/>
      <c r="AF75" s="337"/>
      <c r="AG75" s="340" t="n">
        <f aca="false">SUM(AD75+AE75-AF75)</f>
        <v>5000</v>
      </c>
      <c r="AH75" s="337" t="n">
        <v>2565.64</v>
      </c>
      <c r="AI75" s="337" t="n">
        <v>5000</v>
      </c>
      <c r="AJ75" s="338" t="n">
        <v>8170.71</v>
      </c>
      <c r="AK75" s="337" t="n">
        <v>10000</v>
      </c>
      <c r="AL75" s="337"/>
      <c r="AM75" s="337"/>
      <c r="AN75" s="338" t="n">
        <f aca="false">SUM(AK75+AL75-AM75)</f>
        <v>10000</v>
      </c>
      <c r="AO75" s="306" t="n">
        <f aca="false">SUM(AN75/$AN$2)</f>
        <v>1327.22808414626</v>
      </c>
      <c r="AP75" s="338" t="n">
        <v>10000</v>
      </c>
      <c r="AQ75" s="338"/>
      <c r="AR75" s="306" t="n">
        <f aca="false">SUM(AP75/$AN$2)</f>
        <v>1327.22808414626</v>
      </c>
      <c r="AS75" s="306" t="n">
        <v>1723.89</v>
      </c>
      <c r="AT75" s="306" t="n">
        <v>1723.89</v>
      </c>
      <c r="AU75" s="306" t="n">
        <v>800</v>
      </c>
      <c r="AV75" s="306"/>
      <c r="AW75" s="306" t="n">
        <f aca="false">SUM(AR75+AU75-AV75)</f>
        <v>2127.22808414626</v>
      </c>
      <c r="AX75" s="338"/>
      <c r="AY75" s="338"/>
      <c r="AZ75" s="338" t="n">
        <v>2127.23</v>
      </c>
      <c r="BA75" s="338"/>
      <c r="BB75" s="338"/>
      <c r="BC75" s="338"/>
      <c r="BD75" s="338" t="n">
        <f aca="false">SUM(AX75+AY75+AZ75+BA75+BB75+BC75)</f>
        <v>2127.23</v>
      </c>
      <c r="BE75" s="338" t="n">
        <f aca="false">SUM(AW75-BD75)</f>
        <v>-0.00191585373931957</v>
      </c>
      <c r="BF75" s="338" t="n">
        <f aca="false">SUM(BE75-AW75)</f>
        <v>-2127.23</v>
      </c>
      <c r="BG75" s="338" t="n">
        <v>2807.07</v>
      </c>
      <c r="BH75" s="338" t="n">
        <v>1723.89</v>
      </c>
      <c r="BI75" s="338" t="n">
        <v>3500</v>
      </c>
      <c r="BJ75" s="338" t="n">
        <v>14006.81</v>
      </c>
      <c r="BK75" s="338"/>
      <c r="BL75" s="338"/>
      <c r="BM75" s="307" t="n">
        <f aca="false">SUM(BJ75/BI75*100)</f>
        <v>400.194571428571</v>
      </c>
    </row>
    <row r="76" customFormat="false" ht="12.75" hidden="true" customHeight="false" outlineLevel="0" collapsed="false">
      <c r="A76" s="333"/>
      <c r="B76" s="334"/>
      <c r="C76" s="334"/>
      <c r="D76" s="334"/>
      <c r="E76" s="334"/>
      <c r="F76" s="334"/>
      <c r="G76" s="334"/>
      <c r="H76" s="334"/>
      <c r="I76" s="335" t="n">
        <v>32329</v>
      </c>
      <c r="J76" s="336" t="s">
        <v>595</v>
      </c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06"/>
      <c r="W76" s="337"/>
      <c r="X76" s="337" t="n">
        <v>15000</v>
      </c>
      <c r="Y76" s="337" t="n">
        <v>15000</v>
      </c>
      <c r="Z76" s="337" t="n">
        <v>15000</v>
      </c>
      <c r="AA76" s="337" t="n">
        <v>20000</v>
      </c>
      <c r="AB76" s="337" t="n">
        <v>539.1</v>
      </c>
      <c r="AC76" s="337" t="n">
        <v>20000</v>
      </c>
      <c r="AD76" s="337" t="n">
        <v>20000</v>
      </c>
      <c r="AE76" s="337"/>
      <c r="AF76" s="337"/>
      <c r="AG76" s="340" t="n">
        <f aca="false">SUM(AD76+AE76-AF76)</f>
        <v>20000</v>
      </c>
      <c r="AH76" s="337" t="n">
        <v>15000</v>
      </c>
      <c r="AI76" s="337" t="n">
        <v>15000</v>
      </c>
      <c r="AJ76" s="338" t="n">
        <v>0</v>
      </c>
      <c r="AK76" s="337" t="n">
        <v>15000</v>
      </c>
      <c r="AL76" s="337"/>
      <c r="AM76" s="337"/>
      <c r="AN76" s="338" t="n">
        <f aca="false">SUM(AK76+AL76-AM76)</f>
        <v>15000</v>
      </c>
      <c r="AO76" s="306" t="n">
        <f aca="false">SUM(AN76/$AN$2)</f>
        <v>1990.84212621939</v>
      </c>
      <c r="AP76" s="338" t="n">
        <v>15000</v>
      </c>
      <c r="AQ76" s="338"/>
      <c r="AR76" s="306" t="n">
        <f aca="false">SUM(AP76/$AN$2)</f>
        <v>1990.84212621939</v>
      </c>
      <c r="AS76" s="306" t="n">
        <v>12231.4</v>
      </c>
      <c r="AT76" s="306" t="n">
        <v>12231.4</v>
      </c>
      <c r="AU76" s="306" t="n">
        <v>12000</v>
      </c>
      <c r="AV76" s="306"/>
      <c r="AW76" s="306" t="n">
        <f aca="false">SUM(AR76+AU76-AV76)</f>
        <v>13990.8421262194</v>
      </c>
      <c r="AX76" s="338"/>
      <c r="AY76" s="338"/>
      <c r="AZ76" s="338" t="n">
        <v>13990.84</v>
      </c>
      <c r="BA76" s="338"/>
      <c r="BB76" s="338"/>
      <c r="BC76" s="338"/>
      <c r="BD76" s="338" t="n">
        <f aca="false">SUM(AX76+AY76+AZ76+BA76+BB76+BC76)</f>
        <v>13990.84</v>
      </c>
      <c r="BE76" s="338" t="n">
        <f aca="false">SUM(AW76-BD76)</f>
        <v>0.00212621939135715</v>
      </c>
      <c r="BF76" s="338" t="n">
        <f aca="false">SUM(BE76-AW76)</f>
        <v>-13990.84</v>
      </c>
      <c r="BG76" s="338" t="n">
        <v>13161.33</v>
      </c>
      <c r="BH76" s="338" t="n">
        <v>531.4</v>
      </c>
      <c r="BI76" s="338" t="n">
        <v>15000</v>
      </c>
      <c r="BJ76" s="338" t="n">
        <v>0</v>
      </c>
      <c r="BK76" s="338"/>
      <c r="BL76" s="338"/>
      <c r="BM76" s="307" t="n">
        <f aca="false">SUM(BJ76/BI76*100)</f>
        <v>0</v>
      </c>
    </row>
    <row r="77" customFormat="false" ht="12.75" hidden="true" customHeight="false" outlineLevel="0" collapsed="false">
      <c r="A77" s="333"/>
      <c r="B77" s="334"/>
      <c r="C77" s="334"/>
      <c r="D77" s="334"/>
      <c r="E77" s="334"/>
      <c r="F77" s="334"/>
      <c r="G77" s="334"/>
      <c r="H77" s="334"/>
      <c r="I77" s="335" t="n">
        <v>32329</v>
      </c>
      <c r="J77" s="336" t="s">
        <v>596</v>
      </c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06"/>
      <c r="W77" s="337"/>
      <c r="X77" s="337" t="n">
        <v>150000</v>
      </c>
      <c r="Y77" s="337" t="n">
        <v>100000</v>
      </c>
      <c r="Z77" s="337" t="n">
        <v>100000</v>
      </c>
      <c r="AA77" s="337" t="n">
        <v>100000</v>
      </c>
      <c r="AB77" s="337" t="n">
        <v>21125</v>
      </c>
      <c r="AC77" s="337" t="n">
        <v>60000</v>
      </c>
      <c r="AD77" s="337" t="n">
        <v>30000</v>
      </c>
      <c r="AE77" s="337"/>
      <c r="AF77" s="337"/>
      <c r="AG77" s="340" t="n">
        <f aca="false">SUM(AD77+AE77-AF77)</f>
        <v>30000</v>
      </c>
      <c r="AH77" s="337" t="n">
        <v>50217.5</v>
      </c>
      <c r="AI77" s="337" t="n">
        <v>50000</v>
      </c>
      <c r="AJ77" s="338" t="n">
        <v>3500</v>
      </c>
      <c r="AK77" s="337" t="n">
        <v>50000</v>
      </c>
      <c r="AL77" s="337" t="n">
        <v>18000</v>
      </c>
      <c r="AM77" s="337"/>
      <c r="AN77" s="338" t="n">
        <f aca="false">SUM(AK77+AL77-AM77)</f>
        <v>68000</v>
      </c>
      <c r="AO77" s="306" t="n">
        <f aca="false">SUM(AN77/$AN$2)</f>
        <v>9025.15097219457</v>
      </c>
      <c r="AP77" s="338" t="n">
        <v>68000</v>
      </c>
      <c r="AQ77" s="338"/>
      <c r="AR77" s="306" t="n">
        <f aca="false">SUM(AP77/$AN$2)</f>
        <v>9025.15097219457</v>
      </c>
      <c r="AS77" s="306"/>
      <c r="AT77" s="306"/>
      <c r="AU77" s="306"/>
      <c r="AV77" s="306"/>
      <c r="AW77" s="306" t="n">
        <f aca="false">SUM(AR77+AU77-AV77)</f>
        <v>9025.15097219457</v>
      </c>
      <c r="AX77" s="338"/>
      <c r="AY77" s="338"/>
      <c r="AZ77" s="338" t="n">
        <v>9025.15</v>
      </c>
      <c r="BA77" s="338"/>
      <c r="BB77" s="338"/>
      <c r="BC77" s="338"/>
      <c r="BD77" s="338" t="n">
        <f aca="false">SUM(AX77+AY77+AZ77+BA77+BB77+BC77)</f>
        <v>9025.15</v>
      </c>
      <c r="BE77" s="338" t="n">
        <f aca="false">SUM(AW77-BD77)</f>
        <v>0.000972194571659202</v>
      </c>
      <c r="BF77" s="338" t="n">
        <f aca="false">SUM(BE77-AW77)</f>
        <v>-9025.15</v>
      </c>
      <c r="BG77" s="338"/>
      <c r="BH77" s="338" t="n">
        <v>0</v>
      </c>
      <c r="BI77" s="338" t="n">
        <v>10000</v>
      </c>
      <c r="BJ77" s="338" t="n">
        <v>0</v>
      </c>
      <c r="BK77" s="338"/>
      <c r="BL77" s="338"/>
      <c r="BM77" s="307" t="n">
        <f aca="false">SUM(BJ77/BI77*100)</f>
        <v>0</v>
      </c>
    </row>
    <row r="78" customFormat="false" ht="12.75" hidden="true" customHeight="false" outlineLevel="0" collapsed="false">
      <c r="A78" s="333"/>
      <c r="B78" s="334"/>
      <c r="C78" s="334"/>
      <c r="D78" s="334"/>
      <c r="E78" s="334"/>
      <c r="F78" s="334"/>
      <c r="G78" s="334"/>
      <c r="H78" s="334"/>
      <c r="I78" s="335" t="n">
        <v>32329</v>
      </c>
      <c r="J78" s="336" t="s">
        <v>597</v>
      </c>
      <c r="K78" s="337"/>
      <c r="L78" s="337"/>
      <c r="M78" s="337"/>
      <c r="N78" s="337" t="n">
        <v>50000</v>
      </c>
      <c r="O78" s="337" t="n">
        <v>50000</v>
      </c>
      <c r="P78" s="337" t="n">
        <v>40000</v>
      </c>
      <c r="Q78" s="337" t="n">
        <v>40000</v>
      </c>
      <c r="R78" s="337"/>
      <c r="S78" s="337" t="n">
        <v>40000</v>
      </c>
      <c r="T78" s="337" t="n">
        <v>22500</v>
      </c>
      <c r="U78" s="337"/>
      <c r="V78" s="306" t="n">
        <f aca="false">S78/P78*100</f>
        <v>100</v>
      </c>
      <c r="W78" s="337" t="n">
        <v>42000</v>
      </c>
      <c r="X78" s="337" t="n">
        <v>10000</v>
      </c>
      <c r="Y78" s="337" t="n">
        <v>10000</v>
      </c>
      <c r="Z78" s="337" t="n">
        <v>10000</v>
      </c>
      <c r="AA78" s="337" t="n">
        <v>10000</v>
      </c>
      <c r="AB78" s="337"/>
      <c r="AC78" s="337" t="n">
        <v>10000</v>
      </c>
      <c r="AD78" s="337" t="n">
        <v>10000</v>
      </c>
      <c r="AE78" s="337"/>
      <c r="AF78" s="337"/>
      <c r="AG78" s="340" t="n">
        <f aca="false">SUM(AD78+AE78-AF78)</f>
        <v>10000</v>
      </c>
      <c r="AH78" s="337"/>
      <c r="AI78" s="337" t="n">
        <v>10000</v>
      </c>
      <c r="AJ78" s="338" t="n">
        <v>0</v>
      </c>
      <c r="AK78" s="337" t="n">
        <v>10000</v>
      </c>
      <c r="AL78" s="337"/>
      <c r="AM78" s="337"/>
      <c r="AN78" s="338" t="n">
        <f aca="false">SUM(AK78+AL78-AM78)</f>
        <v>10000</v>
      </c>
      <c r="AO78" s="306" t="n">
        <f aca="false">SUM(AN78/$AN$2)</f>
        <v>1327.22808414626</v>
      </c>
      <c r="AP78" s="338" t="n">
        <v>10000</v>
      </c>
      <c r="AQ78" s="338"/>
      <c r="AR78" s="306" t="n">
        <f aca="false">SUM(AP78/$AN$2)</f>
        <v>1327.22808414626</v>
      </c>
      <c r="AS78" s="306" t="n">
        <v>400.15</v>
      </c>
      <c r="AT78" s="306" t="n">
        <v>400.15</v>
      </c>
      <c r="AU78" s="306" t="n">
        <v>4500</v>
      </c>
      <c r="AV78" s="306"/>
      <c r="AW78" s="306" t="n">
        <f aca="false">SUM(AR78+AU78-AV78)</f>
        <v>5827.22808414626</v>
      </c>
      <c r="AX78" s="338" t="n">
        <v>5827.23</v>
      </c>
      <c r="AY78" s="338"/>
      <c r="AZ78" s="338"/>
      <c r="BA78" s="338"/>
      <c r="BB78" s="338"/>
      <c r="BC78" s="338"/>
      <c r="BD78" s="338" t="n">
        <f aca="false">SUM(AX78+AY78+AZ78+BA78+BB78+BC78)</f>
        <v>5827.23</v>
      </c>
      <c r="BE78" s="338" t="n">
        <f aca="false">SUM(AW78-BD78)</f>
        <v>-0.00191585373886483</v>
      </c>
      <c r="BF78" s="338" t="n">
        <f aca="false">SUM(BE78-AW78)</f>
        <v>-5827.23</v>
      </c>
      <c r="BG78" s="338" t="n">
        <v>2432.19</v>
      </c>
      <c r="BH78" s="338" t="n">
        <v>0</v>
      </c>
      <c r="BI78" s="338" t="n">
        <v>3000</v>
      </c>
      <c r="BJ78" s="338" t="n">
        <v>1705.84</v>
      </c>
      <c r="BK78" s="338"/>
      <c r="BL78" s="338"/>
      <c r="BM78" s="307" t="n">
        <f aca="false">SUM(BJ78/BI78*100)</f>
        <v>56.8613333333333</v>
      </c>
    </row>
    <row r="79" customFormat="false" ht="12.75" hidden="true" customHeight="false" outlineLevel="0" collapsed="false">
      <c r="A79" s="333"/>
      <c r="B79" s="334"/>
      <c r="C79" s="334"/>
      <c r="D79" s="334"/>
      <c r="E79" s="334"/>
      <c r="F79" s="334"/>
      <c r="G79" s="334"/>
      <c r="H79" s="334"/>
      <c r="I79" s="335" t="n">
        <v>32329</v>
      </c>
      <c r="J79" s="336" t="s">
        <v>598</v>
      </c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06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40"/>
      <c r="AH79" s="337"/>
      <c r="AI79" s="337"/>
      <c r="AJ79" s="338"/>
      <c r="AK79" s="337" t="n">
        <v>50000</v>
      </c>
      <c r="AL79" s="337"/>
      <c r="AM79" s="337"/>
      <c r="AN79" s="338" t="n">
        <f aca="false">SUM(AK79+AL79-AM79)</f>
        <v>50000</v>
      </c>
      <c r="AO79" s="306" t="n">
        <f aca="false">SUM(AN79/$AN$2)</f>
        <v>6636.1404207313</v>
      </c>
      <c r="AP79" s="338" t="n">
        <v>30000</v>
      </c>
      <c r="AQ79" s="338"/>
      <c r="AR79" s="306" t="n">
        <f aca="false">SUM(AP79/$AN$2)</f>
        <v>3981.68425243878</v>
      </c>
      <c r="AS79" s="306"/>
      <c r="AT79" s="306"/>
      <c r="AU79" s="306"/>
      <c r="AV79" s="306"/>
      <c r="AW79" s="306" t="n">
        <f aca="false">SUM(AR79+AU79-AV79)</f>
        <v>3981.68425243878</v>
      </c>
      <c r="AX79" s="338"/>
      <c r="AY79" s="338"/>
      <c r="AZ79" s="338" t="n">
        <v>3981.68</v>
      </c>
      <c r="BA79" s="338"/>
      <c r="BB79" s="338"/>
      <c r="BC79" s="338"/>
      <c r="BD79" s="338" t="n">
        <f aca="false">SUM(AX79+AY79+AZ79+BA79+BB79+BC79)</f>
        <v>3981.68</v>
      </c>
      <c r="BE79" s="338" t="n">
        <f aca="false">SUM(AW79-BD79)</f>
        <v>0.00425243878135007</v>
      </c>
      <c r="BF79" s="338" t="n">
        <f aca="false">SUM(BE79-AW79)</f>
        <v>-3981.68</v>
      </c>
      <c r="BG79" s="338"/>
      <c r="BH79" s="338" t="n">
        <v>0</v>
      </c>
      <c r="BI79" s="338" t="n">
        <v>3000</v>
      </c>
      <c r="BJ79" s="338" t="n">
        <v>0</v>
      </c>
      <c r="BK79" s="338"/>
      <c r="BL79" s="338"/>
      <c r="BM79" s="307" t="n">
        <f aca="false">SUM(BJ79/BI79*100)</f>
        <v>0</v>
      </c>
    </row>
    <row r="80" customFormat="false" ht="13.5" hidden="true" customHeight="true" outlineLevel="0" collapsed="false">
      <c r="A80" s="333"/>
      <c r="B80" s="334"/>
      <c r="C80" s="334"/>
      <c r="D80" s="334"/>
      <c r="E80" s="334"/>
      <c r="F80" s="334"/>
      <c r="G80" s="334"/>
      <c r="H80" s="334"/>
      <c r="I80" s="335" t="n">
        <v>32329</v>
      </c>
      <c r="J80" s="336" t="s">
        <v>599</v>
      </c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06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40"/>
      <c r="AH80" s="337"/>
      <c r="AI80" s="337"/>
      <c r="AJ80" s="338"/>
      <c r="AK80" s="337"/>
      <c r="AL80" s="337"/>
      <c r="AM80" s="337"/>
      <c r="AN80" s="338"/>
      <c r="AO80" s="306"/>
      <c r="AP80" s="338"/>
      <c r="AQ80" s="338"/>
      <c r="AR80" s="306"/>
      <c r="AS80" s="306"/>
      <c r="AT80" s="306"/>
      <c r="AU80" s="306"/>
      <c r="AV80" s="306"/>
      <c r="AW80" s="306"/>
      <c r="AX80" s="338"/>
      <c r="AY80" s="338"/>
      <c r="AZ80" s="338"/>
      <c r="BA80" s="338"/>
      <c r="BB80" s="338"/>
      <c r="BC80" s="338"/>
      <c r="BD80" s="338"/>
      <c r="BE80" s="338"/>
      <c r="BF80" s="338"/>
      <c r="BG80" s="338"/>
      <c r="BH80" s="338" t="n">
        <v>0</v>
      </c>
      <c r="BI80" s="338" t="n">
        <v>0</v>
      </c>
      <c r="BJ80" s="338" t="n">
        <v>610</v>
      </c>
      <c r="BK80" s="338"/>
      <c r="BL80" s="338"/>
      <c r="BM80" s="307" t="n">
        <v>0</v>
      </c>
    </row>
    <row r="81" customFormat="false" ht="12.75" hidden="true" customHeight="false" outlineLevel="0" collapsed="false">
      <c r="A81" s="333"/>
      <c r="B81" s="334"/>
      <c r="C81" s="334"/>
      <c r="D81" s="334"/>
      <c r="E81" s="334"/>
      <c r="F81" s="334"/>
      <c r="G81" s="334"/>
      <c r="H81" s="334"/>
      <c r="I81" s="335" t="n">
        <v>32329</v>
      </c>
      <c r="J81" s="336" t="s">
        <v>600</v>
      </c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06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40"/>
      <c r="AH81" s="337"/>
      <c r="AI81" s="337"/>
      <c r="AJ81" s="338"/>
      <c r="AK81" s="337" t="n">
        <v>32970</v>
      </c>
      <c r="AL81" s="337"/>
      <c r="AM81" s="337"/>
      <c r="AN81" s="338" t="n">
        <f aca="false">SUM(AK81+AL81-AM81)</f>
        <v>32970</v>
      </c>
      <c r="AO81" s="306" t="n">
        <f aca="false">SUM(AN81/$AN$2)</f>
        <v>4375.87099343022</v>
      </c>
      <c r="AP81" s="338" t="n">
        <v>0</v>
      </c>
      <c r="AQ81" s="338"/>
      <c r="AR81" s="306" t="n">
        <f aca="false">SUM(AP81/$AN$2)</f>
        <v>0</v>
      </c>
      <c r="AS81" s="306"/>
      <c r="AT81" s="306"/>
      <c r="AU81" s="306"/>
      <c r="AV81" s="306"/>
      <c r="AW81" s="306" t="n">
        <f aca="false">SUM(AR81+AU81-AV81)</f>
        <v>0</v>
      </c>
      <c r="AX81" s="338"/>
      <c r="AY81" s="338"/>
      <c r="AZ81" s="338"/>
      <c r="BA81" s="338"/>
      <c r="BB81" s="338"/>
      <c r="BC81" s="338"/>
      <c r="BD81" s="338" t="n">
        <f aca="false">SUM(AX81+AY81+AZ81+BA81+BB81+BC81)</f>
        <v>0</v>
      </c>
      <c r="BE81" s="338" t="n">
        <f aca="false">SUM(AW81-BD81)</f>
        <v>0</v>
      </c>
      <c r="BF81" s="338" t="n">
        <f aca="false">SUM(BE81-AW81)</f>
        <v>0</v>
      </c>
      <c r="BG81" s="338"/>
      <c r="BH81" s="338"/>
      <c r="BI81" s="338"/>
      <c r="BJ81" s="338"/>
      <c r="BK81" s="338"/>
      <c r="BL81" s="338"/>
      <c r="BM81" s="307" t="n">
        <v>0</v>
      </c>
    </row>
    <row r="82" customFormat="false" ht="12.75" hidden="true" customHeight="false" outlineLevel="0" collapsed="false">
      <c r="A82" s="333"/>
      <c r="B82" s="334"/>
      <c r="C82" s="334"/>
      <c r="D82" s="334"/>
      <c r="E82" s="334"/>
      <c r="F82" s="334"/>
      <c r="G82" s="334"/>
      <c r="H82" s="334"/>
      <c r="I82" s="335" t="n">
        <v>32351</v>
      </c>
      <c r="J82" s="336" t="s">
        <v>601</v>
      </c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06"/>
      <c r="W82" s="337"/>
      <c r="X82" s="337"/>
      <c r="Y82" s="337"/>
      <c r="Z82" s="337"/>
      <c r="AA82" s="337"/>
      <c r="AB82" s="337"/>
      <c r="AC82" s="337"/>
      <c r="AD82" s="337" t="n">
        <v>30000</v>
      </c>
      <c r="AE82" s="337"/>
      <c r="AF82" s="337"/>
      <c r="AG82" s="340" t="n">
        <f aca="false">SUM(AD82+AE82-AF82)</f>
        <v>30000</v>
      </c>
      <c r="AH82" s="337" t="n">
        <v>19823.31</v>
      </c>
      <c r="AI82" s="337" t="n">
        <v>30000</v>
      </c>
      <c r="AJ82" s="338" t="n">
        <v>11346.33</v>
      </c>
      <c r="AK82" s="337" t="n">
        <v>30000</v>
      </c>
      <c r="AL82" s="337"/>
      <c r="AM82" s="337"/>
      <c r="AN82" s="338" t="n">
        <f aca="false">SUM(AK82+AL82-AM82)</f>
        <v>30000</v>
      </c>
      <c r="AO82" s="306" t="n">
        <f aca="false">SUM(AN82/$AN$2)</f>
        <v>3981.68425243878</v>
      </c>
      <c r="AP82" s="338" t="n">
        <v>30000</v>
      </c>
      <c r="AQ82" s="338"/>
      <c r="AR82" s="306" t="n">
        <f aca="false">SUM(AP82/$AN$2)</f>
        <v>3981.68425243878</v>
      </c>
      <c r="AS82" s="306"/>
      <c r="AT82" s="306"/>
      <c r="AU82" s="306"/>
      <c r="AV82" s="306"/>
      <c r="AW82" s="306" t="n">
        <f aca="false">SUM(AR82+AU82-AV82)</f>
        <v>3981.68425243878</v>
      </c>
      <c r="AX82" s="338"/>
      <c r="AY82" s="338"/>
      <c r="AZ82" s="338" t="n">
        <v>3981.68</v>
      </c>
      <c r="BA82" s="338"/>
      <c r="BB82" s="338"/>
      <c r="BC82" s="338"/>
      <c r="BD82" s="338" t="n">
        <f aca="false">SUM(AX82+AY82+AZ82+BA82+BB82+BC82)</f>
        <v>3981.68</v>
      </c>
      <c r="BE82" s="338" t="n">
        <f aca="false">SUM(AW82-BD82)</f>
        <v>0.00425243878135007</v>
      </c>
      <c r="BF82" s="338" t="n">
        <f aca="false">SUM(BE82-AW82)</f>
        <v>-3981.68</v>
      </c>
      <c r="BG82" s="338"/>
      <c r="BH82" s="338" t="n">
        <v>0</v>
      </c>
      <c r="BI82" s="338" t="n">
        <v>0</v>
      </c>
      <c r="BJ82" s="338" t="n">
        <v>0</v>
      </c>
      <c r="BK82" s="338"/>
      <c r="BL82" s="338"/>
      <c r="BM82" s="307" t="n">
        <v>0</v>
      </c>
    </row>
    <row r="83" customFormat="false" ht="12.75" hidden="true" customHeight="false" outlineLevel="0" collapsed="false">
      <c r="A83" s="333"/>
      <c r="B83" s="334"/>
      <c r="C83" s="334"/>
      <c r="D83" s="334"/>
      <c r="E83" s="334"/>
      <c r="F83" s="334"/>
      <c r="G83" s="334"/>
      <c r="H83" s="334"/>
      <c r="I83" s="335" t="n">
        <v>32353</v>
      </c>
      <c r="J83" s="336" t="s">
        <v>602</v>
      </c>
      <c r="K83" s="337"/>
      <c r="L83" s="337"/>
      <c r="M83" s="337"/>
      <c r="N83" s="337"/>
      <c r="O83" s="337"/>
      <c r="P83" s="337"/>
      <c r="Q83" s="337"/>
      <c r="R83" s="337"/>
      <c r="S83" s="337"/>
      <c r="T83" s="337" t="n">
        <v>412.35</v>
      </c>
      <c r="U83" s="337"/>
      <c r="V83" s="306"/>
      <c r="W83" s="337" t="n">
        <v>1000</v>
      </c>
      <c r="X83" s="337" t="n">
        <v>1500</v>
      </c>
      <c r="Y83" s="337" t="n">
        <v>1500</v>
      </c>
      <c r="Z83" s="337" t="n">
        <v>1500</v>
      </c>
      <c r="AA83" s="337" t="n">
        <v>1500</v>
      </c>
      <c r="AB83" s="337" t="n">
        <v>695.96</v>
      </c>
      <c r="AC83" s="337" t="n">
        <v>1500</v>
      </c>
      <c r="AD83" s="337" t="n">
        <v>5000</v>
      </c>
      <c r="AE83" s="337"/>
      <c r="AF83" s="337"/>
      <c r="AG83" s="340" t="n">
        <f aca="false">SUM(AD83+AE83-AF83)</f>
        <v>5000</v>
      </c>
      <c r="AH83" s="337" t="n">
        <v>2940.5</v>
      </c>
      <c r="AI83" s="337" t="n">
        <v>5000</v>
      </c>
      <c r="AJ83" s="338" t="n">
        <v>2109.85</v>
      </c>
      <c r="AK83" s="337" t="n">
        <v>5000</v>
      </c>
      <c r="AL83" s="337"/>
      <c r="AM83" s="337"/>
      <c r="AN83" s="338" t="n">
        <f aca="false">SUM(AK83+AL83-AM83)</f>
        <v>5000</v>
      </c>
      <c r="AO83" s="306" t="n">
        <f aca="false">SUM(AN83/$AN$2)</f>
        <v>663.61404207313</v>
      </c>
      <c r="AP83" s="338" t="n">
        <v>5000</v>
      </c>
      <c r="AQ83" s="338"/>
      <c r="AR83" s="306" t="n">
        <f aca="false">SUM(AP83/$AN$2)</f>
        <v>663.61404207313</v>
      </c>
      <c r="AS83" s="306" t="n">
        <v>533.51</v>
      </c>
      <c r="AT83" s="306" t="n">
        <v>533.51</v>
      </c>
      <c r="AU83" s="306" t="n">
        <v>200</v>
      </c>
      <c r="AV83" s="306"/>
      <c r="AW83" s="306" t="n">
        <f aca="false">SUM(AR83+AU83-AV83)</f>
        <v>863.61404207313</v>
      </c>
      <c r="AX83" s="338" t="n">
        <v>863.61</v>
      </c>
      <c r="AY83" s="338"/>
      <c r="AZ83" s="338"/>
      <c r="BA83" s="338"/>
      <c r="BB83" s="338"/>
      <c r="BC83" s="338"/>
      <c r="BD83" s="338" t="n">
        <f aca="false">SUM(AX83+AY83+AZ83+BA83+BB83+BC83)</f>
        <v>863.61</v>
      </c>
      <c r="BE83" s="338" t="n">
        <f aca="false">SUM(AW83-BD83)</f>
        <v>0.00404207313022198</v>
      </c>
      <c r="BF83" s="338" t="n">
        <f aca="false">SUM(BE83-AW83)</f>
        <v>-863.61</v>
      </c>
      <c r="BG83" s="338" t="n">
        <v>940.24</v>
      </c>
      <c r="BH83" s="338" t="n">
        <v>414.87</v>
      </c>
      <c r="BI83" s="338" t="n">
        <v>1200</v>
      </c>
      <c r="BJ83" s="338" t="n">
        <v>480.84</v>
      </c>
      <c r="BK83" s="338"/>
      <c r="BL83" s="338"/>
      <c r="BM83" s="307" t="n">
        <f aca="false">SUM(BJ83/BI83*100)</f>
        <v>40.07</v>
      </c>
    </row>
    <row r="84" customFormat="false" ht="12.75" hidden="true" customHeight="false" outlineLevel="0" collapsed="false">
      <c r="A84" s="333"/>
      <c r="B84" s="334"/>
      <c r="C84" s="334"/>
      <c r="D84" s="334"/>
      <c r="E84" s="334"/>
      <c r="F84" s="334"/>
      <c r="G84" s="334"/>
      <c r="H84" s="334"/>
      <c r="I84" s="335" t="n">
        <v>32331</v>
      </c>
      <c r="J84" s="336" t="s">
        <v>289</v>
      </c>
      <c r="K84" s="337"/>
      <c r="L84" s="337"/>
      <c r="M84" s="337"/>
      <c r="N84" s="337" t="n">
        <v>6000</v>
      </c>
      <c r="O84" s="337" t="n">
        <v>6000</v>
      </c>
      <c r="P84" s="337" t="n">
        <v>6000</v>
      </c>
      <c r="Q84" s="337" t="n">
        <v>6000</v>
      </c>
      <c r="R84" s="337" t="n">
        <v>5243.75</v>
      </c>
      <c r="S84" s="337" t="n">
        <v>8000</v>
      </c>
      <c r="T84" s="337" t="n">
        <v>8230.1</v>
      </c>
      <c r="U84" s="337"/>
      <c r="V84" s="306" t="n">
        <f aca="false">S84/P84*100</f>
        <v>133.333333333333</v>
      </c>
      <c r="W84" s="337" t="n">
        <v>15000</v>
      </c>
      <c r="X84" s="337" t="n">
        <v>20000</v>
      </c>
      <c r="Y84" s="337" t="n">
        <v>20000</v>
      </c>
      <c r="Z84" s="337" t="n">
        <v>25000</v>
      </c>
      <c r="AA84" s="337" t="n">
        <v>25000</v>
      </c>
      <c r="AB84" s="337" t="n">
        <v>10240</v>
      </c>
      <c r="AC84" s="337" t="n">
        <v>25000</v>
      </c>
      <c r="AD84" s="337" t="n">
        <v>25000</v>
      </c>
      <c r="AE84" s="337"/>
      <c r="AF84" s="337"/>
      <c r="AG84" s="340" t="n">
        <f aca="false">SUM(AD84+AE84-AF84)</f>
        <v>25000</v>
      </c>
      <c r="AH84" s="337" t="n">
        <v>11666.75</v>
      </c>
      <c r="AI84" s="337" t="n">
        <v>25000</v>
      </c>
      <c r="AJ84" s="338" t="n">
        <v>5157.8</v>
      </c>
      <c r="AK84" s="337" t="n">
        <v>25000</v>
      </c>
      <c r="AL84" s="337"/>
      <c r="AM84" s="337"/>
      <c r="AN84" s="338" t="n">
        <f aca="false">SUM(AK84+AL84-AM84)</f>
        <v>25000</v>
      </c>
      <c r="AO84" s="306" t="n">
        <f aca="false">SUM(AN84/$AN$2)</f>
        <v>3318.07021036565</v>
      </c>
      <c r="AP84" s="338" t="n">
        <v>30000</v>
      </c>
      <c r="AQ84" s="338"/>
      <c r="AR84" s="306" t="n">
        <f aca="false">SUM(AP84/$AN$2)</f>
        <v>3981.68425243878</v>
      </c>
      <c r="AS84" s="306" t="n">
        <v>969.04</v>
      </c>
      <c r="AT84" s="306" t="n">
        <v>969.04</v>
      </c>
      <c r="AU84" s="306"/>
      <c r="AV84" s="306"/>
      <c r="AW84" s="306" t="n">
        <f aca="false">SUM(AR84+AU84-AV84)</f>
        <v>3981.68425243878</v>
      </c>
      <c r="AX84" s="338" t="n">
        <v>3981.68</v>
      </c>
      <c r="AY84" s="338"/>
      <c r="AZ84" s="338"/>
      <c r="BA84" s="338"/>
      <c r="BB84" s="338"/>
      <c r="BC84" s="338"/>
      <c r="BD84" s="338" t="n">
        <f aca="false">SUM(AX84+AY84+AZ84+BA84+BB84+BC84)</f>
        <v>3981.68</v>
      </c>
      <c r="BE84" s="338" t="n">
        <f aca="false">SUM(AW84-BD84)</f>
        <v>0.00425243878135007</v>
      </c>
      <c r="BF84" s="338" t="n">
        <f aca="false">SUM(BE84-AW84)</f>
        <v>-3981.68</v>
      </c>
      <c r="BG84" s="338" t="n">
        <v>1000</v>
      </c>
      <c r="BH84" s="338" t="n">
        <v>712.78</v>
      </c>
      <c r="BI84" s="338" t="n">
        <v>3000</v>
      </c>
      <c r="BJ84" s="338" t="n">
        <v>890.48</v>
      </c>
      <c r="BK84" s="338"/>
      <c r="BL84" s="338"/>
      <c r="BM84" s="307" t="n">
        <f aca="false">SUM(BJ84/BI84*100)</f>
        <v>29.6826666666667</v>
      </c>
    </row>
    <row r="85" customFormat="false" ht="12.75" hidden="true" customHeight="false" outlineLevel="0" collapsed="false">
      <c r="A85" s="333"/>
      <c r="B85" s="334"/>
      <c r="C85" s="334"/>
      <c r="D85" s="334"/>
      <c r="E85" s="334"/>
      <c r="F85" s="334"/>
      <c r="G85" s="334"/>
      <c r="H85" s="334"/>
      <c r="I85" s="335" t="n">
        <v>32334</v>
      </c>
      <c r="J85" s="336" t="s">
        <v>603</v>
      </c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06"/>
      <c r="W85" s="337"/>
      <c r="X85" s="337"/>
      <c r="Y85" s="337"/>
      <c r="Z85" s="337" t="n">
        <v>8000</v>
      </c>
      <c r="AA85" s="337" t="n">
        <v>5000</v>
      </c>
      <c r="AB85" s="337" t="n">
        <v>3750</v>
      </c>
      <c r="AC85" s="337" t="n">
        <v>5000</v>
      </c>
      <c r="AD85" s="337" t="n">
        <v>10000</v>
      </c>
      <c r="AE85" s="337"/>
      <c r="AF85" s="337"/>
      <c r="AG85" s="340" t="n">
        <f aca="false">SUM(AD85+AE85-AF85)</f>
        <v>10000</v>
      </c>
      <c r="AH85" s="337" t="n">
        <v>4830.36</v>
      </c>
      <c r="AI85" s="337" t="n">
        <v>10000</v>
      </c>
      <c r="AJ85" s="338" t="n">
        <v>0</v>
      </c>
      <c r="AK85" s="337" t="n">
        <v>10000</v>
      </c>
      <c r="AL85" s="337"/>
      <c r="AM85" s="337"/>
      <c r="AN85" s="338" t="n">
        <f aca="false">SUM(AK85+AL85-AM85)</f>
        <v>10000</v>
      </c>
      <c r="AO85" s="306" t="n">
        <f aca="false">SUM(AN85/$AN$2)</f>
        <v>1327.22808414626</v>
      </c>
      <c r="AP85" s="338" t="n">
        <v>5000</v>
      </c>
      <c r="AQ85" s="338"/>
      <c r="AR85" s="306" t="n">
        <f aca="false">SUM(AP85/$AN$2)</f>
        <v>663.61404207313</v>
      </c>
      <c r="AS85" s="306"/>
      <c r="AT85" s="306"/>
      <c r="AU85" s="306"/>
      <c r="AV85" s="306"/>
      <c r="AW85" s="306" t="n">
        <f aca="false">SUM(AR85+AU85-AV85)</f>
        <v>663.61404207313</v>
      </c>
      <c r="AX85" s="338" t="n">
        <v>663.61</v>
      </c>
      <c r="AY85" s="338"/>
      <c r="AZ85" s="338"/>
      <c r="BA85" s="338"/>
      <c r="BB85" s="338"/>
      <c r="BC85" s="338"/>
      <c r="BD85" s="338" t="n">
        <f aca="false">SUM(AX85+AY85+AZ85+BA85+BB85+BC85)</f>
        <v>663.61</v>
      </c>
      <c r="BE85" s="338" t="n">
        <f aca="false">SUM(AW85-BD85)</f>
        <v>0.00404207313022198</v>
      </c>
      <c r="BF85" s="338" t="n">
        <f aca="false">SUM(BE85-AW85)</f>
        <v>-663.61</v>
      </c>
      <c r="BG85" s="338"/>
      <c r="BH85" s="338" t="n">
        <v>0</v>
      </c>
      <c r="BI85" s="338" t="n">
        <v>500</v>
      </c>
      <c r="BJ85" s="338" t="n">
        <v>0</v>
      </c>
      <c r="BK85" s="338"/>
      <c r="BL85" s="338"/>
      <c r="BM85" s="307" t="n">
        <f aca="false">SUM(BJ85/BI85*100)</f>
        <v>0</v>
      </c>
    </row>
    <row r="86" customFormat="false" ht="12.75" hidden="true" customHeight="false" outlineLevel="0" collapsed="false">
      <c r="A86" s="333"/>
      <c r="B86" s="334"/>
      <c r="C86" s="334"/>
      <c r="D86" s="334"/>
      <c r="E86" s="334"/>
      <c r="F86" s="334"/>
      <c r="G86" s="334"/>
      <c r="H86" s="334"/>
      <c r="I86" s="335" t="n">
        <v>32334</v>
      </c>
      <c r="J86" s="336" t="s">
        <v>743</v>
      </c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06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40"/>
      <c r="AH86" s="337"/>
      <c r="AI86" s="337"/>
      <c r="AJ86" s="338"/>
      <c r="AK86" s="337"/>
      <c r="AL86" s="337"/>
      <c r="AM86" s="337"/>
      <c r="AN86" s="338"/>
      <c r="AO86" s="306"/>
      <c r="AP86" s="338"/>
      <c r="AQ86" s="338"/>
      <c r="AR86" s="306"/>
      <c r="AS86" s="306"/>
      <c r="AT86" s="306"/>
      <c r="AU86" s="306"/>
      <c r="AV86" s="306"/>
      <c r="AW86" s="306"/>
      <c r="AX86" s="338"/>
      <c r="AY86" s="338"/>
      <c r="AZ86" s="338"/>
      <c r="BA86" s="338"/>
      <c r="BB86" s="338"/>
      <c r="BC86" s="338"/>
      <c r="BD86" s="338"/>
      <c r="BE86" s="338"/>
      <c r="BF86" s="338"/>
      <c r="BG86" s="338"/>
      <c r="BH86" s="338" t="n">
        <v>5900.5</v>
      </c>
      <c r="BI86" s="338" t="n">
        <v>0</v>
      </c>
      <c r="BJ86" s="338" t="n">
        <v>0</v>
      </c>
      <c r="BK86" s="338"/>
      <c r="BL86" s="338"/>
      <c r="BM86" s="307"/>
    </row>
    <row r="87" customFormat="false" ht="12.75" hidden="true" customHeight="false" outlineLevel="0" collapsed="false">
      <c r="A87" s="333"/>
      <c r="B87" s="334"/>
      <c r="C87" s="334"/>
      <c r="D87" s="334"/>
      <c r="E87" s="334"/>
      <c r="F87" s="334"/>
      <c r="G87" s="334"/>
      <c r="H87" s="334"/>
      <c r="I87" s="335" t="n">
        <v>32331</v>
      </c>
      <c r="J87" s="336" t="s">
        <v>604</v>
      </c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06"/>
      <c r="W87" s="337"/>
      <c r="X87" s="337" t="n">
        <v>8000</v>
      </c>
      <c r="Y87" s="337" t="n">
        <v>8000</v>
      </c>
      <c r="Z87" s="337" t="n">
        <v>8000</v>
      </c>
      <c r="AA87" s="337" t="n">
        <v>8000</v>
      </c>
      <c r="AB87" s="337"/>
      <c r="AC87" s="337" t="n">
        <v>8000</v>
      </c>
      <c r="AD87" s="337" t="n">
        <v>8000</v>
      </c>
      <c r="AE87" s="337"/>
      <c r="AF87" s="337"/>
      <c r="AG87" s="340" t="n">
        <f aca="false">SUM(AD87+AE87-AF87)</f>
        <v>8000</v>
      </c>
      <c r="AH87" s="337" t="n">
        <v>3200</v>
      </c>
      <c r="AI87" s="337" t="n">
        <v>6000</v>
      </c>
      <c r="AJ87" s="338" t="n">
        <v>0</v>
      </c>
      <c r="AK87" s="337" t="n">
        <v>6000</v>
      </c>
      <c r="AL87" s="337"/>
      <c r="AM87" s="337"/>
      <c r="AN87" s="338" t="n">
        <f aca="false">SUM(AK87+AL87-AM87)</f>
        <v>6000</v>
      </c>
      <c r="AO87" s="306" t="n">
        <f aca="false">SUM(AN87/$AN$2)</f>
        <v>796.336850487756</v>
      </c>
      <c r="AP87" s="338" t="n">
        <v>0</v>
      </c>
      <c r="AQ87" s="338"/>
      <c r="AR87" s="306" t="n">
        <f aca="false">SUM(AP87/$AN$2)</f>
        <v>0</v>
      </c>
      <c r="AS87" s="306"/>
      <c r="AT87" s="306"/>
      <c r="AU87" s="306"/>
      <c r="AV87" s="306"/>
      <c r="AW87" s="306" t="n">
        <f aca="false">SUM(AR87+AU87-AV87)</f>
        <v>0</v>
      </c>
      <c r="AX87" s="338"/>
      <c r="AY87" s="338"/>
      <c r="AZ87" s="338"/>
      <c r="BA87" s="338"/>
      <c r="BB87" s="338"/>
      <c r="BC87" s="338"/>
      <c r="BD87" s="338" t="n">
        <f aca="false">SUM(AX87+AY87+AZ87+BA87+BB87+BC87)</f>
        <v>0</v>
      </c>
      <c r="BE87" s="338" t="n">
        <f aca="false">SUM(AW87-BD87)</f>
        <v>0</v>
      </c>
      <c r="BF87" s="338" t="n">
        <f aca="false">SUM(BE87-AW87)</f>
        <v>0</v>
      </c>
      <c r="BG87" s="338"/>
      <c r="BH87" s="338" t="n">
        <v>0</v>
      </c>
      <c r="BI87" s="338"/>
      <c r="BJ87" s="338"/>
      <c r="BK87" s="338"/>
      <c r="BL87" s="338"/>
      <c r="BM87" s="307" t="e">
        <f aca="false">SUM(BJ87/BI87*100)</f>
        <v>#DIV/0!</v>
      </c>
    </row>
    <row r="88" customFormat="false" ht="12.75" hidden="true" customHeight="false" outlineLevel="0" collapsed="false">
      <c r="A88" s="333"/>
      <c r="B88" s="334"/>
      <c r="C88" s="334"/>
      <c r="D88" s="334"/>
      <c r="E88" s="334"/>
      <c r="F88" s="334"/>
      <c r="G88" s="334"/>
      <c r="H88" s="334"/>
      <c r="I88" s="335" t="n">
        <v>32342</v>
      </c>
      <c r="J88" s="336" t="s">
        <v>605</v>
      </c>
      <c r="K88" s="337" t="n">
        <v>151628.39</v>
      </c>
      <c r="L88" s="337" t="n">
        <v>5000</v>
      </c>
      <c r="M88" s="337" t="n">
        <v>5000</v>
      </c>
      <c r="N88" s="337" t="n">
        <v>5000</v>
      </c>
      <c r="O88" s="337" t="n">
        <v>5000</v>
      </c>
      <c r="P88" s="337" t="n">
        <v>5000</v>
      </c>
      <c r="Q88" s="337" t="n">
        <v>5000</v>
      </c>
      <c r="R88" s="337" t="n">
        <v>6000</v>
      </c>
      <c r="S88" s="337" t="n">
        <v>8000</v>
      </c>
      <c r="T88" s="337" t="n">
        <v>11250</v>
      </c>
      <c r="U88" s="337"/>
      <c r="V88" s="306" t="n">
        <f aca="false">S88/P88*100</f>
        <v>160</v>
      </c>
      <c r="W88" s="337" t="n">
        <v>15000</v>
      </c>
      <c r="X88" s="337" t="n">
        <v>15000</v>
      </c>
      <c r="Y88" s="337" t="n">
        <v>15000</v>
      </c>
      <c r="Z88" s="337" t="n">
        <v>65000</v>
      </c>
      <c r="AA88" s="337" t="n">
        <v>70000</v>
      </c>
      <c r="AB88" s="337" t="n">
        <v>15820</v>
      </c>
      <c r="AC88" s="337" t="n">
        <v>70000</v>
      </c>
      <c r="AD88" s="337" t="n">
        <v>50000</v>
      </c>
      <c r="AE88" s="337"/>
      <c r="AF88" s="337"/>
      <c r="AG88" s="340" t="n">
        <f aca="false">SUM(AD88+AE88-AF88)</f>
        <v>50000</v>
      </c>
      <c r="AH88" s="337" t="n">
        <v>40521.47</v>
      </c>
      <c r="AI88" s="337" t="n">
        <v>55000</v>
      </c>
      <c r="AJ88" s="338" t="n">
        <v>26754.62</v>
      </c>
      <c r="AK88" s="337" t="n">
        <v>55000</v>
      </c>
      <c r="AL88" s="337"/>
      <c r="AM88" s="337"/>
      <c r="AN88" s="338" t="n">
        <f aca="false">SUM(AK88+AL88-AM88)</f>
        <v>55000</v>
      </c>
      <c r="AO88" s="306" t="n">
        <f aca="false">SUM(AN88/$AN$2)</f>
        <v>7299.75446280443</v>
      </c>
      <c r="AP88" s="338" t="n">
        <v>40000</v>
      </c>
      <c r="AQ88" s="338"/>
      <c r="AR88" s="306" t="n">
        <f aca="false">SUM(AP88/$AN$2)</f>
        <v>5308.91233658504</v>
      </c>
      <c r="AS88" s="306" t="n">
        <v>1379.07</v>
      </c>
      <c r="AT88" s="306" t="n">
        <v>1379.07</v>
      </c>
      <c r="AU88" s="306"/>
      <c r="AV88" s="306" t="n">
        <v>1000</v>
      </c>
      <c r="AW88" s="306" t="n">
        <f aca="false">SUM(AR88+AU88-AV88)</f>
        <v>4308.91233658504</v>
      </c>
      <c r="AX88" s="338" t="n">
        <v>4308.91</v>
      </c>
      <c r="AY88" s="338"/>
      <c r="AZ88" s="338"/>
      <c r="BA88" s="338"/>
      <c r="BB88" s="338"/>
      <c r="BC88" s="338"/>
      <c r="BD88" s="338" t="n">
        <f aca="false">SUM(AX88+AY88+AZ88+BA88+BB88+BC88)</f>
        <v>4308.91</v>
      </c>
      <c r="BE88" s="338" t="n">
        <f aca="false">SUM(AW88-BD88)</f>
        <v>0.00233658504203049</v>
      </c>
      <c r="BF88" s="338" t="n">
        <f aca="false">SUM(BE88-AW88)</f>
        <v>-4308.91</v>
      </c>
      <c r="BG88" s="338" t="n">
        <v>3034.92</v>
      </c>
      <c r="BH88" s="338" t="n">
        <v>1046.57</v>
      </c>
      <c r="BI88" s="338" t="n">
        <v>4500</v>
      </c>
      <c r="BJ88" s="338" t="n">
        <v>2287.48</v>
      </c>
      <c r="BK88" s="338"/>
      <c r="BL88" s="338"/>
      <c r="BM88" s="307" t="n">
        <f aca="false">SUM(BJ88/BI88*100)</f>
        <v>50.8328888888889</v>
      </c>
    </row>
    <row r="89" customFormat="false" ht="12.75" hidden="true" customHeight="false" outlineLevel="0" collapsed="false">
      <c r="A89" s="333"/>
      <c r="B89" s="334"/>
      <c r="C89" s="334"/>
      <c r="D89" s="334"/>
      <c r="E89" s="334"/>
      <c r="F89" s="334"/>
      <c r="G89" s="334"/>
      <c r="H89" s="334"/>
      <c r="I89" s="335" t="n">
        <v>32341</v>
      </c>
      <c r="J89" s="336" t="s">
        <v>606</v>
      </c>
      <c r="K89" s="337" t="n">
        <v>5288.02</v>
      </c>
      <c r="L89" s="337" t="n">
        <v>8000</v>
      </c>
      <c r="M89" s="337" t="n">
        <v>8000</v>
      </c>
      <c r="N89" s="337" t="n">
        <v>4000</v>
      </c>
      <c r="O89" s="337" t="n">
        <v>4000</v>
      </c>
      <c r="P89" s="337" t="n">
        <v>4000</v>
      </c>
      <c r="Q89" s="337" t="n">
        <v>4000</v>
      </c>
      <c r="R89" s="337" t="n">
        <v>850.82</v>
      </c>
      <c r="S89" s="337" t="n">
        <v>4000</v>
      </c>
      <c r="T89" s="337" t="n">
        <v>1386.78</v>
      </c>
      <c r="U89" s="337"/>
      <c r="V89" s="306" t="n">
        <f aca="false">S89/P89*100</f>
        <v>100</v>
      </c>
      <c r="W89" s="337" t="n">
        <v>4000</v>
      </c>
      <c r="X89" s="337" t="n">
        <v>3000</v>
      </c>
      <c r="Y89" s="337" t="n">
        <v>3000</v>
      </c>
      <c r="Z89" s="337" t="n">
        <v>3000</v>
      </c>
      <c r="AA89" s="337" t="n">
        <v>3000</v>
      </c>
      <c r="AB89" s="337" t="n">
        <v>660.49</v>
      </c>
      <c r="AC89" s="337" t="n">
        <v>3000</v>
      </c>
      <c r="AD89" s="337" t="n">
        <v>3000</v>
      </c>
      <c r="AE89" s="337"/>
      <c r="AF89" s="337"/>
      <c r="AG89" s="340" t="n">
        <f aca="false">SUM(AD89+AE89-AF89)</f>
        <v>3000</v>
      </c>
      <c r="AH89" s="337" t="n">
        <v>1699.95</v>
      </c>
      <c r="AI89" s="337" t="n">
        <v>3000</v>
      </c>
      <c r="AJ89" s="338" t="n">
        <v>672.4</v>
      </c>
      <c r="AK89" s="337" t="n">
        <v>3000</v>
      </c>
      <c r="AL89" s="337"/>
      <c r="AM89" s="337"/>
      <c r="AN89" s="338" t="n">
        <f aca="false">SUM(AK89+AL89-AM89)</f>
        <v>3000</v>
      </c>
      <c r="AO89" s="306" t="n">
        <f aca="false">SUM(AN89/$AN$2)</f>
        <v>398.168425243878</v>
      </c>
      <c r="AP89" s="338" t="n">
        <v>3500</v>
      </c>
      <c r="AQ89" s="338"/>
      <c r="AR89" s="306" t="n">
        <f aca="false">SUM(AP89/$AN$2)</f>
        <v>464.529829451191</v>
      </c>
      <c r="AS89" s="306" t="n">
        <v>124.08</v>
      </c>
      <c r="AT89" s="306" t="n">
        <v>124.08</v>
      </c>
      <c r="AU89" s="306"/>
      <c r="AV89" s="306"/>
      <c r="AW89" s="306" t="n">
        <f aca="false">SUM(AR89+AU89-AV89)</f>
        <v>464.529829451191</v>
      </c>
      <c r="AX89" s="338" t="n">
        <v>464.53</v>
      </c>
      <c r="AY89" s="338"/>
      <c r="AZ89" s="338"/>
      <c r="BA89" s="338"/>
      <c r="BB89" s="338"/>
      <c r="BC89" s="338"/>
      <c r="BD89" s="338" t="n">
        <f aca="false">SUM(AX89+AY89+AZ89+BA89+BB89+BC89)</f>
        <v>464.53</v>
      </c>
      <c r="BE89" s="338" t="n">
        <f aca="false">SUM(AW89-BD89)</f>
        <v>-0.000170548808796411</v>
      </c>
      <c r="BF89" s="338" t="n">
        <f aca="false">SUM(BE89-AW89)</f>
        <v>-464.53</v>
      </c>
      <c r="BG89" s="338" t="n">
        <v>187.45</v>
      </c>
      <c r="BH89" s="338" t="n">
        <v>92.44</v>
      </c>
      <c r="BI89" s="338" t="n">
        <v>400</v>
      </c>
      <c r="BJ89" s="338" t="n">
        <v>113.54</v>
      </c>
      <c r="BK89" s="338"/>
      <c r="BL89" s="338"/>
      <c r="BM89" s="307" t="n">
        <f aca="false">SUM(BJ89/BI89*100)</f>
        <v>28.385</v>
      </c>
    </row>
    <row r="90" customFormat="false" ht="12.75" hidden="true" customHeight="false" outlineLevel="0" collapsed="false">
      <c r="A90" s="333"/>
      <c r="B90" s="334"/>
      <c r="C90" s="334"/>
      <c r="D90" s="334"/>
      <c r="E90" s="334"/>
      <c r="F90" s="334"/>
      <c r="G90" s="334"/>
      <c r="H90" s="334"/>
      <c r="I90" s="335" t="n">
        <v>32343</v>
      </c>
      <c r="J90" s="336" t="s">
        <v>607</v>
      </c>
      <c r="K90" s="337" t="n">
        <v>44650</v>
      </c>
      <c r="L90" s="337"/>
      <c r="M90" s="337" t="n">
        <v>0</v>
      </c>
      <c r="N90" s="337" t="n">
        <v>15000</v>
      </c>
      <c r="O90" s="337" t="n">
        <v>15000</v>
      </c>
      <c r="P90" s="337" t="n">
        <v>15000</v>
      </c>
      <c r="Q90" s="337" t="n">
        <v>15000</v>
      </c>
      <c r="R90" s="337" t="n">
        <v>218.75</v>
      </c>
      <c r="S90" s="337" t="n">
        <v>15000</v>
      </c>
      <c r="T90" s="337"/>
      <c r="U90" s="337"/>
      <c r="V90" s="306" t="n">
        <f aca="false">S90/P90*100</f>
        <v>100</v>
      </c>
      <c r="W90" s="337" t="n">
        <v>15000</v>
      </c>
      <c r="X90" s="337" t="n">
        <v>30000</v>
      </c>
      <c r="Y90" s="337" t="n">
        <v>30000</v>
      </c>
      <c r="Z90" s="337" t="n">
        <v>30000</v>
      </c>
      <c r="AA90" s="337" t="n">
        <v>35000</v>
      </c>
      <c r="AB90" s="337" t="n">
        <v>12993.75</v>
      </c>
      <c r="AC90" s="337" t="n">
        <v>35000</v>
      </c>
      <c r="AD90" s="337" t="n">
        <v>30000</v>
      </c>
      <c r="AE90" s="337"/>
      <c r="AF90" s="337"/>
      <c r="AG90" s="340" t="n">
        <f aca="false">SUM(AD90+AE90-AF90)</f>
        <v>30000</v>
      </c>
      <c r="AH90" s="337" t="n">
        <v>26433.75</v>
      </c>
      <c r="AI90" s="337" t="n">
        <v>30000</v>
      </c>
      <c r="AJ90" s="314" t="n">
        <v>36273.75</v>
      </c>
      <c r="AK90" s="337" t="n">
        <v>30000</v>
      </c>
      <c r="AL90" s="337"/>
      <c r="AM90" s="337"/>
      <c r="AN90" s="338" t="n">
        <f aca="false">SUM(AK90+AL90-AM90)</f>
        <v>30000</v>
      </c>
      <c r="AO90" s="306" t="n">
        <f aca="false">SUM(AN90/$AN$2)</f>
        <v>3981.68425243878</v>
      </c>
      <c r="AP90" s="338" t="n">
        <v>30000</v>
      </c>
      <c r="AQ90" s="338"/>
      <c r="AR90" s="306" t="n">
        <f aca="false">SUM(AP90/$AN$2)</f>
        <v>3981.68425243878</v>
      </c>
      <c r="AS90" s="306"/>
      <c r="AT90" s="306"/>
      <c r="AU90" s="306"/>
      <c r="AV90" s="306"/>
      <c r="AW90" s="306" t="n">
        <f aca="false">SUM(AR90+AU90-AV90)</f>
        <v>3981.68425243878</v>
      </c>
      <c r="AX90" s="338" t="n">
        <v>3981.68</v>
      </c>
      <c r="AY90" s="338"/>
      <c r="AZ90" s="338"/>
      <c r="BA90" s="338"/>
      <c r="BB90" s="338"/>
      <c r="BC90" s="338"/>
      <c r="BD90" s="338" t="n">
        <f aca="false">SUM(AX90+AY90+AZ90+BA90+BB90+BC90)</f>
        <v>3981.68</v>
      </c>
      <c r="BE90" s="338" t="n">
        <f aca="false">SUM(AW90-BD90)</f>
        <v>0.00425243878135007</v>
      </c>
      <c r="BF90" s="338" t="n">
        <f aca="false">SUM(BE90-AW90)</f>
        <v>-3981.68</v>
      </c>
      <c r="BG90" s="338"/>
      <c r="BH90" s="338" t="n">
        <v>2000</v>
      </c>
      <c r="BI90" s="338" t="n">
        <v>4000</v>
      </c>
      <c r="BJ90" s="338" t="n">
        <v>2040</v>
      </c>
      <c r="BK90" s="338"/>
      <c r="BL90" s="338"/>
      <c r="BM90" s="307" t="n">
        <f aca="false">SUM(BJ90/BI90*100)</f>
        <v>51</v>
      </c>
    </row>
    <row r="91" customFormat="false" ht="12.75" hidden="true" customHeight="false" outlineLevel="0" collapsed="false">
      <c r="A91" s="333"/>
      <c r="B91" s="334"/>
      <c r="C91" s="334"/>
      <c r="D91" s="334"/>
      <c r="E91" s="334"/>
      <c r="F91" s="334"/>
      <c r="G91" s="334"/>
      <c r="H91" s="334"/>
      <c r="I91" s="335" t="n">
        <v>32343</v>
      </c>
      <c r="J91" s="336" t="s">
        <v>608</v>
      </c>
      <c r="K91" s="337"/>
      <c r="L91" s="337"/>
      <c r="M91" s="337"/>
      <c r="N91" s="337" t="n">
        <v>2000</v>
      </c>
      <c r="O91" s="337" t="n">
        <v>2000</v>
      </c>
      <c r="P91" s="337" t="n">
        <v>2000</v>
      </c>
      <c r="Q91" s="337" t="n">
        <v>2000</v>
      </c>
      <c r="R91" s="337"/>
      <c r="S91" s="337" t="n">
        <v>2000</v>
      </c>
      <c r="T91" s="337"/>
      <c r="U91" s="337"/>
      <c r="V91" s="306" t="n">
        <f aca="false">S91/P91*100</f>
        <v>100</v>
      </c>
      <c r="W91" s="337" t="n">
        <v>2000</v>
      </c>
      <c r="X91" s="337" t="n">
        <v>2000</v>
      </c>
      <c r="Y91" s="337" t="n">
        <v>0</v>
      </c>
      <c r="Z91" s="337" t="n">
        <v>30000</v>
      </c>
      <c r="AA91" s="337" t="n">
        <v>30000</v>
      </c>
      <c r="AB91" s="337"/>
      <c r="AC91" s="337" t="n">
        <v>30000</v>
      </c>
      <c r="AD91" s="337" t="n">
        <v>35000</v>
      </c>
      <c r="AE91" s="337"/>
      <c r="AF91" s="337"/>
      <c r="AG91" s="340" t="n">
        <f aca="false">SUM(AD91+AE91-AF91)</f>
        <v>35000</v>
      </c>
      <c r="AH91" s="337" t="n">
        <v>33925</v>
      </c>
      <c r="AI91" s="337" t="n">
        <v>35000</v>
      </c>
      <c r="AJ91" s="338" t="n">
        <v>0</v>
      </c>
      <c r="AK91" s="337" t="n">
        <v>45000</v>
      </c>
      <c r="AL91" s="337"/>
      <c r="AM91" s="337"/>
      <c r="AN91" s="338" t="n">
        <f aca="false">SUM(AK91+AL91-AM91)</f>
        <v>45000</v>
      </c>
      <c r="AO91" s="306" t="n">
        <f aca="false">SUM(AN91/$AN$2)</f>
        <v>5972.52637865817</v>
      </c>
      <c r="AP91" s="338" t="n">
        <v>45000</v>
      </c>
      <c r="AQ91" s="338"/>
      <c r="AR91" s="306" t="n">
        <f aca="false">SUM(AP91/$AN$2)</f>
        <v>5972.52637865817</v>
      </c>
      <c r="AS91" s="306" t="n">
        <v>5540</v>
      </c>
      <c r="AT91" s="306" t="n">
        <v>5540</v>
      </c>
      <c r="AU91" s="306"/>
      <c r="AV91" s="306"/>
      <c r="AW91" s="306" t="n">
        <f aca="false">SUM(AR91+AU91-AV91)</f>
        <v>5972.52637865817</v>
      </c>
      <c r="AX91" s="338" t="n">
        <v>5972.53</v>
      </c>
      <c r="AY91" s="338"/>
      <c r="AZ91" s="338"/>
      <c r="BA91" s="338"/>
      <c r="BB91" s="338"/>
      <c r="BC91" s="338"/>
      <c r="BD91" s="338" t="n">
        <f aca="false">SUM(AX91+AY91+AZ91+BA91+BB91+BC91)</f>
        <v>5972.53</v>
      </c>
      <c r="BE91" s="338" t="n">
        <f aca="false">SUM(AW91-BD91)</f>
        <v>-0.00362134182796581</v>
      </c>
      <c r="BF91" s="338" t="n">
        <f aca="false">SUM(BE91-AW91)</f>
        <v>-5972.53</v>
      </c>
      <c r="BG91" s="338" t="n">
        <v>7664</v>
      </c>
      <c r="BH91" s="338" t="n">
        <v>0</v>
      </c>
      <c r="BI91" s="338" t="n">
        <v>8000</v>
      </c>
      <c r="BJ91" s="338" t="n">
        <v>3396.3</v>
      </c>
      <c r="BK91" s="338"/>
      <c r="BL91" s="338"/>
      <c r="BM91" s="307" t="n">
        <f aca="false">SUM(BJ91/BI91*100)</f>
        <v>42.45375</v>
      </c>
    </row>
    <row r="92" customFormat="false" ht="12.75" hidden="true" customHeight="false" outlineLevel="0" collapsed="false">
      <c r="A92" s="333"/>
      <c r="B92" s="334"/>
      <c r="C92" s="334"/>
      <c r="D92" s="334"/>
      <c r="E92" s="334"/>
      <c r="F92" s="334"/>
      <c r="G92" s="334"/>
      <c r="H92" s="334"/>
      <c r="I92" s="335" t="n">
        <v>32343</v>
      </c>
      <c r="J92" s="336" t="s">
        <v>609</v>
      </c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06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40"/>
      <c r="AH92" s="337"/>
      <c r="AI92" s="337"/>
      <c r="AJ92" s="314" t="n">
        <v>1841.51</v>
      </c>
      <c r="AK92" s="337" t="n">
        <v>5000</v>
      </c>
      <c r="AL92" s="337" t="n">
        <v>5000</v>
      </c>
      <c r="AM92" s="337"/>
      <c r="AN92" s="338" t="n">
        <f aca="false">SUM(AK92+AL92-AM92)</f>
        <v>10000</v>
      </c>
      <c r="AO92" s="306" t="n">
        <f aca="false">SUM(AN92/$AN$2)</f>
        <v>1327.22808414626</v>
      </c>
      <c r="AP92" s="338" t="n">
        <v>10000</v>
      </c>
      <c r="AQ92" s="338"/>
      <c r="AR92" s="306" t="n">
        <f aca="false">SUM(AP92/$AN$2)</f>
        <v>1327.22808414626</v>
      </c>
      <c r="AS92" s="306" t="n">
        <v>794.38</v>
      </c>
      <c r="AT92" s="306" t="n">
        <v>794.38</v>
      </c>
      <c r="AU92" s="306"/>
      <c r="AV92" s="306"/>
      <c r="AW92" s="306" t="n">
        <f aca="false">SUM(AR92+AU92-AV92)</f>
        <v>1327.22808414626</v>
      </c>
      <c r="AX92" s="338" t="n">
        <v>1327.23</v>
      </c>
      <c r="AY92" s="338"/>
      <c r="AZ92" s="338"/>
      <c r="BA92" s="338"/>
      <c r="BB92" s="338"/>
      <c r="BC92" s="338"/>
      <c r="BD92" s="338" t="n">
        <f aca="false">SUM(AX92+AY92+AZ92+BA92+BB92+BC92)</f>
        <v>1327.23</v>
      </c>
      <c r="BE92" s="338" t="n">
        <f aca="false">SUM(AW92-BD92)</f>
        <v>-0.00191585373954695</v>
      </c>
      <c r="BF92" s="338" t="n">
        <f aca="false">SUM(BE92-AW92)</f>
        <v>-1327.23</v>
      </c>
      <c r="BG92" s="338" t="n">
        <v>794.38</v>
      </c>
      <c r="BH92" s="338" t="n">
        <v>544.38</v>
      </c>
      <c r="BI92" s="338" t="n">
        <v>1300</v>
      </c>
      <c r="BJ92" s="338" t="n">
        <v>1197.1</v>
      </c>
      <c r="BK92" s="338"/>
      <c r="BL92" s="338"/>
      <c r="BM92" s="307" t="n">
        <f aca="false">SUM(BJ92/BI92*100)</f>
        <v>92.0846153846154</v>
      </c>
    </row>
    <row r="93" customFormat="false" ht="12.75" hidden="true" customHeight="false" outlineLevel="0" collapsed="false">
      <c r="A93" s="333"/>
      <c r="B93" s="334"/>
      <c r="C93" s="334"/>
      <c r="D93" s="334"/>
      <c r="E93" s="334"/>
      <c r="F93" s="334"/>
      <c r="G93" s="334"/>
      <c r="H93" s="334"/>
      <c r="I93" s="335" t="n">
        <v>32353</v>
      </c>
      <c r="J93" s="336" t="s">
        <v>610</v>
      </c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06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40"/>
      <c r="AH93" s="337"/>
      <c r="AI93" s="337"/>
      <c r="AJ93" s="338" t="n">
        <v>1320.79</v>
      </c>
      <c r="AK93" s="337" t="n">
        <v>3000</v>
      </c>
      <c r="AL93" s="337"/>
      <c r="AM93" s="337"/>
      <c r="AN93" s="338" t="n">
        <f aca="false">SUM(AK93+AL93-AM93)</f>
        <v>3000</v>
      </c>
      <c r="AO93" s="306" t="n">
        <f aca="false">SUM(AN93/$AN$2)</f>
        <v>398.168425243878</v>
      </c>
      <c r="AP93" s="338" t="n">
        <v>3000</v>
      </c>
      <c r="AQ93" s="338"/>
      <c r="AR93" s="306" t="n">
        <f aca="false">SUM(AP93/$AN$2)</f>
        <v>398.168425243878</v>
      </c>
      <c r="AS93" s="306"/>
      <c r="AT93" s="306"/>
      <c r="AU93" s="306"/>
      <c r="AV93" s="306"/>
      <c r="AW93" s="306" t="n">
        <f aca="false">SUM(AR93+AU93-AV93)</f>
        <v>398.168425243878</v>
      </c>
      <c r="AX93" s="338" t="n">
        <v>398.17</v>
      </c>
      <c r="AY93" s="338"/>
      <c r="AZ93" s="338"/>
      <c r="BA93" s="338"/>
      <c r="BB93" s="338"/>
      <c r="BC93" s="338"/>
      <c r="BD93" s="338" t="n">
        <f aca="false">SUM(AX93+AY93+AZ93+BA93+BB93+BC93)</f>
        <v>398.17</v>
      </c>
      <c r="BE93" s="338" t="n">
        <f aca="false">SUM(AW93-BD93)</f>
        <v>-0.00157475612189728</v>
      </c>
      <c r="BF93" s="338" t="n">
        <f aca="false">SUM(BE93-AW93)</f>
        <v>-398.17</v>
      </c>
      <c r="BG93" s="338"/>
      <c r="BH93" s="338"/>
      <c r="BI93" s="338"/>
      <c r="BJ93" s="338"/>
      <c r="BK93" s="338"/>
      <c r="BL93" s="338"/>
      <c r="BM93" s="307" t="e">
        <f aca="false">SUM(BJ93/BI93*100)</f>
        <v>#DIV/0!</v>
      </c>
    </row>
    <row r="94" customFormat="false" ht="12.75" hidden="true" customHeight="false" outlineLevel="0" collapsed="false">
      <c r="A94" s="333"/>
      <c r="B94" s="334"/>
      <c r="C94" s="334"/>
      <c r="D94" s="334"/>
      <c r="E94" s="334"/>
      <c r="F94" s="334"/>
      <c r="G94" s="334"/>
      <c r="H94" s="334"/>
      <c r="I94" s="335" t="n">
        <v>32361</v>
      </c>
      <c r="J94" s="336" t="s">
        <v>611</v>
      </c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06"/>
      <c r="W94" s="337"/>
      <c r="X94" s="337" t="n">
        <v>4000</v>
      </c>
      <c r="Y94" s="337" t="n">
        <v>1000</v>
      </c>
      <c r="Z94" s="337" t="n">
        <v>0</v>
      </c>
      <c r="AA94" s="337" t="n">
        <v>5000</v>
      </c>
      <c r="AB94" s="337"/>
      <c r="AC94" s="337" t="n">
        <v>5000</v>
      </c>
      <c r="AD94" s="337" t="n">
        <v>5000</v>
      </c>
      <c r="AE94" s="337"/>
      <c r="AF94" s="337"/>
      <c r="AG94" s="340" t="n">
        <f aca="false">SUM(AD94+AE94-AF94)</f>
        <v>5000</v>
      </c>
      <c r="AH94" s="337" t="n">
        <v>110</v>
      </c>
      <c r="AI94" s="337" t="n">
        <v>5000</v>
      </c>
      <c r="AJ94" s="338" t="n">
        <v>310</v>
      </c>
      <c r="AK94" s="337" t="n">
        <v>5000</v>
      </c>
      <c r="AL94" s="337"/>
      <c r="AM94" s="337"/>
      <c r="AN94" s="338" t="n">
        <f aca="false">SUM(AK94+AL94-AM94)</f>
        <v>5000</v>
      </c>
      <c r="AO94" s="306" t="n">
        <f aca="false">SUM(AN94/$AN$2)</f>
        <v>663.61404207313</v>
      </c>
      <c r="AP94" s="338" t="n">
        <v>5000</v>
      </c>
      <c r="AQ94" s="338"/>
      <c r="AR94" s="306" t="n">
        <f aca="false">SUM(AP94/$AN$2)</f>
        <v>663.61404207313</v>
      </c>
      <c r="AS94" s="306"/>
      <c r="AT94" s="306"/>
      <c r="AU94" s="306"/>
      <c r="AV94" s="306"/>
      <c r="AW94" s="306" t="n">
        <f aca="false">SUM(AR94+AU94-AV94)</f>
        <v>663.61404207313</v>
      </c>
      <c r="AX94" s="338" t="n">
        <v>663.61</v>
      </c>
      <c r="AY94" s="338"/>
      <c r="AZ94" s="338"/>
      <c r="BA94" s="338"/>
      <c r="BB94" s="338"/>
      <c r="BC94" s="338"/>
      <c r="BD94" s="338" t="n">
        <f aca="false">SUM(AX94+AY94+AZ94+BA94+BB94+BC94)</f>
        <v>663.61</v>
      </c>
      <c r="BE94" s="338" t="n">
        <f aca="false">SUM(AW94-BD94)</f>
        <v>0.00404207313022198</v>
      </c>
      <c r="BF94" s="338" t="n">
        <f aca="false">SUM(BE94-AW94)</f>
        <v>-663.61</v>
      </c>
      <c r="BG94" s="338"/>
      <c r="BH94" s="338" t="n">
        <v>0</v>
      </c>
      <c r="BI94" s="338" t="n">
        <v>800</v>
      </c>
      <c r="BJ94" s="338" t="n">
        <v>0</v>
      </c>
      <c r="BK94" s="338"/>
      <c r="BL94" s="338"/>
      <c r="BM94" s="307" t="n">
        <f aca="false">SUM(BJ94/BI94*100)</f>
        <v>0</v>
      </c>
    </row>
    <row r="95" customFormat="false" ht="12.75" hidden="true" customHeight="false" outlineLevel="0" collapsed="false">
      <c r="A95" s="333"/>
      <c r="B95" s="334"/>
      <c r="C95" s="334"/>
      <c r="D95" s="334"/>
      <c r="E95" s="334"/>
      <c r="F95" s="334"/>
      <c r="G95" s="334"/>
      <c r="H95" s="334"/>
      <c r="I95" s="335" t="n">
        <v>32369</v>
      </c>
      <c r="J95" s="336" t="s">
        <v>612</v>
      </c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06"/>
      <c r="W95" s="337"/>
      <c r="X95" s="337"/>
      <c r="Y95" s="337" t="n">
        <v>10000</v>
      </c>
      <c r="Z95" s="337" t="n">
        <v>20000</v>
      </c>
      <c r="AA95" s="337" t="n">
        <v>20000</v>
      </c>
      <c r="AB95" s="337" t="n">
        <v>1518.13</v>
      </c>
      <c r="AC95" s="337" t="n">
        <v>20000</v>
      </c>
      <c r="AD95" s="337" t="n">
        <v>20000</v>
      </c>
      <c r="AE95" s="337"/>
      <c r="AF95" s="337"/>
      <c r="AG95" s="340" t="n">
        <f aca="false">SUM(AD95+AE95-AF95)</f>
        <v>20000</v>
      </c>
      <c r="AH95" s="337" t="n">
        <v>800</v>
      </c>
      <c r="AI95" s="337" t="n">
        <v>15000</v>
      </c>
      <c r="AJ95" s="338" t="n">
        <v>0</v>
      </c>
      <c r="AK95" s="337" t="n">
        <v>15000</v>
      </c>
      <c r="AL95" s="337"/>
      <c r="AM95" s="337"/>
      <c r="AN95" s="338" t="n">
        <f aca="false">SUM(AK95+AL95-AM95)</f>
        <v>15000</v>
      </c>
      <c r="AO95" s="306" t="n">
        <f aca="false">SUM(AN95/$AN$2)</f>
        <v>1990.84212621939</v>
      </c>
      <c r="AP95" s="338" t="n">
        <v>15000</v>
      </c>
      <c r="AQ95" s="338"/>
      <c r="AR95" s="306" t="n">
        <f aca="false">SUM(AP95/$AN$2)</f>
        <v>1990.84212621939</v>
      </c>
      <c r="AS95" s="306" t="n">
        <v>1805.65</v>
      </c>
      <c r="AT95" s="306" t="n">
        <v>1805.65</v>
      </c>
      <c r="AU95" s="306" t="n">
        <v>1200</v>
      </c>
      <c r="AV95" s="306"/>
      <c r="AW95" s="306" t="n">
        <f aca="false">SUM(AR95+AU95-AV95)</f>
        <v>3190.84212621939</v>
      </c>
      <c r="AX95" s="338" t="n">
        <v>3190.84</v>
      </c>
      <c r="AY95" s="338"/>
      <c r="AZ95" s="338"/>
      <c r="BA95" s="338"/>
      <c r="BB95" s="338"/>
      <c r="BC95" s="338"/>
      <c r="BD95" s="338" t="n">
        <f aca="false">SUM(AX95+AY95+AZ95+BA95+BB95+BC95)</f>
        <v>3190.84</v>
      </c>
      <c r="BE95" s="338" t="n">
        <f aca="false">SUM(AW95-BD95)</f>
        <v>0.00212621939044766</v>
      </c>
      <c r="BF95" s="338" t="n">
        <f aca="false">SUM(BE95-AW95)</f>
        <v>-3190.84</v>
      </c>
      <c r="BG95" s="338" t="n">
        <v>1968.61</v>
      </c>
      <c r="BH95" s="338" t="n">
        <v>1602.82</v>
      </c>
      <c r="BI95" s="338" t="n">
        <v>3200</v>
      </c>
      <c r="BJ95" s="338" t="n">
        <v>663.61</v>
      </c>
      <c r="BK95" s="338"/>
      <c r="BL95" s="338"/>
      <c r="BM95" s="307" t="n">
        <f aca="false">SUM(BJ95/BI95*100)</f>
        <v>20.7378125</v>
      </c>
    </row>
    <row r="96" customFormat="false" ht="12.75" hidden="true" customHeight="false" outlineLevel="0" collapsed="false">
      <c r="A96" s="333"/>
      <c r="B96" s="334"/>
      <c r="C96" s="334"/>
      <c r="D96" s="334"/>
      <c r="E96" s="334"/>
      <c r="F96" s="334"/>
      <c r="G96" s="334"/>
      <c r="H96" s="334"/>
      <c r="I96" s="335" t="n">
        <v>32371</v>
      </c>
      <c r="J96" s="336" t="s">
        <v>613</v>
      </c>
      <c r="K96" s="337" t="n">
        <v>0</v>
      </c>
      <c r="L96" s="337" t="n">
        <v>5000</v>
      </c>
      <c r="M96" s="337" t="n">
        <v>5000</v>
      </c>
      <c r="N96" s="337" t="n">
        <v>33000</v>
      </c>
      <c r="O96" s="337" t="n">
        <v>33000</v>
      </c>
      <c r="P96" s="337" t="n">
        <v>30000</v>
      </c>
      <c r="Q96" s="337" t="n">
        <v>30000</v>
      </c>
      <c r="R96" s="337" t="n">
        <v>9974.45</v>
      </c>
      <c r="S96" s="337" t="n">
        <v>30000</v>
      </c>
      <c r="T96" s="337" t="n">
        <v>5279.5</v>
      </c>
      <c r="U96" s="337"/>
      <c r="V96" s="306" t="n">
        <f aca="false">S96/P96*100</f>
        <v>100</v>
      </c>
      <c r="W96" s="337" t="n">
        <v>20000</v>
      </c>
      <c r="X96" s="337" t="n">
        <v>20000</v>
      </c>
      <c r="Y96" s="337" t="n">
        <v>20000</v>
      </c>
      <c r="Z96" s="337" t="n">
        <v>30000</v>
      </c>
      <c r="AA96" s="337" t="n">
        <v>20000</v>
      </c>
      <c r="AB96" s="337" t="n">
        <v>11679.55</v>
      </c>
      <c r="AC96" s="337" t="n">
        <v>25000</v>
      </c>
      <c r="AD96" s="337" t="n">
        <v>40000</v>
      </c>
      <c r="AE96" s="337"/>
      <c r="AF96" s="337"/>
      <c r="AG96" s="340" t="n">
        <f aca="false">SUM(AD96+AE96-AF96)</f>
        <v>40000</v>
      </c>
      <c r="AH96" s="337" t="n">
        <v>49477.21</v>
      </c>
      <c r="AI96" s="337" t="n">
        <v>50000</v>
      </c>
      <c r="AJ96" s="338" t="n">
        <v>4479.17</v>
      </c>
      <c r="AK96" s="337" t="n">
        <v>50000</v>
      </c>
      <c r="AL96" s="337" t="n">
        <v>40000</v>
      </c>
      <c r="AM96" s="337"/>
      <c r="AN96" s="338" t="n">
        <f aca="false">SUM(AK96+AL96-AM96)</f>
        <v>90000</v>
      </c>
      <c r="AO96" s="306" t="n">
        <f aca="false">SUM(AN96/$AN$2)</f>
        <v>11945.0527573163</v>
      </c>
      <c r="AP96" s="338" t="n">
        <v>100000</v>
      </c>
      <c r="AQ96" s="338"/>
      <c r="AR96" s="306" t="n">
        <f aca="false">SUM(AP96/$AN$2)</f>
        <v>13272.2808414626</v>
      </c>
      <c r="AS96" s="306" t="n">
        <v>7368.8</v>
      </c>
      <c r="AT96" s="306" t="n">
        <v>7368.8</v>
      </c>
      <c r="AU96" s="306"/>
      <c r="AV96" s="306"/>
      <c r="AW96" s="306" t="n">
        <f aca="false">SUM(AR96+AU96-AV96)</f>
        <v>13272.2808414626</v>
      </c>
      <c r="AX96" s="338"/>
      <c r="AY96" s="338"/>
      <c r="AZ96" s="338" t="n">
        <v>13272.28</v>
      </c>
      <c r="BA96" s="338"/>
      <c r="BB96" s="338"/>
      <c r="BC96" s="338"/>
      <c r="BD96" s="338" t="n">
        <f aca="false">SUM(AX96+AY96+AZ96+BA96+BB96+BC96)</f>
        <v>13272.28</v>
      </c>
      <c r="BE96" s="338" t="n">
        <f aca="false">SUM(AW96-BD96)</f>
        <v>0.000841462604512344</v>
      </c>
      <c r="BF96" s="338" t="n">
        <f aca="false">SUM(BE96-AW96)</f>
        <v>-13272.28</v>
      </c>
      <c r="BG96" s="338" t="n">
        <v>12837.74</v>
      </c>
      <c r="BH96" s="338" t="n">
        <v>3481.94</v>
      </c>
      <c r="BI96" s="338" t="n">
        <v>15000</v>
      </c>
      <c r="BJ96" s="338" t="n">
        <v>4919.65</v>
      </c>
      <c r="BK96" s="338"/>
      <c r="BL96" s="338"/>
      <c r="BM96" s="307" t="n">
        <f aca="false">SUM(BJ96/BI96*100)</f>
        <v>32.7976666666667</v>
      </c>
    </row>
    <row r="97" customFormat="false" ht="12.75" hidden="true" customHeight="false" outlineLevel="0" collapsed="false">
      <c r="A97" s="333"/>
      <c r="B97" s="334"/>
      <c r="C97" s="334"/>
      <c r="D97" s="334"/>
      <c r="E97" s="334"/>
      <c r="F97" s="334"/>
      <c r="G97" s="334"/>
      <c r="H97" s="334"/>
      <c r="I97" s="335" t="n">
        <v>32371</v>
      </c>
      <c r="J97" s="336" t="s">
        <v>614</v>
      </c>
      <c r="K97" s="337"/>
      <c r="L97" s="337"/>
      <c r="M97" s="337"/>
      <c r="N97" s="337"/>
      <c r="O97" s="337"/>
      <c r="P97" s="337"/>
      <c r="Q97" s="337"/>
      <c r="R97" s="337"/>
      <c r="S97" s="337" t="n">
        <v>20000</v>
      </c>
      <c r="T97" s="337"/>
      <c r="U97" s="337"/>
      <c r="V97" s="306" t="e">
        <f aca="false">S97/P97*100</f>
        <v>#DIV/0!</v>
      </c>
      <c r="W97" s="337" t="n">
        <v>50000</v>
      </c>
      <c r="X97" s="337" t="n">
        <v>54000</v>
      </c>
      <c r="Y97" s="337" t="n">
        <v>110000</v>
      </c>
      <c r="Z97" s="337" t="n">
        <v>110000</v>
      </c>
      <c r="AA97" s="337" t="n">
        <v>150000</v>
      </c>
      <c r="AB97" s="337"/>
      <c r="AC97" s="337" t="n">
        <v>150000</v>
      </c>
      <c r="AD97" s="337" t="n">
        <v>50000</v>
      </c>
      <c r="AE97" s="337"/>
      <c r="AF97" s="337"/>
      <c r="AG97" s="340" t="n">
        <f aca="false">SUM(AD97+AE97-AF97)</f>
        <v>50000</v>
      </c>
      <c r="AH97" s="337" t="n">
        <v>21750</v>
      </c>
      <c r="AI97" s="337" t="n">
        <v>100000</v>
      </c>
      <c r="AJ97" s="338" t="n">
        <v>2750</v>
      </c>
      <c r="AK97" s="337" t="n">
        <v>100000</v>
      </c>
      <c r="AL97" s="337"/>
      <c r="AM97" s="337"/>
      <c r="AN97" s="338" t="n">
        <f aca="false">SUM(AK97+AL97-AM97)</f>
        <v>100000</v>
      </c>
      <c r="AO97" s="306" t="n">
        <f aca="false">SUM(AN97/$AN$2)</f>
        <v>13272.2808414626</v>
      </c>
      <c r="AP97" s="338" t="n">
        <v>100000</v>
      </c>
      <c r="AQ97" s="338"/>
      <c r="AR97" s="306" t="n">
        <f aca="false">SUM(AP97/$AN$2)</f>
        <v>13272.2808414626</v>
      </c>
      <c r="AS97" s="306" t="n">
        <v>5149.13</v>
      </c>
      <c r="AT97" s="306" t="n">
        <v>5149.13</v>
      </c>
      <c r="AU97" s="306"/>
      <c r="AV97" s="306"/>
      <c r="AW97" s="306" t="n">
        <f aca="false">SUM(AR97+AU97-AV97)</f>
        <v>13272.2808414626</v>
      </c>
      <c r="AX97" s="338"/>
      <c r="AY97" s="338"/>
      <c r="AZ97" s="338"/>
      <c r="BA97" s="338"/>
      <c r="BB97" s="338"/>
      <c r="BC97" s="338" t="n">
        <v>13272.28</v>
      </c>
      <c r="BD97" s="338" t="n">
        <f aca="false">SUM(AX97+AY97+AZ97+BA97+BB97+BC97)</f>
        <v>13272.28</v>
      </c>
      <c r="BE97" s="338" t="n">
        <f aca="false">SUM(AW97-BD97)</f>
        <v>0.000841462604512344</v>
      </c>
      <c r="BF97" s="338" t="n">
        <f aca="false">SUM(BE97-AW97)</f>
        <v>-13272.28</v>
      </c>
      <c r="BG97" s="338" t="n">
        <v>6824.13</v>
      </c>
      <c r="BH97" s="338" t="n">
        <v>3196.52</v>
      </c>
      <c r="BI97" s="338" t="n">
        <v>6000</v>
      </c>
      <c r="BJ97" s="338" t="n">
        <v>1200</v>
      </c>
      <c r="BK97" s="338"/>
      <c r="BL97" s="338"/>
      <c r="BM97" s="307" t="n">
        <f aca="false">SUM(BJ97/BI97*100)</f>
        <v>20</v>
      </c>
    </row>
    <row r="98" customFormat="false" ht="12.75" hidden="true" customHeight="false" outlineLevel="0" collapsed="false">
      <c r="A98" s="333"/>
      <c r="B98" s="334"/>
      <c r="C98" s="334"/>
      <c r="D98" s="334"/>
      <c r="E98" s="334"/>
      <c r="F98" s="334"/>
      <c r="G98" s="334"/>
      <c r="H98" s="334"/>
      <c r="I98" s="335" t="n">
        <v>32371</v>
      </c>
      <c r="J98" s="336" t="s">
        <v>615</v>
      </c>
      <c r="K98" s="337"/>
      <c r="L98" s="337"/>
      <c r="M98" s="337"/>
      <c r="N98" s="337"/>
      <c r="O98" s="337"/>
      <c r="P98" s="337"/>
      <c r="Q98" s="337"/>
      <c r="R98" s="337"/>
      <c r="S98" s="337" t="n">
        <v>100000</v>
      </c>
      <c r="T98" s="337"/>
      <c r="U98" s="337"/>
      <c r="V98" s="306" t="e">
        <f aca="false">S98/P98*100</f>
        <v>#DIV/0!</v>
      </c>
      <c r="W98" s="337" t="n">
        <v>0</v>
      </c>
      <c r="X98" s="337" t="n">
        <v>11000</v>
      </c>
      <c r="Y98" s="337" t="n">
        <v>10000</v>
      </c>
      <c r="Z98" s="337" t="n">
        <v>12000</v>
      </c>
      <c r="AA98" s="337"/>
      <c r="AB98" s="337"/>
      <c r="AC98" s="337"/>
      <c r="AD98" s="337" t="n">
        <v>0</v>
      </c>
      <c r="AE98" s="337"/>
      <c r="AF98" s="337"/>
      <c r="AG98" s="340" t="n">
        <f aca="false">SUM(AD98+AE98-AF98)</f>
        <v>0</v>
      </c>
      <c r="AH98" s="337"/>
      <c r="AI98" s="337" t="n">
        <v>15000</v>
      </c>
      <c r="AJ98" s="338" t="n">
        <v>0</v>
      </c>
      <c r="AK98" s="337" t="n">
        <v>0</v>
      </c>
      <c r="AL98" s="337"/>
      <c r="AM98" s="337"/>
      <c r="AN98" s="338" t="n">
        <f aca="false">SUM(AK98+AL98-AM98)</f>
        <v>0</v>
      </c>
      <c r="AO98" s="306" t="n">
        <f aca="false">SUM(AN98/$AN$2)</f>
        <v>0</v>
      </c>
      <c r="AP98" s="338"/>
      <c r="AQ98" s="338"/>
      <c r="AR98" s="306" t="n">
        <f aca="false">SUM(AP98/$AN$2)</f>
        <v>0</v>
      </c>
      <c r="AS98" s="306"/>
      <c r="AT98" s="306"/>
      <c r="AU98" s="306"/>
      <c r="AV98" s="306"/>
      <c r="AW98" s="306" t="n">
        <f aca="false">SUM(AR98+AU98-AV98)</f>
        <v>0</v>
      </c>
      <c r="AX98" s="338"/>
      <c r="AY98" s="338"/>
      <c r="AZ98" s="338"/>
      <c r="BA98" s="338"/>
      <c r="BB98" s="338"/>
      <c r="BC98" s="338"/>
      <c r="BD98" s="338" t="n">
        <f aca="false">SUM(AX98+AY98+AZ98+BA98+BB98+BC98)</f>
        <v>0</v>
      </c>
      <c r="BE98" s="338" t="n">
        <f aca="false">SUM(AW98-BD98)</f>
        <v>0</v>
      </c>
      <c r="BF98" s="338" t="n">
        <f aca="false">SUM(BE98-AW98)</f>
        <v>0</v>
      </c>
      <c r="BG98" s="338"/>
      <c r="BH98" s="338"/>
      <c r="BI98" s="338"/>
      <c r="BJ98" s="338"/>
      <c r="BK98" s="338"/>
      <c r="BL98" s="338"/>
      <c r="BM98" s="307" t="e">
        <f aca="false">SUM(BJ98/BI98*100)</f>
        <v>#DIV/0!</v>
      </c>
    </row>
    <row r="99" customFormat="false" ht="12.75" hidden="true" customHeight="false" outlineLevel="0" collapsed="false">
      <c r="A99" s="333"/>
      <c r="B99" s="334"/>
      <c r="C99" s="334"/>
      <c r="D99" s="334"/>
      <c r="E99" s="334"/>
      <c r="F99" s="334"/>
      <c r="G99" s="334"/>
      <c r="H99" s="334"/>
      <c r="I99" s="335" t="n">
        <v>32371</v>
      </c>
      <c r="J99" s="336" t="s">
        <v>616</v>
      </c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06"/>
      <c r="W99" s="337"/>
      <c r="X99" s="337"/>
      <c r="Y99" s="337"/>
      <c r="Z99" s="337" t="n">
        <v>16000</v>
      </c>
      <c r="AA99" s="337"/>
      <c r="AB99" s="337" t="n">
        <v>15625</v>
      </c>
      <c r="AC99" s="337"/>
      <c r="AD99" s="337" t="n">
        <v>0</v>
      </c>
      <c r="AE99" s="337"/>
      <c r="AF99" s="337"/>
      <c r="AG99" s="340" t="n">
        <f aca="false">SUM(AD99+AE99-AF99)</f>
        <v>0</v>
      </c>
      <c r="AH99" s="337"/>
      <c r="AI99" s="337" t="n">
        <v>0</v>
      </c>
      <c r="AJ99" s="338" t="n">
        <v>0</v>
      </c>
      <c r="AK99" s="337" t="n">
        <v>0</v>
      </c>
      <c r="AL99" s="337"/>
      <c r="AM99" s="337"/>
      <c r="AN99" s="338" t="n">
        <f aca="false">SUM(AK99+AL99-AM99)</f>
        <v>0</v>
      </c>
      <c r="AO99" s="306" t="n">
        <f aca="false">SUM(AN99/$AN$2)</f>
        <v>0</v>
      </c>
      <c r="AP99" s="338"/>
      <c r="AQ99" s="338"/>
      <c r="AR99" s="306" t="n">
        <f aca="false">SUM(AP99/$AN$2)</f>
        <v>0</v>
      </c>
      <c r="AS99" s="306"/>
      <c r="AT99" s="306"/>
      <c r="AU99" s="306"/>
      <c r="AV99" s="306"/>
      <c r="AW99" s="306" t="n">
        <f aca="false">SUM(AR99+AU99-AV99)</f>
        <v>0</v>
      </c>
      <c r="AX99" s="338"/>
      <c r="AY99" s="338"/>
      <c r="AZ99" s="338"/>
      <c r="BA99" s="338"/>
      <c r="BB99" s="338"/>
      <c r="BC99" s="338"/>
      <c r="BD99" s="338" t="n">
        <f aca="false">SUM(AX99+AY99+AZ99+BA99+BB99+BC99)</f>
        <v>0</v>
      </c>
      <c r="BE99" s="338" t="n">
        <f aca="false">SUM(AW99-BD99)</f>
        <v>0</v>
      </c>
      <c r="BF99" s="338" t="n">
        <f aca="false">SUM(BE99-AW99)</f>
        <v>0</v>
      </c>
      <c r="BG99" s="338"/>
      <c r="BH99" s="338"/>
      <c r="BI99" s="338"/>
      <c r="BJ99" s="338"/>
      <c r="BK99" s="338"/>
      <c r="BL99" s="338"/>
      <c r="BM99" s="307" t="e">
        <f aca="false">SUM(BJ99/BI99*100)</f>
        <v>#DIV/0!</v>
      </c>
    </row>
    <row r="100" customFormat="false" ht="12.75" hidden="true" customHeight="false" outlineLevel="0" collapsed="false">
      <c r="A100" s="333"/>
      <c r="B100" s="334"/>
      <c r="C100" s="334"/>
      <c r="D100" s="334"/>
      <c r="E100" s="334"/>
      <c r="F100" s="334"/>
      <c r="G100" s="334"/>
      <c r="H100" s="334"/>
      <c r="I100" s="335" t="n">
        <v>32371</v>
      </c>
      <c r="J100" s="336" t="s">
        <v>617</v>
      </c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06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40"/>
      <c r="AH100" s="337"/>
      <c r="AI100" s="337" t="n">
        <v>20000</v>
      </c>
      <c r="AJ100" s="338" t="n">
        <v>16675</v>
      </c>
      <c r="AK100" s="337" t="n">
        <v>0</v>
      </c>
      <c r="AL100" s="337"/>
      <c r="AM100" s="337"/>
      <c r="AN100" s="338" t="n">
        <f aca="false">SUM(AK100+AL100-AM100)</f>
        <v>0</v>
      </c>
      <c r="AO100" s="306" t="n">
        <f aca="false">SUM(AN100/$AN$2)</f>
        <v>0</v>
      </c>
      <c r="AP100" s="338"/>
      <c r="AQ100" s="338"/>
      <c r="AR100" s="306" t="n">
        <f aca="false">SUM(AP100/$AN$2)</f>
        <v>0</v>
      </c>
      <c r="AS100" s="306"/>
      <c r="AT100" s="306"/>
      <c r="AU100" s="306"/>
      <c r="AV100" s="306"/>
      <c r="AW100" s="306" t="n">
        <f aca="false">SUM(AR100+AU100-AV100)</f>
        <v>0</v>
      </c>
      <c r="AX100" s="338"/>
      <c r="AY100" s="338"/>
      <c r="AZ100" s="338"/>
      <c r="BA100" s="338"/>
      <c r="BB100" s="338"/>
      <c r="BC100" s="338"/>
      <c r="BD100" s="338" t="n">
        <f aca="false">SUM(AX100+AY100+AZ100+BA100+BB100+BC100)</f>
        <v>0</v>
      </c>
      <c r="BE100" s="338" t="n">
        <f aca="false">SUM(AW100-BD100)</f>
        <v>0</v>
      </c>
      <c r="BF100" s="338" t="n">
        <f aca="false">SUM(BE100-AW100)</f>
        <v>0</v>
      </c>
      <c r="BG100" s="338"/>
      <c r="BH100" s="338"/>
      <c r="BI100" s="338"/>
      <c r="BJ100" s="338"/>
      <c r="BK100" s="338"/>
      <c r="BL100" s="338"/>
      <c r="BM100" s="307" t="e">
        <f aca="false">SUM(BJ100/BI100*100)</f>
        <v>#DIV/0!</v>
      </c>
    </row>
    <row r="101" customFormat="false" ht="12.75" hidden="true" customHeight="false" outlineLevel="0" collapsed="false">
      <c r="A101" s="333"/>
      <c r="B101" s="334"/>
      <c r="C101" s="334"/>
      <c r="D101" s="334"/>
      <c r="E101" s="334"/>
      <c r="F101" s="334"/>
      <c r="G101" s="334"/>
      <c r="H101" s="334"/>
      <c r="I101" s="335" t="n">
        <v>32371</v>
      </c>
      <c r="J101" s="336" t="s">
        <v>618</v>
      </c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06"/>
      <c r="W101" s="337"/>
      <c r="X101" s="337"/>
      <c r="Y101" s="337"/>
      <c r="Z101" s="337"/>
      <c r="AA101" s="337"/>
      <c r="AB101" s="337"/>
      <c r="AC101" s="337"/>
      <c r="AD101" s="337" t="n">
        <v>16000</v>
      </c>
      <c r="AE101" s="337"/>
      <c r="AF101" s="337"/>
      <c r="AG101" s="340" t="n">
        <f aca="false">SUM(AD101+AE101-AF101)</f>
        <v>16000</v>
      </c>
      <c r="AH101" s="337" t="n">
        <v>7875</v>
      </c>
      <c r="AI101" s="337" t="n">
        <v>16000</v>
      </c>
      <c r="AJ101" s="338" t="n">
        <v>0</v>
      </c>
      <c r="AK101" s="337" t="n">
        <v>0</v>
      </c>
      <c r="AL101" s="337"/>
      <c r="AM101" s="337"/>
      <c r="AN101" s="338" t="n">
        <f aca="false">SUM(AK101+AL101-AM101)</f>
        <v>0</v>
      </c>
      <c r="AO101" s="306" t="n">
        <f aca="false">SUM(AN101/$AN$2)</f>
        <v>0</v>
      </c>
      <c r="AP101" s="338"/>
      <c r="AQ101" s="338"/>
      <c r="AR101" s="306" t="n">
        <f aca="false">SUM(AP101/$AN$2)</f>
        <v>0</v>
      </c>
      <c r="AS101" s="306"/>
      <c r="AT101" s="306"/>
      <c r="AU101" s="306"/>
      <c r="AV101" s="306"/>
      <c r="AW101" s="306" t="n">
        <f aca="false">SUM(AR101+AU101-AV101)</f>
        <v>0</v>
      </c>
      <c r="AX101" s="338"/>
      <c r="AY101" s="338"/>
      <c r="AZ101" s="338"/>
      <c r="BA101" s="338"/>
      <c r="BB101" s="338"/>
      <c r="BC101" s="338"/>
      <c r="BD101" s="338" t="n">
        <f aca="false">SUM(AX101+AY101+AZ101+BA101+BB101+BC101)</f>
        <v>0</v>
      </c>
      <c r="BE101" s="338" t="n">
        <f aca="false">SUM(AW101-BD101)</f>
        <v>0</v>
      </c>
      <c r="BF101" s="338" t="n">
        <f aca="false">SUM(BE101-AW101)</f>
        <v>0</v>
      </c>
      <c r="BG101" s="338"/>
      <c r="BH101" s="338"/>
      <c r="BI101" s="338"/>
      <c r="BJ101" s="338"/>
      <c r="BK101" s="338"/>
      <c r="BL101" s="338"/>
      <c r="BM101" s="307" t="e">
        <f aca="false">SUM(BJ101/BI101*100)</f>
        <v>#DIV/0!</v>
      </c>
    </row>
    <row r="102" customFormat="false" ht="12.75" hidden="true" customHeight="false" outlineLevel="0" collapsed="false">
      <c r="A102" s="333"/>
      <c r="B102" s="334"/>
      <c r="C102" s="334"/>
      <c r="D102" s="334"/>
      <c r="E102" s="334"/>
      <c r="F102" s="334"/>
      <c r="G102" s="334"/>
      <c r="H102" s="334"/>
      <c r="I102" s="335" t="n">
        <v>32371</v>
      </c>
      <c r="J102" s="336" t="s">
        <v>619</v>
      </c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06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40"/>
      <c r="AH102" s="337"/>
      <c r="AI102" s="337"/>
      <c r="AJ102" s="338" t="n">
        <v>12500</v>
      </c>
      <c r="AK102" s="337" t="n">
        <v>0</v>
      </c>
      <c r="AL102" s="337"/>
      <c r="AM102" s="337"/>
      <c r="AN102" s="338" t="n">
        <f aca="false">SUM(AK102+AL102-AM102)</f>
        <v>0</v>
      </c>
      <c r="AO102" s="306" t="n">
        <f aca="false">SUM(AN102/$AN$2)</f>
        <v>0</v>
      </c>
      <c r="AP102" s="338"/>
      <c r="AQ102" s="338"/>
      <c r="AR102" s="306" t="n">
        <f aca="false">SUM(AP102/$AN$2)</f>
        <v>0</v>
      </c>
      <c r="AS102" s="306"/>
      <c r="AT102" s="306"/>
      <c r="AU102" s="306"/>
      <c r="AV102" s="306"/>
      <c r="AW102" s="306" t="n">
        <f aca="false">SUM(AR102+AU102-AV102)</f>
        <v>0</v>
      </c>
      <c r="AX102" s="338"/>
      <c r="AY102" s="338"/>
      <c r="AZ102" s="338"/>
      <c r="BA102" s="338"/>
      <c r="BB102" s="338"/>
      <c r="BC102" s="338"/>
      <c r="BD102" s="338" t="n">
        <f aca="false">SUM(AX102+AY102+AZ102+BA102+BB102+BC102)</f>
        <v>0</v>
      </c>
      <c r="BE102" s="338" t="n">
        <f aca="false">SUM(AW102-BD102)</f>
        <v>0</v>
      </c>
      <c r="BF102" s="338" t="n">
        <f aca="false">SUM(BE102-AW102)</f>
        <v>0</v>
      </c>
      <c r="BG102" s="338"/>
      <c r="BH102" s="338"/>
      <c r="BI102" s="338"/>
      <c r="BJ102" s="338"/>
      <c r="BK102" s="338"/>
      <c r="BL102" s="338"/>
      <c r="BM102" s="307" t="e">
        <f aca="false">SUM(BJ102/BI102*100)</f>
        <v>#DIV/0!</v>
      </c>
    </row>
    <row r="103" customFormat="false" ht="12.75" hidden="true" customHeight="false" outlineLevel="0" collapsed="false">
      <c r="A103" s="333"/>
      <c r="B103" s="334"/>
      <c r="C103" s="334"/>
      <c r="D103" s="334"/>
      <c r="E103" s="334"/>
      <c r="F103" s="334"/>
      <c r="G103" s="334"/>
      <c r="H103" s="334"/>
      <c r="I103" s="335" t="n">
        <v>32371</v>
      </c>
      <c r="J103" s="336" t="s">
        <v>620</v>
      </c>
      <c r="K103" s="337" t="n">
        <v>64384.46</v>
      </c>
      <c r="L103" s="337" t="n">
        <v>55000</v>
      </c>
      <c r="M103" s="337" t="n">
        <v>55000</v>
      </c>
      <c r="N103" s="337" t="n">
        <v>45000</v>
      </c>
      <c r="O103" s="337" t="n">
        <v>45000</v>
      </c>
      <c r="P103" s="337" t="n">
        <v>40000</v>
      </c>
      <c r="Q103" s="337" t="n">
        <v>40000</v>
      </c>
      <c r="R103" s="337" t="n">
        <v>10370</v>
      </c>
      <c r="S103" s="337" t="n">
        <v>40000</v>
      </c>
      <c r="T103" s="337" t="n">
        <v>10000</v>
      </c>
      <c r="U103" s="337"/>
      <c r="V103" s="306" t="n">
        <f aca="false">S103/P103*100</f>
        <v>100</v>
      </c>
      <c r="W103" s="337" t="n">
        <v>30000</v>
      </c>
      <c r="X103" s="337" t="n">
        <v>30000</v>
      </c>
      <c r="Y103" s="337" t="n">
        <v>30000</v>
      </c>
      <c r="Z103" s="337" t="n">
        <v>30000</v>
      </c>
      <c r="AA103" s="337" t="n">
        <v>50000</v>
      </c>
      <c r="AB103" s="337" t="n">
        <v>8250</v>
      </c>
      <c r="AC103" s="337" t="n">
        <v>45000</v>
      </c>
      <c r="AD103" s="337" t="n">
        <v>80000</v>
      </c>
      <c r="AE103" s="337"/>
      <c r="AF103" s="337"/>
      <c r="AG103" s="340" t="n">
        <v>85000</v>
      </c>
      <c r="AH103" s="337" t="n">
        <v>81442.44</v>
      </c>
      <c r="AI103" s="337" t="n">
        <v>90000</v>
      </c>
      <c r="AJ103" s="338" t="n">
        <v>15000</v>
      </c>
      <c r="AK103" s="337" t="n">
        <v>88000</v>
      </c>
      <c r="AL103" s="337"/>
      <c r="AM103" s="337"/>
      <c r="AN103" s="338" t="n">
        <f aca="false">SUM(AK103+AL103-AM103)</f>
        <v>88000</v>
      </c>
      <c r="AO103" s="306" t="n">
        <f aca="false">SUM(AN103/$AN$2)</f>
        <v>11679.6071404871</v>
      </c>
      <c r="AP103" s="338" t="n">
        <v>50000</v>
      </c>
      <c r="AQ103" s="338"/>
      <c r="AR103" s="306" t="n">
        <f aca="false">SUM(AP103/$AN$2)</f>
        <v>6636.1404207313</v>
      </c>
      <c r="AS103" s="306" t="n">
        <v>3019.45</v>
      </c>
      <c r="AT103" s="306" t="n">
        <v>3019.45</v>
      </c>
      <c r="AU103" s="306" t="n">
        <v>4000</v>
      </c>
      <c r="AV103" s="306"/>
      <c r="AW103" s="306" t="n">
        <f aca="false">SUM(AR103+AU103-AV103)</f>
        <v>10636.1404207313</v>
      </c>
      <c r="AX103" s="338"/>
      <c r="AY103" s="338"/>
      <c r="AZ103" s="338" t="n">
        <v>10636.14</v>
      </c>
      <c r="BA103" s="338"/>
      <c r="BB103" s="338"/>
      <c r="BC103" s="338"/>
      <c r="BD103" s="338" t="n">
        <f aca="false">SUM(AX103+AY103+AZ103+BA103+BB103+BC103)</f>
        <v>10636.14</v>
      </c>
      <c r="BE103" s="338" t="n">
        <f aca="false">SUM(AW103-BD103)</f>
        <v>0.000420731303165667</v>
      </c>
      <c r="BF103" s="338" t="n">
        <f aca="false">SUM(BE103-AW103)</f>
        <v>-10636.14</v>
      </c>
      <c r="BG103" s="338" t="n">
        <v>4313.5</v>
      </c>
      <c r="BH103" s="338" t="n">
        <v>2156.75</v>
      </c>
      <c r="BI103" s="338" t="n">
        <v>7600</v>
      </c>
      <c r="BJ103" s="338" t="n">
        <v>2588.1</v>
      </c>
      <c r="BK103" s="338"/>
      <c r="BL103" s="338"/>
      <c r="BM103" s="307" t="n">
        <f aca="false">SUM(BJ103/BI103*100)</f>
        <v>34.0539473684211</v>
      </c>
    </row>
    <row r="104" customFormat="false" ht="12.75" hidden="true" customHeight="false" outlineLevel="0" collapsed="false">
      <c r="A104" s="333"/>
      <c r="B104" s="334"/>
      <c r="C104" s="334"/>
      <c r="D104" s="334"/>
      <c r="E104" s="334"/>
      <c r="F104" s="334"/>
      <c r="G104" s="334"/>
      <c r="H104" s="334"/>
      <c r="I104" s="335" t="n">
        <v>32381</v>
      </c>
      <c r="J104" s="336" t="s">
        <v>621</v>
      </c>
      <c r="K104" s="337"/>
      <c r="L104" s="337"/>
      <c r="M104" s="337"/>
      <c r="N104" s="337" t="n">
        <v>2000</v>
      </c>
      <c r="O104" s="337" t="n">
        <v>2000</v>
      </c>
      <c r="P104" s="337" t="n">
        <v>4000</v>
      </c>
      <c r="Q104" s="337" t="n">
        <v>4000</v>
      </c>
      <c r="R104" s="337" t="n">
        <v>1875</v>
      </c>
      <c r="S104" s="337" t="n">
        <v>4000</v>
      </c>
      <c r="T104" s="337" t="n">
        <v>1875</v>
      </c>
      <c r="U104" s="337"/>
      <c r="V104" s="306" t="n">
        <f aca="false">S104/P104*100</f>
        <v>100</v>
      </c>
      <c r="W104" s="337" t="n">
        <v>4000</v>
      </c>
      <c r="X104" s="337" t="n">
        <v>4000</v>
      </c>
      <c r="Y104" s="337" t="n">
        <v>4000</v>
      </c>
      <c r="Z104" s="337" t="n">
        <v>4000</v>
      </c>
      <c r="AA104" s="337" t="n">
        <v>4000</v>
      </c>
      <c r="AB104" s="337" t="n">
        <v>1875</v>
      </c>
      <c r="AC104" s="337" t="n">
        <v>4000</v>
      </c>
      <c r="AD104" s="337" t="n">
        <v>4000</v>
      </c>
      <c r="AE104" s="337"/>
      <c r="AF104" s="337"/>
      <c r="AG104" s="340" t="n">
        <f aca="false">SUM(AD104+AE104-AF104)</f>
        <v>4000</v>
      </c>
      <c r="AH104" s="337" t="n">
        <v>3125</v>
      </c>
      <c r="AI104" s="337" t="n">
        <v>4000</v>
      </c>
      <c r="AJ104" s="338" t="n">
        <v>1875</v>
      </c>
      <c r="AK104" s="337" t="n">
        <v>4000</v>
      </c>
      <c r="AL104" s="337"/>
      <c r="AM104" s="337"/>
      <c r="AN104" s="338" t="n">
        <f aca="false">SUM(AK104+AL104-AM104)</f>
        <v>4000</v>
      </c>
      <c r="AO104" s="306" t="n">
        <f aca="false">SUM(AN104/$AN$2)</f>
        <v>530.891233658504</v>
      </c>
      <c r="AP104" s="338" t="n">
        <v>4000</v>
      </c>
      <c r="AQ104" s="338"/>
      <c r="AR104" s="306" t="n">
        <f aca="false">SUM(AP104/$AN$2)</f>
        <v>530.891233658504</v>
      </c>
      <c r="AS104" s="306" t="n">
        <v>359.1</v>
      </c>
      <c r="AT104" s="306" t="n">
        <v>359.1</v>
      </c>
      <c r="AU104" s="306"/>
      <c r="AV104" s="306"/>
      <c r="AW104" s="306" t="n">
        <f aca="false">SUM(AR104+AU104-AV104)</f>
        <v>530.891233658504</v>
      </c>
      <c r="AX104" s="338" t="n">
        <v>530.89</v>
      </c>
      <c r="AY104" s="338"/>
      <c r="AZ104" s="338"/>
      <c r="BA104" s="338"/>
      <c r="BB104" s="338"/>
      <c r="BC104" s="338"/>
      <c r="BD104" s="338" t="n">
        <f aca="false">SUM(AX104+AY104+AZ104+BA104+BB104+BC104)</f>
        <v>530.89</v>
      </c>
      <c r="BE104" s="338" t="n">
        <f aca="false">SUM(AW104-BD104)</f>
        <v>0.00123365850424761</v>
      </c>
      <c r="BF104" s="338" t="n">
        <f aca="false">SUM(BE104-AW104)</f>
        <v>-530.89</v>
      </c>
      <c r="BG104" s="338" t="n">
        <v>564.3</v>
      </c>
      <c r="BH104" s="338" t="n">
        <v>256.5</v>
      </c>
      <c r="BI104" s="338" t="n">
        <v>800</v>
      </c>
      <c r="BJ104" s="338" t="n">
        <v>370.44</v>
      </c>
      <c r="BK104" s="338"/>
      <c r="BL104" s="338"/>
      <c r="BM104" s="307" t="n">
        <f aca="false">SUM(BJ104/BI104*100)</f>
        <v>46.305</v>
      </c>
    </row>
    <row r="105" customFormat="false" ht="12.75" hidden="true" customHeight="false" outlineLevel="0" collapsed="false">
      <c r="A105" s="333"/>
      <c r="B105" s="334"/>
      <c r="C105" s="334"/>
      <c r="D105" s="334"/>
      <c r="E105" s="334"/>
      <c r="F105" s="334"/>
      <c r="G105" s="334"/>
      <c r="H105" s="334"/>
      <c r="I105" s="335" t="n">
        <v>32382</v>
      </c>
      <c r="J105" s="336" t="s">
        <v>299</v>
      </c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06"/>
      <c r="W105" s="337"/>
      <c r="X105" s="337"/>
      <c r="Y105" s="337"/>
      <c r="Z105" s="337"/>
      <c r="AA105" s="337"/>
      <c r="AB105" s="337"/>
      <c r="AC105" s="337"/>
      <c r="AD105" s="337" t="n">
        <v>15000</v>
      </c>
      <c r="AE105" s="337"/>
      <c r="AF105" s="337"/>
      <c r="AG105" s="340" t="n">
        <f aca="false">SUM(AD105+AE105-AF105)</f>
        <v>15000</v>
      </c>
      <c r="AH105" s="337" t="n">
        <v>9275</v>
      </c>
      <c r="AI105" s="337" t="n">
        <v>18000</v>
      </c>
      <c r="AJ105" s="338" t="n">
        <v>8512.5</v>
      </c>
      <c r="AK105" s="337" t="n">
        <v>30000</v>
      </c>
      <c r="AL105" s="337"/>
      <c r="AM105" s="337"/>
      <c r="AN105" s="338" t="n">
        <f aca="false">SUM(AK105+AL105-AM105)</f>
        <v>30000</v>
      </c>
      <c r="AO105" s="306" t="n">
        <f aca="false">SUM(AN105/$AN$2)</f>
        <v>3981.68425243878</v>
      </c>
      <c r="AP105" s="338" t="n">
        <v>10000</v>
      </c>
      <c r="AQ105" s="338"/>
      <c r="AR105" s="306" t="n">
        <f aca="false">SUM(AP105/$AN$2)</f>
        <v>1327.22808414626</v>
      </c>
      <c r="AS105" s="306" t="n">
        <v>4108.22</v>
      </c>
      <c r="AT105" s="306" t="n">
        <v>4108.22</v>
      </c>
      <c r="AU105" s="306" t="n">
        <v>6000</v>
      </c>
      <c r="AV105" s="306"/>
      <c r="AW105" s="306" t="n">
        <f aca="false">SUM(AR105+AU105-AV105)</f>
        <v>7327.22808414626</v>
      </c>
      <c r="AX105" s="338" t="n">
        <v>7327.23</v>
      </c>
      <c r="AY105" s="338"/>
      <c r="AZ105" s="338"/>
      <c r="BA105" s="338"/>
      <c r="BB105" s="338"/>
      <c r="BC105" s="338"/>
      <c r="BD105" s="338" t="n">
        <f aca="false">SUM(AX105+AY105+AZ105+BA105+BB105+BC105)</f>
        <v>7327.23</v>
      </c>
      <c r="BE105" s="338" t="n">
        <f aca="false">SUM(AW105-BD105)</f>
        <v>-0.00191585373886483</v>
      </c>
      <c r="BF105" s="338" t="n">
        <f aca="false">SUM(BE105-AW105)</f>
        <v>-7327.23</v>
      </c>
      <c r="BG105" s="338" t="n">
        <v>7482.58</v>
      </c>
      <c r="BH105" s="338" t="n">
        <v>2581.09</v>
      </c>
      <c r="BI105" s="338" t="n">
        <v>3000</v>
      </c>
      <c r="BJ105" s="338" t="n">
        <v>2737.48</v>
      </c>
      <c r="BK105" s="338"/>
      <c r="BL105" s="338"/>
      <c r="BM105" s="307" t="n">
        <f aca="false">SUM(BJ105/BI105*100)</f>
        <v>91.2493333333333</v>
      </c>
    </row>
    <row r="106" customFormat="false" ht="12.75" hidden="true" customHeight="false" outlineLevel="0" collapsed="false">
      <c r="A106" s="333"/>
      <c r="B106" s="334"/>
      <c r="C106" s="334"/>
      <c r="D106" s="334"/>
      <c r="E106" s="334"/>
      <c r="F106" s="334"/>
      <c r="G106" s="334"/>
      <c r="H106" s="334"/>
      <c r="I106" s="335" t="n">
        <v>32391</v>
      </c>
      <c r="J106" s="336" t="s">
        <v>622</v>
      </c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06"/>
      <c r="W106" s="337"/>
      <c r="X106" s="337" t="n">
        <v>30000</v>
      </c>
      <c r="Y106" s="337" t="n">
        <v>30000</v>
      </c>
      <c r="Z106" s="337" t="n">
        <v>30000</v>
      </c>
      <c r="AA106" s="337" t="n">
        <v>35000</v>
      </c>
      <c r="AB106" s="337" t="n">
        <v>12991.63</v>
      </c>
      <c r="AC106" s="337" t="n">
        <v>35000</v>
      </c>
      <c r="AD106" s="337" t="n">
        <v>35000</v>
      </c>
      <c r="AE106" s="337"/>
      <c r="AF106" s="337"/>
      <c r="AG106" s="340" t="n">
        <f aca="false">SUM(AD106+AE106-AF106)</f>
        <v>35000</v>
      </c>
      <c r="AH106" s="337" t="n">
        <v>21496.96</v>
      </c>
      <c r="AI106" s="337" t="n">
        <v>35000</v>
      </c>
      <c r="AJ106" s="338" t="n">
        <v>4984.59</v>
      </c>
      <c r="AK106" s="337" t="n">
        <v>30000</v>
      </c>
      <c r="AL106" s="337"/>
      <c r="AM106" s="337"/>
      <c r="AN106" s="338" t="n">
        <f aca="false">SUM(AK106+AL106-AM106)</f>
        <v>30000</v>
      </c>
      <c r="AO106" s="306" t="n">
        <f aca="false">SUM(AN106/$AN$2)</f>
        <v>3981.68425243878</v>
      </c>
      <c r="AP106" s="338" t="n">
        <v>10000</v>
      </c>
      <c r="AQ106" s="338"/>
      <c r="AR106" s="306" t="n">
        <f aca="false">SUM(AP106/$AN$2)</f>
        <v>1327.22808414626</v>
      </c>
      <c r="AS106" s="306" t="n">
        <v>1031.59</v>
      </c>
      <c r="AT106" s="306" t="n">
        <v>1031.59</v>
      </c>
      <c r="AU106" s="306" t="n">
        <v>500</v>
      </c>
      <c r="AV106" s="306"/>
      <c r="AW106" s="306" t="n">
        <f aca="false">SUM(AR106+AU106-AV106)</f>
        <v>1827.22808414626</v>
      </c>
      <c r="AX106" s="338" t="n">
        <v>1827.23</v>
      </c>
      <c r="AY106" s="338"/>
      <c r="AZ106" s="338"/>
      <c r="BA106" s="338"/>
      <c r="BB106" s="338"/>
      <c r="BC106" s="338"/>
      <c r="BD106" s="338" t="n">
        <f aca="false">SUM(AX106+AY106+AZ106+BA106+BB106+BC106)</f>
        <v>1827.23</v>
      </c>
      <c r="BE106" s="338" t="n">
        <f aca="false">SUM(AW106-BD106)</f>
        <v>-0.00191585373954695</v>
      </c>
      <c r="BF106" s="338" t="n">
        <f aca="false">SUM(BE106-AW106)</f>
        <v>-1827.23</v>
      </c>
      <c r="BG106" s="338" t="n">
        <v>1219.36</v>
      </c>
      <c r="BH106" s="338" t="n">
        <v>887.33</v>
      </c>
      <c r="BI106" s="338" t="n">
        <v>1500</v>
      </c>
      <c r="BJ106" s="338" t="n">
        <v>749.92</v>
      </c>
      <c r="BK106" s="338"/>
      <c r="BL106" s="338"/>
      <c r="BM106" s="307" t="n">
        <f aca="false">SUM(BJ106/BI106*100)</f>
        <v>49.9946666666667</v>
      </c>
    </row>
    <row r="107" customFormat="false" ht="12.75" hidden="true" customHeight="false" outlineLevel="0" collapsed="false">
      <c r="A107" s="333"/>
      <c r="B107" s="334"/>
      <c r="C107" s="334"/>
      <c r="D107" s="334"/>
      <c r="E107" s="334"/>
      <c r="F107" s="334"/>
      <c r="G107" s="334"/>
      <c r="H107" s="334"/>
      <c r="I107" s="335" t="n">
        <v>32391</v>
      </c>
      <c r="J107" s="336" t="s">
        <v>623</v>
      </c>
      <c r="K107" s="337" t="n">
        <v>0</v>
      </c>
      <c r="L107" s="337" t="n">
        <v>0</v>
      </c>
      <c r="M107" s="337" t="n">
        <v>0</v>
      </c>
      <c r="N107" s="337" t="n">
        <v>5000</v>
      </c>
      <c r="O107" s="337" t="n">
        <v>5000</v>
      </c>
      <c r="P107" s="337" t="n">
        <v>5000</v>
      </c>
      <c r="Q107" s="337" t="n">
        <v>5000</v>
      </c>
      <c r="R107" s="337"/>
      <c r="S107" s="337" t="n">
        <v>3000</v>
      </c>
      <c r="T107" s="337"/>
      <c r="U107" s="337"/>
      <c r="V107" s="306" t="n">
        <f aca="false">S107/P107*100</f>
        <v>60</v>
      </c>
      <c r="W107" s="337" t="n">
        <v>3000</v>
      </c>
      <c r="X107" s="337" t="n">
        <v>3000</v>
      </c>
      <c r="Y107" s="337" t="n">
        <v>5000</v>
      </c>
      <c r="Z107" s="337" t="n">
        <v>5000</v>
      </c>
      <c r="AA107" s="337" t="n">
        <v>5000</v>
      </c>
      <c r="AB107" s="337"/>
      <c r="AC107" s="337" t="n">
        <v>5000</v>
      </c>
      <c r="AD107" s="337" t="n">
        <v>5000</v>
      </c>
      <c r="AE107" s="337"/>
      <c r="AF107" s="337"/>
      <c r="AG107" s="340" t="n">
        <f aca="false">SUM(AD107+AE107-AF107)</f>
        <v>5000</v>
      </c>
      <c r="AH107" s="337"/>
      <c r="AI107" s="337" t="n">
        <v>5000</v>
      </c>
      <c r="AJ107" s="338" t="n">
        <v>0</v>
      </c>
      <c r="AK107" s="337" t="n">
        <v>5000</v>
      </c>
      <c r="AL107" s="337"/>
      <c r="AM107" s="337"/>
      <c r="AN107" s="338" t="n">
        <f aca="false">SUM(AK107+AL107-AM107)</f>
        <v>5000</v>
      </c>
      <c r="AO107" s="306" t="n">
        <f aca="false">SUM(AN107/$AN$2)</f>
        <v>663.61404207313</v>
      </c>
      <c r="AP107" s="338" t="n">
        <v>5000</v>
      </c>
      <c r="AQ107" s="338"/>
      <c r="AR107" s="306" t="n">
        <f aca="false">SUM(AP107/$AN$2)</f>
        <v>663.61404207313</v>
      </c>
      <c r="AS107" s="306"/>
      <c r="AT107" s="306"/>
      <c r="AU107" s="306"/>
      <c r="AV107" s="306"/>
      <c r="AW107" s="306" t="n">
        <f aca="false">SUM(AR107+AU107-AV107)</f>
        <v>663.61404207313</v>
      </c>
      <c r="AX107" s="338" t="n">
        <v>663.61</v>
      </c>
      <c r="AY107" s="338"/>
      <c r="AZ107" s="338"/>
      <c r="BA107" s="338"/>
      <c r="BB107" s="338"/>
      <c r="BC107" s="338"/>
      <c r="BD107" s="338" t="n">
        <f aca="false">SUM(AX107+AY107+AZ107+BA107+BB107+BC107)</f>
        <v>663.61</v>
      </c>
      <c r="BE107" s="338" t="n">
        <f aca="false">SUM(AW107-BD107)</f>
        <v>0.00404207313022198</v>
      </c>
      <c r="BF107" s="338" t="n">
        <f aca="false">SUM(BE107-AW107)</f>
        <v>-663.61</v>
      </c>
      <c r="BG107" s="338"/>
      <c r="BH107" s="338" t="n">
        <v>0</v>
      </c>
      <c r="BI107" s="338" t="n">
        <v>600</v>
      </c>
      <c r="BJ107" s="338" t="n">
        <v>0</v>
      </c>
      <c r="BK107" s="338"/>
      <c r="BL107" s="338"/>
      <c r="BM107" s="307" t="n">
        <f aca="false">SUM(BJ107/BI107*100)</f>
        <v>0</v>
      </c>
    </row>
    <row r="108" customFormat="false" ht="12.75" hidden="true" customHeight="false" outlineLevel="0" collapsed="false">
      <c r="A108" s="333"/>
      <c r="B108" s="334"/>
      <c r="C108" s="334"/>
      <c r="D108" s="334"/>
      <c r="E108" s="334"/>
      <c r="F108" s="334"/>
      <c r="G108" s="334"/>
      <c r="H108" s="334"/>
      <c r="I108" s="335" t="n">
        <v>32394</v>
      </c>
      <c r="J108" s="336" t="s">
        <v>624</v>
      </c>
      <c r="K108" s="337"/>
      <c r="L108" s="337"/>
      <c r="M108" s="337"/>
      <c r="N108" s="337" t="n">
        <v>2000</v>
      </c>
      <c r="O108" s="337" t="n">
        <v>2000</v>
      </c>
      <c r="P108" s="337" t="n">
        <v>2000</v>
      </c>
      <c r="Q108" s="337" t="n">
        <v>2000</v>
      </c>
      <c r="R108" s="337"/>
      <c r="S108" s="337" t="n">
        <v>2000</v>
      </c>
      <c r="T108" s="337"/>
      <c r="U108" s="337"/>
      <c r="V108" s="306" t="n">
        <f aca="false">S108/P108*100</f>
        <v>100</v>
      </c>
      <c r="W108" s="337" t="n">
        <v>2000</v>
      </c>
      <c r="X108" s="337" t="n">
        <v>2000</v>
      </c>
      <c r="Y108" s="337" t="n">
        <v>2000</v>
      </c>
      <c r="Z108" s="337" t="n">
        <v>3000</v>
      </c>
      <c r="AA108" s="337" t="n">
        <v>2000</v>
      </c>
      <c r="AB108" s="337"/>
      <c r="AC108" s="337" t="n">
        <v>2000</v>
      </c>
      <c r="AD108" s="337" t="n">
        <v>2000</v>
      </c>
      <c r="AE108" s="337"/>
      <c r="AF108" s="337"/>
      <c r="AG108" s="340" t="n">
        <f aca="false">SUM(AD108+AE108-AF108)</f>
        <v>2000</v>
      </c>
      <c r="AH108" s="337"/>
      <c r="AI108" s="337" t="n">
        <v>2000</v>
      </c>
      <c r="AJ108" s="338" t="n">
        <v>0</v>
      </c>
      <c r="AK108" s="337" t="n">
        <v>3000</v>
      </c>
      <c r="AL108" s="337"/>
      <c r="AM108" s="337"/>
      <c r="AN108" s="338" t="n">
        <f aca="false">SUM(AK108+AL108-AM108)</f>
        <v>3000</v>
      </c>
      <c r="AO108" s="306" t="n">
        <f aca="false">SUM(AN108/$AN$2)</f>
        <v>398.168425243878</v>
      </c>
      <c r="AP108" s="338" t="n">
        <v>3000</v>
      </c>
      <c r="AQ108" s="338"/>
      <c r="AR108" s="306" t="n">
        <f aca="false">SUM(AP108/$AN$2)</f>
        <v>398.168425243878</v>
      </c>
      <c r="AS108" s="306" t="n">
        <v>120.69</v>
      </c>
      <c r="AT108" s="306" t="n">
        <v>120.69</v>
      </c>
      <c r="AU108" s="306"/>
      <c r="AV108" s="306"/>
      <c r="AW108" s="306" t="n">
        <f aca="false">SUM(AR108+AU108-AV108)</f>
        <v>398.168425243878</v>
      </c>
      <c r="AX108" s="338" t="n">
        <v>146.88</v>
      </c>
      <c r="AY108" s="338"/>
      <c r="AZ108" s="338" t="n">
        <v>251.29</v>
      </c>
      <c r="BA108" s="338"/>
      <c r="BB108" s="338"/>
      <c r="BC108" s="338"/>
      <c r="BD108" s="338" t="n">
        <f aca="false">SUM(AX108+AY108+AZ108+BA108+BB108+BC108)</f>
        <v>398.17</v>
      </c>
      <c r="BE108" s="338" t="n">
        <f aca="false">SUM(AW108-BD108)</f>
        <v>-0.00157475612184044</v>
      </c>
      <c r="BF108" s="338" t="n">
        <f aca="false">SUM(BE108-AW108)</f>
        <v>-398.17</v>
      </c>
      <c r="BG108" s="338"/>
      <c r="BH108" s="338" t="n">
        <v>0</v>
      </c>
      <c r="BI108" s="338" t="n">
        <v>500</v>
      </c>
      <c r="BJ108" s="338" t="n">
        <v>0</v>
      </c>
      <c r="BK108" s="338"/>
      <c r="BL108" s="338"/>
      <c r="BM108" s="307" t="n">
        <f aca="false">SUM(BJ108/BI108*100)</f>
        <v>0</v>
      </c>
    </row>
    <row r="109" customFormat="false" ht="12.75" hidden="true" customHeight="false" outlineLevel="0" collapsed="false">
      <c r="A109" s="333"/>
      <c r="B109" s="334"/>
      <c r="C109" s="334"/>
      <c r="D109" s="334"/>
      <c r="E109" s="334"/>
      <c r="F109" s="334"/>
      <c r="G109" s="334"/>
      <c r="H109" s="334"/>
      <c r="I109" s="335" t="n">
        <v>32399</v>
      </c>
      <c r="J109" s="336" t="s">
        <v>625</v>
      </c>
      <c r="K109" s="337"/>
      <c r="L109" s="337"/>
      <c r="M109" s="337"/>
      <c r="N109" s="337" t="n">
        <v>5000</v>
      </c>
      <c r="O109" s="337" t="n">
        <v>5000</v>
      </c>
      <c r="P109" s="337" t="n">
        <v>5000</v>
      </c>
      <c r="Q109" s="337" t="n">
        <v>5000</v>
      </c>
      <c r="R109" s="337" t="n">
        <v>6000</v>
      </c>
      <c r="S109" s="337" t="n">
        <v>6000</v>
      </c>
      <c r="T109" s="337"/>
      <c r="U109" s="337"/>
      <c r="V109" s="306" t="n">
        <f aca="false">S109/P109*100</f>
        <v>120</v>
      </c>
      <c r="W109" s="337" t="n">
        <v>6000</v>
      </c>
      <c r="X109" s="337" t="n">
        <v>0</v>
      </c>
      <c r="Y109" s="337" t="n">
        <v>10000</v>
      </c>
      <c r="Z109" s="337" t="n">
        <v>10000</v>
      </c>
      <c r="AA109" s="337" t="n">
        <v>10000</v>
      </c>
      <c r="AB109" s="337"/>
      <c r="AC109" s="337" t="n">
        <v>10000</v>
      </c>
      <c r="AD109" s="337" t="n">
        <v>10000</v>
      </c>
      <c r="AE109" s="337"/>
      <c r="AF109" s="337"/>
      <c r="AG109" s="340" t="n">
        <f aca="false">SUM(AD109+AE109-AF109)</f>
        <v>10000</v>
      </c>
      <c r="AH109" s="337"/>
      <c r="AI109" s="337" t="n">
        <v>10000</v>
      </c>
      <c r="AJ109" s="338" t="n">
        <v>0</v>
      </c>
      <c r="AK109" s="337" t="n">
        <v>10000</v>
      </c>
      <c r="AL109" s="337" t="n">
        <v>10000</v>
      </c>
      <c r="AM109" s="337"/>
      <c r="AN109" s="338" t="n">
        <f aca="false">SUM(AK109+AL109-AM109)</f>
        <v>20000</v>
      </c>
      <c r="AO109" s="306" t="n">
        <f aca="false">SUM(AN109/$AN$2)</f>
        <v>2654.45616829252</v>
      </c>
      <c r="AP109" s="338" t="n">
        <v>15000</v>
      </c>
      <c r="AQ109" s="338"/>
      <c r="AR109" s="306" t="n">
        <f aca="false">SUM(AP109/$AN$2)</f>
        <v>1990.84212621939</v>
      </c>
      <c r="AS109" s="306" t="n">
        <v>228.82</v>
      </c>
      <c r="AT109" s="306" t="n">
        <v>228.82</v>
      </c>
      <c r="AU109" s="306"/>
      <c r="AV109" s="306"/>
      <c r="AW109" s="306" t="n">
        <f aca="false">SUM(AR109+AU109-AV109)</f>
        <v>1990.84212621939</v>
      </c>
      <c r="AX109" s="338"/>
      <c r="AY109" s="338"/>
      <c r="AZ109" s="338" t="n">
        <v>1990.84</v>
      </c>
      <c r="BA109" s="338"/>
      <c r="BB109" s="338"/>
      <c r="BC109" s="338"/>
      <c r="BD109" s="338" t="n">
        <f aca="false">SUM(AX109+AY109+AZ109+BA109+BB109+BC109)</f>
        <v>1990.84</v>
      </c>
      <c r="BE109" s="338" t="n">
        <f aca="false">SUM(AW109-BD109)</f>
        <v>0.00212621939067503</v>
      </c>
      <c r="BF109" s="338" t="n">
        <f aca="false">SUM(BE109-AW109)</f>
        <v>-1990.84</v>
      </c>
      <c r="BG109" s="338" t="n">
        <v>228.82</v>
      </c>
      <c r="BH109" s="338" t="n">
        <v>228.82</v>
      </c>
      <c r="BI109" s="338" t="n">
        <v>2000</v>
      </c>
      <c r="BJ109" s="338" t="n">
        <v>0</v>
      </c>
      <c r="BK109" s="338"/>
      <c r="BL109" s="338"/>
      <c r="BM109" s="307" t="n">
        <f aca="false">SUM(BJ109/BI109*100)</f>
        <v>0</v>
      </c>
    </row>
    <row r="110" customFormat="false" ht="12.75" hidden="true" customHeight="false" outlineLevel="0" collapsed="false">
      <c r="A110" s="333"/>
      <c r="B110" s="334"/>
      <c r="C110" s="334"/>
      <c r="D110" s="334"/>
      <c r="E110" s="334"/>
      <c r="F110" s="334"/>
      <c r="G110" s="334"/>
      <c r="H110" s="334"/>
      <c r="I110" s="335" t="n">
        <v>329</v>
      </c>
      <c r="J110" s="336" t="s">
        <v>306</v>
      </c>
      <c r="K110" s="337" t="n">
        <f aca="false">SUM(K114:K114)</f>
        <v>247013.43</v>
      </c>
      <c r="L110" s="337" t="n">
        <f aca="false">SUM(L114:L114)</f>
        <v>44500</v>
      </c>
      <c r="M110" s="337" t="n">
        <f aca="false">SUM(M114:M114)</f>
        <v>44500</v>
      </c>
      <c r="N110" s="337" t="n">
        <f aca="false">SUM(N111:N115)</f>
        <v>21000</v>
      </c>
      <c r="O110" s="337" t="n">
        <f aca="false">SUM(O111:O115)</f>
        <v>21000</v>
      </c>
      <c r="P110" s="337" t="n">
        <f aca="false">SUM(P111:P115)</f>
        <v>21362</v>
      </c>
      <c r="Q110" s="337" t="n">
        <f aca="false">SUM(Q111:Q115)</f>
        <v>21362</v>
      </c>
      <c r="R110" s="337" t="n">
        <f aca="false">SUM(R111:R115)</f>
        <v>15900.84</v>
      </c>
      <c r="S110" s="337" t="n">
        <f aca="false">SUM(S111:S115)</f>
        <v>25000</v>
      </c>
      <c r="T110" s="337" t="n">
        <f aca="false">SUM(T111:T115)</f>
        <v>8027.64</v>
      </c>
      <c r="U110" s="337" t="n">
        <f aca="false">SUM(U111:U115)</f>
        <v>0</v>
      </c>
      <c r="V110" s="337" t="n">
        <f aca="false">SUM(V111:V115)</f>
        <v>257.183275699466</v>
      </c>
      <c r="W110" s="337" t="n">
        <f aca="false">SUM(W111:W115)</f>
        <v>44000</v>
      </c>
      <c r="X110" s="337" t="n">
        <f aca="false">SUM(X111:X115)</f>
        <v>95700</v>
      </c>
      <c r="Y110" s="337" t="n">
        <f aca="false">SUM(Y111:Y116)</f>
        <v>142296</v>
      </c>
      <c r="Z110" s="337" t="n">
        <f aca="false">SUM(Z111:Z116)</f>
        <v>1174004</v>
      </c>
      <c r="AA110" s="337" t="n">
        <f aca="false">SUM(AA111:AA116)</f>
        <v>163000</v>
      </c>
      <c r="AB110" s="337" t="n">
        <f aca="false">SUM(AB111:AB116)</f>
        <v>29492.02</v>
      </c>
      <c r="AC110" s="337" t="n">
        <f aca="false">SUM(AC111:AC116)</f>
        <v>233000</v>
      </c>
      <c r="AD110" s="337" t="n">
        <f aca="false">SUM(AD111:AD116)</f>
        <v>85500</v>
      </c>
      <c r="AE110" s="337" t="n">
        <f aca="false">SUM(AE111:AE116)</f>
        <v>0</v>
      </c>
      <c r="AF110" s="337" t="n">
        <f aca="false">SUM(AF111:AF116)</f>
        <v>0</v>
      </c>
      <c r="AG110" s="337" t="n">
        <f aca="false">SUM(AG111:AG116)</f>
        <v>85500</v>
      </c>
      <c r="AH110" s="337" t="n">
        <f aca="false">SUM(AH111:AH116)</f>
        <v>41781.32</v>
      </c>
      <c r="AI110" s="337" t="n">
        <f aca="false">SUM(AI111:AI116)</f>
        <v>229200</v>
      </c>
      <c r="AJ110" s="337" t="n">
        <f aca="false">SUM(AJ111:AJ116)</f>
        <v>19146.15</v>
      </c>
      <c r="AK110" s="337" t="n">
        <v>269691.6</v>
      </c>
      <c r="AL110" s="337" t="n">
        <f aca="false">SUM(AL111:AL116)</f>
        <v>15000</v>
      </c>
      <c r="AM110" s="337" t="n">
        <f aca="false">SUM(AM111:AM116)</f>
        <v>125500</v>
      </c>
      <c r="AN110" s="337" t="n">
        <f aca="false">SUM(AN111:AN116)</f>
        <v>164191.6</v>
      </c>
      <c r="AO110" s="306" t="n">
        <f aca="false">SUM(AN110/$AN$2)</f>
        <v>21791.9702700909</v>
      </c>
      <c r="AP110" s="337" t="n">
        <f aca="false">SUM(AP111:AP116)</f>
        <v>125000</v>
      </c>
      <c r="AQ110" s="337"/>
      <c r="AR110" s="306" t="n">
        <f aca="false">SUM(AP110/$AN$2)</f>
        <v>16590.3510518283</v>
      </c>
      <c r="AS110" s="306"/>
      <c r="AT110" s="306" t="n">
        <f aca="false">SUM(AT111:AT116)</f>
        <v>3342.81</v>
      </c>
      <c r="AU110" s="306" t="n">
        <f aca="false">SUM(AU111:AU116)</f>
        <v>71646.21</v>
      </c>
      <c r="AV110" s="306" t="n">
        <f aca="false">SUM(AV111:AV116)</f>
        <v>0</v>
      </c>
      <c r="AW110" s="306" t="n">
        <f aca="false">SUM(AR110+AU110-AV110)</f>
        <v>88236.5610518283</v>
      </c>
      <c r="AX110" s="338"/>
      <c r="AY110" s="338"/>
      <c r="AZ110" s="338"/>
      <c r="BA110" s="338"/>
      <c r="BB110" s="338"/>
      <c r="BC110" s="338"/>
      <c r="BD110" s="338" t="n">
        <f aca="false">SUM(AX110+AY110+AZ110+BA110+BB110+BC110)</f>
        <v>0</v>
      </c>
      <c r="BE110" s="338" t="n">
        <f aca="false">SUM(AW110-BD110)</f>
        <v>88236.5610518283</v>
      </c>
      <c r="BF110" s="338" t="n">
        <f aca="false">SUM(BE110-AW110)</f>
        <v>0</v>
      </c>
      <c r="BG110" s="338" t="n">
        <f aca="false">SUM(BG111:BG116)</f>
        <v>7704.77</v>
      </c>
      <c r="BH110" s="338" t="n">
        <f aca="false">SUM(BH111:BH116)</f>
        <v>2342.66</v>
      </c>
      <c r="BI110" s="338" t="n">
        <f aca="false">SUM(BI111:BI116)</f>
        <v>18462</v>
      </c>
      <c r="BJ110" s="338" t="n">
        <f aca="false">SUM(BJ111:BJ116)</f>
        <v>5214.62</v>
      </c>
      <c r="BK110" s="338"/>
      <c r="BL110" s="338"/>
      <c r="BM110" s="307" t="n">
        <f aca="false">SUM(BJ110/BI110*100)</f>
        <v>28.2451522045282</v>
      </c>
    </row>
    <row r="111" customFormat="false" ht="12.75" hidden="true" customHeight="false" outlineLevel="0" collapsed="false">
      <c r="A111" s="333"/>
      <c r="B111" s="334"/>
      <c r="C111" s="334"/>
      <c r="D111" s="334"/>
      <c r="E111" s="334"/>
      <c r="F111" s="334"/>
      <c r="G111" s="334"/>
      <c r="H111" s="334"/>
      <c r="I111" s="335" t="n">
        <v>32931</v>
      </c>
      <c r="J111" s="336" t="s">
        <v>312</v>
      </c>
      <c r="K111" s="337"/>
      <c r="L111" s="337"/>
      <c r="M111" s="337"/>
      <c r="N111" s="337" t="n">
        <v>15000</v>
      </c>
      <c r="O111" s="337" t="n">
        <v>15000</v>
      </c>
      <c r="P111" s="337" t="n">
        <v>15000</v>
      </c>
      <c r="Q111" s="337" t="n">
        <v>15000</v>
      </c>
      <c r="R111" s="337" t="n">
        <v>6124.59</v>
      </c>
      <c r="S111" s="337" t="n">
        <v>15000</v>
      </c>
      <c r="T111" s="337" t="n">
        <v>4490.14</v>
      </c>
      <c r="U111" s="337"/>
      <c r="V111" s="306" t="n">
        <f aca="false">S111/P111*100</f>
        <v>100</v>
      </c>
      <c r="W111" s="337" t="n">
        <v>15000</v>
      </c>
      <c r="X111" s="337" t="n">
        <v>35000</v>
      </c>
      <c r="Y111" s="337" t="n">
        <v>35000</v>
      </c>
      <c r="Z111" s="337" t="n">
        <v>40000</v>
      </c>
      <c r="AA111" s="337" t="n">
        <v>35000</v>
      </c>
      <c r="AB111" s="337" t="n">
        <v>8714.75</v>
      </c>
      <c r="AC111" s="337" t="n">
        <v>35000</v>
      </c>
      <c r="AD111" s="337" t="n">
        <v>35000</v>
      </c>
      <c r="AE111" s="337"/>
      <c r="AF111" s="337"/>
      <c r="AG111" s="340" t="n">
        <f aca="false">SUM(AD111+AE111-AF111)</f>
        <v>35000</v>
      </c>
      <c r="AH111" s="337" t="n">
        <v>17082.95</v>
      </c>
      <c r="AI111" s="337" t="n">
        <v>40000</v>
      </c>
      <c r="AJ111" s="338" t="n">
        <v>5090.41</v>
      </c>
      <c r="AK111" s="337" t="n">
        <v>40000</v>
      </c>
      <c r="AL111" s="337"/>
      <c r="AM111" s="337"/>
      <c r="AN111" s="338" t="n">
        <f aca="false">SUM(AK111+AL111-AM111)</f>
        <v>40000</v>
      </c>
      <c r="AO111" s="306" t="n">
        <f aca="false">SUM(AN111/$AN$2)</f>
        <v>5308.91233658504</v>
      </c>
      <c r="AP111" s="338" t="n">
        <v>40000</v>
      </c>
      <c r="AQ111" s="338"/>
      <c r="AR111" s="306" t="n">
        <f aca="false">SUM(AP111/$AN$2)</f>
        <v>5308.91233658504</v>
      </c>
      <c r="AS111" s="306" t="n">
        <v>1550.47</v>
      </c>
      <c r="AT111" s="306" t="n">
        <v>1550.47</v>
      </c>
      <c r="AU111" s="306"/>
      <c r="AV111" s="306"/>
      <c r="AW111" s="306" t="n">
        <f aca="false">SUM(AR111+AU111-AV111)</f>
        <v>5308.91233658504</v>
      </c>
      <c r="AX111" s="338"/>
      <c r="AY111" s="338"/>
      <c r="AZ111" s="338" t="n">
        <v>5308.91</v>
      </c>
      <c r="BA111" s="338"/>
      <c r="BB111" s="338"/>
      <c r="BC111" s="338"/>
      <c r="BD111" s="338" t="n">
        <f aca="false">SUM(AX111+AY111+AZ111+BA111+BB111+BC111)</f>
        <v>5308.91</v>
      </c>
      <c r="BE111" s="338" t="n">
        <f aca="false">SUM(AW111-BD111)</f>
        <v>0.00233658504203049</v>
      </c>
      <c r="BF111" s="338" t="n">
        <f aca="false">SUM(BE111-AW111)</f>
        <v>-5308.91</v>
      </c>
      <c r="BG111" s="338" t="n">
        <v>4370.21</v>
      </c>
      <c r="BH111" s="338" t="n">
        <v>956.98</v>
      </c>
      <c r="BI111" s="338" t="n">
        <v>6500</v>
      </c>
      <c r="BJ111" s="338" t="n">
        <v>3399.84</v>
      </c>
      <c r="BK111" s="338"/>
      <c r="BL111" s="338"/>
      <c r="BM111" s="307" t="n">
        <f aca="false">SUM(BJ111/BI111*100)</f>
        <v>52.3052307692308</v>
      </c>
    </row>
    <row r="112" customFormat="false" ht="12.75" hidden="true" customHeight="false" outlineLevel="0" collapsed="false">
      <c r="A112" s="333"/>
      <c r="B112" s="334"/>
      <c r="C112" s="334"/>
      <c r="D112" s="334"/>
      <c r="E112" s="334"/>
      <c r="F112" s="334"/>
      <c r="G112" s="334"/>
      <c r="H112" s="334"/>
      <c r="I112" s="335" t="n">
        <v>32955</v>
      </c>
      <c r="J112" s="336" t="s">
        <v>626</v>
      </c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06"/>
      <c r="W112" s="337"/>
      <c r="X112" s="337" t="n">
        <v>15000</v>
      </c>
      <c r="Y112" s="337" t="n">
        <v>15000</v>
      </c>
      <c r="Z112" s="337" t="n">
        <v>15100</v>
      </c>
      <c r="AA112" s="337" t="n">
        <v>15000</v>
      </c>
      <c r="AB112" s="337" t="n">
        <v>6673.33</v>
      </c>
      <c r="AC112" s="337" t="n">
        <v>15000</v>
      </c>
      <c r="AD112" s="337" t="n">
        <v>15000</v>
      </c>
      <c r="AE112" s="337"/>
      <c r="AF112" s="337"/>
      <c r="AG112" s="340" t="n">
        <f aca="false">SUM(AD112+AE112-AF112)</f>
        <v>15000</v>
      </c>
      <c r="AH112" s="337" t="n">
        <v>4781.25</v>
      </c>
      <c r="AI112" s="337" t="n">
        <v>10000</v>
      </c>
      <c r="AJ112" s="338" t="n">
        <v>4250</v>
      </c>
      <c r="AK112" s="337" t="n">
        <v>10000</v>
      </c>
      <c r="AL112" s="337"/>
      <c r="AM112" s="337"/>
      <c r="AN112" s="338" t="n">
        <f aca="false">SUM(AK112+AL112-AM112)</f>
        <v>10000</v>
      </c>
      <c r="AO112" s="306" t="n">
        <f aca="false">SUM(AN112/$AN$2)</f>
        <v>1327.22808414626</v>
      </c>
      <c r="AP112" s="338" t="n">
        <v>10000</v>
      </c>
      <c r="AQ112" s="338"/>
      <c r="AR112" s="306" t="n">
        <f aca="false">SUM(AP112/$AN$2)</f>
        <v>1327.22808414626</v>
      </c>
      <c r="AS112" s="306" t="n">
        <v>676.86</v>
      </c>
      <c r="AT112" s="306" t="n">
        <v>676.86</v>
      </c>
      <c r="AU112" s="306"/>
      <c r="AV112" s="306"/>
      <c r="AW112" s="306" t="n">
        <f aca="false">SUM(AR112+AU112-AV112)</f>
        <v>1327.22808414626</v>
      </c>
      <c r="AX112" s="338"/>
      <c r="AY112" s="338"/>
      <c r="AZ112" s="338" t="n">
        <v>1327.23</v>
      </c>
      <c r="BA112" s="338"/>
      <c r="BB112" s="338"/>
      <c r="BC112" s="338"/>
      <c r="BD112" s="338" t="n">
        <f aca="false">SUM(AX112+AY112+AZ112+BA112+BB112+BC112)</f>
        <v>1327.23</v>
      </c>
      <c r="BE112" s="338" t="n">
        <f aca="false">SUM(AW112-BD112)</f>
        <v>-0.00191585373954695</v>
      </c>
      <c r="BF112" s="338" t="n">
        <f aca="false">SUM(BE112-AW112)</f>
        <v>-1327.23</v>
      </c>
      <c r="BG112" s="338" t="n">
        <v>1015.29</v>
      </c>
      <c r="BH112" s="338" t="n">
        <v>451.24</v>
      </c>
      <c r="BI112" s="338" t="n">
        <v>1400</v>
      </c>
      <c r="BJ112" s="338" t="n">
        <v>564.05</v>
      </c>
      <c r="BK112" s="338"/>
      <c r="BL112" s="338"/>
      <c r="BM112" s="307" t="n">
        <f aca="false">SUM(BJ112/BI112*100)</f>
        <v>40.2892857142857</v>
      </c>
    </row>
    <row r="113" customFormat="false" ht="12.75" hidden="true" customHeight="false" outlineLevel="0" collapsed="false">
      <c r="A113" s="333"/>
      <c r="B113" s="334"/>
      <c r="C113" s="334"/>
      <c r="D113" s="334"/>
      <c r="E113" s="334"/>
      <c r="F113" s="334"/>
      <c r="G113" s="334"/>
      <c r="H113" s="334"/>
      <c r="I113" s="335" t="n">
        <v>32959</v>
      </c>
      <c r="J113" s="336" t="s">
        <v>627</v>
      </c>
      <c r="K113" s="337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06"/>
      <c r="W113" s="337"/>
      <c r="X113" s="337"/>
      <c r="Y113" s="337"/>
      <c r="Z113" s="337" t="n">
        <v>5000</v>
      </c>
      <c r="AA113" s="337" t="n">
        <v>5000</v>
      </c>
      <c r="AB113" s="337" t="n">
        <v>3261.38</v>
      </c>
      <c r="AC113" s="337" t="n">
        <v>5000</v>
      </c>
      <c r="AD113" s="337" t="n">
        <v>5000</v>
      </c>
      <c r="AE113" s="337"/>
      <c r="AF113" s="337"/>
      <c r="AG113" s="340" t="n">
        <f aca="false">SUM(AD113+AE113-AF113)</f>
        <v>5000</v>
      </c>
      <c r="AH113" s="337" t="n">
        <v>5112.93</v>
      </c>
      <c r="AI113" s="337" t="n">
        <v>5000</v>
      </c>
      <c r="AJ113" s="338" t="n">
        <v>0</v>
      </c>
      <c r="AK113" s="337" t="n">
        <v>5000</v>
      </c>
      <c r="AL113" s="337" t="n">
        <v>15000</v>
      </c>
      <c r="AM113" s="337"/>
      <c r="AN113" s="338" t="n">
        <f aca="false">SUM(AK113+AL113-AM113)</f>
        <v>20000</v>
      </c>
      <c r="AO113" s="306" t="n">
        <f aca="false">SUM(AN113/$AN$2)</f>
        <v>2654.45616829252</v>
      </c>
      <c r="AP113" s="338" t="n">
        <v>20000</v>
      </c>
      <c r="AQ113" s="338"/>
      <c r="AR113" s="306" t="n">
        <f aca="false">SUM(AP113/$AN$2)</f>
        <v>2654.45616829252</v>
      </c>
      <c r="AS113" s="306" t="n">
        <v>0</v>
      </c>
      <c r="AT113" s="306" t="n">
        <v>0</v>
      </c>
      <c r="AU113" s="306"/>
      <c r="AV113" s="306"/>
      <c r="AW113" s="306" t="n">
        <f aca="false">SUM(AR113+AU113-AV113)</f>
        <v>2654.45616829252</v>
      </c>
      <c r="AX113" s="338"/>
      <c r="AY113" s="338"/>
      <c r="AZ113" s="338"/>
      <c r="BA113" s="338" t="n">
        <v>2654.46</v>
      </c>
      <c r="BB113" s="338"/>
      <c r="BC113" s="338"/>
      <c r="BD113" s="338" t="n">
        <f aca="false">SUM(AX113+AY113+AZ113+BA113+BB113+BC113)</f>
        <v>2654.46</v>
      </c>
      <c r="BE113" s="338" t="n">
        <f aca="false">SUM(AW113-BD113)</f>
        <v>-0.00383170747909389</v>
      </c>
      <c r="BF113" s="338" t="n">
        <f aca="false">SUM(BE113-AW113)</f>
        <v>-2654.46</v>
      </c>
      <c r="BG113" s="338"/>
      <c r="BH113" s="338" t="n">
        <v>0</v>
      </c>
      <c r="BI113" s="338" t="n">
        <v>2700</v>
      </c>
      <c r="BJ113" s="338" t="n">
        <v>0</v>
      </c>
      <c r="BK113" s="338"/>
      <c r="BL113" s="338"/>
      <c r="BM113" s="307" t="n">
        <f aca="false">SUM(BJ113/BI113*100)</f>
        <v>0</v>
      </c>
    </row>
    <row r="114" customFormat="false" ht="12.75" hidden="true" customHeight="false" outlineLevel="0" collapsed="false">
      <c r="A114" s="333"/>
      <c r="B114" s="334"/>
      <c r="C114" s="334"/>
      <c r="D114" s="334"/>
      <c r="E114" s="334"/>
      <c r="F114" s="334"/>
      <c r="G114" s="334"/>
      <c r="H114" s="334"/>
      <c r="I114" s="335" t="n">
        <v>32991</v>
      </c>
      <c r="J114" s="336" t="s">
        <v>306</v>
      </c>
      <c r="K114" s="337" t="n">
        <v>247013.43</v>
      </c>
      <c r="L114" s="337" t="n">
        <v>44500</v>
      </c>
      <c r="M114" s="337" t="n">
        <v>44500</v>
      </c>
      <c r="N114" s="337" t="n">
        <v>6000</v>
      </c>
      <c r="O114" s="337" t="n">
        <v>6000</v>
      </c>
      <c r="P114" s="337" t="n">
        <v>6362</v>
      </c>
      <c r="Q114" s="337" t="n">
        <v>6362</v>
      </c>
      <c r="R114" s="337" t="n">
        <v>9776.25</v>
      </c>
      <c r="S114" s="337" t="n">
        <v>10000</v>
      </c>
      <c r="T114" s="337" t="n">
        <v>3537.5</v>
      </c>
      <c r="U114" s="337"/>
      <c r="V114" s="306" t="n">
        <f aca="false">S114/P114*100</f>
        <v>157.183275699466</v>
      </c>
      <c r="W114" s="337" t="n">
        <v>29000</v>
      </c>
      <c r="X114" s="337" t="n">
        <v>45700</v>
      </c>
      <c r="Y114" s="337" t="n">
        <v>85296</v>
      </c>
      <c r="Z114" s="337" t="n">
        <v>85296</v>
      </c>
      <c r="AA114" s="337" t="n">
        <v>100000</v>
      </c>
      <c r="AB114" s="337" t="n">
        <v>8834.98</v>
      </c>
      <c r="AC114" s="337" t="n">
        <v>100000</v>
      </c>
      <c r="AD114" s="337" t="n">
        <v>22500</v>
      </c>
      <c r="AE114" s="337"/>
      <c r="AF114" s="337"/>
      <c r="AG114" s="340" t="n">
        <f aca="false">SUM(AD114+AE114-AF114)</f>
        <v>22500</v>
      </c>
      <c r="AH114" s="337" t="n">
        <v>11584.19</v>
      </c>
      <c r="AI114" s="337" t="n">
        <v>100000</v>
      </c>
      <c r="AJ114" s="338" t="n">
        <v>8569.45</v>
      </c>
      <c r="AK114" s="337" t="n">
        <v>50000</v>
      </c>
      <c r="AL114" s="337"/>
      <c r="AM114" s="337"/>
      <c r="AN114" s="338" t="n">
        <f aca="false">SUM(AK114+AL114-AM114)</f>
        <v>50000</v>
      </c>
      <c r="AO114" s="306" t="n">
        <f aca="false">SUM(AN114/$AN$2)</f>
        <v>6636.1404207313</v>
      </c>
      <c r="AP114" s="338" t="n">
        <v>50000</v>
      </c>
      <c r="AQ114" s="338"/>
      <c r="AR114" s="306" t="n">
        <f aca="false">SUM(AP114/$AN$2)</f>
        <v>6636.1404207313</v>
      </c>
      <c r="AS114" s="306" t="n">
        <v>946.48</v>
      </c>
      <c r="AT114" s="306" t="n">
        <v>946.48</v>
      </c>
      <c r="AU114" s="306"/>
      <c r="AV114" s="306"/>
      <c r="AW114" s="306" t="n">
        <f aca="false">SUM(AR114+AU114-AV114)</f>
        <v>6636.1404207313</v>
      </c>
      <c r="AX114" s="338"/>
      <c r="AY114" s="338"/>
      <c r="AZ114" s="338" t="n">
        <v>6636.14</v>
      </c>
      <c r="BA114" s="338"/>
      <c r="BB114" s="338"/>
      <c r="BC114" s="338"/>
      <c r="BD114" s="338" t="n">
        <f aca="false">SUM(AX114+AY114+AZ114+BA114+BB114+BC114)</f>
        <v>6636.14</v>
      </c>
      <c r="BE114" s="338" t="n">
        <f aca="false">SUM(AW114-BD114)</f>
        <v>0.000420731302256172</v>
      </c>
      <c r="BF114" s="338" t="n">
        <f aca="false">SUM(BE114-AW114)</f>
        <v>-6636.14</v>
      </c>
      <c r="BG114" s="338" t="n">
        <v>2061.98</v>
      </c>
      <c r="BH114" s="338" t="n">
        <v>765.44</v>
      </c>
      <c r="BI114" s="338" t="n">
        <v>7162</v>
      </c>
      <c r="BJ114" s="338" t="n">
        <v>429.73</v>
      </c>
      <c r="BK114" s="338"/>
      <c r="BL114" s="338"/>
      <c r="BM114" s="307" t="n">
        <f aca="false">SUM(BJ114/BI114*100)</f>
        <v>6.00013962580285</v>
      </c>
    </row>
    <row r="115" customFormat="false" ht="12.75" hidden="true" customHeight="false" outlineLevel="0" collapsed="false">
      <c r="A115" s="333"/>
      <c r="B115" s="334"/>
      <c r="C115" s="334"/>
      <c r="D115" s="334"/>
      <c r="E115" s="334"/>
      <c r="F115" s="334"/>
      <c r="G115" s="334"/>
      <c r="H115" s="334"/>
      <c r="I115" s="335" t="n">
        <v>32991</v>
      </c>
      <c r="J115" s="336" t="s">
        <v>628</v>
      </c>
      <c r="K115" s="337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06"/>
      <c r="W115" s="337"/>
      <c r="X115" s="337"/>
      <c r="Y115" s="337" t="n">
        <v>7000</v>
      </c>
      <c r="Z115" s="337" t="n">
        <v>7000</v>
      </c>
      <c r="AA115" s="337" t="n">
        <v>8000</v>
      </c>
      <c r="AB115" s="337" t="n">
        <v>2007.58</v>
      </c>
      <c r="AC115" s="337" t="n">
        <v>8000</v>
      </c>
      <c r="AD115" s="337" t="n">
        <v>8000</v>
      </c>
      <c r="AE115" s="337"/>
      <c r="AF115" s="337"/>
      <c r="AG115" s="340" t="n">
        <f aca="false">SUM(AD115+AE115-AF115)</f>
        <v>8000</v>
      </c>
      <c r="AH115" s="337" t="n">
        <v>3220</v>
      </c>
      <c r="AI115" s="337" t="n">
        <v>8000</v>
      </c>
      <c r="AJ115" s="338" t="n">
        <v>1236.29</v>
      </c>
      <c r="AK115" s="337" t="n">
        <v>8000</v>
      </c>
      <c r="AL115" s="337"/>
      <c r="AM115" s="337"/>
      <c r="AN115" s="338" t="n">
        <f aca="false">SUM(AK115+AL115-AM115)</f>
        <v>8000</v>
      </c>
      <c r="AO115" s="306" t="n">
        <f aca="false">SUM(AN115/$AN$2)</f>
        <v>1061.78246731701</v>
      </c>
      <c r="AP115" s="338" t="n">
        <v>5000</v>
      </c>
      <c r="AQ115" s="338"/>
      <c r="AR115" s="306" t="n">
        <f aca="false">SUM(AP115/$AN$2)</f>
        <v>663.61404207313</v>
      </c>
      <c r="AS115" s="306" t="n">
        <v>169</v>
      </c>
      <c r="AT115" s="306" t="n">
        <v>169</v>
      </c>
      <c r="AU115" s="306"/>
      <c r="AV115" s="306"/>
      <c r="AW115" s="306" t="n">
        <f aca="false">SUM(AR115+AU115-AV115)</f>
        <v>663.61404207313</v>
      </c>
      <c r="AX115" s="338"/>
      <c r="AY115" s="338"/>
      <c r="AZ115" s="338" t="n">
        <v>663.61</v>
      </c>
      <c r="BA115" s="338"/>
      <c r="BB115" s="338"/>
      <c r="BC115" s="338"/>
      <c r="BD115" s="338" t="n">
        <f aca="false">SUM(AX115+AY115+AZ115+BA115+BB115+BC115)</f>
        <v>663.61</v>
      </c>
      <c r="BE115" s="338" t="n">
        <f aca="false">SUM(AW115-BD115)</f>
        <v>0.00404207313022198</v>
      </c>
      <c r="BF115" s="338" t="n">
        <f aca="false">SUM(BE115-AW115)</f>
        <v>-663.61</v>
      </c>
      <c r="BG115" s="338" t="n">
        <v>257.29</v>
      </c>
      <c r="BH115" s="338" t="n">
        <v>169</v>
      </c>
      <c r="BI115" s="338" t="n">
        <v>700</v>
      </c>
      <c r="BJ115" s="338" t="n">
        <v>821</v>
      </c>
      <c r="BK115" s="338"/>
      <c r="BL115" s="338"/>
      <c r="BM115" s="307" t="n">
        <f aca="false">SUM(BJ115/BI115*100)</f>
        <v>117.285714285714</v>
      </c>
    </row>
    <row r="116" customFormat="false" ht="12.75" hidden="true" customHeight="false" outlineLevel="0" collapsed="false">
      <c r="A116" s="333"/>
      <c r="B116" s="334"/>
      <c r="C116" s="334"/>
      <c r="D116" s="334"/>
      <c r="E116" s="334"/>
      <c r="F116" s="334"/>
      <c r="G116" s="334"/>
      <c r="H116" s="334"/>
      <c r="I116" s="335" t="n">
        <v>32999</v>
      </c>
      <c r="J116" s="336" t="s">
        <v>629</v>
      </c>
      <c r="K116" s="337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06"/>
      <c r="W116" s="337"/>
      <c r="X116" s="337"/>
      <c r="Y116" s="337"/>
      <c r="Z116" s="337" t="n">
        <v>1021608</v>
      </c>
      <c r="AA116" s="337" t="n">
        <v>0</v>
      </c>
      <c r="AB116" s="337"/>
      <c r="AC116" s="337" t="n">
        <v>70000</v>
      </c>
      <c r="AD116" s="337" t="n">
        <v>0</v>
      </c>
      <c r="AE116" s="337"/>
      <c r="AF116" s="337"/>
      <c r="AG116" s="340" t="n">
        <f aca="false">SUM(AD116+AE116-AF116)</f>
        <v>0</v>
      </c>
      <c r="AH116" s="337"/>
      <c r="AI116" s="337" t="n">
        <v>66200</v>
      </c>
      <c r="AJ116" s="338" t="n">
        <v>0</v>
      </c>
      <c r="AK116" s="337" t="n">
        <v>161691.6</v>
      </c>
      <c r="AL116" s="338"/>
      <c r="AM116" s="337" t="n">
        <v>125500</v>
      </c>
      <c r="AN116" s="338" t="n">
        <f aca="false">SUM(AK116+AL116-AM116)</f>
        <v>36191.6</v>
      </c>
      <c r="AO116" s="306" t="n">
        <f aca="false">SUM(AN116/$AN$2)</f>
        <v>4803.45079301878</v>
      </c>
      <c r="AP116" s="338"/>
      <c r="AQ116" s="338"/>
      <c r="AR116" s="306" t="n">
        <f aca="false">SUM(AP116/$AN$2)</f>
        <v>0</v>
      </c>
      <c r="AS116" s="306"/>
      <c r="AT116" s="306"/>
      <c r="AU116" s="306" t="n">
        <v>71646.21</v>
      </c>
      <c r="AV116" s="306"/>
      <c r="AW116" s="306" t="n">
        <f aca="false">SUM(AR116+AU116-AV116)</f>
        <v>71646.21</v>
      </c>
      <c r="AX116" s="338"/>
      <c r="AY116" s="338"/>
      <c r="AZ116" s="338"/>
      <c r="BA116" s="338" t="n">
        <v>71646.21</v>
      </c>
      <c r="BB116" s="338"/>
      <c r="BC116" s="338"/>
      <c r="BD116" s="338" t="n">
        <f aca="false">SUM(AX116+AY116+AZ116+BA116+BB116+BC116)</f>
        <v>71646.21</v>
      </c>
      <c r="BE116" s="338" t="n">
        <f aca="false">SUM(AW116-BD116)</f>
        <v>0</v>
      </c>
      <c r="BF116" s="338" t="n">
        <f aca="false">SUM(BE116-AW116)</f>
        <v>-71646.21</v>
      </c>
      <c r="BG116" s="338"/>
      <c r="BH116" s="341" t="n">
        <v>0</v>
      </c>
      <c r="BI116" s="341" t="n">
        <v>0</v>
      </c>
      <c r="BJ116" s="341"/>
      <c r="BK116" s="338"/>
      <c r="BL116" s="338"/>
      <c r="BM116" s="307" t="e">
        <f aca="false">SUM(BJ116/BI116*100)</f>
        <v>#DIV/0!</v>
      </c>
    </row>
    <row r="117" customFormat="false" ht="12.75" hidden="true" customHeight="false" outlineLevel="0" collapsed="false">
      <c r="A117" s="333" t="s">
        <v>630</v>
      </c>
      <c r="B117" s="334"/>
      <c r="C117" s="334"/>
      <c r="D117" s="334"/>
      <c r="E117" s="334"/>
      <c r="F117" s="334"/>
      <c r="G117" s="334"/>
      <c r="H117" s="334"/>
      <c r="I117" s="335" t="s">
        <v>533</v>
      </c>
      <c r="J117" s="336" t="s">
        <v>331</v>
      </c>
      <c r="K117" s="337" t="n">
        <f aca="false">SUM(K118)</f>
        <v>13210.38</v>
      </c>
      <c r="L117" s="337" t="n">
        <f aca="false">SUM(L118)</f>
        <v>11000</v>
      </c>
      <c r="M117" s="337" t="n">
        <f aca="false">SUM(M118)</f>
        <v>11000</v>
      </c>
      <c r="N117" s="337" t="n">
        <f aca="false">SUM(N118)</f>
        <v>13000</v>
      </c>
      <c r="O117" s="337" t="n">
        <f aca="false">SUM(O118)</f>
        <v>13000</v>
      </c>
      <c r="P117" s="337" t="n">
        <f aca="false">SUM(P118)</f>
        <v>10000</v>
      </c>
      <c r="Q117" s="337" t="n">
        <f aca="false">SUM(Q118)</f>
        <v>10000</v>
      </c>
      <c r="R117" s="337" t="n">
        <f aca="false">SUM(R118)</f>
        <v>4750.33</v>
      </c>
      <c r="S117" s="337" t="n">
        <f aca="false">SUM(S118)</f>
        <v>10000</v>
      </c>
      <c r="T117" s="337" t="n">
        <f aca="false">SUM(T118)</f>
        <v>4705.82</v>
      </c>
      <c r="U117" s="337" t="n">
        <f aca="false">SUM(U118)</f>
        <v>0</v>
      </c>
      <c r="V117" s="337" t="n">
        <f aca="false">SUM(V118)</f>
        <v>100</v>
      </c>
      <c r="W117" s="337" t="n">
        <f aca="false">SUM(W118)</f>
        <v>10000</v>
      </c>
      <c r="X117" s="337" t="n">
        <f aca="false">SUM(X118)</f>
        <v>20000</v>
      </c>
      <c r="Y117" s="337" t="n">
        <f aca="false">SUM(Y118)</f>
        <v>8000</v>
      </c>
      <c r="Z117" s="337" t="n">
        <f aca="false">SUM(Z118)</f>
        <v>11000</v>
      </c>
      <c r="AA117" s="337" t="n">
        <f aca="false">SUM(AA118)</f>
        <v>10000</v>
      </c>
      <c r="AB117" s="337" t="n">
        <f aca="false">SUM(AB118)</f>
        <v>6404.21</v>
      </c>
      <c r="AC117" s="337" t="n">
        <f aca="false">SUM(AC118)</f>
        <v>13000</v>
      </c>
      <c r="AD117" s="337" t="n">
        <f aca="false">SUM(AD118)</f>
        <v>20000</v>
      </c>
      <c r="AE117" s="337" t="n">
        <f aca="false">SUM(AE118)</f>
        <v>0</v>
      </c>
      <c r="AF117" s="337" t="n">
        <f aca="false">SUM(AF118)</f>
        <v>0</v>
      </c>
      <c r="AG117" s="337" t="n">
        <f aca="false">SUM(AG118)</f>
        <v>20000</v>
      </c>
      <c r="AH117" s="337" t="n">
        <f aca="false">SUM(AH118)</f>
        <v>15827.68</v>
      </c>
      <c r="AI117" s="337" t="n">
        <f aca="false">SUM(AI118)</f>
        <v>20000</v>
      </c>
      <c r="AJ117" s="337" t="n">
        <f aca="false">SUM(AJ118)</f>
        <v>8448.85</v>
      </c>
      <c r="AK117" s="337" t="n">
        <f aca="false">SUM(AK118)</f>
        <v>20000</v>
      </c>
      <c r="AL117" s="337" t="n">
        <f aca="false">SUM(AL118)</f>
        <v>0</v>
      </c>
      <c r="AM117" s="337" t="n">
        <f aca="false">SUM(AM118)</f>
        <v>0</v>
      </c>
      <c r="AN117" s="337" t="n">
        <f aca="false">SUM(AN118)</f>
        <v>20000</v>
      </c>
      <c r="AO117" s="306" t="n">
        <f aca="false">SUM(AN117/$AN$2)</f>
        <v>2654.45616829252</v>
      </c>
      <c r="AP117" s="337" t="n">
        <f aca="false">SUM(AP118)</f>
        <v>34000</v>
      </c>
      <c r="AQ117" s="337" t="n">
        <f aca="false">SUM(AQ118)</f>
        <v>0</v>
      </c>
      <c r="AR117" s="306" t="n">
        <f aca="false">SUM(AP117/$AN$2)</f>
        <v>4512.57548609729</v>
      </c>
      <c r="AS117" s="306"/>
      <c r="AT117" s="306" t="n">
        <f aca="false">SUM(AT118)</f>
        <v>2107.55</v>
      </c>
      <c r="AU117" s="306" t="n">
        <f aca="false">SUM(AU118)</f>
        <v>1000</v>
      </c>
      <c r="AV117" s="306" t="n">
        <f aca="false">SUM(AV118)</f>
        <v>0</v>
      </c>
      <c r="AW117" s="306" t="n">
        <f aca="false">SUM(AR117+AU117-AV117)</f>
        <v>5512.57548609729</v>
      </c>
      <c r="AX117" s="338"/>
      <c r="AY117" s="338"/>
      <c r="AZ117" s="338"/>
      <c r="BA117" s="338"/>
      <c r="BB117" s="338"/>
      <c r="BC117" s="338"/>
      <c r="BD117" s="338" t="n">
        <f aca="false">SUM(AX117+AY117+AZ117+BA117+BB117+BC117)</f>
        <v>0</v>
      </c>
      <c r="BE117" s="338" t="n">
        <f aca="false">SUM(AW117-BD117)</f>
        <v>5512.57548609729</v>
      </c>
      <c r="BF117" s="338" t="n">
        <f aca="false">SUM(BE117-AW117)</f>
        <v>0</v>
      </c>
      <c r="BG117" s="338" t="n">
        <f aca="false">SUM(BG121)</f>
        <v>2543.98</v>
      </c>
      <c r="BH117" s="338" t="n">
        <f aca="false">SUM(BH121)</f>
        <v>1493.9</v>
      </c>
      <c r="BI117" s="338" t="n">
        <f aca="false">SUM(BI121)</f>
        <v>5630</v>
      </c>
      <c r="BJ117" s="338" t="n">
        <f aca="false">SUM(BJ121)</f>
        <v>2208.62</v>
      </c>
      <c r="BK117" s="338" t="n">
        <f aca="false">SUM(BK121)</f>
        <v>5800</v>
      </c>
      <c r="BL117" s="338" t="n">
        <f aca="false">SUM(BL121)</f>
        <v>5800</v>
      </c>
      <c r="BM117" s="307" t="n">
        <f aca="false">SUM(BJ117/BI117*100)</f>
        <v>39.2294849023091</v>
      </c>
    </row>
    <row r="118" customFormat="false" ht="12.75" hidden="true" customHeight="false" outlineLevel="0" collapsed="false">
      <c r="A118" s="333"/>
      <c r="B118" s="334"/>
      <c r="C118" s="334"/>
      <c r="D118" s="334"/>
      <c r="E118" s="334"/>
      <c r="F118" s="334"/>
      <c r="G118" s="334"/>
      <c r="H118" s="334"/>
      <c r="I118" s="335" t="s">
        <v>535</v>
      </c>
      <c r="J118" s="336"/>
      <c r="K118" s="337" t="n">
        <f aca="false">SUM(K121)</f>
        <v>13210.38</v>
      </c>
      <c r="L118" s="337" t="n">
        <f aca="false">SUM(L121)</f>
        <v>11000</v>
      </c>
      <c r="M118" s="337" t="n">
        <f aca="false">SUM(M121)</f>
        <v>11000</v>
      </c>
      <c r="N118" s="337" t="n">
        <f aca="false">SUM(N121)</f>
        <v>13000</v>
      </c>
      <c r="O118" s="337" t="n">
        <f aca="false">SUM(O121)</f>
        <v>13000</v>
      </c>
      <c r="P118" s="337" t="n">
        <f aca="false">SUM(P121)</f>
        <v>10000</v>
      </c>
      <c r="Q118" s="337" t="n">
        <f aca="false">SUM(Q121)</f>
        <v>10000</v>
      </c>
      <c r="R118" s="337" t="n">
        <f aca="false">SUM(R121)</f>
        <v>4750.33</v>
      </c>
      <c r="S118" s="337" t="n">
        <f aca="false">SUM(S121)</f>
        <v>10000</v>
      </c>
      <c r="T118" s="337" t="n">
        <f aca="false">SUM(T121)</f>
        <v>4705.82</v>
      </c>
      <c r="U118" s="337" t="n">
        <f aca="false">SUM(U121)</f>
        <v>0</v>
      </c>
      <c r="V118" s="337" t="n">
        <f aca="false">SUM(V121)</f>
        <v>100</v>
      </c>
      <c r="W118" s="337" t="n">
        <f aca="false">SUM(W121)</f>
        <v>10000</v>
      </c>
      <c r="X118" s="337" t="n">
        <f aca="false">SUM(X121)</f>
        <v>20000</v>
      </c>
      <c r="Y118" s="337" t="n">
        <f aca="false">SUM(Y121)</f>
        <v>8000</v>
      </c>
      <c r="Z118" s="337" t="n">
        <f aca="false">SUM(Z121)</f>
        <v>11000</v>
      </c>
      <c r="AA118" s="337" t="n">
        <f aca="false">SUM(AA121)</f>
        <v>10000</v>
      </c>
      <c r="AB118" s="337" t="n">
        <f aca="false">SUM(AB121)</f>
        <v>6404.21</v>
      </c>
      <c r="AC118" s="337" t="n">
        <f aca="false">SUM(AC121)</f>
        <v>13000</v>
      </c>
      <c r="AD118" s="337" t="n">
        <f aca="false">SUM(AD121)</f>
        <v>20000</v>
      </c>
      <c r="AE118" s="337" t="n">
        <f aca="false">SUM(AE121)</f>
        <v>0</v>
      </c>
      <c r="AF118" s="337" t="n">
        <f aca="false">SUM(AF121)</f>
        <v>0</v>
      </c>
      <c r="AG118" s="337" t="n">
        <f aca="false">SUM(AG121)</f>
        <v>20000</v>
      </c>
      <c r="AH118" s="337" t="n">
        <f aca="false">SUM(AH121)</f>
        <v>15827.68</v>
      </c>
      <c r="AI118" s="337" t="n">
        <f aca="false">SUM(AI121)</f>
        <v>20000</v>
      </c>
      <c r="AJ118" s="337" t="n">
        <f aca="false">SUM(AJ121)</f>
        <v>8448.85</v>
      </c>
      <c r="AK118" s="337" t="n">
        <f aca="false">SUM(AK121)</f>
        <v>20000</v>
      </c>
      <c r="AL118" s="337" t="n">
        <f aca="false">SUM(AL121)</f>
        <v>0</v>
      </c>
      <c r="AM118" s="337" t="n">
        <f aca="false">SUM(AM121)</f>
        <v>0</v>
      </c>
      <c r="AN118" s="337" t="n">
        <f aca="false">SUM(AN121)</f>
        <v>20000</v>
      </c>
      <c r="AO118" s="306" t="n">
        <f aca="false">SUM(AN118/$AN$2)</f>
        <v>2654.45616829252</v>
      </c>
      <c r="AP118" s="337" t="n">
        <f aca="false">SUM(AP121)</f>
        <v>34000</v>
      </c>
      <c r="AQ118" s="337" t="n">
        <f aca="false">SUM(AQ121)</f>
        <v>0</v>
      </c>
      <c r="AR118" s="306" t="n">
        <f aca="false">SUM(AP118/$AN$2)</f>
        <v>4512.57548609729</v>
      </c>
      <c r="AS118" s="306"/>
      <c r="AT118" s="306" t="n">
        <f aca="false">SUM(AT121)</f>
        <v>2107.55</v>
      </c>
      <c r="AU118" s="306" t="n">
        <f aca="false">SUM(AU121)</f>
        <v>1000</v>
      </c>
      <c r="AV118" s="306" t="n">
        <f aca="false">SUM(AV121)</f>
        <v>0</v>
      </c>
      <c r="AW118" s="306" t="n">
        <f aca="false">SUM(AR118+AU118-AV118)</f>
        <v>5512.57548609729</v>
      </c>
      <c r="AX118" s="338"/>
      <c r="AY118" s="338"/>
      <c r="AZ118" s="338"/>
      <c r="BA118" s="338"/>
      <c r="BB118" s="338"/>
      <c r="BC118" s="338"/>
      <c r="BD118" s="338" t="n">
        <f aca="false">SUM(AX118+AY118+AZ118+BA118+BB118+BC118)</f>
        <v>0</v>
      </c>
      <c r="BE118" s="338" t="n">
        <f aca="false">SUM(AW118-BD118)</f>
        <v>5512.57548609729</v>
      </c>
      <c r="BF118" s="338" t="n">
        <f aca="false">SUM(BE118-AW118)</f>
        <v>0</v>
      </c>
      <c r="BG118" s="338"/>
      <c r="BH118" s="338" t="n">
        <f aca="false">SUM(BH120)</f>
        <v>5630</v>
      </c>
      <c r="BI118" s="338" t="n">
        <f aca="false">SUM(BI120)</f>
        <v>5630</v>
      </c>
      <c r="BJ118" s="338" t="n">
        <f aca="false">SUM(BJ120)</f>
        <v>2208.62</v>
      </c>
      <c r="BK118" s="338" t="n">
        <f aca="false">SUM(BK120)</f>
        <v>5800</v>
      </c>
      <c r="BL118" s="338" t="n">
        <f aca="false">SUM(BL120)</f>
        <v>5800</v>
      </c>
      <c r="BM118" s="307" t="n">
        <f aca="false">SUM(BJ118/BI118*100)</f>
        <v>39.2294849023091</v>
      </c>
    </row>
    <row r="119" customFormat="false" ht="12.75" hidden="true" customHeight="false" outlineLevel="0" collapsed="false">
      <c r="A119" s="333"/>
      <c r="B119" s="334" t="s">
        <v>537</v>
      </c>
      <c r="C119" s="334"/>
      <c r="D119" s="334"/>
      <c r="E119" s="334"/>
      <c r="F119" s="334"/>
      <c r="G119" s="334"/>
      <c r="H119" s="334"/>
      <c r="I119" s="335" t="s">
        <v>555</v>
      </c>
      <c r="J119" s="336" t="s">
        <v>39</v>
      </c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337"/>
      <c r="AK119" s="337"/>
      <c r="AL119" s="337"/>
      <c r="AM119" s="337"/>
      <c r="AN119" s="337"/>
      <c r="AO119" s="306"/>
      <c r="AP119" s="337"/>
      <c r="AQ119" s="337"/>
      <c r="AR119" s="306"/>
      <c r="AS119" s="306"/>
      <c r="AT119" s="306"/>
      <c r="AU119" s="306"/>
      <c r="AV119" s="306"/>
      <c r="AW119" s="306" t="n">
        <v>5512.58</v>
      </c>
      <c r="AX119" s="338"/>
      <c r="AY119" s="338"/>
      <c r="AZ119" s="338"/>
      <c r="BA119" s="338"/>
      <c r="BB119" s="338"/>
      <c r="BC119" s="338"/>
      <c r="BD119" s="338"/>
      <c r="BE119" s="338"/>
      <c r="BF119" s="338"/>
      <c r="BG119" s="338"/>
      <c r="BH119" s="338" t="n">
        <v>0</v>
      </c>
      <c r="BI119" s="338" t="n">
        <v>0</v>
      </c>
      <c r="BJ119" s="338" t="n">
        <v>0</v>
      </c>
      <c r="BK119" s="338"/>
      <c r="BL119" s="338"/>
      <c r="BM119" s="307" t="e">
        <f aca="false">SUM(BJ119/BI119*100)</f>
        <v>#DIV/0!</v>
      </c>
    </row>
    <row r="120" customFormat="false" ht="12.75" hidden="true" customHeight="false" outlineLevel="0" collapsed="false">
      <c r="A120" s="333"/>
      <c r="B120" s="334" t="s">
        <v>537</v>
      </c>
      <c r="C120" s="334"/>
      <c r="D120" s="334"/>
      <c r="E120" s="334"/>
      <c r="F120" s="334"/>
      <c r="G120" s="334"/>
      <c r="H120" s="334"/>
      <c r="I120" s="335" t="s">
        <v>538</v>
      </c>
      <c r="J120" s="336" t="s">
        <v>75</v>
      </c>
      <c r="K120" s="337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X120" s="337"/>
      <c r="Y120" s="337"/>
      <c r="Z120" s="337"/>
      <c r="AA120" s="337"/>
      <c r="AB120" s="337"/>
      <c r="AC120" s="337"/>
      <c r="AD120" s="337"/>
      <c r="AE120" s="337"/>
      <c r="AF120" s="337"/>
      <c r="AG120" s="337"/>
      <c r="AH120" s="337"/>
      <c r="AI120" s="337"/>
      <c r="AJ120" s="337"/>
      <c r="AK120" s="337"/>
      <c r="AL120" s="337"/>
      <c r="AM120" s="337"/>
      <c r="AN120" s="337"/>
      <c r="AO120" s="306" t="n">
        <f aca="false">SUM(AN120/$AN$2)</f>
        <v>0</v>
      </c>
      <c r="AP120" s="337" t="n">
        <v>34000</v>
      </c>
      <c r="AQ120" s="337"/>
      <c r="AR120" s="306" t="n">
        <f aca="false">SUM(AP120/$AN$2)</f>
        <v>4512.57548609729</v>
      </c>
      <c r="AS120" s="306"/>
      <c r="AT120" s="306" t="n">
        <v>34000</v>
      </c>
      <c r="AU120" s="306"/>
      <c r="AV120" s="306"/>
      <c r="AW120" s="306" t="n">
        <v>0</v>
      </c>
      <c r="AX120" s="338"/>
      <c r="AY120" s="338"/>
      <c r="AZ120" s="338"/>
      <c r="BA120" s="338"/>
      <c r="BB120" s="338"/>
      <c r="BC120" s="338"/>
      <c r="BD120" s="338" t="n">
        <f aca="false">SUM(AX120+AY120+AZ120+BA120+BB120+BC120)</f>
        <v>0</v>
      </c>
      <c r="BE120" s="338" t="n">
        <f aca="false">SUM(AW120-BD120)</f>
        <v>0</v>
      </c>
      <c r="BF120" s="338" t="n">
        <f aca="false">SUM(BE120-AW120)</f>
        <v>0</v>
      </c>
      <c r="BG120" s="338"/>
      <c r="BH120" s="338" t="n">
        <v>5630</v>
      </c>
      <c r="BI120" s="338" t="n">
        <v>5630</v>
      </c>
      <c r="BJ120" s="338" t="n">
        <f aca="false">SUM(BJ121)</f>
        <v>2208.62</v>
      </c>
      <c r="BK120" s="338" t="n">
        <v>5800</v>
      </c>
      <c r="BL120" s="338" t="n">
        <v>5800</v>
      </c>
      <c r="BM120" s="307" t="n">
        <f aca="false">SUM(BJ120/BI120*100)</f>
        <v>39.2294849023091</v>
      </c>
    </row>
    <row r="121" customFormat="false" ht="12.75" hidden="true" customHeight="false" outlineLevel="0" collapsed="false">
      <c r="A121" s="308"/>
      <c r="B121" s="303"/>
      <c r="C121" s="303"/>
      <c r="D121" s="303"/>
      <c r="E121" s="303"/>
      <c r="F121" s="303"/>
      <c r="G121" s="303"/>
      <c r="H121" s="303"/>
      <c r="I121" s="304" t="n">
        <v>3</v>
      </c>
      <c r="J121" s="305" t="s">
        <v>234</v>
      </c>
      <c r="K121" s="306" t="n">
        <f aca="false">SUM(K122)</f>
        <v>13210.38</v>
      </c>
      <c r="L121" s="306" t="n">
        <f aca="false">SUM(L122)</f>
        <v>11000</v>
      </c>
      <c r="M121" s="306" t="n">
        <f aca="false">SUM(M122)</f>
        <v>11000</v>
      </c>
      <c r="N121" s="306" t="n">
        <f aca="false">SUM(N122)</f>
        <v>13000</v>
      </c>
      <c r="O121" s="306" t="n">
        <f aca="false">SUM(O122)</f>
        <v>13000</v>
      </c>
      <c r="P121" s="306" t="n">
        <f aca="false">SUM(P122)</f>
        <v>10000</v>
      </c>
      <c r="Q121" s="306" t="n">
        <f aca="false">SUM(Q122)</f>
        <v>10000</v>
      </c>
      <c r="R121" s="306" t="n">
        <f aca="false">SUM(R122)</f>
        <v>4750.33</v>
      </c>
      <c r="S121" s="306" t="n">
        <f aca="false">SUM(S122)</f>
        <v>10000</v>
      </c>
      <c r="T121" s="306" t="n">
        <f aca="false">SUM(T122)</f>
        <v>4705.82</v>
      </c>
      <c r="U121" s="306" t="n">
        <f aca="false">SUM(U122)</f>
        <v>0</v>
      </c>
      <c r="V121" s="306" t="n">
        <f aca="false">SUM(V122)</f>
        <v>100</v>
      </c>
      <c r="W121" s="306" t="n">
        <f aca="false">SUM(W122)</f>
        <v>10000</v>
      </c>
      <c r="X121" s="306" t="n">
        <f aca="false">SUM(X122)</f>
        <v>20000</v>
      </c>
      <c r="Y121" s="306" t="n">
        <f aca="false">SUM(Y122)</f>
        <v>8000</v>
      </c>
      <c r="Z121" s="306" t="n">
        <f aca="false">SUM(Z122)</f>
        <v>11000</v>
      </c>
      <c r="AA121" s="306" t="n">
        <f aca="false">SUM(AA122)</f>
        <v>10000</v>
      </c>
      <c r="AB121" s="306" t="n">
        <f aca="false">SUM(AB122)</f>
        <v>6404.21</v>
      </c>
      <c r="AC121" s="306" t="n">
        <f aca="false">SUM(AC122)</f>
        <v>13000</v>
      </c>
      <c r="AD121" s="306" t="n">
        <f aca="false">SUM(AD122)</f>
        <v>20000</v>
      </c>
      <c r="AE121" s="306" t="n">
        <f aca="false">SUM(AE122)</f>
        <v>0</v>
      </c>
      <c r="AF121" s="306" t="n">
        <f aca="false">SUM(AF122)</f>
        <v>0</v>
      </c>
      <c r="AG121" s="306" t="n">
        <f aca="false">SUM(AG122)</f>
        <v>20000</v>
      </c>
      <c r="AH121" s="306" t="n">
        <f aca="false">SUM(AH122)</f>
        <v>15827.68</v>
      </c>
      <c r="AI121" s="306" t="n">
        <f aca="false">SUM(AI122)</f>
        <v>20000</v>
      </c>
      <c r="AJ121" s="306" t="n">
        <f aca="false">SUM(AJ122)</f>
        <v>8448.85</v>
      </c>
      <c r="AK121" s="306" t="n">
        <f aca="false">SUM(AK122)</f>
        <v>20000</v>
      </c>
      <c r="AL121" s="306" t="n">
        <f aca="false">SUM(AL122)</f>
        <v>0</v>
      </c>
      <c r="AM121" s="306" t="n">
        <f aca="false">SUM(AM122)</f>
        <v>0</v>
      </c>
      <c r="AN121" s="306" t="n">
        <f aca="false">SUM(AN122)</f>
        <v>20000</v>
      </c>
      <c r="AO121" s="306" t="n">
        <f aca="false">SUM(AN121/$AN$2)</f>
        <v>2654.45616829252</v>
      </c>
      <c r="AP121" s="306" t="n">
        <f aca="false">SUM(AP122)</f>
        <v>34000</v>
      </c>
      <c r="AQ121" s="306" t="n">
        <f aca="false">SUM(AQ122)</f>
        <v>0</v>
      </c>
      <c r="AR121" s="306" t="n">
        <f aca="false">SUM(AP121/$AN$2)</f>
        <v>4512.57548609729</v>
      </c>
      <c r="AS121" s="306"/>
      <c r="AT121" s="306" t="n">
        <f aca="false">SUM(AT122)</f>
        <v>2107.55</v>
      </c>
      <c r="AU121" s="306" t="n">
        <f aca="false">SUM(AU122)</f>
        <v>1000</v>
      </c>
      <c r="AV121" s="306" t="n">
        <f aca="false">SUM(AV122)</f>
        <v>0</v>
      </c>
      <c r="AW121" s="306" t="n">
        <f aca="false">SUM(AR121+AU121-AV121)</f>
        <v>5512.57548609729</v>
      </c>
      <c r="AX121" s="338"/>
      <c r="AY121" s="338"/>
      <c r="AZ121" s="338"/>
      <c r="BA121" s="338"/>
      <c r="BB121" s="338"/>
      <c r="BC121" s="338"/>
      <c r="BD121" s="338" t="n">
        <f aca="false">SUM(AX121+AY121+AZ121+BA121+BB121+BC121)</f>
        <v>0</v>
      </c>
      <c r="BE121" s="338" t="n">
        <f aca="false">SUM(AW121-BD121)</f>
        <v>5512.57548609729</v>
      </c>
      <c r="BF121" s="338" t="n">
        <f aca="false">SUM(BE121-AW121)</f>
        <v>0</v>
      </c>
      <c r="BG121" s="338" t="n">
        <f aca="false">SUM(BG122)</f>
        <v>2543.98</v>
      </c>
      <c r="BH121" s="338" t="n">
        <f aca="false">SUM(BH122)</f>
        <v>1493.9</v>
      </c>
      <c r="BI121" s="338" t="n">
        <f aca="false">SUM(BI122)</f>
        <v>5630</v>
      </c>
      <c r="BJ121" s="338" t="n">
        <f aca="false">SUM(BJ122)</f>
        <v>2208.62</v>
      </c>
      <c r="BK121" s="338" t="n">
        <f aca="false">SUM(BK122)</f>
        <v>5800</v>
      </c>
      <c r="BL121" s="338" t="n">
        <f aca="false">SUM(BL122)</f>
        <v>5800</v>
      </c>
      <c r="BM121" s="307" t="n">
        <f aca="false">SUM(BJ121/BI121*100)</f>
        <v>39.2294849023091</v>
      </c>
    </row>
    <row r="122" customFormat="false" ht="12.75" hidden="true" customHeight="false" outlineLevel="0" collapsed="false">
      <c r="A122" s="308"/>
      <c r="B122" s="342" t="s">
        <v>555</v>
      </c>
      <c r="C122" s="303"/>
      <c r="D122" s="303"/>
      <c r="E122" s="303"/>
      <c r="F122" s="303"/>
      <c r="G122" s="303"/>
      <c r="H122" s="303"/>
      <c r="I122" s="304" t="n">
        <v>34</v>
      </c>
      <c r="J122" s="305" t="s">
        <v>321</v>
      </c>
      <c r="K122" s="306" t="n">
        <f aca="false">SUM(K123)</f>
        <v>13210.38</v>
      </c>
      <c r="L122" s="306" t="n">
        <f aca="false">SUM(L123)</f>
        <v>11000</v>
      </c>
      <c r="M122" s="306" t="n">
        <f aca="false">SUM(M123)</f>
        <v>11000</v>
      </c>
      <c r="N122" s="306" t="n">
        <f aca="false">SUM(N123)</f>
        <v>13000</v>
      </c>
      <c r="O122" s="306" t="n">
        <f aca="false">SUM(O123)</f>
        <v>13000</v>
      </c>
      <c r="P122" s="306" t="n">
        <f aca="false">SUM(P123)</f>
        <v>10000</v>
      </c>
      <c r="Q122" s="306" t="n">
        <f aca="false">SUM(Q123)</f>
        <v>10000</v>
      </c>
      <c r="R122" s="306" t="n">
        <f aca="false">SUM(R123)</f>
        <v>4750.33</v>
      </c>
      <c r="S122" s="306" t="n">
        <f aca="false">SUM(S123)</f>
        <v>10000</v>
      </c>
      <c r="T122" s="306" t="n">
        <f aca="false">SUM(T123)</f>
        <v>4705.82</v>
      </c>
      <c r="U122" s="306" t="n">
        <f aca="false">SUM(U123)</f>
        <v>0</v>
      </c>
      <c r="V122" s="306" t="n">
        <f aca="false">SUM(V123)</f>
        <v>100</v>
      </c>
      <c r="W122" s="306" t="n">
        <f aca="false">SUM(W123)</f>
        <v>10000</v>
      </c>
      <c r="X122" s="306" t="n">
        <f aca="false">SUM(X123)</f>
        <v>20000</v>
      </c>
      <c r="Y122" s="306" t="n">
        <f aca="false">SUM(Y123)</f>
        <v>8000</v>
      </c>
      <c r="Z122" s="306" t="n">
        <f aca="false">SUM(Z123)</f>
        <v>11000</v>
      </c>
      <c r="AA122" s="306" t="n">
        <f aca="false">SUM(AA123)</f>
        <v>10000</v>
      </c>
      <c r="AB122" s="306" t="n">
        <f aca="false">SUM(AB123)</f>
        <v>6404.21</v>
      </c>
      <c r="AC122" s="306" t="n">
        <f aca="false">SUM(AC123)</f>
        <v>13000</v>
      </c>
      <c r="AD122" s="306" t="n">
        <f aca="false">SUM(AD123)</f>
        <v>20000</v>
      </c>
      <c r="AE122" s="306" t="n">
        <f aca="false">SUM(AE123)</f>
        <v>0</v>
      </c>
      <c r="AF122" s="306" t="n">
        <f aca="false">SUM(AF123)</f>
        <v>0</v>
      </c>
      <c r="AG122" s="306" t="n">
        <f aca="false">SUM(AG123)</f>
        <v>20000</v>
      </c>
      <c r="AH122" s="306" t="n">
        <f aca="false">SUM(AH123)</f>
        <v>15827.68</v>
      </c>
      <c r="AI122" s="306" t="n">
        <f aca="false">SUM(AI123)</f>
        <v>20000</v>
      </c>
      <c r="AJ122" s="306" t="n">
        <f aca="false">SUM(AJ123)</f>
        <v>8448.85</v>
      </c>
      <c r="AK122" s="306" t="n">
        <f aca="false">SUM(AK123)</f>
        <v>20000</v>
      </c>
      <c r="AL122" s="306" t="n">
        <f aca="false">SUM(AL123)</f>
        <v>0</v>
      </c>
      <c r="AM122" s="306" t="n">
        <f aca="false">SUM(AM123)</f>
        <v>0</v>
      </c>
      <c r="AN122" s="306" t="n">
        <f aca="false">SUM(AN123)</f>
        <v>20000</v>
      </c>
      <c r="AO122" s="306" t="n">
        <f aca="false">SUM(AN122/$AN$2)</f>
        <v>2654.45616829252</v>
      </c>
      <c r="AP122" s="306" t="n">
        <f aca="false">SUM(AP123)</f>
        <v>34000</v>
      </c>
      <c r="AQ122" s="306"/>
      <c r="AR122" s="306" t="n">
        <f aca="false">SUM(AP122/$AN$2)</f>
        <v>4512.57548609729</v>
      </c>
      <c r="AS122" s="306"/>
      <c r="AT122" s="306" t="n">
        <f aca="false">SUM(AT123)</f>
        <v>2107.55</v>
      </c>
      <c r="AU122" s="306" t="n">
        <f aca="false">SUM(AU123)</f>
        <v>1000</v>
      </c>
      <c r="AV122" s="306" t="n">
        <f aca="false">SUM(AV123)</f>
        <v>0</v>
      </c>
      <c r="AW122" s="306" t="n">
        <f aca="false">SUM(AR122+AU122-AV122)</f>
        <v>5512.57548609729</v>
      </c>
      <c r="AX122" s="338"/>
      <c r="AY122" s="338"/>
      <c r="AZ122" s="338"/>
      <c r="BA122" s="338"/>
      <c r="BB122" s="338"/>
      <c r="BC122" s="338"/>
      <c r="BD122" s="338" t="n">
        <f aca="false">SUM(AX122+AY122+AZ122+BA122+BB122+BC122)</f>
        <v>0</v>
      </c>
      <c r="BE122" s="338" t="n">
        <f aca="false">SUM(AW122-BD122)</f>
        <v>5512.57548609729</v>
      </c>
      <c r="BF122" s="338" t="n">
        <f aca="false">SUM(BE122-AW122)</f>
        <v>0</v>
      </c>
      <c r="BG122" s="338" t="n">
        <f aca="false">SUM(BG123)</f>
        <v>2543.98</v>
      </c>
      <c r="BH122" s="338" t="n">
        <f aca="false">SUM(BH123)</f>
        <v>1493.9</v>
      </c>
      <c r="BI122" s="338" t="n">
        <f aca="false">SUM(BI123)</f>
        <v>5630</v>
      </c>
      <c r="BJ122" s="338" t="n">
        <f aca="false">SUM(BJ123)</f>
        <v>2208.62</v>
      </c>
      <c r="BK122" s="338" t="n">
        <v>5800</v>
      </c>
      <c r="BL122" s="338" t="n">
        <v>5800</v>
      </c>
      <c r="BM122" s="307" t="n">
        <f aca="false">SUM(BJ122/BI122*100)</f>
        <v>39.2294849023091</v>
      </c>
    </row>
    <row r="123" customFormat="false" ht="12.75" hidden="true" customHeight="false" outlineLevel="0" collapsed="false">
      <c r="A123" s="333"/>
      <c r="B123" s="334"/>
      <c r="C123" s="334"/>
      <c r="D123" s="334"/>
      <c r="E123" s="334"/>
      <c r="F123" s="334"/>
      <c r="G123" s="334"/>
      <c r="H123" s="334"/>
      <c r="I123" s="335" t="n">
        <v>343</v>
      </c>
      <c r="J123" s="336" t="s">
        <v>329</v>
      </c>
      <c r="K123" s="337" t="n">
        <f aca="false">SUM(K124)</f>
        <v>13210.38</v>
      </c>
      <c r="L123" s="337" t="n">
        <f aca="false">SUM(L124)</f>
        <v>11000</v>
      </c>
      <c r="M123" s="337" t="n">
        <f aca="false">SUM(M124)</f>
        <v>11000</v>
      </c>
      <c r="N123" s="337" t="n">
        <f aca="false">SUM(N124:N124)</f>
        <v>13000</v>
      </c>
      <c r="O123" s="337" t="n">
        <f aca="false">SUM(O124:O124)</f>
        <v>13000</v>
      </c>
      <c r="P123" s="337" t="n">
        <f aca="false">SUM(P124:P124)</f>
        <v>10000</v>
      </c>
      <c r="Q123" s="337" t="n">
        <f aca="false">SUM(Q124:Q124)</f>
        <v>10000</v>
      </c>
      <c r="R123" s="337" t="n">
        <f aca="false">SUM(R124:R124)</f>
        <v>4750.33</v>
      </c>
      <c r="S123" s="337" t="n">
        <f aca="false">SUM(S124:S124)</f>
        <v>10000</v>
      </c>
      <c r="T123" s="337" t="n">
        <f aca="false">SUM(T124:T124)</f>
        <v>4705.82</v>
      </c>
      <c r="U123" s="337" t="n">
        <f aca="false">SUM(U124:U124)</f>
        <v>0</v>
      </c>
      <c r="V123" s="337" t="n">
        <f aca="false">SUM(V124:V124)</f>
        <v>100</v>
      </c>
      <c r="W123" s="337" t="n">
        <f aca="false">SUM(W124:W124)</f>
        <v>10000</v>
      </c>
      <c r="X123" s="337" t="n">
        <f aca="false">SUM(X124:X124)</f>
        <v>20000</v>
      </c>
      <c r="Y123" s="337" t="n">
        <f aca="false">SUM(Y124:Y124)</f>
        <v>8000</v>
      </c>
      <c r="Z123" s="337" t="n">
        <f aca="false">SUM(Z124:Z124)</f>
        <v>11000</v>
      </c>
      <c r="AA123" s="337" t="n">
        <f aca="false">SUM(AA124:AA124)</f>
        <v>10000</v>
      </c>
      <c r="AB123" s="337" t="n">
        <f aca="false">SUM(AB124:AB124)</f>
        <v>6404.21</v>
      </c>
      <c r="AC123" s="337" t="n">
        <f aca="false">SUM(AC124:AC124)</f>
        <v>13000</v>
      </c>
      <c r="AD123" s="337" t="n">
        <f aca="false">SUM(AD124:AD124)</f>
        <v>20000</v>
      </c>
      <c r="AE123" s="337" t="n">
        <f aca="false">SUM(AE124:AE124)</f>
        <v>0</v>
      </c>
      <c r="AF123" s="337" t="n">
        <f aca="false">SUM(AF124:AF124)</f>
        <v>0</v>
      </c>
      <c r="AG123" s="337" t="n">
        <f aca="false">SUM(AG124:AG124)</f>
        <v>20000</v>
      </c>
      <c r="AH123" s="337" t="n">
        <f aca="false">SUM(AH124:AH124)</f>
        <v>15827.68</v>
      </c>
      <c r="AI123" s="337" t="n">
        <f aca="false">SUM(AI124:AI124)</f>
        <v>20000</v>
      </c>
      <c r="AJ123" s="337" t="n">
        <f aca="false">SUM(AJ124:AJ124)</f>
        <v>8448.85</v>
      </c>
      <c r="AK123" s="337" t="n">
        <f aca="false">SUM(AK124:AK126)</f>
        <v>20000</v>
      </c>
      <c r="AL123" s="337" t="n">
        <f aca="false">SUM(AL124:AL126)</f>
        <v>0</v>
      </c>
      <c r="AM123" s="337" t="n">
        <f aca="false">SUM(AM124:AM126)</f>
        <v>0</v>
      </c>
      <c r="AN123" s="337" t="n">
        <f aca="false">SUM(AN124:AN126)</f>
        <v>20000</v>
      </c>
      <c r="AO123" s="306" t="n">
        <f aca="false">SUM(AN123/$AN$2)</f>
        <v>2654.45616829252</v>
      </c>
      <c r="AP123" s="337" t="n">
        <f aca="false">SUM(AP124:AP126)</f>
        <v>34000</v>
      </c>
      <c r="AQ123" s="337"/>
      <c r="AR123" s="306" t="n">
        <f aca="false">SUM(AP123/$AN$2)</f>
        <v>4512.57548609729</v>
      </c>
      <c r="AS123" s="306"/>
      <c r="AT123" s="306" t="n">
        <f aca="false">SUM(AT124:AT126)</f>
        <v>2107.55</v>
      </c>
      <c r="AU123" s="306" t="n">
        <f aca="false">SUM(AU124:AU126)</f>
        <v>1000</v>
      </c>
      <c r="AV123" s="306" t="n">
        <f aca="false">SUM(AV124:AV126)</f>
        <v>0</v>
      </c>
      <c r="AW123" s="306" t="n">
        <f aca="false">SUM(AR123+AU123-AV123)</f>
        <v>5512.57548609729</v>
      </c>
      <c r="AX123" s="338"/>
      <c r="AY123" s="338"/>
      <c r="AZ123" s="338"/>
      <c r="BA123" s="338"/>
      <c r="BB123" s="338"/>
      <c r="BC123" s="338"/>
      <c r="BD123" s="338" t="n">
        <f aca="false">SUM(AX123+AY123+AZ123+BA123+BB123+BC123)</f>
        <v>0</v>
      </c>
      <c r="BE123" s="338" t="n">
        <f aca="false">SUM(AW123-BD123)</f>
        <v>5512.57548609729</v>
      </c>
      <c r="BF123" s="338" t="n">
        <f aca="false">SUM(BE123-AW123)</f>
        <v>0</v>
      </c>
      <c r="BG123" s="338" t="n">
        <f aca="false">SUM(BG124:BG126)</f>
        <v>2543.98</v>
      </c>
      <c r="BH123" s="338" t="n">
        <f aca="false">SUM(BH124:BH126)</f>
        <v>1493.9</v>
      </c>
      <c r="BI123" s="338" t="n">
        <f aca="false">SUM(BI124:BI126)</f>
        <v>5630</v>
      </c>
      <c r="BJ123" s="338" t="n">
        <f aca="false">SUM(BJ124:BJ126)</f>
        <v>2208.62</v>
      </c>
      <c r="BK123" s="338"/>
      <c r="BL123" s="338"/>
      <c r="BM123" s="307" t="n">
        <f aca="false">SUM(BJ123/BI123*100)</f>
        <v>39.2294849023091</v>
      </c>
    </row>
    <row r="124" customFormat="false" ht="12.75" hidden="true" customHeight="false" outlineLevel="0" collapsed="false">
      <c r="A124" s="333"/>
      <c r="B124" s="334"/>
      <c r="C124" s="334"/>
      <c r="D124" s="334"/>
      <c r="E124" s="334"/>
      <c r="F124" s="334"/>
      <c r="G124" s="334"/>
      <c r="H124" s="334"/>
      <c r="I124" s="335" t="n">
        <v>34311</v>
      </c>
      <c r="J124" s="336" t="s">
        <v>631</v>
      </c>
      <c r="K124" s="337" t="n">
        <v>13210.38</v>
      </c>
      <c r="L124" s="337" t="n">
        <v>11000</v>
      </c>
      <c r="M124" s="337" t="n">
        <v>11000</v>
      </c>
      <c r="N124" s="337" t="n">
        <v>13000</v>
      </c>
      <c r="O124" s="337" t="n">
        <v>13000</v>
      </c>
      <c r="P124" s="337" t="n">
        <v>10000</v>
      </c>
      <c r="Q124" s="337" t="n">
        <v>10000</v>
      </c>
      <c r="R124" s="337" t="n">
        <v>4750.33</v>
      </c>
      <c r="S124" s="337" t="n">
        <v>10000</v>
      </c>
      <c r="T124" s="337" t="n">
        <v>4705.82</v>
      </c>
      <c r="U124" s="337"/>
      <c r="V124" s="306" t="n">
        <f aca="false">S124/P124*100</f>
        <v>100</v>
      </c>
      <c r="W124" s="337" t="n">
        <v>10000</v>
      </c>
      <c r="X124" s="337" t="n">
        <v>20000</v>
      </c>
      <c r="Y124" s="337" t="n">
        <v>8000</v>
      </c>
      <c r="Z124" s="337" t="n">
        <v>11000</v>
      </c>
      <c r="AA124" s="337" t="n">
        <v>10000</v>
      </c>
      <c r="AB124" s="337" t="n">
        <v>6404.21</v>
      </c>
      <c r="AC124" s="337" t="n">
        <v>13000</v>
      </c>
      <c r="AD124" s="337" t="n">
        <v>20000</v>
      </c>
      <c r="AE124" s="337"/>
      <c r="AF124" s="337"/>
      <c r="AG124" s="340" t="n">
        <f aca="false">SUM(AD124+AE124-AF124)</f>
        <v>20000</v>
      </c>
      <c r="AH124" s="337" t="n">
        <v>15827.68</v>
      </c>
      <c r="AI124" s="337" t="n">
        <v>20000</v>
      </c>
      <c r="AJ124" s="338" t="n">
        <v>8448.85</v>
      </c>
      <c r="AK124" s="337" t="n">
        <v>20000</v>
      </c>
      <c r="AL124" s="337"/>
      <c r="AM124" s="337"/>
      <c r="AN124" s="338" t="n">
        <f aca="false">SUM(AK124+AL124-AM124)</f>
        <v>20000</v>
      </c>
      <c r="AO124" s="306" t="n">
        <f aca="false">SUM(AN124/$AN$2)</f>
        <v>2654.45616829252</v>
      </c>
      <c r="AP124" s="338" t="n">
        <v>15000</v>
      </c>
      <c r="AQ124" s="338"/>
      <c r="AR124" s="306" t="n">
        <f aca="false">SUM(AP124/$AN$2)</f>
        <v>1990.84212621939</v>
      </c>
      <c r="AS124" s="306" t="n">
        <v>1936.27</v>
      </c>
      <c r="AT124" s="306" t="n">
        <v>1936.27</v>
      </c>
      <c r="AU124" s="306" t="n">
        <v>1000</v>
      </c>
      <c r="AV124" s="306"/>
      <c r="AW124" s="306" t="n">
        <f aca="false">SUM(AR124+AU124-AV124)</f>
        <v>2990.84212621939</v>
      </c>
      <c r="AX124" s="338"/>
      <c r="AY124" s="338"/>
      <c r="AZ124" s="338" t="n">
        <v>2990.84</v>
      </c>
      <c r="BA124" s="338"/>
      <c r="BB124" s="338"/>
      <c r="BC124" s="338"/>
      <c r="BD124" s="338" t="n">
        <f aca="false">SUM(AX124+AY124+AZ124+BA124+BB124+BC124)</f>
        <v>2990.84</v>
      </c>
      <c r="BE124" s="338" t="n">
        <f aca="false">SUM(AW124-BD124)</f>
        <v>0.00212621939044766</v>
      </c>
      <c r="BF124" s="338" t="n">
        <f aca="false">SUM(BE124-AW124)</f>
        <v>-2990.84</v>
      </c>
      <c r="BG124" s="338" t="n">
        <v>2309.71</v>
      </c>
      <c r="BH124" s="338" t="n">
        <v>1376.03</v>
      </c>
      <c r="BI124" s="338" t="n">
        <v>3000</v>
      </c>
      <c r="BJ124" s="338" t="n">
        <v>1446.34</v>
      </c>
      <c r="BK124" s="338"/>
      <c r="BL124" s="338"/>
      <c r="BM124" s="307" t="n">
        <f aca="false">SUM(BJ124/BI124*100)</f>
        <v>48.2113333333333</v>
      </c>
    </row>
    <row r="125" customFormat="false" ht="12.75" hidden="true" customHeight="false" outlineLevel="0" collapsed="false">
      <c r="A125" s="333"/>
      <c r="B125" s="334"/>
      <c r="C125" s="334"/>
      <c r="D125" s="334"/>
      <c r="E125" s="334"/>
      <c r="F125" s="334"/>
      <c r="G125" s="334"/>
      <c r="H125" s="334"/>
      <c r="I125" s="335" t="n">
        <v>34312</v>
      </c>
      <c r="J125" s="336" t="s">
        <v>632</v>
      </c>
      <c r="K125" s="337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06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40"/>
      <c r="AH125" s="337"/>
      <c r="AI125" s="337"/>
      <c r="AJ125" s="338"/>
      <c r="AK125" s="337"/>
      <c r="AL125" s="337"/>
      <c r="AM125" s="337"/>
      <c r="AN125" s="338"/>
      <c r="AO125" s="306" t="n">
        <f aca="false">SUM(AN125/$AN$2)</f>
        <v>0</v>
      </c>
      <c r="AP125" s="338" t="n">
        <v>18000</v>
      </c>
      <c r="AQ125" s="338"/>
      <c r="AR125" s="306" t="n">
        <f aca="false">SUM(AP125/$AN$2)</f>
        <v>2389.01055146327</v>
      </c>
      <c r="AS125" s="306" t="n">
        <v>146.74</v>
      </c>
      <c r="AT125" s="306" t="n">
        <v>146.74</v>
      </c>
      <c r="AU125" s="306"/>
      <c r="AV125" s="306"/>
      <c r="AW125" s="306" t="n">
        <f aca="false">SUM(AR125+AU125-AV125)</f>
        <v>2389.01055146327</v>
      </c>
      <c r="AX125" s="338"/>
      <c r="AY125" s="338"/>
      <c r="AZ125" s="338" t="n">
        <v>2389.01</v>
      </c>
      <c r="BA125" s="338"/>
      <c r="BB125" s="338"/>
      <c r="BC125" s="338"/>
      <c r="BD125" s="338" t="n">
        <f aca="false">SUM(AX125+AY125+AZ125+BA125+BB125+BC125)</f>
        <v>2389.01</v>
      </c>
      <c r="BE125" s="338" t="n">
        <f aca="false">SUM(AW125-BD125)</f>
        <v>0.000551463268493535</v>
      </c>
      <c r="BF125" s="338" t="n">
        <f aca="false">SUM(BE125-AW125)</f>
        <v>-2389.01</v>
      </c>
      <c r="BG125" s="338" t="n">
        <v>195.86</v>
      </c>
      <c r="BH125" s="338" t="n">
        <v>99.88</v>
      </c>
      <c r="BI125" s="338" t="n">
        <v>2500</v>
      </c>
      <c r="BJ125" s="338" t="n">
        <v>716.86</v>
      </c>
      <c r="BK125" s="338"/>
      <c r="BL125" s="338"/>
      <c r="BM125" s="307" t="n">
        <f aca="false">SUM(BJ125/BI125*100)</f>
        <v>28.6744</v>
      </c>
    </row>
    <row r="126" customFormat="false" ht="12.75" hidden="true" customHeight="false" outlineLevel="0" collapsed="false">
      <c r="A126" s="333"/>
      <c r="B126" s="334"/>
      <c r="C126" s="334"/>
      <c r="D126" s="334"/>
      <c r="E126" s="334"/>
      <c r="F126" s="334"/>
      <c r="G126" s="334"/>
      <c r="H126" s="334"/>
      <c r="I126" s="335" t="n">
        <v>34315</v>
      </c>
      <c r="J126" s="336" t="s">
        <v>633</v>
      </c>
      <c r="K126" s="337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06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40"/>
      <c r="AH126" s="337"/>
      <c r="AI126" s="337"/>
      <c r="AJ126" s="338"/>
      <c r="AK126" s="337"/>
      <c r="AL126" s="337"/>
      <c r="AM126" s="337"/>
      <c r="AN126" s="338"/>
      <c r="AO126" s="306" t="n">
        <f aca="false">SUM(AN126/$AN$2)</f>
        <v>0</v>
      </c>
      <c r="AP126" s="338" t="n">
        <v>1000</v>
      </c>
      <c r="AQ126" s="338"/>
      <c r="AR126" s="306" t="n">
        <f aca="false">SUM(AP126/$AN$2)</f>
        <v>132.722808414626</v>
      </c>
      <c r="AS126" s="306" t="n">
        <v>24.54</v>
      </c>
      <c r="AT126" s="306" t="n">
        <v>24.54</v>
      </c>
      <c r="AU126" s="306"/>
      <c r="AV126" s="306"/>
      <c r="AW126" s="306" t="n">
        <f aca="false">SUM(AR126+AU126-AV126)</f>
        <v>132.722808414626</v>
      </c>
      <c r="AX126" s="338"/>
      <c r="AY126" s="338"/>
      <c r="AZ126" s="338" t="n">
        <v>132.72</v>
      </c>
      <c r="BA126" s="338"/>
      <c r="BB126" s="338"/>
      <c r="BC126" s="338"/>
      <c r="BD126" s="338" t="n">
        <f aca="false">SUM(AX126+AY126+AZ126+BA126+BB126+BC126)</f>
        <v>132.72</v>
      </c>
      <c r="BE126" s="338" t="n">
        <f aca="false">SUM(AW126-BD126)</f>
        <v>0.00280841462605963</v>
      </c>
      <c r="BF126" s="338" t="n">
        <f aca="false">SUM(BE126-AW126)</f>
        <v>-132.72</v>
      </c>
      <c r="BG126" s="338" t="n">
        <v>38.41</v>
      </c>
      <c r="BH126" s="338" t="n">
        <v>17.99</v>
      </c>
      <c r="BI126" s="338" t="n">
        <v>130</v>
      </c>
      <c r="BJ126" s="338" t="n">
        <v>45.42</v>
      </c>
      <c r="BK126" s="338"/>
      <c r="BL126" s="338"/>
      <c r="BM126" s="307" t="n">
        <f aca="false">SUM(BJ126/BI126*100)</f>
        <v>34.9384615384615</v>
      </c>
    </row>
    <row r="127" customFormat="false" ht="12.75" hidden="true" customHeight="false" outlineLevel="0" collapsed="false">
      <c r="A127" s="333" t="s">
        <v>634</v>
      </c>
      <c r="B127" s="334"/>
      <c r="C127" s="334"/>
      <c r="D127" s="334"/>
      <c r="E127" s="334"/>
      <c r="F127" s="334"/>
      <c r="G127" s="334"/>
      <c r="H127" s="334"/>
      <c r="I127" s="335" t="s">
        <v>635</v>
      </c>
      <c r="J127" s="336" t="s">
        <v>636</v>
      </c>
      <c r="K127" s="337" t="n">
        <f aca="false">SUM(K128)</f>
        <v>17615</v>
      </c>
      <c r="L127" s="337" t="n">
        <f aca="false">SUM(L128)</f>
        <v>0</v>
      </c>
      <c r="M127" s="337" t="n">
        <f aca="false">SUM(M128)</f>
        <v>0</v>
      </c>
      <c r="N127" s="337" t="n">
        <f aca="false">SUM(N128)</f>
        <v>36000</v>
      </c>
      <c r="O127" s="337" t="n">
        <f aca="false">SUM(O128)</f>
        <v>36000</v>
      </c>
      <c r="P127" s="337" t="n">
        <f aca="false">SUM(P128)</f>
        <v>55000</v>
      </c>
      <c r="Q127" s="337" t="n">
        <f aca="false">SUM(Q128)</f>
        <v>55000</v>
      </c>
      <c r="R127" s="337" t="n">
        <f aca="false">SUM(R128)</f>
        <v>15657</v>
      </c>
      <c r="S127" s="337" t="e">
        <f aca="false">SUM(S128)</f>
        <v>#REF!</v>
      </c>
      <c r="T127" s="337" t="e">
        <f aca="false">SUM(T128)</f>
        <v>#REF!</v>
      </c>
      <c r="U127" s="337" t="e">
        <f aca="false">SUM(U128)</f>
        <v>#REF!</v>
      </c>
      <c r="V127" s="337" t="e">
        <f aca="false">SUM(V128)</f>
        <v>#DIV/0!</v>
      </c>
      <c r="W127" s="337" t="n">
        <f aca="false">SUM(W128)</f>
        <v>110020</v>
      </c>
      <c r="X127" s="337" t="n">
        <f aca="false">SUM(X128)</f>
        <v>230000</v>
      </c>
      <c r="Y127" s="337" t="n">
        <f aca="false">SUM(Y128)</f>
        <v>375000</v>
      </c>
      <c r="Z127" s="337" t="n">
        <f aca="false">SUM(Z128)</f>
        <v>415000</v>
      </c>
      <c r="AA127" s="337" t="n">
        <f aca="false">SUM(AA128)</f>
        <v>282000</v>
      </c>
      <c r="AB127" s="337" t="n">
        <f aca="false">SUM(AB128)</f>
        <v>82653.65</v>
      </c>
      <c r="AC127" s="337" t="n">
        <f aca="false">SUM(AC128)</f>
        <v>590000</v>
      </c>
      <c r="AD127" s="337" t="n">
        <f aca="false">SUM(AD128)</f>
        <v>390000</v>
      </c>
      <c r="AE127" s="337" t="n">
        <f aca="false">SUM(AE128)</f>
        <v>0</v>
      </c>
      <c r="AF127" s="337" t="n">
        <f aca="false">SUM(AF128)</f>
        <v>0</v>
      </c>
      <c r="AG127" s="337" t="n">
        <f aca="false">SUM(AG128)</f>
        <v>390000</v>
      </c>
      <c r="AH127" s="337" t="n">
        <f aca="false">SUM(AH128)</f>
        <v>154491.43</v>
      </c>
      <c r="AI127" s="337" t="n">
        <f aca="false">SUM(AI128)</f>
        <v>207000</v>
      </c>
      <c r="AJ127" s="337" t="n">
        <f aca="false">SUM(AJ128)</f>
        <v>14429.98</v>
      </c>
      <c r="AK127" s="337" t="n">
        <f aca="false">SUM(AK128)</f>
        <v>315000</v>
      </c>
      <c r="AL127" s="337" t="n">
        <f aca="false">SUM(AL128)</f>
        <v>75000</v>
      </c>
      <c r="AM127" s="337" t="n">
        <f aca="false">SUM(AM128)</f>
        <v>200000</v>
      </c>
      <c r="AN127" s="337" t="n">
        <f aca="false">SUM(AN128)</f>
        <v>190000</v>
      </c>
      <c r="AO127" s="306" t="n">
        <f aca="false">SUM(AN127/$AN$2)</f>
        <v>25217.333598779</v>
      </c>
      <c r="AP127" s="337" t="n">
        <f aca="false">SUM(AP128)</f>
        <v>315000</v>
      </c>
      <c r="AQ127" s="337" t="n">
        <f aca="false">SUM(AQ128)</f>
        <v>0</v>
      </c>
      <c r="AR127" s="306" t="n">
        <f aca="false">SUM(AP127/$AN$2)</f>
        <v>41807.6846506072</v>
      </c>
      <c r="AS127" s="306"/>
      <c r="AT127" s="306" t="n">
        <f aca="false">SUM(AT128)</f>
        <v>24750.01</v>
      </c>
      <c r="AU127" s="306" t="n">
        <f aca="false">SUM(AU128)</f>
        <v>17200</v>
      </c>
      <c r="AV127" s="306" t="n">
        <f aca="false">SUM(AV128)</f>
        <v>0</v>
      </c>
      <c r="AW127" s="306" t="n">
        <f aca="false">SUM(AR127+AU127-AV127)</f>
        <v>59007.6846506072</v>
      </c>
      <c r="AX127" s="338"/>
      <c r="AY127" s="338"/>
      <c r="AZ127" s="338"/>
      <c r="BA127" s="338"/>
      <c r="BB127" s="338"/>
      <c r="BC127" s="338"/>
      <c r="BD127" s="338" t="n">
        <f aca="false">SUM(AX127+AY127+AZ127+BA127+BB127+BC127)</f>
        <v>0</v>
      </c>
      <c r="BE127" s="338" t="n">
        <f aca="false">SUM(AW127-BD127)</f>
        <v>59007.6846506072</v>
      </c>
      <c r="BF127" s="338" t="n">
        <f aca="false">SUM(BE127-AW127)</f>
        <v>0</v>
      </c>
      <c r="BG127" s="338" t="n">
        <f aca="false">SUM(BG134)</f>
        <v>76776.03</v>
      </c>
      <c r="BH127" s="338" t="n">
        <f aca="false">SUM(BH134)</f>
        <v>24750.01</v>
      </c>
      <c r="BI127" s="338" t="n">
        <f aca="false">SUM(BI134)</f>
        <v>38000</v>
      </c>
      <c r="BJ127" s="338" t="n">
        <f aca="false">SUM(BJ134)</f>
        <v>1800</v>
      </c>
      <c r="BK127" s="338" t="n">
        <f aca="false">SUM(BK134)</f>
        <v>40000</v>
      </c>
      <c r="BL127" s="338" t="n">
        <f aca="false">SUM(BL134)</f>
        <v>40000</v>
      </c>
      <c r="BM127" s="307" t="n">
        <f aca="false">SUM(BJ127/BI127*100)</f>
        <v>4.73684210526316</v>
      </c>
    </row>
    <row r="128" customFormat="false" ht="12.75" hidden="true" customHeight="false" outlineLevel="0" collapsed="false">
      <c r="A128" s="333"/>
      <c r="B128" s="334"/>
      <c r="C128" s="334"/>
      <c r="D128" s="334"/>
      <c r="E128" s="334"/>
      <c r="F128" s="334"/>
      <c r="G128" s="334"/>
      <c r="H128" s="334"/>
      <c r="I128" s="335" t="s">
        <v>535</v>
      </c>
      <c r="J128" s="336"/>
      <c r="K128" s="337" t="n">
        <f aca="false">SUM(K134)</f>
        <v>17615</v>
      </c>
      <c r="L128" s="337" t="n">
        <f aca="false">SUM(L134)</f>
        <v>0</v>
      </c>
      <c r="M128" s="337" t="n">
        <f aca="false">SUM(M134)</f>
        <v>0</v>
      </c>
      <c r="N128" s="337" t="n">
        <f aca="false">SUM(N134)</f>
        <v>36000</v>
      </c>
      <c r="O128" s="337" t="n">
        <f aca="false">SUM(O134)</f>
        <v>36000</v>
      </c>
      <c r="P128" s="337" t="n">
        <f aca="false">SUM(P134)</f>
        <v>55000</v>
      </c>
      <c r="Q128" s="337" t="n">
        <f aca="false">SUM(Q134)</f>
        <v>55000</v>
      </c>
      <c r="R128" s="337" t="n">
        <f aca="false">SUM(R134)</f>
        <v>15657</v>
      </c>
      <c r="S128" s="337" t="e">
        <f aca="false">SUM(S134)</f>
        <v>#REF!</v>
      </c>
      <c r="T128" s="337" t="e">
        <f aca="false">SUM(T134)</f>
        <v>#REF!</v>
      </c>
      <c r="U128" s="337" t="e">
        <f aca="false">SUM(U134)</f>
        <v>#REF!</v>
      </c>
      <c r="V128" s="337" t="e">
        <f aca="false">SUM(V134)</f>
        <v>#DIV/0!</v>
      </c>
      <c r="W128" s="337" t="n">
        <f aca="false">SUM(W134)</f>
        <v>110020</v>
      </c>
      <c r="X128" s="337" t="n">
        <f aca="false">SUM(X134)</f>
        <v>230000</v>
      </c>
      <c r="Y128" s="337" t="n">
        <f aca="false">SUM(Y134)</f>
        <v>375000</v>
      </c>
      <c r="Z128" s="337" t="n">
        <f aca="false">SUM(Z134)</f>
        <v>415000</v>
      </c>
      <c r="AA128" s="337" t="n">
        <f aca="false">SUM(AA134)</f>
        <v>282000</v>
      </c>
      <c r="AB128" s="337" t="n">
        <f aca="false">SUM(AB134)</f>
        <v>82653.65</v>
      </c>
      <c r="AC128" s="337" t="n">
        <f aca="false">SUM(AC134)</f>
        <v>590000</v>
      </c>
      <c r="AD128" s="337" t="n">
        <f aca="false">SUM(AD134)</f>
        <v>390000</v>
      </c>
      <c r="AE128" s="337" t="n">
        <f aca="false">SUM(AE134)</f>
        <v>0</v>
      </c>
      <c r="AF128" s="337" t="n">
        <f aca="false">SUM(AF134)</f>
        <v>0</v>
      </c>
      <c r="AG128" s="337" t="n">
        <f aca="false">SUM(AG134)</f>
        <v>390000</v>
      </c>
      <c r="AH128" s="337" t="n">
        <f aca="false">SUM(AH134)</f>
        <v>154491.43</v>
      </c>
      <c r="AI128" s="337" t="n">
        <f aca="false">SUM(AI134)</f>
        <v>207000</v>
      </c>
      <c r="AJ128" s="337" t="n">
        <f aca="false">SUM(AJ134)</f>
        <v>14429.98</v>
      </c>
      <c r="AK128" s="337" t="n">
        <f aca="false">SUM(AK134)</f>
        <v>315000</v>
      </c>
      <c r="AL128" s="337" t="n">
        <f aca="false">SUM(AL134)</f>
        <v>75000</v>
      </c>
      <c r="AM128" s="337" t="n">
        <f aca="false">SUM(AM134)</f>
        <v>200000</v>
      </c>
      <c r="AN128" s="337" t="n">
        <f aca="false">SUM(AN134)</f>
        <v>190000</v>
      </c>
      <c r="AO128" s="306" t="n">
        <f aca="false">SUM(AN128/$AN$2)</f>
        <v>25217.333598779</v>
      </c>
      <c r="AP128" s="337" t="n">
        <f aca="false">SUM(AP134)</f>
        <v>315000</v>
      </c>
      <c r="AQ128" s="337" t="n">
        <f aca="false">SUM(AQ134)</f>
        <v>0</v>
      </c>
      <c r="AR128" s="306" t="n">
        <f aca="false">SUM(AP128/$AN$2)</f>
        <v>41807.6846506072</v>
      </c>
      <c r="AS128" s="306"/>
      <c r="AT128" s="306" t="n">
        <f aca="false">SUM(AT134)</f>
        <v>24750.01</v>
      </c>
      <c r="AU128" s="306" t="n">
        <f aca="false">SUM(AU134)</f>
        <v>17200</v>
      </c>
      <c r="AV128" s="306" t="n">
        <f aca="false">SUM(AV134)</f>
        <v>0</v>
      </c>
      <c r="AW128" s="306" t="n">
        <f aca="false">SUM(AR128+AU128-AV128)</f>
        <v>59007.6846506072</v>
      </c>
      <c r="AX128" s="338"/>
      <c r="AY128" s="338"/>
      <c r="AZ128" s="338"/>
      <c r="BA128" s="338"/>
      <c r="BB128" s="338"/>
      <c r="BC128" s="338"/>
      <c r="BD128" s="338" t="n">
        <f aca="false">SUM(AX128+AY128+AZ128+BA128+BB128+BC128)</f>
        <v>0</v>
      </c>
      <c r="BE128" s="338" t="n">
        <f aca="false">SUM(AW128-BD128)</f>
        <v>59007.6846506072</v>
      </c>
      <c r="BF128" s="338" t="n">
        <f aca="false">SUM(BE128-AW128)</f>
        <v>0</v>
      </c>
      <c r="BG128" s="338"/>
      <c r="BH128" s="338" t="n">
        <f aca="false">SUM(BH129:BH131)</f>
        <v>38000</v>
      </c>
      <c r="BI128" s="338" t="n">
        <f aca="false">SUM(BI129:BI131)</f>
        <v>38000</v>
      </c>
      <c r="BJ128" s="338" t="n">
        <f aca="false">SUM(BJ129:BJ131)</f>
        <v>1800</v>
      </c>
      <c r="BK128" s="338" t="n">
        <f aca="false">SUM(BK129:BK131)</f>
        <v>40000</v>
      </c>
      <c r="BL128" s="338" t="n">
        <f aca="false">SUM(BL129:BL131)</f>
        <v>40000</v>
      </c>
      <c r="BM128" s="307" t="n">
        <f aca="false">SUM(BJ128/BI128*100)</f>
        <v>4.73684210526316</v>
      </c>
    </row>
    <row r="129" customFormat="false" ht="12.75" hidden="true" customHeight="false" outlineLevel="0" collapsed="false">
      <c r="A129" s="333"/>
      <c r="B129" s="334" t="s">
        <v>554</v>
      </c>
      <c r="C129" s="334"/>
      <c r="D129" s="334"/>
      <c r="E129" s="334"/>
      <c r="F129" s="334"/>
      <c r="G129" s="334"/>
      <c r="H129" s="334"/>
      <c r="I129" s="339" t="s">
        <v>555</v>
      </c>
      <c r="J129" s="336" t="s">
        <v>39</v>
      </c>
      <c r="K129" s="337"/>
      <c r="L129" s="337"/>
      <c r="M129" s="337"/>
      <c r="N129" s="337"/>
      <c r="O129" s="337"/>
      <c r="P129" s="337"/>
      <c r="Q129" s="337"/>
      <c r="R129" s="337"/>
      <c r="S129" s="337"/>
      <c r="T129" s="337"/>
      <c r="U129" s="337"/>
      <c r="V129" s="337"/>
      <c r="W129" s="337"/>
      <c r="X129" s="337"/>
      <c r="Y129" s="337"/>
      <c r="Z129" s="337"/>
      <c r="AA129" s="337"/>
      <c r="AB129" s="337"/>
      <c r="AC129" s="337"/>
      <c r="AD129" s="337"/>
      <c r="AE129" s="337"/>
      <c r="AF129" s="337"/>
      <c r="AG129" s="337"/>
      <c r="AH129" s="337"/>
      <c r="AI129" s="337"/>
      <c r="AJ129" s="337"/>
      <c r="AK129" s="337"/>
      <c r="AL129" s="337"/>
      <c r="AM129" s="337"/>
      <c r="AN129" s="337"/>
      <c r="AO129" s="306" t="n">
        <f aca="false">SUM(AN129/$AN$2)</f>
        <v>0</v>
      </c>
      <c r="AP129" s="337" t="n">
        <f aca="false">SUM(AY139:AY153)</f>
        <v>0</v>
      </c>
      <c r="AQ129" s="337"/>
      <c r="AR129" s="306" t="n">
        <f aca="false">SUM(AP129/$AN$2)</f>
        <v>0</v>
      </c>
      <c r="AS129" s="306"/>
      <c r="AT129" s="306" t="n">
        <f aca="false">SUM(BE139:BE153)</f>
        <v>59007.6793012144</v>
      </c>
      <c r="AU129" s="306"/>
      <c r="AV129" s="306" t="n">
        <f aca="false">SUM(BG139:BG153)</f>
        <v>153552.06</v>
      </c>
      <c r="AW129" s="306" t="n">
        <v>40369.74</v>
      </c>
      <c r="AX129" s="338"/>
      <c r="AY129" s="338"/>
      <c r="AZ129" s="338"/>
      <c r="BA129" s="338"/>
      <c r="BB129" s="338"/>
      <c r="BC129" s="338"/>
      <c r="BD129" s="338" t="n">
        <f aca="false">SUM(AX129+AY129+AZ129+BA129+BB129+BC129)</f>
        <v>0</v>
      </c>
      <c r="BE129" s="338" t="n">
        <f aca="false">SUM(AW129-BD129)</f>
        <v>40369.74</v>
      </c>
      <c r="BF129" s="338" t="n">
        <f aca="false">SUM(BE129-AW129)</f>
        <v>0</v>
      </c>
      <c r="BG129" s="338"/>
      <c r="BH129" s="338" t="n">
        <v>3000</v>
      </c>
      <c r="BI129" s="338" t="n">
        <v>3000</v>
      </c>
      <c r="BJ129" s="338" t="n">
        <v>0</v>
      </c>
      <c r="BK129" s="338" t="n">
        <v>5000</v>
      </c>
      <c r="BL129" s="338" t="n">
        <v>5000</v>
      </c>
      <c r="BM129" s="307" t="n">
        <f aca="false">SUM(BJ129/BI129*100)</f>
        <v>0</v>
      </c>
    </row>
    <row r="130" customFormat="false" ht="12.75" hidden="true" customHeight="false" outlineLevel="0" collapsed="false">
      <c r="A130" s="333"/>
      <c r="B130" s="334" t="s">
        <v>554</v>
      </c>
      <c r="C130" s="334"/>
      <c r="D130" s="334"/>
      <c r="E130" s="334"/>
      <c r="F130" s="334"/>
      <c r="G130" s="334"/>
      <c r="H130" s="334"/>
      <c r="I130" s="339" t="s">
        <v>558</v>
      </c>
      <c r="J130" s="336" t="s">
        <v>559</v>
      </c>
      <c r="K130" s="337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37"/>
      <c r="AE130" s="337"/>
      <c r="AF130" s="337"/>
      <c r="AG130" s="337"/>
      <c r="AH130" s="337"/>
      <c r="AI130" s="337"/>
      <c r="AJ130" s="337"/>
      <c r="AK130" s="337"/>
      <c r="AL130" s="337"/>
      <c r="AM130" s="337"/>
      <c r="AN130" s="337"/>
      <c r="AO130" s="306" t="n">
        <f aca="false">SUM(AN130/$AN$2)</f>
        <v>0</v>
      </c>
      <c r="AP130" s="337" t="n">
        <f aca="false">SUM(BA140:BA145)</f>
        <v>6636.15</v>
      </c>
      <c r="AQ130" s="337"/>
      <c r="AR130" s="306" t="n">
        <f aca="false">SUM(AP130/$AN$2)</f>
        <v>880.768465060721</v>
      </c>
      <c r="AS130" s="306"/>
      <c r="AT130" s="306" t="n">
        <f aca="false">SUM(BG140:BG145)</f>
        <v>35288.29</v>
      </c>
      <c r="AU130" s="306" t="n">
        <f aca="false">SUM(BI140:BI145)</f>
        <v>5000</v>
      </c>
      <c r="AV130" s="306" t="n">
        <f aca="false">SUM(BK140:BK145)</f>
        <v>2000</v>
      </c>
      <c r="AW130" s="306" t="n">
        <v>0</v>
      </c>
      <c r="AX130" s="338"/>
      <c r="AY130" s="338"/>
      <c r="AZ130" s="338"/>
      <c r="BA130" s="338"/>
      <c r="BB130" s="338"/>
      <c r="BC130" s="338"/>
      <c r="BD130" s="338" t="n">
        <f aca="false">SUM(AX130+AY130+AZ130+BA130+BB130+BC130)</f>
        <v>0</v>
      </c>
      <c r="BE130" s="338" t="n">
        <f aca="false">SUM(AW130-BD130)</f>
        <v>0</v>
      </c>
      <c r="BF130" s="338" t="n">
        <f aca="false">SUM(BE130-AW130)</f>
        <v>0</v>
      </c>
      <c r="BG130" s="338"/>
      <c r="BH130" s="338" t="n">
        <v>5000</v>
      </c>
      <c r="BI130" s="338" t="n">
        <v>5000</v>
      </c>
      <c r="BJ130" s="338" t="n">
        <v>1800</v>
      </c>
      <c r="BK130" s="338" t="n">
        <v>5000</v>
      </c>
      <c r="BL130" s="338" t="n">
        <v>5000</v>
      </c>
      <c r="BM130" s="307" t="n">
        <f aca="false">SUM(BJ130/BI130*100)</f>
        <v>36</v>
      </c>
    </row>
    <row r="131" customFormat="false" ht="12.75" hidden="true" customHeight="false" outlineLevel="0" collapsed="false">
      <c r="A131" s="333"/>
      <c r="B131" s="334" t="s">
        <v>554</v>
      </c>
      <c r="C131" s="334"/>
      <c r="D131" s="334"/>
      <c r="E131" s="334"/>
      <c r="F131" s="334"/>
      <c r="G131" s="334"/>
      <c r="H131" s="334"/>
      <c r="I131" s="339" t="s">
        <v>556</v>
      </c>
      <c r="J131" s="336" t="s">
        <v>557</v>
      </c>
      <c r="K131" s="337"/>
      <c r="L131" s="337"/>
      <c r="M131" s="337"/>
      <c r="N131" s="337"/>
      <c r="O131" s="337"/>
      <c r="P131" s="337"/>
      <c r="Q131" s="337"/>
      <c r="R131" s="337"/>
      <c r="S131" s="337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37"/>
      <c r="AD131" s="337"/>
      <c r="AE131" s="337"/>
      <c r="AF131" s="337"/>
      <c r="AG131" s="337"/>
      <c r="AH131" s="337"/>
      <c r="AI131" s="337"/>
      <c r="AJ131" s="337"/>
      <c r="AK131" s="337"/>
      <c r="AL131" s="337"/>
      <c r="AM131" s="337"/>
      <c r="AN131" s="337"/>
      <c r="AO131" s="306"/>
      <c r="AP131" s="337"/>
      <c r="AQ131" s="337"/>
      <c r="AR131" s="306"/>
      <c r="AS131" s="306"/>
      <c r="AT131" s="306"/>
      <c r="AU131" s="306"/>
      <c r="AV131" s="306"/>
      <c r="AW131" s="306" t="n">
        <v>6636.15</v>
      </c>
      <c r="AX131" s="338"/>
      <c r="AY131" s="338"/>
      <c r="AZ131" s="338"/>
      <c r="BA131" s="338"/>
      <c r="BB131" s="338"/>
      <c r="BC131" s="338"/>
      <c r="BD131" s="338"/>
      <c r="BE131" s="338"/>
      <c r="BF131" s="338"/>
      <c r="BG131" s="338"/>
      <c r="BH131" s="338" t="n">
        <v>30000</v>
      </c>
      <c r="BI131" s="338" t="n">
        <v>30000</v>
      </c>
      <c r="BJ131" s="338"/>
      <c r="BK131" s="338" t="n">
        <v>30000</v>
      </c>
      <c r="BL131" s="338" t="n">
        <v>30000</v>
      </c>
      <c r="BM131" s="307" t="n">
        <f aca="false">SUM(BJ131/BI131*100)</f>
        <v>0</v>
      </c>
    </row>
    <row r="132" customFormat="false" ht="12.75" hidden="true" customHeight="false" outlineLevel="0" collapsed="false">
      <c r="A132" s="333"/>
      <c r="B132" s="334" t="s">
        <v>554</v>
      </c>
      <c r="C132" s="334"/>
      <c r="D132" s="334"/>
      <c r="E132" s="334"/>
      <c r="F132" s="334"/>
      <c r="G132" s="334"/>
      <c r="H132" s="334"/>
      <c r="I132" s="339" t="s">
        <v>560</v>
      </c>
      <c r="J132" s="336" t="s">
        <v>637</v>
      </c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/>
      <c r="Z132" s="337"/>
      <c r="AA132" s="337"/>
      <c r="AB132" s="337"/>
      <c r="AC132" s="337"/>
      <c r="AD132" s="337"/>
      <c r="AE132" s="337"/>
      <c r="AF132" s="337"/>
      <c r="AG132" s="337"/>
      <c r="AH132" s="337"/>
      <c r="AI132" s="337"/>
      <c r="AJ132" s="337"/>
      <c r="AK132" s="337"/>
      <c r="AL132" s="337"/>
      <c r="AM132" s="337"/>
      <c r="AN132" s="337"/>
      <c r="AO132" s="306"/>
      <c r="AP132" s="337"/>
      <c r="AQ132" s="337"/>
      <c r="AR132" s="306"/>
      <c r="AS132" s="306"/>
      <c r="AT132" s="306"/>
      <c r="AU132" s="306"/>
      <c r="AV132" s="306"/>
      <c r="AW132" s="306" t="n">
        <v>201.35</v>
      </c>
      <c r="AX132" s="338"/>
      <c r="AY132" s="338"/>
      <c r="AZ132" s="338"/>
      <c r="BA132" s="338"/>
      <c r="BB132" s="338"/>
      <c r="BC132" s="338"/>
      <c r="BD132" s="338"/>
      <c r="BE132" s="338"/>
      <c r="BF132" s="338"/>
      <c r="BG132" s="338"/>
      <c r="BH132" s="338"/>
      <c r="BI132" s="338"/>
      <c r="BJ132" s="338"/>
      <c r="BK132" s="338"/>
      <c r="BL132" s="338"/>
      <c r="BM132" s="307" t="n">
        <v>0</v>
      </c>
    </row>
    <row r="133" customFormat="false" ht="12.75" hidden="true" customHeight="false" outlineLevel="0" collapsed="false">
      <c r="A133" s="333"/>
      <c r="B133" s="334" t="s">
        <v>554</v>
      </c>
      <c r="C133" s="334"/>
      <c r="D133" s="334"/>
      <c r="E133" s="334"/>
      <c r="F133" s="334"/>
      <c r="G133" s="334"/>
      <c r="H133" s="334"/>
      <c r="I133" s="339" t="s">
        <v>638</v>
      </c>
      <c r="J133" s="336" t="s">
        <v>48</v>
      </c>
      <c r="K133" s="337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7"/>
      <c r="AL133" s="337"/>
      <c r="AM133" s="337"/>
      <c r="AN133" s="337"/>
      <c r="AO133" s="306"/>
      <c r="AP133" s="337"/>
      <c r="AQ133" s="337"/>
      <c r="AR133" s="306"/>
      <c r="AS133" s="306"/>
      <c r="AT133" s="306"/>
      <c r="AU133" s="306"/>
      <c r="AV133" s="306"/>
      <c r="AW133" s="306" t="n">
        <v>11800.45</v>
      </c>
      <c r="AX133" s="338"/>
      <c r="AY133" s="338"/>
      <c r="AZ133" s="338"/>
      <c r="BA133" s="338"/>
      <c r="BB133" s="338"/>
      <c r="BC133" s="338"/>
      <c r="BD133" s="338"/>
      <c r="BE133" s="338"/>
      <c r="BF133" s="338"/>
      <c r="BG133" s="338"/>
      <c r="BH133" s="338"/>
      <c r="BI133" s="338"/>
      <c r="BJ133" s="338"/>
      <c r="BK133" s="338"/>
      <c r="BL133" s="338"/>
      <c r="BM133" s="307" t="n">
        <v>0</v>
      </c>
    </row>
    <row r="134" customFormat="false" ht="12.75" hidden="true" customHeight="false" outlineLevel="0" collapsed="false">
      <c r="A134" s="308"/>
      <c r="B134" s="303"/>
      <c r="C134" s="303"/>
      <c r="D134" s="303"/>
      <c r="E134" s="303"/>
      <c r="F134" s="303"/>
      <c r="G134" s="303"/>
      <c r="H134" s="303"/>
      <c r="I134" s="304" t="n">
        <v>4</v>
      </c>
      <c r="J134" s="305" t="s">
        <v>409</v>
      </c>
      <c r="K134" s="306" t="n">
        <f aca="false">SUM(K138)</f>
        <v>17615</v>
      </c>
      <c r="L134" s="306" t="n">
        <f aca="false">SUM(L138)</f>
        <v>0</v>
      </c>
      <c r="M134" s="306" t="n">
        <f aca="false">SUM(M138)</f>
        <v>0</v>
      </c>
      <c r="N134" s="306" t="n">
        <f aca="false">SUM(N138)</f>
        <v>36000</v>
      </c>
      <c r="O134" s="306" t="n">
        <f aca="false">SUM(O138)</f>
        <v>36000</v>
      </c>
      <c r="P134" s="306" t="n">
        <f aca="false">SUM(P138)</f>
        <v>55000</v>
      </c>
      <c r="Q134" s="306" t="n">
        <f aca="false">SUM(Q138)</f>
        <v>55000</v>
      </c>
      <c r="R134" s="306" t="n">
        <f aca="false">SUM(R138)</f>
        <v>15657</v>
      </c>
      <c r="S134" s="306" t="e">
        <f aca="false">SUM(S138)</f>
        <v>#REF!</v>
      </c>
      <c r="T134" s="306" t="e">
        <f aca="false">SUM(T138)</f>
        <v>#REF!</v>
      </c>
      <c r="U134" s="306" t="e">
        <f aca="false">SUM(U138)</f>
        <v>#REF!</v>
      </c>
      <c r="V134" s="306" t="e">
        <f aca="false">SUM(V138)</f>
        <v>#DIV/0!</v>
      </c>
      <c r="W134" s="306" t="n">
        <f aca="false">SUM(W138+W135)</f>
        <v>110020</v>
      </c>
      <c r="X134" s="306" t="n">
        <f aca="false">SUM(X138+X135)</f>
        <v>230000</v>
      </c>
      <c r="Y134" s="306" t="n">
        <f aca="false">SUM(Y138+Y135)</f>
        <v>375000</v>
      </c>
      <c r="Z134" s="306" t="n">
        <f aca="false">SUM(Z138+Z135)</f>
        <v>415000</v>
      </c>
      <c r="AA134" s="306" t="n">
        <f aca="false">SUM(AA138+AA135)</f>
        <v>282000</v>
      </c>
      <c r="AB134" s="306" t="n">
        <f aca="false">SUM(AB138+AB135)</f>
        <v>82653.65</v>
      </c>
      <c r="AC134" s="306" t="n">
        <f aca="false">SUM(AC138+AC135)</f>
        <v>590000</v>
      </c>
      <c r="AD134" s="306" t="n">
        <f aca="false">SUM(AD138+AD135)</f>
        <v>390000</v>
      </c>
      <c r="AE134" s="306" t="n">
        <f aca="false">SUM(AE138+AE135)</f>
        <v>0</v>
      </c>
      <c r="AF134" s="306" t="n">
        <f aca="false">SUM(AF138+AF135)</f>
        <v>0</v>
      </c>
      <c r="AG134" s="306" t="n">
        <f aca="false">SUM(AG138+AG135)</f>
        <v>390000</v>
      </c>
      <c r="AH134" s="306" t="n">
        <f aca="false">SUM(AH138+AH135)</f>
        <v>154491.43</v>
      </c>
      <c r="AI134" s="306" t="n">
        <f aca="false">SUM(AI138+AI135)</f>
        <v>207000</v>
      </c>
      <c r="AJ134" s="306" t="n">
        <f aca="false">SUM(AJ138+AJ135)</f>
        <v>14429.98</v>
      </c>
      <c r="AK134" s="306" t="n">
        <f aca="false">SUM(AK138+AK135)</f>
        <v>315000</v>
      </c>
      <c r="AL134" s="306" t="n">
        <f aca="false">SUM(AL138+AL135)</f>
        <v>75000</v>
      </c>
      <c r="AM134" s="306" t="n">
        <f aca="false">SUM(AM138+AM135)</f>
        <v>200000</v>
      </c>
      <c r="AN134" s="306" t="n">
        <f aca="false">SUM(AN138+AN135)</f>
        <v>190000</v>
      </c>
      <c r="AO134" s="306" t="n">
        <f aca="false">SUM(AN134/$AN$2)</f>
        <v>25217.333598779</v>
      </c>
      <c r="AP134" s="306" t="n">
        <f aca="false">SUM(AP138+AP135)</f>
        <v>315000</v>
      </c>
      <c r="AQ134" s="306" t="n">
        <f aca="false">SUM(AQ138+AQ135)</f>
        <v>0</v>
      </c>
      <c r="AR134" s="306" t="n">
        <f aca="false">SUM(AP134/$AN$2)</f>
        <v>41807.6846506072</v>
      </c>
      <c r="AS134" s="306"/>
      <c r="AT134" s="306" t="n">
        <f aca="false">SUM(AT138+AT135)</f>
        <v>24750.01</v>
      </c>
      <c r="AU134" s="306" t="n">
        <f aca="false">SUM(AU138+AU135)</f>
        <v>17200</v>
      </c>
      <c r="AV134" s="306" t="n">
        <f aca="false">SUM(AV138+AV135)</f>
        <v>0</v>
      </c>
      <c r="AW134" s="306" t="n">
        <f aca="false">SUM(AR134+AU134-AV134)</f>
        <v>59007.6846506072</v>
      </c>
      <c r="AX134" s="338"/>
      <c r="AY134" s="338"/>
      <c r="AZ134" s="338"/>
      <c r="BA134" s="338"/>
      <c r="BB134" s="338"/>
      <c r="BC134" s="338"/>
      <c r="BD134" s="338" t="n">
        <f aca="false">SUM(AX134+AY134+AZ134+BA134+BB134+BC134)</f>
        <v>0</v>
      </c>
      <c r="BE134" s="338" t="n">
        <f aca="false">SUM(AW134-BD134)</f>
        <v>59007.6846506072</v>
      </c>
      <c r="BF134" s="338" t="n">
        <f aca="false">SUM(BE134-AW134)</f>
        <v>0</v>
      </c>
      <c r="BG134" s="338" t="n">
        <f aca="false">SUM(BG138)</f>
        <v>76776.03</v>
      </c>
      <c r="BH134" s="338" t="n">
        <f aca="false">SUM(BH135+BH138)</f>
        <v>24750.01</v>
      </c>
      <c r="BI134" s="338" t="n">
        <f aca="false">SUM(BI135+BI138)</f>
        <v>38000</v>
      </c>
      <c r="BJ134" s="338" t="n">
        <f aca="false">SUM(BJ135+BJ138)</f>
        <v>1800</v>
      </c>
      <c r="BK134" s="338" t="n">
        <f aca="false">SUM(BK138)</f>
        <v>40000</v>
      </c>
      <c r="BL134" s="338" t="n">
        <f aca="false">SUM(BL138)</f>
        <v>40000</v>
      </c>
      <c r="BM134" s="307" t="n">
        <f aca="false">SUM(BJ134/BI134*100)</f>
        <v>4.73684210526316</v>
      </c>
    </row>
    <row r="135" customFormat="false" ht="12" hidden="true" customHeight="true" outlineLevel="0" collapsed="false">
      <c r="A135" s="308"/>
      <c r="B135" s="303"/>
      <c r="C135" s="303"/>
      <c r="D135" s="303"/>
      <c r="E135" s="303"/>
      <c r="F135" s="303"/>
      <c r="G135" s="303"/>
      <c r="H135" s="303"/>
      <c r="I135" s="304" t="n">
        <v>41</v>
      </c>
      <c r="J135" s="305" t="s">
        <v>639</v>
      </c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 t="n">
        <f aca="false">SUM(W136)</f>
        <v>60020</v>
      </c>
      <c r="X135" s="306" t="n">
        <f aca="false">SUM(X136)</f>
        <v>100000</v>
      </c>
      <c r="Y135" s="306" t="n">
        <f aca="false">SUM(Y136)</f>
        <v>200000</v>
      </c>
      <c r="Z135" s="306" t="n">
        <f aca="false">SUM(Z136)</f>
        <v>200000</v>
      </c>
      <c r="AA135" s="306" t="n">
        <f aca="false">SUM(AA136)</f>
        <v>200000</v>
      </c>
      <c r="AB135" s="306" t="n">
        <f aca="false">SUM(AB136)</f>
        <v>0</v>
      </c>
      <c r="AC135" s="306" t="n">
        <f aca="false">SUM(AC136)</f>
        <v>200000</v>
      </c>
      <c r="AD135" s="306" t="n">
        <f aca="false">SUM(AD136)</f>
        <v>0</v>
      </c>
      <c r="AE135" s="306" t="n">
        <f aca="false">SUM(AE136)</f>
        <v>0</v>
      </c>
      <c r="AF135" s="306" t="n">
        <f aca="false">SUM(AF136)</f>
        <v>0</v>
      </c>
      <c r="AG135" s="306" t="n">
        <f aca="false">SUM(AG136)</f>
        <v>0</v>
      </c>
      <c r="AH135" s="306" t="n">
        <f aca="false">SUM(AH136)</f>
        <v>0</v>
      </c>
      <c r="AI135" s="306" t="n">
        <f aca="false">SUM(AI136)</f>
        <v>100000</v>
      </c>
      <c r="AJ135" s="306" t="n">
        <f aca="false">SUM(AJ136)</f>
        <v>0</v>
      </c>
      <c r="AK135" s="306" t="n">
        <f aca="false">SUM(AK136)</f>
        <v>0</v>
      </c>
      <c r="AL135" s="306" t="n">
        <f aca="false">SUM(AL136)</f>
        <v>0</v>
      </c>
      <c r="AM135" s="306" t="n">
        <f aca="false">SUM(AM136)</f>
        <v>0</v>
      </c>
      <c r="AN135" s="306" t="n">
        <f aca="false">SUM(AN136)</f>
        <v>0</v>
      </c>
      <c r="AO135" s="306" t="n">
        <f aca="false">SUM(AN135/$AN$2)</f>
        <v>0</v>
      </c>
      <c r="AP135" s="338"/>
      <c r="AQ135" s="338"/>
      <c r="AR135" s="306" t="n">
        <f aca="false">SUM(AP135/$AN$2)</f>
        <v>0</v>
      </c>
      <c r="AS135" s="306"/>
      <c r="AT135" s="306"/>
      <c r="AU135" s="306"/>
      <c r="AV135" s="306"/>
      <c r="AW135" s="306" t="n">
        <f aca="false">SUM(AR135+AU135-AV135)</f>
        <v>0</v>
      </c>
      <c r="AX135" s="338"/>
      <c r="AY135" s="338"/>
      <c r="AZ135" s="338"/>
      <c r="BA135" s="338"/>
      <c r="BB135" s="338"/>
      <c r="BC135" s="338"/>
      <c r="BD135" s="338" t="n">
        <f aca="false">SUM(AX135+AY135+AZ135+BA135+BB135+BC135)</f>
        <v>0</v>
      </c>
      <c r="BE135" s="338" t="n">
        <f aca="false">SUM(AW135-BD135)</f>
        <v>0</v>
      </c>
      <c r="BF135" s="338" t="n">
        <f aca="false">SUM(BE135-AW135)</f>
        <v>0</v>
      </c>
      <c r="BG135" s="338"/>
      <c r="BH135" s="338" t="n">
        <f aca="false">SUM(BH136)</f>
        <v>0</v>
      </c>
      <c r="BI135" s="338" t="n">
        <f aca="false">SUM(BI136)</f>
        <v>0</v>
      </c>
      <c r="BJ135" s="338" t="n">
        <f aca="false">SUM(BJ136)</f>
        <v>0</v>
      </c>
      <c r="BK135" s="338"/>
      <c r="BL135" s="338"/>
      <c r="BM135" s="307" t="n">
        <v>0</v>
      </c>
    </row>
    <row r="136" customFormat="false" ht="12.75" hidden="true" customHeight="false" outlineLevel="0" collapsed="false">
      <c r="A136" s="333"/>
      <c r="B136" s="334" t="s">
        <v>640</v>
      </c>
      <c r="C136" s="334"/>
      <c r="D136" s="334"/>
      <c r="E136" s="334"/>
      <c r="F136" s="334"/>
      <c r="G136" s="334"/>
      <c r="H136" s="334"/>
      <c r="I136" s="335" t="n">
        <v>411</v>
      </c>
      <c r="J136" s="336" t="s">
        <v>641</v>
      </c>
      <c r="K136" s="337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 t="n">
        <f aca="false">SUM(W137:W137)</f>
        <v>60020</v>
      </c>
      <c r="X136" s="337" t="n">
        <f aca="false">SUM(X137:X137)</f>
        <v>100000</v>
      </c>
      <c r="Y136" s="337" t="n">
        <f aca="false">SUM(Y137:Y137)</f>
        <v>200000</v>
      </c>
      <c r="Z136" s="337" t="n">
        <f aca="false">SUM(Z137:Z137)</f>
        <v>200000</v>
      </c>
      <c r="AA136" s="337" t="n">
        <f aca="false">SUM(AA137:AA137)</f>
        <v>200000</v>
      </c>
      <c r="AB136" s="337" t="n">
        <f aca="false">SUM(AB137:AB137)</f>
        <v>0</v>
      </c>
      <c r="AC136" s="337" t="n">
        <f aca="false">SUM(AC137:AC137)</f>
        <v>200000</v>
      </c>
      <c r="AD136" s="337" t="n">
        <f aca="false">SUM(AD137:AD137)</f>
        <v>0</v>
      </c>
      <c r="AE136" s="337" t="n">
        <f aca="false">SUM(AE137:AE137)</f>
        <v>0</v>
      </c>
      <c r="AF136" s="337" t="n">
        <f aca="false">SUM(AF137:AF137)</f>
        <v>0</v>
      </c>
      <c r="AG136" s="337" t="n">
        <f aca="false">SUM(AG137:AG137)</f>
        <v>0</v>
      </c>
      <c r="AH136" s="337" t="n">
        <f aca="false">SUM(AH137:AH137)</f>
        <v>0</v>
      </c>
      <c r="AI136" s="337" t="n">
        <f aca="false">SUM(AI137:AI137)</f>
        <v>100000</v>
      </c>
      <c r="AJ136" s="337" t="n">
        <f aca="false">SUM(AJ137:AJ137)</f>
        <v>0</v>
      </c>
      <c r="AK136" s="337" t="n">
        <f aca="false">SUM(AK137:AK137)</f>
        <v>0</v>
      </c>
      <c r="AL136" s="337" t="n">
        <f aca="false">SUM(AL137:AL137)</f>
        <v>0</v>
      </c>
      <c r="AM136" s="337" t="n">
        <f aca="false">SUM(AM137:AM137)</f>
        <v>0</v>
      </c>
      <c r="AN136" s="337" t="n">
        <f aca="false">SUM(AN137:AN137)</f>
        <v>0</v>
      </c>
      <c r="AO136" s="306" t="n">
        <f aca="false">SUM(AN136/$AN$2)</f>
        <v>0</v>
      </c>
      <c r="AP136" s="338"/>
      <c r="AQ136" s="338"/>
      <c r="AR136" s="306" t="n">
        <f aca="false">SUM(AP136/$AN$2)</f>
        <v>0</v>
      </c>
      <c r="AS136" s="306"/>
      <c r="AT136" s="306"/>
      <c r="AU136" s="306"/>
      <c r="AV136" s="306"/>
      <c r="AW136" s="306" t="n">
        <f aca="false">SUM(AR136+AU136-AV136)</f>
        <v>0</v>
      </c>
      <c r="AX136" s="338"/>
      <c r="AY136" s="338"/>
      <c r="AZ136" s="338"/>
      <c r="BA136" s="338"/>
      <c r="BB136" s="338"/>
      <c r="BC136" s="338"/>
      <c r="BD136" s="338" t="n">
        <f aca="false">SUM(AX136+AY136+AZ136+BA136+BB136+BC136)</f>
        <v>0</v>
      </c>
      <c r="BE136" s="338" t="n">
        <f aca="false">SUM(AW136-BD136)</f>
        <v>0</v>
      </c>
      <c r="BF136" s="338" t="n">
        <f aca="false">SUM(BE136-AW136)</f>
        <v>0</v>
      </c>
      <c r="BG136" s="338"/>
      <c r="BH136" s="338" t="n">
        <f aca="false">SUM(BH137)</f>
        <v>0</v>
      </c>
      <c r="BI136" s="338" t="n">
        <f aca="false">SUM(BI137)</f>
        <v>0</v>
      </c>
      <c r="BJ136" s="338" t="n">
        <f aca="false">SUM(BJ137)</f>
        <v>0</v>
      </c>
      <c r="BK136" s="338"/>
      <c r="BL136" s="338"/>
      <c r="BM136" s="307" t="n">
        <v>0</v>
      </c>
    </row>
    <row r="137" customFormat="false" ht="12.75" hidden="true" customHeight="false" outlineLevel="0" collapsed="false">
      <c r="A137" s="333"/>
      <c r="B137" s="334"/>
      <c r="C137" s="334"/>
      <c r="D137" s="334"/>
      <c r="E137" s="334"/>
      <c r="F137" s="334"/>
      <c r="G137" s="334"/>
      <c r="H137" s="334"/>
      <c r="I137" s="335" t="n">
        <v>41111</v>
      </c>
      <c r="J137" s="336" t="s">
        <v>642</v>
      </c>
      <c r="K137" s="337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 t="n">
        <v>60020</v>
      </c>
      <c r="X137" s="337" t="n">
        <v>100000</v>
      </c>
      <c r="Y137" s="337" t="n">
        <v>200000</v>
      </c>
      <c r="Z137" s="337" t="n">
        <v>200000</v>
      </c>
      <c r="AA137" s="337" t="n">
        <v>200000</v>
      </c>
      <c r="AB137" s="337"/>
      <c r="AC137" s="337" t="n">
        <v>200000</v>
      </c>
      <c r="AD137" s="337" t="n">
        <v>0</v>
      </c>
      <c r="AE137" s="337"/>
      <c r="AF137" s="337"/>
      <c r="AG137" s="340" t="n">
        <f aca="false">SUM(AD137+AE137-AF137)</f>
        <v>0</v>
      </c>
      <c r="AH137" s="337"/>
      <c r="AI137" s="337" t="n">
        <v>100000</v>
      </c>
      <c r="AJ137" s="338" t="n">
        <v>0</v>
      </c>
      <c r="AK137" s="337" t="n">
        <v>0</v>
      </c>
      <c r="AL137" s="337"/>
      <c r="AM137" s="337"/>
      <c r="AN137" s="338" t="n">
        <f aca="false">SUM(AK137+AL137-AM137)</f>
        <v>0</v>
      </c>
      <c r="AO137" s="306" t="n">
        <f aca="false">SUM(AN137/$AN$2)</f>
        <v>0</v>
      </c>
      <c r="AP137" s="338"/>
      <c r="AQ137" s="338"/>
      <c r="AR137" s="306" t="n">
        <f aca="false">SUM(AP137/$AN$2)</f>
        <v>0</v>
      </c>
      <c r="AS137" s="306"/>
      <c r="AT137" s="306"/>
      <c r="AU137" s="306"/>
      <c r="AV137" s="306"/>
      <c r="AW137" s="306" t="n">
        <f aca="false">SUM(AR137+AU137-AV137)</f>
        <v>0</v>
      </c>
      <c r="AX137" s="338"/>
      <c r="AY137" s="338"/>
      <c r="AZ137" s="338"/>
      <c r="BA137" s="338"/>
      <c r="BB137" s="338"/>
      <c r="BC137" s="338"/>
      <c r="BD137" s="338" t="n">
        <f aca="false">SUM(AX137+AY137+AZ137+BA137+BB137+BC137)</f>
        <v>0</v>
      </c>
      <c r="BE137" s="338" t="n">
        <f aca="false">SUM(AW137-BD137)</f>
        <v>0</v>
      </c>
      <c r="BF137" s="338" t="n">
        <f aca="false">SUM(BE137-AW137)</f>
        <v>0</v>
      </c>
      <c r="BG137" s="338"/>
      <c r="BH137" s="338" t="n">
        <v>0</v>
      </c>
      <c r="BI137" s="338" t="n">
        <v>0</v>
      </c>
      <c r="BJ137" s="338"/>
      <c r="BK137" s="338"/>
      <c r="BL137" s="338"/>
      <c r="BM137" s="307" t="n">
        <v>0</v>
      </c>
    </row>
    <row r="138" customFormat="false" ht="12.75" hidden="true" customHeight="false" outlineLevel="0" collapsed="false">
      <c r="A138" s="308"/>
      <c r="B138" s="303" t="s">
        <v>643</v>
      </c>
      <c r="C138" s="303"/>
      <c r="D138" s="303"/>
      <c r="E138" s="303"/>
      <c r="F138" s="303"/>
      <c r="G138" s="303"/>
      <c r="H138" s="303"/>
      <c r="I138" s="304" t="n">
        <v>42</v>
      </c>
      <c r="J138" s="305" t="s">
        <v>419</v>
      </c>
      <c r="K138" s="306" t="n">
        <f aca="false">SUM(K139)</f>
        <v>17615</v>
      </c>
      <c r="L138" s="306" t="n">
        <f aca="false">SUM(L139)</f>
        <v>0</v>
      </c>
      <c r="M138" s="306" t="n">
        <f aca="false">SUM(M139)</f>
        <v>0</v>
      </c>
      <c r="N138" s="306" t="n">
        <f aca="false">SUM(N139)</f>
        <v>36000</v>
      </c>
      <c r="O138" s="306" t="n">
        <f aca="false">SUM(O139)</f>
        <v>36000</v>
      </c>
      <c r="P138" s="306" t="n">
        <f aca="false">SUM(P139)</f>
        <v>55000</v>
      </c>
      <c r="Q138" s="306" t="n">
        <f aca="false">SUM(Q139)</f>
        <v>55000</v>
      </c>
      <c r="R138" s="306" t="n">
        <f aca="false">SUM(R139)</f>
        <v>15657</v>
      </c>
      <c r="S138" s="306" t="e">
        <f aca="false">SUM(S139+#REF!)</f>
        <v>#REF!</v>
      </c>
      <c r="T138" s="306" t="e">
        <f aca="false">SUM(T139+#REF!)</f>
        <v>#REF!</v>
      </c>
      <c r="U138" s="306" t="e">
        <f aca="false">SUM(U139+#REF!)</f>
        <v>#REF!</v>
      </c>
      <c r="V138" s="306" t="e">
        <f aca="false">SUM(V139+#REF!)</f>
        <v>#DIV/0!</v>
      </c>
      <c r="W138" s="306" t="n">
        <f aca="false">SUM(W139)</f>
        <v>50000</v>
      </c>
      <c r="X138" s="306" t="n">
        <f aca="false">SUM(X139+X150)</f>
        <v>130000</v>
      </c>
      <c r="Y138" s="306" t="n">
        <f aca="false">SUM(Y139+Y150)</f>
        <v>175000</v>
      </c>
      <c r="Z138" s="306" t="n">
        <f aca="false">SUM(Z139+Z150)</f>
        <v>215000</v>
      </c>
      <c r="AA138" s="306" t="n">
        <f aca="false">SUM(AA139+AA150)</f>
        <v>82000</v>
      </c>
      <c r="AB138" s="306" t="n">
        <f aca="false">SUM(AB139+AB150)</f>
        <v>82653.65</v>
      </c>
      <c r="AC138" s="306" t="n">
        <f aca="false">SUM(AC139+AC150)</f>
        <v>390000</v>
      </c>
      <c r="AD138" s="306" t="n">
        <f aca="false">SUM(AD139+AD150)</f>
        <v>390000</v>
      </c>
      <c r="AE138" s="306" t="n">
        <f aca="false">SUM(AE139+AE150)</f>
        <v>0</v>
      </c>
      <c r="AF138" s="306" t="n">
        <f aca="false">SUM(AF139+AF150)</f>
        <v>0</v>
      </c>
      <c r="AG138" s="306" t="n">
        <f aca="false">SUM(AG139+AG150)</f>
        <v>390000</v>
      </c>
      <c r="AH138" s="306" t="n">
        <f aca="false">SUM(AH139+AH150)</f>
        <v>154491.43</v>
      </c>
      <c r="AI138" s="306" t="n">
        <f aca="false">SUM(AI139+AI150)</f>
        <v>107000</v>
      </c>
      <c r="AJ138" s="306" t="n">
        <f aca="false">SUM(AJ139+AJ150)</f>
        <v>14429.98</v>
      </c>
      <c r="AK138" s="306" t="n">
        <f aca="false">SUM(AK139+AK150)</f>
        <v>315000</v>
      </c>
      <c r="AL138" s="306" t="n">
        <f aca="false">SUM(AL139+AL150)</f>
        <v>75000</v>
      </c>
      <c r="AM138" s="306" t="n">
        <f aca="false">SUM(AM139+AM150)</f>
        <v>200000</v>
      </c>
      <c r="AN138" s="306" t="n">
        <f aca="false">SUM(AN139+AN150)</f>
        <v>190000</v>
      </c>
      <c r="AO138" s="306" t="n">
        <f aca="false">SUM(AN138/$AN$2)</f>
        <v>25217.333598779</v>
      </c>
      <c r="AP138" s="306" t="n">
        <f aca="false">SUM(AP139+AP150)</f>
        <v>315000</v>
      </c>
      <c r="AQ138" s="306" t="n">
        <f aca="false">SUM(AQ139+AQ150)</f>
        <v>0</v>
      </c>
      <c r="AR138" s="306" t="n">
        <f aca="false">SUM(AP138/$AN$2)</f>
        <v>41807.6846506072</v>
      </c>
      <c r="AS138" s="306"/>
      <c r="AT138" s="306" t="n">
        <f aca="false">SUM(AT139+AT150)</f>
        <v>24750.01</v>
      </c>
      <c r="AU138" s="306" t="n">
        <f aca="false">SUM(AU139+AU150)</f>
        <v>17200</v>
      </c>
      <c r="AV138" s="306" t="n">
        <f aca="false">SUM(AV139+AV150)</f>
        <v>0</v>
      </c>
      <c r="AW138" s="306" t="n">
        <f aca="false">SUM(AR138+AU138-AV138)</f>
        <v>59007.6846506072</v>
      </c>
      <c r="AX138" s="338"/>
      <c r="AY138" s="338"/>
      <c r="AZ138" s="338"/>
      <c r="BA138" s="338"/>
      <c r="BB138" s="338"/>
      <c r="BC138" s="338"/>
      <c r="BD138" s="338" t="n">
        <f aca="false">SUM(AX138+AY138+AZ138+BA138+BB138+BC138)</f>
        <v>0</v>
      </c>
      <c r="BE138" s="338" t="n">
        <f aca="false">SUM(AW138-BD138)</f>
        <v>59007.6846506072</v>
      </c>
      <c r="BF138" s="338" t="n">
        <f aca="false">SUM(BE138-AW138)</f>
        <v>0</v>
      </c>
      <c r="BG138" s="338" t="n">
        <f aca="false">SUM(BG139)</f>
        <v>76776.03</v>
      </c>
      <c r="BH138" s="338" t="n">
        <f aca="false">SUM(BH139)</f>
        <v>24750.01</v>
      </c>
      <c r="BI138" s="338" t="n">
        <f aca="false">SUM(BI139)</f>
        <v>38000</v>
      </c>
      <c r="BJ138" s="338" t="n">
        <f aca="false">SUM(BJ139)</f>
        <v>1800</v>
      </c>
      <c r="BK138" s="338" t="n">
        <v>40000</v>
      </c>
      <c r="BL138" s="338" t="n">
        <v>40000</v>
      </c>
      <c r="BM138" s="307" t="n">
        <f aca="false">SUM(BJ138/BI138*100)</f>
        <v>4.73684210526316</v>
      </c>
    </row>
    <row r="139" customFormat="false" ht="12.75" hidden="true" customHeight="false" outlineLevel="0" collapsed="false">
      <c r="A139" s="333"/>
      <c r="B139" s="334"/>
      <c r="C139" s="334"/>
      <c r="D139" s="334"/>
      <c r="E139" s="334"/>
      <c r="F139" s="334"/>
      <c r="G139" s="334"/>
      <c r="H139" s="334"/>
      <c r="I139" s="335" t="n">
        <v>422</v>
      </c>
      <c r="J139" s="336" t="s">
        <v>428</v>
      </c>
      <c r="K139" s="337" t="n">
        <f aca="false">SUM(K140:K146)</f>
        <v>17615</v>
      </c>
      <c r="L139" s="337" t="n">
        <f aca="false">SUM(L140:L146)</f>
        <v>0</v>
      </c>
      <c r="M139" s="337" t="n">
        <f aca="false">SUM(M140:M146)</f>
        <v>0</v>
      </c>
      <c r="N139" s="337" t="n">
        <f aca="false">SUM(N140:N146)</f>
        <v>36000</v>
      </c>
      <c r="O139" s="337" t="n">
        <f aca="false">SUM(O140:O146)</f>
        <v>36000</v>
      </c>
      <c r="P139" s="337" t="n">
        <f aca="false">SUM(P140:P146)</f>
        <v>55000</v>
      </c>
      <c r="Q139" s="337" t="n">
        <f aca="false">SUM(Q140:Q146)</f>
        <v>55000</v>
      </c>
      <c r="R139" s="337" t="n">
        <f aca="false">SUM(R140:R146)</f>
        <v>15657</v>
      </c>
      <c r="S139" s="337" t="n">
        <f aca="false">SUM(S140:S146)</f>
        <v>50000</v>
      </c>
      <c r="T139" s="337" t="n">
        <f aca="false">SUM(T140:T146)</f>
        <v>2654.1</v>
      </c>
      <c r="U139" s="337" t="n">
        <f aca="false">SUM(U140:U146)</f>
        <v>0</v>
      </c>
      <c r="V139" s="337" t="e">
        <f aca="false">SUM(V140:V146)</f>
        <v>#DIV/0!</v>
      </c>
      <c r="W139" s="337" t="n">
        <f aca="false">SUM(W140:W146)</f>
        <v>50000</v>
      </c>
      <c r="X139" s="337" t="n">
        <f aca="false">SUM(X140:X146)</f>
        <v>30000</v>
      </c>
      <c r="Y139" s="337" t="n">
        <f aca="false">SUM(Y140:Y146)</f>
        <v>60000</v>
      </c>
      <c r="Z139" s="337" t="n">
        <f aca="false">SUM(Z140:Z146)</f>
        <v>100000</v>
      </c>
      <c r="AA139" s="337" t="n">
        <f aca="false">SUM(AA140:AA146)</f>
        <v>67000</v>
      </c>
      <c r="AB139" s="337" t="n">
        <f aca="false">SUM(AB140:AB146)</f>
        <v>1653.65</v>
      </c>
      <c r="AC139" s="337" t="n">
        <f aca="false">SUM(AC140:AC149)</f>
        <v>375000</v>
      </c>
      <c r="AD139" s="337" t="n">
        <f aca="false">SUM(AD140:AD149)</f>
        <v>375000</v>
      </c>
      <c r="AE139" s="337" t="n">
        <f aca="false">SUM(AE140:AE149)</f>
        <v>0</v>
      </c>
      <c r="AF139" s="337" t="n">
        <f aca="false">SUM(AF140:AF149)</f>
        <v>0</v>
      </c>
      <c r="AG139" s="337" t="n">
        <f aca="false">SUM(AG140:AG149)</f>
        <v>375000</v>
      </c>
      <c r="AH139" s="337" t="n">
        <f aca="false">SUM(AH140:AH149)</f>
        <v>154491.43</v>
      </c>
      <c r="AI139" s="337" t="n">
        <f aca="false">SUM(AI140:AI149)</f>
        <v>107000</v>
      </c>
      <c r="AJ139" s="337" t="n">
        <f aca="false">SUM(AJ140:AJ149)</f>
        <v>14429.98</v>
      </c>
      <c r="AK139" s="337" t="n">
        <f aca="false">SUM(AK140:AK149)</f>
        <v>315000</v>
      </c>
      <c r="AL139" s="337" t="n">
        <f aca="false">SUM(AL140:AL149)</f>
        <v>75000</v>
      </c>
      <c r="AM139" s="337" t="n">
        <f aca="false">SUM(AM140:AM149)</f>
        <v>200000</v>
      </c>
      <c r="AN139" s="337" t="n">
        <f aca="false">SUM(AN140:AN149)</f>
        <v>190000</v>
      </c>
      <c r="AO139" s="306" t="n">
        <f aca="false">SUM(AN139/$AN$2)</f>
        <v>25217.333598779</v>
      </c>
      <c r="AP139" s="337" t="n">
        <f aca="false">SUM(AP140:AP149)</f>
        <v>315000</v>
      </c>
      <c r="AQ139" s="337"/>
      <c r="AR139" s="306" t="n">
        <f aca="false">SUM(AP139/$AN$2)</f>
        <v>41807.6846506072</v>
      </c>
      <c r="AS139" s="306"/>
      <c r="AT139" s="306" t="n">
        <f aca="false">SUM(AT140:AT149)</f>
        <v>24750.01</v>
      </c>
      <c r="AU139" s="306" t="n">
        <f aca="false">SUM(AU140:AU149)</f>
        <v>17200</v>
      </c>
      <c r="AV139" s="306" t="n">
        <f aca="false">SUM(AV140:AV149)</f>
        <v>0</v>
      </c>
      <c r="AW139" s="306" t="n">
        <f aca="false">SUM(AR139+AU139-AV139)</f>
        <v>59007.6846506072</v>
      </c>
      <c r="AX139" s="338"/>
      <c r="AY139" s="338"/>
      <c r="AZ139" s="338"/>
      <c r="BA139" s="338"/>
      <c r="BB139" s="338"/>
      <c r="BC139" s="338"/>
      <c r="BD139" s="338" t="n">
        <f aca="false">SUM(AX139+AY139+AZ139+BA139+BB139+BC139)</f>
        <v>0</v>
      </c>
      <c r="BE139" s="338" t="n">
        <f aca="false">SUM(AW139-BD139)</f>
        <v>59007.6846506072</v>
      </c>
      <c r="BF139" s="338" t="n">
        <f aca="false">SUM(BE139-AW139)</f>
        <v>0</v>
      </c>
      <c r="BG139" s="338" t="n">
        <f aca="false">SUM(BG140:BG149)</f>
        <v>76776.03</v>
      </c>
      <c r="BH139" s="338" t="n">
        <f aca="false">SUM(BH140:BH149)</f>
        <v>24750.01</v>
      </c>
      <c r="BI139" s="338" t="n">
        <f aca="false">SUM(BI140:BI149)</f>
        <v>38000</v>
      </c>
      <c r="BJ139" s="338" t="n">
        <f aca="false">SUM(BJ140:BJ149)</f>
        <v>1800</v>
      </c>
      <c r="BK139" s="338"/>
      <c r="BL139" s="338"/>
      <c r="BM139" s="307" t="n">
        <f aca="false">SUM(BJ139/BI139*100)</f>
        <v>4.73684210526316</v>
      </c>
    </row>
    <row r="140" customFormat="false" ht="12.75" hidden="true" customHeight="false" outlineLevel="0" collapsed="false">
      <c r="A140" s="333"/>
      <c r="B140" s="334"/>
      <c r="C140" s="334"/>
      <c r="D140" s="334"/>
      <c r="E140" s="334"/>
      <c r="F140" s="334"/>
      <c r="G140" s="334"/>
      <c r="H140" s="334"/>
      <c r="I140" s="335" t="n">
        <v>42211</v>
      </c>
      <c r="J140" s="336" t="s">
        <v>644</v>
      </c>
      <c r="K140" s="337" t="n">
        <v>17615</v>
      </c>
      <c r="L140" s="337" t="n">
        <v>0</v>
      </c>
      <c r="M140" s="337" t="n">
        <v>0</v>
      </c>
      <c r="N140" s="337" t="n">
        <v>6000</v>
      </c>
      <c r="O140" s="337" t="n">
        <v>6000</v>
      </c>
      <c r="P140" s="337" t="n">
        <v>5000</v>
      </c>
      <c r="Q140" s="337" t="n">
        <v>5000</v>
      </c>
      <c r="R140" s="337" t="n">
        <v>1257</v>
      </c>
      <c r="S140" s="337" t="n">
        <v>5000</v>
      </c>
      <c r="T140" s="337"/>
      <c r="U140" s="337"/>
      <c r="V140" s="306" t="n">
        <f aca="false">S140/P140*100</f>
        <v>100</v>
      </c>
      <c r="W140" s="337" t="n">
        <v>5000</v>
      </c>
      <c r="X140" s="337" t="n">
        <v>10000</v>
      </c>
      <c r="Y140" s="337" t="n">
        <v>10000</v>
      </c>
      <c r="Z140" s="337" t="n">
        <v>10000</v>
      </c>
      <c r="AA140" s="337" t="n">
        <v>12000</v>
      </c>
      <c r="AB140" s="337"/>
      <c r="AC140" s="337" t="n">
        <v>150000</v>
      </c>
      <c r="AD140" s="337" t="n">
        <v>150000</v>
      </c>
      <c r="AE140" s="337"/>
      <c r="AF140" s="337"/>
      <c r="AG140" s="340" t="n">
        <f aca="false">SUM(AD140+AE140-AF140)</f>
        <v>150000</v>
      </c>
      <c r="AH140" s="337"/>
      <c r="AI140" s="337" t="n">
        <v>25000</v>
      </c>
      <c r="AJ140" s="338" t="n">
        <v>0</v>
      </c>
      <c r="AK140" s="337" t="n">
        <v>25000</v>
      </c>
      <c r="AL140" s="337"/>
      <c r="AM140" s="337"/>
      <c r="AN140" s="337" t="n">
        <v>25000</v>
      </c>
      <c r="AO140" s="306" t="n">
        <f aca="false">SUM(AN140/$AN$2)</f>
        <v>3318.07021036565</v>
      </c>
      <c r="AP140" s="338" t="n">
        <v>10000</v>
      </c>
      <c r="AQ140" s="338"/>
      <c r="AR140" s="306" t="n">
        <f aca="false">SUM(AP140/$AN$2)</f>
        <v>1327.22808414626</v>
      </c>
      <c r="AS140" s="306"/>
      <c r="AT140" s="306"/>
      <c r="AU140" s="306"/>
      <c r="AV140" s="306"/>
      <c r="AW140" s="306" t="n">
        <f aca="false">SUM(AR140+AU140-AV140)</f>
        <v>1327.22808414626</v>
      </c>
      <c r="AX140" s="338"/>
      <c r="AY140" s="338"/>
      <c r="AZ140" s="338"/>
      <c r="BA140" s="338" t="n">
        <v>1327.23</v>
      </c>
      <c r="BB140" s="338"/>
      <c r="BC140" s="338"/>
      <c r="BD140" s="338" t="n">
        <f aca="false">SUM(AX140+AY140+AZ140+BA140+BB140+BC140)</f>
        <v>1327.23</v>
      </c>
      <c r="BE140" s="338" t="n">
        <f aca="false">SUM(AW140-BD140)</f>
        <v>-0.00191585373954695</v>
      </c>
      <c r="BF140" s="338" t="n">
        <f aca="false">SUM(BE140-AW140)</f>
        <v>-1327.23</v>
      </c>
      <c r="BG140" s="338"/>
      <c r="BH140" s="338" t="n">
        <v>0</v>
      </c>
      <c r="BI140" s="338" t="n">
        <v>1000</v>
      </c>
      <c r="BJ140" s="338" t="n">
        <v>0</v>
      </c>
      <c r="BK140" s="338"/>
      <c r="BL140" s="338"/>
      <c r="BM140" s="307" t="n">
        <f aca="false">SUM(BJ140/BI140*100)</f>
        <v>0</v>
      </c>
    </row>
    <row r="141" customFormat="false" ht="12.75" hidden="true" customHeight="false" outlineLevel="0" collapsed="false">
      <c r="A141" s="333"/>
      <c r="B141" s="334"/>
      <c r="C141" s="334"/>
      <c r="D141" s="334"/>
      <c r="E141" s="334"/>
      <c r="F141" s="334"/>
      <c r="G141" s="334"/>
      <c r="H141" s="334"/>
      <c r="I141" s="335" t="n">
        <v>42212</v>
      </c>
      <c r="J141" s="336" t="s">
        <v>645</v>
      </c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06"/>
      <c r="W141" s="337"/>
      <c r="X141" s="337"/>
      <c r="Y141" s="337"/>
      <c r="Z141" s="337"/>
      <c r="AA141" s="337"/>
      <c r="AB141" s="337"/>
      <c r="AC141" s="337"/>
      <c r="AD141" s="337"/>
      <c r="AE141" s="337"/>
      <c r="AF141" s="337"/>
      <c r="AG141" s="340"/>
      <c r="AH141" s="337"/>
      <c r="AI141" s="337"/>
      <c r="AJ141" s="314" t="n">
        <v>4420.77</v>
      </c>
      <c r="AK141" s="337" t="n">
        <v>10000</v>
      </c>
      <c r="AL141" s="337"/>
      <c r="AM141" s="337"/>
      <c r="AN141" s="338" t="n">
        <f aca="false">SUM(AK141+AL141-AM141)</f>
        <v>10000</v>
      </c>
      <c r="AO141" s="306" t="n">
        <f aca="false">SUM(AN141/$AN$2)</f>
        <v>1327.22808414626</v>
      </c>
      <c r="AP141" s="338" t="n">
        <v>10000</v>
      </c>
      <c r="AQ141" s="338"/>
      <c r="AR141" s="306" t="n">
        <f aca="false">SUM(AP141/$AN$2)</f>
        <v>1327.22808414626</v>
      </c>
      <c r="AS141" s="306" t="n">
        <v>693.56</v>
      </c>
      <c r="AT141" s="306" t="n">
        <v>693.56</v>
      </c>
      <c r="AU141" s="306"/>
      <c r="AV141" s="306"/>
      <c r="AW141" s="306" t="n">
        <f aca="false">SUM(AR141+AU141-AV141)</f>
        <v>1327.22808414626</v>
      </c>
      <c r="AX141" s="338"/>
      <c r="AY141" s="338"/>
      <c r="AZ141" s="338"/>
      <c r="BA141" s="338" t="n">
        <v>1327.23</v>
      </c>
      <c r="BB141" s="338"/>
      <c r="BC141" s="338"/>
      <c r="BD141" s="338" t="n">
        <f aca="false">SUM(AX141+AY141+AZ141+BA141+BB141+BC141)</f>
        <v>1327.23</v>
      </c>
      <c r="BE141" s="338" t="n">
        <f aca="false">SUM(AW141-BD141)</f>
        <v>-0.00191585373954695</v>
      </c>
      <c r="BF141" s="338" t="n">
        <f aca="false">SUM(BE141-AW141)</f>
        <v>-1327.23</v>
      </c>
      <c r="BG141" s="338" t="n">
        <v>693.56</v>
      </c>
      <c r="BH141" s="338" t="n">
        <v>693.56</v>
      </c>
      <c r="BI141" s="338" t="n">
        <v>1000</v>
      </c>
      <c r="BJ141" s="338" t="n">
        <v>0</v>
      </c>
      <c r="BK141" s="338"/>
      <c r="BL141" s="338"/>
      <c r="BM141" s="307" t="n">
        <f aca="false">SUM(BJ141/BI141*100)</f>
        <v>0</v>
      </c>
    </row>
    <row r="142" customFormat="false" ht="12.75" hidden="true" customHeight="false" outlineLevel="0" collapsed="false">
      <c r="A142" s="333"/>
      <c r="B142" s="334"/>
      <c r="C142" s="334"/>
      <c r="D142" s="334"/>
      <c r="E142" s="334"/>
      <c r="F142" s="334"/>
      <c r="G142" s="334"/>
      <c r="H142" s="334"/>
      <c r="I142" s="335" t="n">
        <v>42219</v>
      </c>
      <c r="J142" s="336" t="s">
        <v>646</v>
      </c>
      <c r="K142" s="337"/>
      <c r="L142" s="337"/>
      <c r="M142" s="337"/>
      <c r="N142" s="337"/>
      <c r="O142" s="337"/>
      <c r="P142" s="337"/>
      <c r="Q142" s="337"/>
      <c r="R142" s="337" t="n">
        <v>14400</v>
      </c>
      <c r="S142" s="337" t="n">
        <v>15000</v>
      </c>
      <c r="T142" s="337" t="n">
        <v>2654.1</v>
      </c>
      <c r="U142" s="337"/>
      <c r="V142" s="306" t="e">
        <f aca="false">S142/P142*100</f>
        <v>#DIV/0!</v>
      </c>
      <c r="W142" s="337" t="n">
        <v>15000</v>
      </c>
      <c r="X142" s="337" t="n">
        <v>20000</v>
      </c>
      <c r="Y142" s="337" t="n">
        <v>20000</v>
      </c>
      <c r="Z142" s="337" t="n">
        <v>20000</v>
      </c>
      <c r="AA142" s="337" t="n">
        <v>20000</v>
      </c>
      <c r="AB142" s="337" t="n">
        <v>1653.65</v>
      </c>
      <c r="AC142" s="337" t="n">
        <v>20000</v>
      </c>
      <c r="AD142" s="337" t="n">
        <v>20000</v>
      </c>
      <c r="AE142" s="337"/>
      <c r="AF142" s="337"/>
      <c r="AG142" s="340" t="n">
        <f aca="false">SUM(AD142+AE142-AF142)</f>
        <v>20000</v>
      </c>
      <c r="AH142" s="337"/>
      <c r="AI142" s="337" t="n">
        <v>20000</v>
      </c>
      <c r="AJ142" s="338" t="n">
        <v>0</v>
      </c>
      <c r="AK142" s="337" t="n">
        <v>20000</v>
      </c>
      <c r="AL142" s="337"/>
      <c r="AM142" s="337"/>
      <c r="AN142" s="338" t="n">
        <f aca="false">SUM(AK142+AL142-AM142)</f>
        <v>20000</v>
      </c>
      <c r="AO142" s="306" t="n">
        <f aca="false">SUM(AN142/$AN$2)</f>
        <v>2654.45616829252</v>
      </c>
      <c r="AP142" s="338" t="n">
        <v>20000</v>
      </c>
      <c r="AQ142" s="338"/>
      <c r="AR142" s="306" t="n">
        <f aca="false">SUM(AP142/$AN$2)</f>
        <v>2654.45616829252</v>
      </c>
      <c r="AS142" s="306"/>
      <c r="AT142" s="306"/>
      <c r="AU142" s="306"/>
      <c r="AV142" s="306"/>
      <c r="AW142" s="306" t="n">
        <f aca="false">SUM(AR142+AU142-AV142)</f>
        <v>2654.45616829252</v>
      </c>
      <c r="AX142" s="338"/>
      <c r="AY142" s="338"/>
      <c r="AZ142" s="338"/>
      <c r="BA142" s="338" t="n">
        <v>2654.46</v>
      </c>
      <c r="BB142" s="338"/>
      <c r="BC142" s="338"/>
      <c r="BD142" s="338" t="n">
        <f aca="false">SUM(AX142+AY142+AZ142+BA142+BB142+BC142)</f>
        <v>2654.46</v>
      </c>
      <c r="BE142" s="338" t="n">
        <f aca="false">SUM(AW142-BD142)</f>
        <v>-0.00383170747909389</v>
      </c>
      <c r="BF142" s="338" t="n">
        <f aca="false">SUM(BE142-AW142)</f>
        <v>-2654.46</v>
      </c>
      <c r="BG142" s="338" t="n">
        <v>1631.25</v>
      </c>
      <c r="BH142" s="338" t="n">
        <v>0</v>
      </c>
      <c r="BI142" s="338" t="n">
        <v>2000</v>
      </c>
      <c r="BJ142" s="338" t="n">
        <v>0</v>
      </c>
      <c r="BK142" s="338" t="n">
        <v>2000</v>
      </c>
      <c r="BL142" s="338" t="n">
        <v>2000</v>
      </c>
      <c r="BM142" s="307" t="n">
        <f aca="false">SUM(BJ142/BI142*100)</f>
        <v>0</v>
      </c>
    </row>
    <row r="143" customFormat="false" ht="12.75" hidden="true" customHeight="false" outlineLevel="0" collapsed="false">
      <c r="A143" s="333"/>
      <c r="B143" s="334"/>
      <c r="C143" s="334"/>
      <c r="D143" s="334"/>
      <c r="E143" s="334"/>
      <c r="F143" s="334"/>
      <c r="G143" s="334"/>
      <c r="H143" s="334"/>
      <c r="I143" s="335" t="n">
        <v>42221</v>
      </c>
      <c r="J143" s="336" t="s">
        <v>647</v>
      </c>
      <c r="K143" s="337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06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40"/>
      <c r="AH143" s="337"/>
      <c r="AI143" s="337"/>
      <c r="AJ143" s="338"/>
      <c r="AK143" s="337"/>
      <c r="AL143" s="337"/>
      <c r="AM143" s="337"/>
      <c r="AN143" s="338"/>
      <c r="AO143" s="306" t="n">
        <f aca="false">SUM(AN143/$AN$2)</f>
        <v>0</v>
      </c>
      <c r="AP143" s="338" t="n">
        <v>0</v>
      </c>
      <c r="AQ143" s="338"/>
      <c r="AR143" s="306" t="n">
        <f aca="false">SUM(AP143/$AN$2)</f>
        <v>0</v>
      </c>
      <c r="AS143" s="306"/>
      <c r="AT143" s="306"/>
      <c r="AU143" s="306"/>
      <c r="AV143" s="306"/>
      <c r="AW143" s="306" t="n">
        <f aca="false">SUM(AR143+AU143-AV143)</f>
        <v>0</v>
      </c>
      <c r="AX143" s="338"/>
      <c r="AY143" s="338"/>
      <c r="AZ143" s="338"/>
      <c r="BA143" s="338"/>
      <c r="BB143" s="338"/>
      <c r="BC143" s="338"/>
      <c r="BD143" s="338" t="n">
        <f aca="false">SUM(AX143+AY143+AZ143+BA143+BB143+BC143)</f>
        <v>0</v>
      </c>
      <c r="BE143" s="338" t="n">
        <f aca="false">SUM(AW143-BD143)</f>
        <v>0</v>
      </c>
      <c r="BF143" s="338" t="n">
        <f aca="false">SUM(BE143-AW143)</f>
        <v>0</v>
      </c>
      <c r="BG143" s="338"/>
      <c r="BH143" s="338" t="n">
        <v>0</v>
      </c>
      <c r="BI143" s="338"/>
      <c r="BJ143" s="338"/>
      <c r="BK143" s="338"/>
      <c r="BL143" s="338"/>
      <c r="BM143" s="307" t="n">
        <v>0</v>
      </c>
    </row>
    <row r="144" customFormat="false" ht="12.75" hidden="true" customHeight="false" outlineLevel="0" collapsed="false">
      <c r="A144" s="333"/>
      <c r="B144" s="334"/>
      <c r="C144" s="334"/>
      <c r="D144" s="334"/>
      <c r="E144" s="334"/>
      <c r="F144" s="334"/>
      <c r="G144" s="334"/>
      <c r="H144" s="334"/>
      <c r="I144" s="335" t="n">
        <v>42231</v>
      </c>
      <c r="J144" s="336" t="s">
        <v>648</v>
      </c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06"/>
      <c r="W144" s="337"/>
      <c r="X144" s="337"/>
      <c r="Y144" s="337"/>
      <c r="Z144" s="337"/>
      <c r="AA144" s="337"/>
      <c r="AB144" s="337"/>
      <c r="AC144" s="337" t="n">
        <v>150000</v>
      </c>
      <c r="AD144" s="337" t="n">
        <v>150000</v>
      </c>
      <c r="AE144" s="337"/>
      <c r="AF144" s="337"/>
      <c r="AG144" s="340" t="n">
        <f aca="false">SUM(AD144+AE144-AF144)</f>
        <v>150000</v>
      </c>
      <c r="AH144" s="337" t="n">
        <v>133963.93</v>
      </c>
      <c r="AI144" s="337" t="n">
        <v>0</v>
      </c>
      <c r="AJ144" s="338" t="n">
        <v>0</v>
      </c>
      <c r="AK144" s="337" t="n">
        <v>20000</v>
      </c>
      <c r="AL144" s="337"/>
      <c r="AM144" s="337"/>
      <c r="AN144" s="338" t="n">
        <f aca="false">SUM(AK144+AL144-AM144)</f>
        <v>20000</v>
      </c>
      <c r="AO144" s="306" t="n">
        <f aca="false">SUM(AN144/$AN$2)</f>
        <v>2654.45616829252</v>
      </c>
      <c r="AP144" s="338" t="n">
        <v>10000</v>
      </c>
      <c r="AQ144" s="338"/>
      <c r="AR144" s="306" t="n">
        <f aca="false">SUM(AP144/$AN$2)</f>
        <v>1327.22808414626</v>
      </c>
      <c r="AS144" s="306"/>
      <c r="AT144" s="306"/>
      <c r="AU144" s="306"/>
      <c r="AV144" s="306"/>
      <c r="AW144" s="306" t="n">
        <f aca="false">SUM(AR144+AU144-AV144)</f>
        <v>1327.22808414626</v>
      </c>
      <c r="AX144" s="338"/>
      <c r="AY144" s="338"/>
      <c r="AZ144" s="338"/>
      <c r="BA144" s="338" t="n">
        <v>1327.23</v>
      </c>
      <c r="BB144" s="338"/>
      <c r="BC144" s="338"/>
      <c r="BD144" s="338" t="n">
        <f aca="false">SUM(AX144+AY144+AZ144+BA144+BB144+BC144)</f>
        <v>1327.23</v>
      </c>
      <c r="BE144" s="338" t="n">
        <f aca="false">SUM(AW144-BD144)</f>
        <v>-0.00191585373954695</v>
      </c>
      <c r="BF144" s="338" t="n">
        <f aca="false">SUM(BE144-AW144)</f>
        <v>-1327.23</v>
      </c>
      <c r="BG144" s="338"/>
      <c r="BH144" s="338" t="n">
        <v>0</v>
      </c>
      <c r="BI144" s="338" t="n">
        <v>1000</v>
      </c>
      <c r="BJ144" s="338" t="n">
        <v>1800</v>
      </c>
      <c r="BK144" s="338"/>
      <c r="BL144" s="338"/>
      <c r="BM144" s="307" t="n">
        <f aca="false">SUM(BJ144/BI144*100)</f>
        <v>180</v>
      </c>
    </row>
    <row r="145" customFormat="false" ht="12.75" hidden="true" customHeight="false" outlineLevel="0" collapsed="false">
      <c r="A145" s="333"/>
      <c r="B145" s="334"/>
      <c r="C145" s="334"/>
      <c r="D145" s="334"/>
      <c r="E145" s="334"/>
      <c r="F145" s="334"/>
      <c r="G145" s="334"/>
      <c r="H145" s="334"/>
      <c r="I145" s="335" t="n">
        <v>42261</v>
      </c>
      <c r="J145" s="336" t="s">
        <v>649</v>
      </c>
      <c r="K145" s="337"/>
      <c r="L145" s="337"/>
      <c r="M145" s="337"/>
      <c r="N145" s="337"/>
      <c r="O145" s="337"/>
      <c r="P145" s="337"/>
      <c r="Q145" s="337"/>
      <c r="R145" s="337"/>
      <c r="S145" s="337"/>
      <c r="T145" s="337"/>
      <c r="U145" s="337"/>
      <c r="V145" s="306"/>
      <c r="W145" s="337"/>
      <c r="X145" s="337"/>
      <c r="Y145" s="337"/>
      <c r="Z145" s="337"/>
      <c r="AA145" s="337"/>
      <c r="AB145" s="337"/>
      <c r="AC145" s="337"/>
      <c r="AD145" s="337"/>
      <c r="AE145" s="337"/>
      <c r="AF145" s="337"/>
      <c r="AG145" s="340"/>
      <c r="AH145" s="337"/>
      <c r="AI145" s="337"/>
      <c r="AJ145" s="338"/>
      <c r="AK145" s="337"/>
      <c r="AL145" s="337"/>
      <c r="AM145" s="337"/>
      <c r="AN145" s="338"/>
      <c r="AO145" s="306" t="n">
        <f aca="false">SUM(AN145/$AN$2)</f>
        <v>0</v>
      </c>
      <c r="AP145" s="338" t="n">
        <v>0</v>
      </c>
      <c r="AQ145" s="338"/>
      <c r="AR145" s="306" t="n">
        <f aca="false">SUM(AP145/$AN$2)</f>
        <v>0</v>
      </c>
      <c r="AS145" s="306" t="n">
        <v>32963.48</v>
      </c>
      <c r="AT145" s="306"/>
      <c r="AU145" s="306"/>
      <c r="AV145" s="306"/>
      <c r="AW145" s="306" t="n">
        <f aca="false">SUM(AR145+AU145-AV145)</f>
        <v>0</v>
      </c>
      <c r="AX145" s="338"/>
      <c r="AY145" s="338"/>
      <c r="AZ145" s="338"/>
      <c r="BA145" s="338"/>
      <c r="BB145" s="338"/>
      <c r="BC145" s="338"/>
      <c r="BD145" s="338" t="n">
        <f aca="false">SUM(AX145+AY145+AZ145+BA145+BB145+BC145)</f>
        <v>0</v>
      </c>
      <c r="BE145" s="338" t="n">
        <f aca="false">SUM(AW145-BD145)</f>
        <v>0</v>
      </c>
      <c r="BF145" s="338" t="n">
        <f aca="false">SUM(BE145-AW145)</f>
        <v>0</v>
      </c>
      <c r="BG145" s="338" t="n">
        <v>32963.48</v>
      </c>
      <c r="BH145" s="338"/>
      <c r="BI145" s="338"/>
      <c r="BJ145" s="338"/>
      <c r="BK145" s="338"/>
      <c r="BL145" s="338"/>
      <c r="BM145" s="307" t="n">
        <v>0</v>
      </c>
    </row>
    <row r="146" customFormat="false" ht="12.75" hidden="true" customHeight="false" outlineLevel="0" collapsed="false">
      <c r="A146" s="333"/>
      <c r="B146" s="334"/>
      <c r="C146" s="334"/>
      <c r="D146" s="334"/>
      <c r="E146" s="334"/>
      <c r="F146" s="334"/>
      <c r="G146" s="334"/>
      <c r="H146" s="334"/>
      <c r="I146" s="335" t="n">
        <v>42273</v>
      </c>
      <c r="J146" s="336" t="s">
        <v>650</v>
      </c>
      <c r="K146" s="337" t="n">
        <v>0</v>
      </c>
      <c r="L146" s="337" t="n">
        <v>0</v>
      </c>
      <c r="M146" s="337" t="n">
        <v>0</v>
      </c>
      <c r="N146" s="337" t="n">
        <v>30000</v>
      </c>
      <c r="O146" s="337" t="n">
        <v>30000</v>
      </c>
      <c r="P146" s="337" t="n">
        <v>50000</v>
      </c>
      <c r="Q146" s="337" t="n">
        <v>50000</v>
      </c>
      <c r="R146" s="337"/>
      <c r="S146" s="337" t="n">
        <v>30000</v>
      </c>
      <c r="T146" s="337"/>
      <c r="U146" s="337"/>
      <c r="V146" s="306" t="n">
        <f aca="false">S146/P146*100</f>
        <v>60</v>
      </c>
      <c r="W146" s="337" t="n">
        <v>30000</v>
      </c>
      <c r="X146" s="337" t="n">
        <v>0</v>
      </c>
      <c r="Y146" s="337" t="n">
        <v>30000</v>
      </c>
      <c r="Z146" s="337" t="n">
        <v>70000</v>
      </c>
      <c r="AA146" s="337" t="n">
        <v>35000</v>
      </c>
      <c r="AB146" s="337"/>
      <c r="AC146" s="337" t="n">
        <v>35000</v>
      </c>
      <c r="AD146" s="337" t="n">
        <v>35000</v>
      </c>
      <c r="AE146" s="337"/>
      <c r="AF146" s="337"/>
      <c r="AG146" s="340" t="n">
        <f aca="false">SUM(AD146+AE146-AF146)</f>
        <v>35000</v>
      </c>
      <c r="AH146" s="337"/>
      <c r="AI146" s="337" t="n">
        <v>30000</v>
      </c>
      <c r="AJ146" s="338" t="n">
        <v>0</v>
      </c>
      <c r="AK146" s="337" t="n">
        <v>200000</v>
      </c>
      <c r="AL146" s="337"/>
      <c r="AM146" s="337" t="n">
        <v>200000</v>
      </c>
      <c r="AN146" s="338" t="n">
        <f aca="false">SUM(AK146+AL146-AM146)</f>
        <v>0</v>
      </c>
      <c r="AO146" s="306" t="n">
        <f aca="false">SUM(AN146/$AN$2)</f>
        <v>0</v>
      </c>
      <c r="AP146" s="338"/>
      <c r="AQ146" s="338"/>
      <c r="AR146" s="306" t="n">
        <f aca="false">SUM(AP146/$AN$2)</f>
        <v>0</v>
      </c>
      <c r="AS146" s="306"/>
      <c r="AT146" s="306"/>
      <c r="AU146" s="306" t="n">
        <v>17200</v>
      </c>
      <c r="AV146" s="306"/>
      <c r="AW146" s="306" t="n">
        <f aca="false">SUM(AR146+AU146-AV146)</f>
        <v>17200</v>
      </c>
      <c r="AX146" s="338"/>
      <c r="AY146" s="338"/>
      <c r="AZ146" s="338" t="n">
        <v>15000</v>
      </c>
      <c r="BA146" s="338"/>
      <c r="BB146" s="338"/>
      <c r="BC146" s="338" t="n">
        <v>2200</v>
      </c>
      <c r="BD146" s="338" t="n">
        <f aca="false">SUM(AX146+AY146+AZ146+BA146+BB146+BC146)</f>
        <v>17200</v>
      </c>
      <c r="BE146" s="338" t="n">
        <f aca="false">SUM(AW146-BD146)</f>
        <v>0</v>
      </c>
      <c r="BF146" s="338" t="n">
        <f aca="false">SUM(BE146-AW146)</f>
        <v>-17200</v>
      </c>
      <c r="BG146" s="338" t="n">
        <v>17071.29</v>
      </c>
      <c r="BH146" s="338"/>
      <c r="BI146" s="338"/>
      <c r="BJ146" s="338"/>
      <c r="BK146" s="338"/>
      <c r="BL146" s="338"/>
      <c r="BM146" s="307" t="n">
        <v>0</v>
      </c>
    </row>
    <row r="147" customFormat="false" ht="12.75" hidden="true" customHeight="false" outlineLevel="0" collapsed="false">
      <c r="A147" s="333"/>
      <c r="B147" s="334"/>
      <c r="C147" s="334"/>
      <c r="D147" s="334"/>
      <c r="E147" s="334"/>
      <c r="F147" s="334"/>
      <c r="G147" s="334"/>
      <c r="H147" s="334"/>
      <c r="I147" s="335" t="n">
        <v>42271</v>
      </c>
      <c r="J147" s="336" t="s">
        <v>651</v>
      </c>
      <c r="K147" s="337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06"/>
      <c r="W147" s="337"/>
      <c r="X147" s="337"/>
      <c r="Y147" s="337"/>
      <c r="Z147" s="337"/>
      <c r="AA147" s="337"/>
      <c r="AB147" s="337"/>
      <c r="AC147" s="337"/>
      <c r="AD147" s="337"/>
      <c r="AE147" s="337"/>
      <c r="AF147" s="337"/>
      <c r="AG147" s="340"/>
      <c r="AH147" s="337"/>
      <c r="AI147" s="337"/>
      <c r="AJ147" s="338" t="n">
        <v>2036.03</v>
      </c>
      <c r="AK147" s="337" t="n">
        <v>10000</v>
      </c>
      <c r="AL147" s="337" t="n">
        <v>55000</v>
      </c>
      <c r="AM147" s="337"/>
      <c r="AN147" s="338" t="n">
        <f aca="false">SUM(AK147+AL147-AM147)</f>
        <v>65000</v>
      </c>
      <c r="AO147" s="306" t="n">
        <f aca="false">SUM(AN147/$AN$2)</f>
        <v>8626.98254695069</v>
      </c>
      <c r="AP147" s="338" t="n">
        <v>65000</v>
      </c>
      <c r="AQ147" s="338"/>
      <c r="AR147" s="306" t="n">
        <f aca="false">SUM(AP147/$AN$2)</f>
        <v>8626.98254695069</v>
      </c>
      <c r="AS147" s="306"/>
      <c r="AT147" s="306"/>
      <c r="AU147" s="306"/>
      <c r="AV147" s="306"/>
      <c r="AW147" s="306" t="n">
        <f aca="false">SUM(AR147+AU147-AV147)</f>
        <v>8626.98254695069</v>
      </c>
      <c r="AX147" s="338"/>
      <c r="AY147" s="338"/>
      <c r="AZ147" s="338" t="n">
        <v>8626.98</v>
      </c>
      <c r="BA147" s="338"/>
      <c r="BB147" s="338"/>
      <c r="BC147" s="338"/>
      <c r="BD147" s="338" t="n">
        <f aca="false">SUM(AX147+AY147+AZ147+BA147+BB147+BC147)</f>
        <v>8626.98</v>
      </c>
      <c r="BE147" s="338" t="n">
        <f aca="false">SUM(AW147-BD147)</f>
        <v>0.00254695069270383</v>
      </c>
      <c r="BF147" s="338" t="n">
        <f aca="false">SUM(BE147-AW147)</f>
        <v>-8626.98</v>
      </c>
      <c r="BG147" s="338" t="n">
        <v>360</v>
      </c>
      <c r="BH147" s="338"/>
      <c r="BI147" s="338"/>
      <c r="BJ147" s="338"/>
      <c r="BK147" s="338"/>
      <c r="BL147" s="338"/>
      <c r="BM147" s="307" t="n">
        <v>0</v>
      </c>
    </row>
    <row r="148" customFormat="false" ht="12.75" hidden="true" customHeight="false" outlineLevel="0" collapsed="false">
      <c r="A148" s="333"/>
      <c r="B148" s="334"/>
      <c r="C148" s="334"/>
      <c r="D148" s="334"/>
      <c r="E148" s="334"/>
      <c r="F148" s="334"/>
      <c r="G148" s="334"/>
      <c r="H148" s="334"/>
      <c r="I148" s="335" t="n">
        <v>42273</v>
      </c>
      <c r="J148" s="336" t="s">
        <v>652</v>
      </c>
      <c r="K148" s="337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06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40"/>
      <c r="AH148" s="337"/>
      <c r="AI148" s="337"/>
      <c r="AJ148" s="338"/>
      <c r="AK148" s="337"/>
      <c r="AL148" s="337"/>
      <c r="AM148" s="337"/>
      <c r="AN148" s="338"/>
      <c r="AO148" s="306" t="n">
        <f aca="false">SUM(AN148/$AN$2)</f>
        <v>0</v>
      </c>
      <c r="AP148" s="338" t="n">
        <v>150000</v>
      </c>
      <c r="AQ148" s="338"/>
      <c r="AR148" s="306" t="n">
        <f aca="false">SUM(AP148/$AN$2)</f>
        <v>19908.4212621939</v>
      </c>
      <c r="AS148" s="306"/>
      <c r="AT148" s="306"/>
      <c r="AU148" s="306"/>
      <c r="AV148" s="306"/>
      <c r="AW148" s="306" t="n">
        <f aca="false">SUM(AR148+AU148-AV148)</f>
        <v>19908.4212621939</v>
      </c>
      <c r="AX148" s="338"/>
      <c r="AY148" s="338"/>
      <c r="AZ148" s="338" t="n">
        <v>10106.62</v>
      </c>
      <c r="BA148" s="338"/>
      <c r="BB148" s="338" t="n">
        <v>201.35</v>
      </c>
      <c r="BC148" s="338" t="n">
        <v>9600.45</v>
      </c>
      <c r="BD148" s="338" t="n">
        <f aca="false">SUM(AX148+AY148+AZ148+BA148+BB148+BC148)</f>
        <v>19908.42</v>
      </c>
      <c r="BE148" s="338" t="n">
        <f aca="false">SUM(AW148-BD148)</f>
        <v>0.00126219390585902</v>
      </c>
      <c r="BF148" s="338" t="n">
        <f aca="false">SUM(BE148-AW148)</f>
        <v>-19908.42</v>
      </c>
      <c r="BG148" s="338"/>
      <c r="BH148" s="338" t="n">
        <v>0</v>
      </c>
      <c r="BI148" s="338" t="n">
        <v>33000</v>
      </c>
      <c r="BJ148" s="338" t="n">
        <v>0</v>
      </c>
      <c r="BK148" s="338"/>
      <c r="BL148" s="338"/>
      <c r="BM148" s="307" t="n">
        <f aca="false">SUM(BJ148/BI148*100)</f>
        <v>0</v>
      </c>
    </row>
    <row r="149" customFormat="false" ht="12.75" hidden="true" customHeight="false" outlineLevel="0" collapsed="false">
      <c r="A149" s="333"/>
      <c r="B149" s="334"/>
      <c r="C149" s="334"/>
      <c r="D149" s="334"/>
      <c r="E149" s="334"/>
      <c r="F149" s="334"/>
      <c r="G149" s="334"/>
      <c r="H149" s="334"/>
      <c r="I149" s="335" t="n">
        <v>42274</v>
      </c>
      <c r="J149" s="336" t="s">
        <v>653</v>
      </c>
      <c r="K149" s="337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06"/>
      <c r="W149" s="337"/>
      <c r="X149" s="337"/>
      <c r="Y149" s="337"/>
      <c r="Z149" s="337"/>
      <c r="AA149" s="337"/>
      <c r="AB149" s="337"/>
      <c r="AC149" s="337" t="n">
        <v>20000</v>
      </c>
      <c r="AD149" s="337" t="n">
        <v>20000</v>
      </c>
      <c r="AE149" s="337"/>
      <c r="AF149" s="337"/>
      <c r="AG149" s="340" t="n">
        <f aca="false">SUM(AD149+AE149-AF149)</f>
        <v>20000</v>
      </c>
      <c r="AH149" s="337" t="n">
        <v>20527.5</v>
      </c>
      <c r="AI149" s="337" t="n">
        <v>32000</v>
      </c>
      <c r="AJ149" s="338" t="n">
        <v>7973.18</v>
      </c>
      <c r="AK149" s="337" t="n">
        <v>30000</v>
      </c>
      <c r="AL149" s="337" t="n">
        <v>20000</v>
      </c>
      <c r="AM149" s="337"/>
      <c r="AN149" s="338" t="n">
        <f aca="false">SUM(AK149+AL149-AM149)</f>
        <v>50000</v>
      </c>
      <c r="AO149" s="306" t="n">
        <f aca="false">SUM(AN149/$AN$2)</f>
        <v>6636.1404207313</v>
      </c>
      <c r="AP149" s="338" t="n">
        <v>50000</v>
      </c>
      <c r="AQ149" s="338"/>
      <c r="AR149" s="306" t="n">
        <f aca="false">SUM(AP149/$AN$2)</f>
        <v>6636.1404207313</v>
      </c>
      <c r="AS149" s="306" t="n">
        <v>24056.45</v>
      </c>
      <c r="AT149" s="306" t="n">
        <v>24056.45</v>
      </c>
      <c r="AU149" s="306"/>
      <c r="AV149" s="306"/>
      <c r="AW149" s="306" t="n">
        <f aca="false">SUM(AR149+AU149-AV149)</f>
        <v>6636.1404207313</v>
      </c>
      <c r="AX149" s="338"/>
      <c r="AY149" s="338"/>
      <c r="AZ149" s="338" t="n">
        <v>6636.14</v>
      </c>
      <c r="BA149" s="338"/>
      <c r="BB149" s="338"/>
      <c r="BC149" s="338"/>
      <c r="BD149" s="338" t="n">
        <f aca="false">SUM(AX149+AY149+AZ149+BA149+BB149+BC149)</f>
        <v>6636.14</v>
      </c>
      <c r="BE149" s="338" t="n">
        <f aca="false">SUM(AW149-BD149)</f>
        <v>0.000420731302256172</v>
      </c>
      <c r="BF149" s="338" t="n">
        <f aca="false">SUM(BE149-AW149)</f>
        <v>-6636.14</v>
      </c>
      <c r="BG149" s="338" t="n">
        <v>24056.45</v>
      </c>
      <c r="BH149" s="338" t="n">
        <v>24056.45</v>
      </c>
      <c r="BI149" s="338" t="n">
        <v>0</v>
      </c>
      <c r="BJ149" s="338" t="n">
        <v>0</v>
      </c>
      <c r="BK149" s="338"/>
      <c r="BL149" s="338"/>
      <c r="BM149" s="307" t="n">
        <v>0</v>
      </c>
    </row>
    <row r="150" customFormat="false" ht="12.75" hidden="true" customHeight="false" outlineLevel="0" collapsed="false">
      <c r="A150" s="333"/>
      <c r="B150" s="334" t="s">
        <v>640</v>
      </c>
      <c r="C150" s="334"/>
      <c r="D150" s="334"/>
      <c r="E150" s="334"/>
      <c r="F150" s="334"/>
      <c r="G150" s="334"/>
      <c r="H150" s="334"/>
      <c r="I150" s="335" t="n">
        <v>426</v>
      </c>
      <c r="J150" s="336" t="s">
        <v>654</v>
      </c>
      <c r="K150" s="337"/>
      <c r="L150" s="337"/>
      <c r="M150" s="337"/>
      <c r="N150" s="337"/>
      <c r="O150" s="337"/>
      <c r="P150" s="337"/>
      <c r="Q150" s="337"/>
      <c r="R150" s="337"/>
      <c r="S150" s="337"/>
      <c r="T150" s="337"/>
      <c r="U150" s="337"/>
      <c r="V150" s="306"/>
      <c r="W150" s="337"/>
      <c r="X150" s="337" t="n">
        <f aca="false">SUM(X151:X153)</f>
        <v>100000</v>
      </c>
      <c r="Y150" s="337" t="n">
        <f aca="false">SUM(Y151:Y153)</f>
        <v>115000</v>
      </c>
      <c r="Z150" s="337" t="n">
        <f aca="false">SUM(Z151:Z153)</f>
        <v>115000</v>
      </c>
      <c r="AA150" s="337" t="n">
        <f aca="false">SUM(AA151:AA153)</f>
        <v>15000</v>
      </c>
      <c r="AB150" s="337" t="n">
        <f aca="false">SUM(AB151:AB153)</f>
        <v>81000</v>
      </c>
      <c r="AC150" s="337" t="n">
        <f aca="false">SUM(AC151:AC153)</f>
        <v>15000</v>
      </c>
      <c r="AD150" s="337" t="n">
        <f aca="false">SUM(AD151:AD153)</f>
        <v>15000</v>
      </c>
      <c r="AE150" s="337" t="n">
        <f aca="false">SUM(AE151:AE153)</f>
        <v>0</v>
      </c>
      <c r="AF150" s="337" t="n">
        <f aca="false">SUM(AF151:AF153)</f>
        <v>0</v>
      </c>
      <c r="AG150" s="337" t="n">
        <f aca="false">SUM(AG151:AG153)</f>
        <v>15000</v>
      </c>
      <c r="AH150" s="337" t="n">
        <f aca="false">SUM(AH151:AH153)</f>
        <v>0</v>
      </c>
      <c r="AI150" s="337" t="n">
        <f aca="false">SUM(AI151:AI153)</f>
        <v>0</v>
      </c>
      <c r="AJ150" s="338" t="n">
        <v>0</v>
      </c>
      <c r="AK150" s="337" t="n">
        <v>0</v>
      </c>
      <c r="AL150" s="337"/>
      <c r="AM150" s="337"/>
      <c r="AN150" s="338" t="n">
        <f aca="false">SUM(AK150+AL150-AM150)</f>
        <v>0</v>
      </c>
      <c r="AO150" s="306" t="n">
        <f aca="false">SUM(AN150/$AN$2)</f>
        <v>0</v>
      </c>
      <c r="AP150" s="338"/>
      <c r="AQ150" s="338"/>
      <c r="AR150" s="306" t="n">
        <f aca="false">SUM(AP150/$AN$2)</f>
        <v>0</v>
      </c>
      <c r="AS150" s="306"/>
      <c r="AT150" s="306"/>
      <c r="AU150" s="306"/>
      <c r="AV150" s="306"/>
      <c r="AW150" s="306" t="n">
        <f aca="false">SUM(AR150+AU150-AV150)</f>
        <v>0</v>
      </c>
      <c r="AX150" s="338"/>
      <c r="AY150" s="338"/>
      <c r="AZ150" s="338"/>
      <c r="BA150" s="338"/>
      <c r="BB150" s="338"/>
      <c r="BC150" s="338"/>
      <c r="BD150" s="338" t="n">
        <f aca="false">SUM(AX150+AY150+AZ150+BA150+BB150+BC150)</f>
        <v>0</v>
      </c>
      <c r="BE150" s="338" t="n">
        <f aca="false">SUM(AW150-BD150)</f>
        <v>0</v>
      </c>
      <c r="BF150" s="338" t="n">
        <f aca="false">SUM(BE150-AW150)</f>
        <v>0</v>
      </c>
      <c r="BG150" s="338"/>
      <c r="BH150" s="338"/>
      <c r="BI150" s="338"/>
      <c r="BJ150" s="338"/>
      <c r="BK150" s="338"/>
      <c r="BL150" s="338"/>
      <c r="BM150" s="307" t="n">
        <v>0</v>
      </c>
    </row>
    <row r="151" customFormat="false" ht="12.75" hidden="true" customHeight="false" outlineLevel="0" collapsed="false">
      <c r="A151" s="333"/>
      <c r="B151" s="334"/>
      <c r="C151" s="334"/>
      <c r="D151" s="334"/>
      <c r="E151" s="334"/>
      <c r="F151" s="334"/>
      <c r="G151" s="334"/>
      <c r="H151" s="334"/>
      <c r="I151" s="335" t="n">
        <v>42621</v>
      </c>
      <c r="J151" s="336" t="s">
        <v>655</v>
      </c>
      <c r="K151" s="337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06"/>
      <c r="W151" s="337"/>
      <c r="X151" s="337"/>
      <c r="Y151" s="337" t="n">
        <v>15000</v>
      </c>
      <c r="Z151" s="337" t="n">
        <v>15000</v>
      </c>
      <c r="AA151" s="337" t="n">
        <v>15000</v>
      </c>
      <c r="AB151" s="337" t="n">
        <v>6000</v>
      </c>
      <c r="AC151" s="337" t="n">
        <v>15000</v>
      </c>
      <c r="AD151" s="337" t="n">
        <v>15000</v>
      </c>
      <c r="AE151" s="337"/>
      <c r="AF151" s="337"/>
      <c r="AG151" s="340" t="n">
        <f aca="false">SUM(AC151+AE151-AF151)</f>
        <v>15000</v>
      </c>
      <c r="AH151" s="337"/>
      <c r="AI151" s="337" t="n">
        <v>0</v>
      </c>
      <c r="AJ151" s="338" t="n">
        <v>0</v>
      </c>
      <c r="AK151" s="337"/>
      <c r="AL151" s="337"/>
      <c r="AM151" s="337"/>
      <c r="AN151" s="338" t="n">
        <f aca="false">SUM(AK151+AL151-AM151)</f>
        <v>0</v>
      </c>
      <c r="AO151" s="306" t="n">
        <f aca="false">SUM(AN151/$AN$2)</f>
        <v>0</v>
      </c>
      <c r="AP151" s="338"/>
      <c r="AQ151" s="338"/>
      <c r="AR151" s="306" t="n">
        <f aca="false">SUM(AP151/$AN$2)</f>
        <v>0</v>
      </c>
      <c r="AS151" s="306"/>
      <c r="AT151" s="306"/>
      <c r="AU151" s="306"/>
      <c r="AV151" s="306"/>
      <c r="AW151" s="306" t="n">
        <f aca="false">SUM(AR151+AU151-AV151)</f>
        <v>0</v>
      </c>
      <c r="AX151" s="338"/>
      <c r="AY151" s="338"/>
      <c r="AZ151" s="338"/>
      <c r="BA151" s="338"/>
      <c r="BB151" s="338"/>
      <c r="BC151" s="338"/>
      <c r="BD151" s="338" t="n">
        <f aca="false">SUM(AX151+AY151+AZ151+BA151+BB151+BC151)</f>
        <v>0</v>
      </c>
      <c r="BE151" s="338" t="n">
        <f aca="false">SUM(AW151-BD151)</f>
        <v>0</v>
      </c>
      <c r="BF151" s="338" t="n">
        <f aca="false">SUM(BE151-AW151)</f>
        <v>0</v>
      </c>
      <c r="BG151" s="338"/>
      <c r="BH151" s="338"/>
      <c r="BI151" s="338"/>
      <c r="BJ151" s="338"/>
      <c r="BK151" s="338"/>
      <c r="BL151" s="338"/>
      <c r="BM151" s="307" t="e">
        <f aca="false">SUM(BJ151/BI151*100)</f>
        <v>#DIV/0!</v>
      </c>
    </row>
    <row r="152" customFormat="false" ht="12.75" hidden="true" customHeight="false" outlineLevel="0" collapsed="false">
      <c r="A152" s="333"/>
      <c r="B152" s="334"/>
      <c r="C152" s="334"/>
      <c r="D152" s="334"/>
      <c r="E152" s="334"/>
      <c r="F152" s="334"/>
      <c r="G152" s="334"/>
      <c r="H152" s="334"/>
      <c r="I152" s="335" t="n">
        <v>42639</v>
      </c>
      <c r="J152" s="336" t="s">
        <v>656</v>
      </c>
      <c r="K152" s="337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06"/>
      <c r="W152" s="337"/>
      <c r="X152" s="337"/>
      <c r="Y152" s="337"/>
      <c r="Z152" s="337"/>
      <c r="AA152" s="337"/>
      <c r="AB152" s="337"/>
      <c r="AC152" s="337"/>
      <c r="AD152" s="337"/>
      <c r="AE152" s="337"/>
      <c r="AF152" s="337"/>
      <c r="AG152" s="340" t="n">
        <f aca="false">SUM(AC152+AE152-AF152)</f>
        <v>0</v>
      </c>
      <c r="AH152" s="337"/>
      <c r="AI152" s="337"/>
      <c r="AJ152" s="338"/>
      <c r="AK152" s="337"/>
      <c r="AL152" s="337"/>
      <c r="AM152" s="337"/>
      <c r="AN152" s="338" t="n">
        <f aca="false">SUM(AK152+AL152-AM152)</f>
        <v>0</v>
      </c>
      <c r="AO152" s="306" t="n">
        <f aca="false">SUM(AN152/$AN$2)</f>
        <v>0</v>
      </c>
      <c r="AP152" s="338"/>
      <c r="AQ152" s="338"/>
      <c r="AR152" s="306" t="n">
        <f aca="false">SUM(AP152/$AN$2)</f>
        <v>0</v>
      </c>
      <c r="AS152" s="306"/>
      <c r="AT152" s="306"/>
      <c r="AU152" s="306"/>
      <c r="AV152" s="306"/>
      <c r="AW152" s="306" t="n">
        <f aca="false">SUM(AR152+AU152-AV152)</f>
        <v>0</v>
      </c>
      <c r="AX152" s="338"/>
      <c r="AY152" s="338"/>
      <c r="AZ152" s="338"/>
      <c r="BA152" s="338"/>
      <c r="BB152" s="338"/>
      <c r="BC152" s="338"/>
      <c r="BD152" s="338" t="n">
        <f aca="false">SUM(AX152+AY152+AZ152+BA152+BB152+BC152)</f>
        <v>0</v>
      </c>
      <c r="BE152" s="338" t="n">
        <f aca="false">SUM(AW152-BD152)</f>
        <v>0</v>
      </c>
      <c r="BF152" s="338" t="n">
        <f aca="false">SUM(BE152-AW152)</f>
        <v>0</v>
      </c>
      <c r="BG152" s="338"/>
      <c r="BH152" s="338"/>
      <c r="BI152" s="338"/>
      <c r="BJ152" s="338"/>
      <c r="BK152" s="338"/>
      <c r="BL152" s="338"/>
      <c r="BM152" s="307" t="e">
        <f aca="false">SUM(BJ152/BI152*100)</f>
        <v>#DIV/0!</v>
      </c>
    </row>
    <row r="153" customFormat="false" ht="12.75" hidden="true" customHeight="false" outlineLevel="0" collapsed="false">
      <c r="A153" s="333"/>
      <c r="B153" s="334"/>
      <c r="C153" s="334"/>
      <c r="D153" s="334"/>
      <c r="E153" s="334"/>
      <c r="F153" s="334"/>
      <c r="G153" s="334"/>
      <c r="H153" s="334"/>
      <c r="I153" s="335" t="n">
        <v>42637</v>
      </c>
      <c r="J153" s="336" t="s">
        <v>657</v>
      </c>
      <c r="K153" s="337"/>
      <c r="L153" s="337"/>
      <c r="M153" s="337"/>
      <c r="N153" s="337"/>
      <c r="O153" s="337"/>
      <c r="P153" s="337"/>
      <c r="Q153" s="337"/>
      <c r="R153" s="337"/>
      <c r="S153" s="337"/>
      <c r="T153" s="337"/>
      <c r="U153" s="337"/>
      <c r="V153" s="306"/>
      <c r="W153" s="337"/>
      <c r="X153" s="337" t="n">
        <v>100000</v>
      </c>
      <c r="Y153" s="337" t="n">
        <v>100000</v>
      </c>
      <c r="Z153" s="337" t="n">
        <v>100000</v>
      </c>
      <c r="AA153" s="337"/>
      <c r="AB153" s="337" t="n">
        <v>75000</v>
      </c>
      <c r="AC153" s="337"/>
      <c r="AD153" s="337"/>
      <c r="AE153" s="337"/>
      <c r="AF153" s="337"/>
      <c r="AG153" s="340" t="n">
        <f aca="false">SUM(AC153+AE153-AF153)</f>
        <v>0</v>
      </c>
      <c r="AH153" s="337"/>
      <c r="AI153" s="337"/>
      <c r="AJ153" s="338"/>
      <c r="AK153" s="337"/>
      <c r="AL153" s="337"/>
      <c r="AM153" s="337"/>
      <c r="AN153" s="338" t="n">
        <f aca="false">SUM(AK153+AL153-AM153)</f>
        <v>0</v>
      </c>
      <c r="AO153" s="306" t="n">
        <f aca="false">SUM(AN153/$AN$2)</f>
        <v>0</v>
      </c>
      <c r="AP153" s="338"/>
      <c r="AQ153" s="338"/>
      <c r="AR153" s="306" t="n">
        <f aca="false">SUM(AP153/$AN$2)</f>
        <v>0</v>
      </c>
      <c r="AS153" s="306"/>
      <c r="AT153" s="306"/>
      <c r="AU153" s="306"/>
      <c r="AV153" s="306"/>
      <c r="AW153" s="306" t="n">
        <f aca="false">SUM(AR153+AU153-AV153)</f>
        <v>0</v>
      </c>
      <c r="AX153" s="338"/>
      <c r="AY153" s="338"/>
      <c r="AZ153" s="338"/>
      <c r="BA153" s="338"/>
      <c r="BB153" s="338"/>
      <c r="BC153" s="338"/>
      <c r="BD153" s="338" t="n">
        <f aca="false">SUM(AX153+AY153+AZ153+BA153+BB153+BC153)</f>
        <v>0</v>
      </c>
      <c r="BE153" s="338" t="n">
        <f aca="false">SUM(AW153-BD153)</f>
        <v>0</v>
      </c>
      <c r="BF153" s="338" t="n">
        <f aca="false">SUM(BE153-AW153)</f>
        <v>0</v>
      </c>
      <c r="BG153" s="338"/>
      <c r="BH153" s="338"/>
      <c r="BI153" s="338"/>
      <c r="BJ153" s="338"/>
      <c r="BK153" s="338"/>
      <c r="BL153" s="338"/>
      <c r="BM153" s="307" t="e">
        <f aca="false">SUM(BJ153/BI153*100)</f>
        <v>#DIV/0!</v>
      </c>
    </row>
    <row r="154" customFormat="false" ht="12.75" hidden="true" customHeight="false" outlineLevel="0" collapsed="false">
      <c r="A154" s="308" t="s">
        <v>658</v>
      </c>
      <c r="B154" s="303"/>
      <c r="C154" s="303"/>
      <c r="D154" s="303"/>
      <c r="E154" s="303"/>
      <c r="F154" s="303"/>
      <c r="G154" s="303"/>
      <c r="H154" s="303"/>
      <c r="I154" s="304" t="s">
        <v>659</v>
      </c>
      <c r="J154" s="305" t="s">
        <v>660</v>
      </c>
      <c r="K154" s="306" t="e">
        <f aca="false">SUM(K155+K162+#REF!)</f>
        <v>#REF!</v>
      </c>
      <c r="L154" s="306" t="e">
        <f aca="false">SUM(L155+L162+#REF!)</f>
        <v>#REF!</v>
      </c>
      <c r="M154" s="306" t="e">
        <f aca="false">SUM(M155+M162+#REF!)</f>
        <v>#REF!</v>
      </c>
      <c r="N154" s="306" t="n">
        <f aca="false">SUM(N155+N162)</f>
        <v>43000</v>
      </c>
      <c r="O154" s="306" t="n">
        <f aca="false">SUM(O155+O162)</f>
        <v>43000</v>
      </c>
      <c r="P154" s="306" t="n">
        <f aca="false">SUM(P155+P162)</f>
        <v>31000</v>
      </c>
      <c r="Q154" s="306" t="n">
        <f aca="false">SUM(Q155+Q162)</f>
        <v>31000</v>
      </c>
      <c r="R154" s="306" t="n">
        <f aca="false">SUM(R155+R162)</f>
        <v>0</v>
      </c>
      <c r="S154" s="306" t="n">
        <f aca="false">SUM(S155+S162)</f>
        <v>31000</v>
      </c>
      <c r="T154" s="306" t="n">
        <f aca="false">SUM(T155+T162)</f>
        <v>0</v>
      </c>
      <c r="U154" s="306" t="n">
        <f aca="false">SUM(U155+U162)</f>
        <v>0</v>
      </c>
      <c r="V154" s="306" t="n">
        <f aca="false">SUM(V155+V162)</f>
        <v>200</v>
      </c>
      <c r="W154" s="306" t="n">
        <f aca="false">SUM(W155+W162)</f>
        <v>31000</v>
      </c>
      <c r="X154" s="306" t="n">
        <f aca="false">SUM(X155+X162)</f>
        <v>88000</v>
      </c>
      <c r="Y154" s="306" t="n">
        <f aca="false">SUM(Y155+Y162)</f>
        <v>88000</v>
      </c>
      <c r="Z154" s="306" t="n">
        <f aca="false">SUM(Z155+Z162)</f>
        <v>88000</v>
      </c>
      <c r="AA154" s="306" t="n">
        <f aca="false">SUM(AA155+AA162)</f>
        <v>93000</v>
      </c>
      <c r="AB154" s="306" t="n">
        <f aca="false">SUM(AB155+AB162)</f>
        <v>0</v>
      </c>
      <c r="AC154" s="306" t="n">
        <f aca="false">SUM(AC155+AC162)</f>
        <v>115000</v>
      </c>
      <c r="AD154" s="306" t="n">
        <f aca="false">SUM(AD155+AD162)</f>
        <v>95000</v>
      </c>
      <c r="AE154" s="306" t="n">
        <f aca="false">SUM(AE155+AE162)</f>
        <v>0</v>
      </c>
      <c r="AF154" s="306" t="n">
        <f aca="false">SUM(AF155+AF162)</f>
        <v>0</v>
      </c>
      <c r="AG154" s="306" t="n">
        <f aca="false">SUM(AG155+AG162)</f>
        <v>95000</v>
      </c>
      <c r="AH154" s="306" t="n">
        <f aca="false">SUM(AH155+AH162)</f>
        <v>4997.09</v>
      </c>
      <c r="AI154" s="306" t="n">
        <f aca="false">SUM(AI155+AI162)</f>
        <v>60000</v>
      </c>
      <c r="AJ154" s="306" t="n">
        <f aca="false">SUM(AJ155+AJ162)</f>
        <v>0</v>
      </c>
      <c r="AK154" s="306" t="n">
        <f aca="false">SUM(AK155+AK162)</f>
        <v>60000</v>
      </c>
      <c r="AL154" s="306" t="n">
        <f aca="false">SUM(AL155+AL162)</f>
        <v>0</v>
      </c>
      <c r="AM154" s="306" t="n">
        <f aca="false">SUM(AM155+AM162)</f>
        <v>0</v>
      </c>
      <c r="AN154" s="306" t="n">
        <f aca="false">SUM(AN155+AN162)</f>
        <v>60000</v>
      </c>
      <c r="AO154" s="306" t="n">
        <f aca="false">SUM(AN154/$AN$2)</f>
        <v>7963.36850487756</v>
      </c>
      <c r="AP154" s="306" t="n">
        <f aca="false">SUM(AP155+AP162)</f>
        <v>60000</v>
      </c>
      <c r="AQ154" s="306" t="n">
        <f aca="false">SUM(AQ155+AQ162)</f>
        <v>0</v>
      </c>
      <c r="AR154" s="306" t="n">
        <f aca="false">SUM(AP154/$AN$2)</f>
        <v>7963.36850487756</v>
      </c>
      <c r="AS154" s="306"/>
      <c r="AT154" s="306" t="n">
        <f aca="false">SUM(AT155+AT162)</f>
        <v>0</v>
      </c>
      <c r="AU154" s="306" t="n">
        <f aca="false">SUM(AU155+AU162)</f>
        <v>0</v>
      </c>
      <c r="AV154" s="306" t="n">
        <f aca="false">SUM(AV155+AV162)</f>
        <v>0</v>
      </c>
      <c r="AW154" s="306" t="n">
        <f aca="false">SUM(AR154+AU154-AV154)</f>
        <v>7963.36850487756</v>
      </c>
      <c r="AX154" s="338"/>
      <c r="AY154" s="338"/>
      <c r="AZ154" s="338"/>
      <c r="BA154" s="338"/>
      <c r="BB154" s="338"/>
      <c r="BC154" s="338"/>
      <c r="BD154" s="338" t="n">
        <f aca="false">SUM(AX154+AY154+AZ154+BA154+BB154+BC154)</f>
        <v>0</v>
      </c>
      <c r="BE154" s="338" t="n">
        <f aca="false">SUM(AW154-BD154)</f>
        <v>7963.36850487756</v>
      </c>
      <c r="BF154" s="338" t="n">
        <f aca="false">SUM(BE154-AW154)</f>
        <v>0</v>
      </c>
      <c r="BG154" s="338" t="n">
        <f aca="false">SUM(BG155+BG162)</f>
        <v>2805.68</v>
      </c>
      <c r="BH154" s="338" t="n">
        <f aca="false">SUM(BH155+BH162)</f>
        <v>0</v>
      </c>
      <c r="BI154" s="338" t="n">
        <f aca="false">SUM(BI155+BI162)</f>
        <v>7980</v>
      </c>
      <c r="BJ154" s="338" t="n">
        <f aca="false">SUM(BJ155+BJ162)</f>
        <v>0</v>
      </c>
      <c r="BK154" s="338" t="n">
        <f aca="false">SUM(BK155+BK162)</f>
        <v>8030</v>
      </c>
      <c r="BL154" s="338" t="n">
        <f aca="false">SUM(BL155+BL162)</f>
        <v>8030</v>
      </c>
      <c r="BM154" s="307" t="n">
        <f aca="false">SUM(BJ154/BI154*100)</f>
        <v>0</v>
      </c>
    </row>
    <row r="155" customFormat="false" ht="12.75" hidden="true" customHeight="false" outlineLevel="0" collapsed="false">
      <c r="A155" s="333" t="s">
        <v>661</v>
      </c>
      <c r="B155" s="334"/>
      <c r="C155" s="334"/>
      <c r="D155" s="334"/>
      <c r="E155" s="334"/>
      <c r="F155" s="334"/>
      <c r="G155" s="334"/>
      <c r="H155" s="334"/>
      <c r="I155" s="335" t="s">
        <v>533</v>
      </c>
      <c r="J155" s="336" t="s">
        <v>662</v>
      </c>
      <c r="K155" s="337" t="e">
        <f aca="false">SUM(K156)</f>
        <v>#REF!</v>
      </c>
      <c r="L155" s="337" t="e">
        <f aca="false">SUM(L156)</f>
        <v>#REF!</v>
      </c>
      <c r="M155" s="337" t="e">
        <f aca="false">SUM(M156)</f>
        <v>#REF!</v>
      </c>
      <c r="N155" s="337" t="n">
        <f aca="false">SUM(N156)</f>
        <v>40000</v>
      </c>
      <c r="O155" s="337" t="n">
        <f aca="false">SUM(O156)</f>
        <v>40000</v>
      </c>
      <c r="P155" s="337" t="n">
        <f aca="false">SUM(P156)</f>
        <v>28000</v>
      </c>
      <c r="Q155" s="337" t="n">
        <f aca="false">SUM(Q156)</f>
        <v>28000</v>
      </c>
      <c r="R155" s="337" t="n">
        <f aca="false">SUM(R156)</f>
        <v>0</v>
      </c>
      <c r="S155" s="337" t="n">
        <f aca="false">SUM(S156)</f>
        <v>28000</v>
      </c>
      <c r="T155" s="337" t="n">
        <f aca="false">SUM(T156)</f>
        <v>0</v>
      </c>
      <c r="U155" s="337" t="n">
        <f aca="false">SUM(U156)</f>
        <v>0</v>
      </c>
      <c r="V155" s="337" t="n">
        <f aca="false">SUM(V156)</f>
        <v>100</v>
      </c>
      <c r="W155" s="337" t="n">
        <f aca="false">SUM(W156)</f>
        <v>28000</v>
      </c>
      <c r="X155" s="337" t="n">
        <f aca="false">SUM(X156)</f>
        <v>85000</v>
      </c>
      <c r="Y155" s="337" t="n">
        <f aca="false">SUM(Y156)</f>
        <v>85000</v>
      </c>
      <c r="Z155" s="337" t="n">
        <f aca="false">SUM(Z156)</f>
        <v>85000</v>
      </c>
      <c r="AA155" s="337" t="n">
        <f aca="false">SUM(AA156)</f>
        <v>85000</v>
      </c>
      <c r="AB155" s="337" t="n">
        <f aca="false">SUM(AB156)</f>
        <v>0</v>
      </c>
      <c r="AC155" s="337" t="n">
        <f aca="false">SUM(AC156)</f>
        <v>85000</v>
      </c>
      <c r="AD155" s="337" t="n">
        <f aca="false">SUM(AD156)</f>
        <v>85000</v>
      </c>
      <c r="AE155" s="337" t="n">
        <f aca="false">SUM(AE156)</f>
        <v>0</v>
      </c>
      <c r="AF155" s="337" t="n">
        <f aca="false">SUM(AF156)</f>
        <v>0</v>
      </c>
      <c r="AG155" s="337" t="n">
        <f aca="false">SUM(AG156)</f>
        <v>85000</v>
      </c>
      <c r="AH155" s="337" t="n">
        <f aca="false">SUM(AH156)</f>
        <v>0</v>
      </c>
      <c r="AI155" s="337" t="n">
        <f aca="false">SUM(AI156)</f>
        <v>50000</v>
      </c>
      <c r="AJ155" s="337" t="n">
        <f aca="false">SUM(AJ156)</f>
        <v>0</v>
      </c>
      <c r="AK155" s="337" t="n">
        <f aca="false">SUM(AK156)</f>
        <v>50000</v>
      </c>
      <c r="AL155" s="337" t="n">
        <f aca="false">SUM(AL156)</f>
        <v>0</v>
      </c>
      <c r="AM155" s="337" t="n">
        <f aca="false">SUM(AM156)</f>
        <v>0</v>
      </c>
      <c r="AN155" s="337" t="n">
        <f aca="false">SUM(AN156)</f>
        <v>50000</v>
      </c>
      <c r="AO155" s="306" t="n">
        <f aca="false">SUM(AN155/$AN$2)</f>
        <v>6636.1404207313</v>
      </c>
      <c r="AP155" s="337" t="n">
        <f aca="false">SUM(AP156)</f>
        <v>50000</v>
      </c>
      <c r="AQ155" s="337" t="n">
        <f aca="false">SUM(AQ156)</f>
        <v>0</v>
      </c>
      <c r="AR155" s="306" t="n">
        <f aca="false">SUM(AP155/$AN$2)</f>
        <v>6636.1404207313</v>
      </c>
      <c r="AS155" s="306"/>
      <c r="AT155" s="306" t="n">
        <f aca="false">SUM(AT156)</f>
        <v>0</v>
      </c>
      <c r="AU155" s="306" t="n">
        <f aca="false">SUM(AU156)</f>
        <v>0</v>
      </c>
      <c r="AV155" s="306" t="n">
        <f aca="false">SUM(AV156)</f>
        <v>0</v>
      </c>
      <c r="AW155" s="306" t="n">
        <f aca="false">SUM(AR155+AU155-AV155)</f>
        <v>6636.1404207313</v>
      </c>
      <c r="AX155" s="338"/>
      <c r="AY155" s="338"/>
      <c r="AZ155" s="338"/>
      <c r="BA155" s="338"/>
      <c r="BB155" s="338"/>
      <c r="BC155" s="338"/>
      <c r="BD155" s="338" t="n">
        <f aca="false">SUM(AX155+AY155+AZ155+BA155+BB155+BC155)</f>
        <v>0</v>
      </c>
      <c r="BE155" s="338" t="n">
        <f aca="false">SUM(AW155-BD155)</f>
        <v>6636.1404207313</v>
      </c>
      <c r="BF155" s="338" t="n">
        <f aca="false">SUM(BE155-AW155)</f>
        <v>0</v>
      </c>
      <c r="BG155" s="338" t="n">
        <f aca="false">SUM(BG158)</f>
        <v>2805.68</v>
      </c>
      <c r="BH155" s="338" t="n">
        <f aca="false">SUM(BH158)</f>
        <v>0</v>
      </c>
      <c r="BI155" s="338" t="n">
        <f aca="false">SUM(BI158)</f>
        <v>6650</v>
      </c>
      <c r="BJ155" s="338" t="n">
        <f aca="false">SUM(BJ158)</f>
        <v>0</v>
      </c>
      <c r="BK155" s="338" t="n">
        <f aca="false">SUM(BK158)</f>
        <v>6700</v>
      </c>
      <c r="BL155" s="338" t="n">
        <f aca="false">SUM(BL158)</f>
        <v>6700</v>
      </c>
      <c r="BM155" s="307" t="n">
        <f aca="false">SUM(BJ155/BI155*100)</f>
        <v>0</v>
      </c>
    </row>
    <row r="156" customFormat="false" ht="12.75" hidden="true" customHeight="false" outlineLevel="0" collapsed="false">
      <c r="A156" s="333"/>
      <c r="B156" s="334"/>
      <c r="C156" s="334"/>
      <c r="D156" s="334"/>
      <c r="E156" s="334"/>
      <c r="F156" s="334"/>
      <c r="G156" s="334"/>
      <c r="H156" s="334"/>
      <c r="I156" s="335" t="s">
        <v>663</v>
      </c>
      <c r="J156" s="336"/>
      <c r="K156" s="337" t="e">
        <f aca="false">SUM(K158)</f>
        <v>#REF!</v>
      </c>
      <c r="L156" s="337" t="e">
        <f aca="false">SUM(L158)</f>
        <v>#REF!</v>
      </c>
      <c r="M156" s="337" t="e">
        <f aca="false">SUM(M158)</f>
        <v>#REF!</v>
      </c>
      <c r="N156" s="337" t="n">
        <f aca="false">SUM(N158)</f>
        <v>40000</v>
      </c>
      <c r="O156" s="337" t="n">
        <f aca="false">SUM(O158)</f>
        <v>40000</v>
      </c>
      <c r="P156" s="337" t="n">
        <f aca="false">SUM(P158)</f>
        <v>28000</v>
      </c>
      <c r="Q156" s="337" t="n">
        <f aca="false">SUM(Q158)</f>
        <v>28000</v>
      </c>
      <c r="R156" s="337" t="n">
        <f aca="false">SUM(R158)</f>
        <v>0</v>
      </c>
      <c r="S156" s="337" t="n">
        <f aca="false">SUM(S158)</f>
        <v>28000</v>
      </c>
      <c r="T156" s="337" t="n">
        <f aca="false">SUM(T158)</f>
        <v>0</v>
      </c>
      <c r="U156" s="337" t="n">
        <f aca="false">SUM(U158)</f>
        <v>0</v>
      </c>
      <c r="V156" s="337" t="n">
        <f aca="false">SUM(V158)</f>
        <v>100</v>
      </c>
      <c r="W156" s="337" t="n">
        <f aca="false">SUM(W158)</f>
        <v>28000</v>
      </c>
      <c r="X156" s="337" t="n">
        <f aca="false">SUM(X158)</f>
        <v>85000</v>
      </c>
      <c r="Y156" s="337" t="n">
        <f aca="false">SUM(Y158)</f>
        <v>85000</v>
      </c>
      <c r="Z156" s="337" t="n">
        <f aca="false">SUM(Z158)</f>
        <v>85000</v>
      </c>
      <c r="AA156" s="337" t="n">
        <f aca="false">SUM(AA158)</f>
        <v>85000</v>
      </c>
      <c r="AB156" s="337" t="n">
        <f aca="false">SUM(AB158)</f>
        <v>0</v>
      </c>
      <c r="AC156" s="337" t="n">
        <f aca="false">SUM(AC158)</f>
        <v>85000</v>
      </c>
      <c r="AD156" s="337" t="n">
        <f aca="false">SUM(AD158)</f>
        <v>85000</v>
      </c>
      <c r="AE156" s="337" t="n">
        <f aca="false">SUM(AE158)</f>
        <v>0</v>
      </c>
      <c r="AF156" s="337" t="n">
        <f aca="false">SUM(AF158)</f>
        <v>0</v>
      </c>
      <c r="AG156" s="337" t="n">
        <f aca="false">SUM(AG158)</f>
        <v>85000</v>
      </c>
      <c r="AH156" s="337" t="n">
        <f aca="false">SUM(AH158)</f>
        <v>0</v>
      </c>
      <c r="AI156" s="337" t="n">
        <f aca="false">SUM(AI158)</f>
        <v>50000</v>
      </c>
      <c r="AJ156" s="337" t="n">
        <f aca="false">SUM(AJ158)</f>
        <v>0</v>
      </c>
      <c r="AK156" s="337" t="n">
        <f aca="false">SUM(AK158)</f>
        <v>50000</v>
      </c>
      <c r="AL156" s="337" t="n">
        <f aca="false">SUM(AL158)</f>
        <v>0</v>
      </c>
      <c r="AM156" s="337" t="n">
        <f aca="false">SUM(AM158)</f>
        <v>0</v>
      </c>
      <c r="AN156" s="337" t="n">
        <f aca="false">SUM(AN158)</f>
        <v>50000</v>
      </c>
      <c r="AO156" s="306" t="n">
        <f aca="false">SUM(AN156/$AN$2)</f>
        <v>6636.1404207313</v>
      </c>
      <c r="AP156" s="337" t="n">
        <f aca="false">SUM(AP158)</f>
        <v>50000</v>
      </c>
      <c r="AQ156" s="337" t="n">
        <f aca="false">SUM(AQ158)</f>
        <v>0</v>
      </c>
      <c r="AR156" s="306" t="n">
        <f aca="false">SUM(AP156/$AN$2)</f>
        <v>6636.1404207313</v>
      </c>
      <c r="AS156" s="306"/>
      <c r="AT156" s="306" t="n">
        <f aca="false">SUM(AT158)</f>
        <v>0</v>
      </c>
      <c r="AU156" s="306" t="n">
        <f aca="false">SUM(AU158)</f>
        <v>0</v>
      </c>
      <c r="AV156" s="306" t="n">
        <f aca="false">SUM(AV158)</f>
        <v>0</v>
      </c>
      <c r="AW156" s="306" t="n">
        <f aca="false">SUM(AR156+AU156-AV156)</f>
        <v>6636.1404207313</v>
      </c>
      <c r="AX156" s="338"/>
      <c r="AY156" s="338"/>
      <c r="AZ156" s="338"/>
      <c r="BA156" s="338"/>
      <c r="BB156" s="338"/>
      <c r="BC156" s="338"/>
      <c r="BD156" s="338" t="n">
        <f aca="false">SUM(AX156+AY156+AZ156+BA156+BB156+BC156)</f>
        <v>0</v>
      </c>
      <c r="BE156" s="338" t="n">
        <f aca="false">SUM(AW156-BD156)</f>
        <v>6636.1404207313</v>
      </c>
      <c r="BF156" s="338" t="n">
        <f aca="false">SUM(BE156-AW156)</f>
        <v>0</v>
      </c>
      <c r="BG156" s="338"/>
      <c r="BH156" s="338" t="n">
        <f aca="false">SUM(BH159)</f>
        <v>0</v>
      </c>
      <c r="BI156" s="338" t="n">
        <f aca="false">SUM(BI159)</f>
        <v>6650</v>
      </c>
      <c r="BJ156" s="338" t="n">
        <f aca="false">SUM(BJ159)</f>
        <v>0</v>
      </c>
      <c r="BK156" s="338" t="n">
        <f aca="false">SUM(BK159)</f>
        <v>6700</v>
      </c>
      <c r="BL156" s="338" t="n">
        <f aca="false">SUM(BL159)</f>
        <v>6700</v>
      </c>
      <c r="BM156" s="307" t="n">
        <f aca="false">SUM(BJ156/BI156*100)</f>
        <v>0</v>
      </c>
    </row>
    <row r="157" customFormat="false" ht="12.75" hidden="true" customHeight="false" outlineLevel="0" collapsed="false">
      <c r="A157" s="333"/>
      <c r="B157" s="334" t="s">
        <v>537</v>
      </c>
      <c r="C157" s="334"/>
      <c r="D157" s="334"/>
      <c r="E157" s="334"/>
      <c r="F157" s="334"/>
      <c r="G157" s="334"/>
      <c r="H157" s="334"/>
      <c r="I157" s="335" t="s">
        <v>538</v>
      </c>
      <c r="J157" s="336" t="s">
        <v>75</v>
      </c>
      <c r="K157" s="337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  <c r="AL157" s="337"/>
      <c r="AM157" s="337"/>
      <c r="AN157" s="337"/>
      <c r="AO157" s="306" t="n">
        <f aca="false">SUM(AN157/$AN$2)</f>
        <v>0</v>
      </c>
      <c r="AP157" s="337" t="n">
        <v>50000</v>
      </c>
      <c r="AQ157" s="337" t="n">
        <v>50000</v>
      </c>
      <c r="AR157" s="306" t="n">
        <f aca="false">SUM(AP157/$AN$2)</f>
        <v>6636.1404207313</v>
      </c>
      <c r="AS157" s="306"/>
      <c r="AT157" s="306" t="n">
        <v>50000</v>
      </c>
      <c r="AU157" s="306"/>
      <c r="AV157" s="306"/>
      <c r="AW157" s="306" t="n">
        <f aca="false">SUM(AR157+AU157-AV157)</f>
        <v>6636.1404207313</v>
      </c>
      <c r="AX157" s="338"/>
      <c r="AY157" s="338"/>
      <c r="AZ157" s="338"/>
      <c r="BA157" s="338"/>
      <c r="BB157" s="338"/>
      <c r="BC157" s="338"/>
      <c r="BD157" s="338" t="n">
        <f aca="false">SUM(AX157+AY157+AZ157+BA157+BB157+BC157)</f>
        <v>0</v>
      </c>
      <c r="BE157" s="338" t="n">
        <f aca="false">SUM(AW157-BD157)</f>
        <v>6636.1404207313</v>
      </c>
      <c r="BF157" s="338" t="n">
        <f aca="false">SUM(BE157-AW157)</f>
        <v>0</v>
      </c>
      <c r="BG157" s="338"/>
      <c r="BH157" s="338" t="n">
        <v>0</v>
      </c>
      <c r="BI157" s="338" t="n">
        <v>6650</v>
      </c>
      <c r="BJ157" s="338"/>
      <c r="BK157" s="338" t="n">
        <v>6700</v>
      </c>
      <c r="BL157" s="338" t="n">
        <v>6700</v>
      </c>
      <c r="BM157" s="307" t="n">
        <f aca="false">SUM(BJ157/BI157*100)</f>
        <v>0</v>
      </c>
    </row>
    <row r="158" customFormat="false" ht="12.75" hidden="true" customHeight="false" outlineLevel="0" collapsed="false">
      <c r="A158" s="308"/>
      <c r="B158" s="303"/>
      <c r="C158" s="303"/>
      <c r="D158" s="303"/>
      <c r="E158" s="303"/>
      <c r="F158" s="303"/>
      <c r="G158" s="303"/>
      <c r="H158" s="303"/>
      <c r="I158" s="304" t="n">
        <v>3</v>
      </c>
      <c r="J158" s="305" t="s">
        <v>234</v>
      </c>
      <c r="K158" s="306" t="e">
        <f aca="false">SUM(K159)</f>
        <v>#REF!</v>
      </c>
      <c r="L158" s="306" t="e">
        <f aca="false">SUM(L159)</f>
        <v>#REF!</v>
      </c>
      <c r="M158" s="306" t="e">
        <f aca="false">SUM(M159)</f>
        <v>#REF!</v>
      </c>
      <c r="N158" s="306" t="n">
        <f aca="false">SUM(N159)</f>
        <v>40000</v>
      </c>
      <c r="O158" s="306" t="n">
        <f aca="false">SUM(O159)</f>
        <v>40000</v>
      </c>
      <c r="P158" s="306" t="n">
        <f aca="false">SUM(P159)</f>
        <v>28000</v>
      </c>
      <c r="Q158" s="306" t="n">
        <f aca="false">SUM(Q159)</f>
        <v>28000</v>
      </c>
      <c r="R158" s="306" t="n">
        <f aca="false">SUM(R159)</f>
        <v>0</v>
      </c>
      <c r="S158" s="306" t="n">
        <f aca="false">SUM(S159)</f>
        <v>28000</v>
      </c>
      <c r="T158" s="306" t="n">
        <f aca="false">SUM(T159)</f>
        <v>0</v>
      </c>
      <c r="U158" s="306" t="n">
        <f aca="false">SUM(U159)</f>
        <v>0</v>
      </c>
      <c r="V158" s="306" t="n">
        <f aca="false">SUM(V159)</f>
        <v>100</v>
      </c>
      <c r="W158" s="306" t="n">
        <f aca="false">SUM(W159)</f>
        <v>28000</v>
      </c>
      <c r="X158" s="306" t="n">
        <f aca="false">SUM(X159)</f>
        <v>85000</v>
      </c>
      <c r="Y158" s="306" t="n">
        <f aca="false">SUM(Y159)</f>
        <v>85000</v>
      </c>
      <c r="Z158" s="306" t="n">
        <f aca="false">SUM(Z159)</f>
        <v>85000</v>
      </c>
      <c r="AA158" s="306" t="n">
        <f aca="false">SUM(AA159)</f>
        <v>85000</v>
      </c>
      <c r="AB158" s="306" t="n">
        <f aca="false">SUM(AB159)</f>
        <v>0</v>
      </c>
      <c r="AC158" s="306" t="n">
        <f aca="false">SUM(AC159)</f>
        <v>85000</v>
      </c>
      <c r="AD158" s="306" t="n">
        <f aca="false">SUM(AD159)</f>
        <v>85000</v>
      </c>
      <c r="AE158" s="306" t="n">
        <f aca="false">SUM(AE159)</f>
        <v>0</v>
      </c>
      <c r="AF158" s="306" t="n">
        <f aca="false">SUM(AF159)</f>
        <v>0</v>
      </c>
      <c r="AG158" s="306" t="n">
        <f aca="false">SUM(AG159)</f>
        <v>85000</v>
      </c>
      <c r="AH158" s="306" t="n">
        <f aca="false">SUM(AH159)</f>
        <v>0</v>
      </c>
      <c r="AI158" s="306" t="n">
        <f aca="false">SUM(AI159)</f>
        <v>50000</v>
      </c>
      <c r="AJ158" s="306" t="n">
        <f aca="false">SUM(AJ159)</f>
        <v>0</v>
      </c>
      <c r="AK158" s="306" t="n">
        <f aca="false">SUM(AK159)</f>
        <v>50000</v>
      </c>
      <c r="AL158" s="306" t="n">
        <f aca="false">SUM(AL159)</f>
        <v>0</v>
      </c>
      <c r="AM158" s="306" t="n">
        <f aca="false">SUM(AM159)</f>
        <v>0</v>
      </c>
      <c r="AN158" s="306" t="n">
        <f aca="false">SUM(AN159)</f>
        <v>50000</v>
      </c>
      <c r="AO158" s="306" t="n">
        <f aca="false">SUM(AN158/$AN$2)</f>
        <v>6636.1404207313</v>
      </c>
      <c r="AP158" s="306" t="n">
        <f aca="false">SUM(AP159)</f>
        <v>50000</v>
      </c>
      <c r="AQ158" s="306" t="n">
        <f aca="false">SUM(AQ159)</f>
        <v>0</v>
      </c>
      <c r="AR158" s="306" t="n">
        <f aca="false">SUM(AP158/$AN$2)</f>
        <v>6636.1404207313</v>
      </c>
      <c r="AS158" s="306"/>
      <c r="AT158" s="306" t="n">
        <f aca="false">SUM(AT159)</f>
        <v>0</v>
      </c>
      <c r="AU158" s="306" t="n">
        <f aca="false">SUM(AU159)</f>
        <v>0</v>
      </c>
      <c r="AV158" s="306" t="n">
        <f aca="false">SUM(AV159)</f>
        <v>0</v>
      </c>
      <c r="AW158" s="306" t="n">
        <f aca="false">SUM(AR158+AU158-AV158)</f>
        <v>6636.1404207313</v>
      </c>
      <c r="AX158" s="338"/>
      <c r="AY158" s="338"/>
      <c r="AZ158" s="338"/>
      <c r="BA158" s="338"/>
      <c r="BB158" s="338"/>
      <c r="BC158" s="338"/>
      <c r="BD158" s="338" t="n">
        <f aca="false">SUM(AX158+AY158+AZ158+BA158+BB158+BC158)</f>
        <v>0</v>
      </c>
      <c r="BE158" s="338" t="n">
        <f aca="false">SUM(AW158-BD158)</f>
        <v>6636.1404207313</v>
      </c>
      <c r="BF158" s="338" t="n">
        <f aca="false">SUM(BE158-AW158)</f>
        <v>0</v>
      </c>
      <c r="BG158" s="338" t="n">
        <f aca="false">SUM(BG159)</f>
        <v>2805.68</v>
      </c>
      <c r="BH158" s="338" t="n">
        <f aca="false">SUM(BH159)</f>
        <v>0</v>
      </c>
      <c r="BI158" s="338" t="n">
        <f aca="false">SUM(BI159)</f>
        <v>6650</v>
      </c>
      <c r="BJ158" s="338" t="n">
        <f aca="false">SUM(BJ159)</f>
        <v>0</v>
      </c>
      <c r="BK158" s="338" t="n">
        <f aca="false">SUM(BK159)</f>
        <v>6700</v>
      </c>
      <c r="BL158" s="338" t="n">
        <f aca="false">SUM(BL159)</f>
        <v>6700</v>
      </c>
      <c r="BM158" s="307" t="n">
        <f aca="false">SUM(BJ158/BI158*100)</f>
        <v>0</v>
      </c>
    </row>
    <row r="159" customFormat="false" ht="12.75" hidden="true" customHeight="false" outlineLevel="0" collapsed="false">
      <c r="A159" s="308"/>
      <c r="B159" s="303" t="s">
        <v>538</v>
      </c>
      <c r="C159" s="303"/>
      <c r="D159" s="303"/>
      <c r="E159" s="303"/>
      <c r="F159" s="303"/>
      <c r="G159" s="303"/>
      <c r="H159" s="303"/>
      <c r="I159" s="304" t="n">
        <v>38</v>
      </c>
      <c r="J159" s="305" t="s">
        <v>545</v>
      </c>
      <c r="K159" s="306" t="e">
        <f aca="false">SUM(K160)</f>
        <v>#REF!</v>
      </c>
      <c r="L159" s="306" t="e">
        <f aca="false">SUM(L160)</f>
        <v>#REF!</v>
      </c>
      <c r="M159" s="306" t="e">
        <f aca="false">SUM(M160)</f>
        <v>#REF!</v>
      </c>
      <c r="N159" s="306" t="n">
        <f aca="false">SUM(N160)</f>
        <v>40000</v>
      </c>
      <c r="O159" s="306" t="n">
        <f aca="false">SUM(O160)</f>
        <v>40000</v>
      </c>
      <c r="P159" s="306" t="n">
        <f aca="false">SUM(P160)</f>
        <v>28000</v>
      </c>
      <c r="Q159" s="306" t="n">
        <f aca="false">SUM(Q160)</f>
        <v>28000</v>
      </c>
      <c r="R159" s="306" t="n">
        <f aca="false">SUM(R160)</f>
        <v>0</v>
      </c>
      <c r="S159" s="306" t="n">
        <f aca="false">SUM(S160)</f>
        <v>28000</v>
      </c>
      <c r="T159" s="306" t="n">
        <f aca="false">SUM(T160)</f>
        <v>0</v>
      </c>
      <c r="U159" s="306" t="n">
        <f aca="false">SUM(U160)</f>
        <v>0</v>
      </c>
      <c r="V159" s="306" t="n">
        <f aca="false">SUM(V160)</f>
        <v>100</v>
      </c>
      <c r="W159" s="306" t="n">
        <f aca="false">SUM(W160)</f>
        <v>28000</v>
      </c>
      <c r="X159" s="306" t="n">
        <f aca="false">SUM(X160)</f>
        <v>85000</v>
      </c>
      <c r="Y159" s="306" t="n">
        <f aca="false">SUM(Y160)</f>
        <v>85000</v>
      </c>
      <c r="Z159" s="306" t="n">
        <f aca="false">SUM(Z160)</f>
        <v>85000</v>
      </c>
      <c r="AA159" s="306" t="n">
        <f aca="false">SUM(AA160)</f>
        <v>85000</v>
      </c>
      <c r="AB159" s="306" t="n">
        <f aca="false">SUM(AB160)</f>
        <v>0</v>
      </c>
      <c r="AC159" s="306" t="n">
        <f aca="false">SUM(AC160)</f>
        <v>85000</v>
      </c>
      <c r="AD159" s="306" t="n">
        <f aca="false">SUM(AD160)</f>
        <v>85000</v>
      </c>
      <c r="AE159" s="306" t="n">
        <f aca="false">SUM(AE160)</f>
        <v>0</v>
      </c>
      <c r="AF159" s="306" t="n">
        <f aca="false">SUM(AF160)</f>
        <v>0</v>
      </c>
      <c r="AG159" s="306" t="n">
        <f aca="false">SUM(AG160)</f>
        <v>85000</v>
      </c>
      <c r="AH159" s="306" t="n">
        <f aca="false">SUM(AH160)</f>
        <v>0</v>
      </c>
      <c r="AI159" s="306" t="n">
        <f aca="false">SUM(AI160)</f>
        <v>50000</v>
      </c>
      <c r="AJ159" s="306" t="n">
        <f aca="false">SUM(AJ160)</f>
        <v>0</v>
      </c>
      <c r="AK159" s="306" t="n">
        <f aca="false">SUM(AK160)</f>
        <v>50000</v>
      </c>
      <c r="AL159" s="306" t="n">
        <f aca="false">SUM(AL160)</f>
        <v>0</v>
      </c>
      <c r="AM159" s="306" t="n">
        <f aca="false">SUM(AM160)</f>
        <v>0</v>
      </c>
      <c r="AN159" s="306" t="n">
        <f aca="false">SUM(AN160)</f>
        <v>50000</v>
      </c>
      <c r="AO159" s="306" t="n">
        <f aca="false">SUM(AN159/$AN$2)</f>
        <v>6636.1404207313</v>
      </c>
      <c r="AP159" s="306" t="n">
        <f aca="false">SUM(AP160)</f>
        <v>50000</v>
      </c>
      <c r="AQ159" s="306"/>
      <c r="AR159" s="306" t="n">
        <f aca="false">SUM(AP159/$AN$2)</f>
        <v>6636.1404207313</v>
      </c>
      <c r="AS159" s="306"/>
      <c r="AT159" s="306" t="n">
        <f aca="false">SUM(AT160)</f>
        <v>0</v>
      </c>
      <c r="AU159" s="306" t="n">
        <f aca="false">SUM(AU160)</f>
        <v>0</v>
      </c>
      <c r="AV159" s="306" t="n">
        <f aca="false">SUM(AV160)</f>
        <v>0</v>
      </c>
      <c r="AW159" s="306" t="n">
        <f aca="false">SUM(AR159+AU159-AV159)</f>
        <v>6636.1404207313</v>
      </c>
      <c r="AX159" s="338"/>
      <c r="AY159" s="338"/>
      <c r="AZ159" s="338"/>
      <c r="BA159" s="338"/>
      <c r="BB159" s="338"/>
      <c r="BC159" s="338"/>
      <c r="BD159" s="338" t="n">
        <f aca="false">SUM(AX159+AY159+AZ159+BA159+BB159+BC159)</f>
        <v>0</v>
      </c>
      <c r="BE159" s="338" t="n">
        <f aca="false">SUM(AW159-BD159)</f>
        <v>6636.1404207313</v>
      </c>
      <c r="BF159" s="338" t="n">
        <f aca="false">SUM(BE159-AW159)</f>
        <v>0</v>
      </c>
      <c r="BG159" s="338" t="n">
        <f aca="false">SUM(BG249)</f>
        <v>2805.68</v>
      </c>
      <c r="BH159" s="338" t="n">
        <f aca="false">SUM(BH160)</f>
        <v>0</v>
      </c>
      <c r="BI159" s="338" t="n">
        <f aca="false">SUM(BI160)</f>
        <v>6650</v>
      </c>
      <c r="BJ159" s="338" t="n">
        <f aca="false">SUM(BJ160)</f>
        <v>0</v>
      </c>
      <c r="BK159" s="338" t="n">
        <v>6700</v>
      </c>
      <c r="BL159" s="338" t="n">
        <v>6700</v>
      </c>
      <c r="BM159" s="307" t="n">
        <f aca="false">SUM(BJ159/BI159*100)</f>
        <v>0</v>
      </c>
    </row>
    <row r="160" customFormat="false" ht="12.75" hidden="true" customHeight="false" outlineLevel="0" collapsed="false">
      <c r="A160" s="333"/>
      <c r="B160" s="334"/>
      <c r="C160" s="334"/>
      <c r="D160" s="334"/>
      <c r="E160" s="334"/>
      <c r="F160" s="334"/>
      <c r="G160" s="334"/>
      <c r="H160" s="334"/>
      <c r="I160" s="335" t="n">
        <v>381</v>
      </c>
      <c r="J160" s="336" t="s">
        <v>197</v>
      </c>
      <c r="K160" s="337" t="e">
        <f aca="false">SUM(#REF!)</f>
        <v>#REF!</v>
      </c>
      <c r="L160" s="337" t="e">
        <f aca="false">SUM(#REF!)</f>
        <v>#REF!</v>
      </c>
      <c r="M160" s="337" t="e">
        <f aca="false">SUM(#REF!)</f>
        <v>#REF!</v>
      </c>
      <c r="N160" s="337" t="n">
        <f aca="false">SUM(N161:N161)</f>
        <v>40000</v>
      </c>
      <c r="O160" s="337" t="n">
        <f aca="false">SUM(O161:O161)</f>
        <v>40000</v>
      </c>
      <c r="P160" s="337" t="n">
        <f aca="false">SUM(P161:P161)</f>
        <v>28000</v>
      </c>
      <c r="Q160" s="337" t="n">
        <f aca="false">SUM(Q161:Q161)</f>
        <v>28000</v>
      </c>
      <c r="R160" s="337" t="n">
        <f aca="false">SUM(R161:R161)</f>
        <v>0</v>
      </c>
      <c r="S160" s="337" t="n">
        <f aca="false">SUM(S161:S161)</f>
        <v>28000</v>
      </c>
      <c r="T160" s="337" t="n">
        <f aca="false">SUM(T161:T161)</f>
        <v>0</v>
      </c>
      <c r="U160" s="337" t="n">
        <f aca="false">SUM(U161:U161)</f>
        <v>0</v>
      </c>
      <c r="V160" s="337" t="n">
        <f aca="false">SUM(V161:V161)</f>
        <v>100</v>
      </c>
      <c r="W160" s="337" t="n">
        <f aca="false">SUM(W161:W161)</f>
        <v>28000</v>
      </c>
      <c r="X160" s="337" t="n">
        <f aca="false">SUM(X161:X161)</f>
        <v>85000</v>
      </c>
      <c r="Y160" s="337" t="n">
        <f aca="false">SUM(Y161:Y161)</f>
        <v>85000</v>
      </c>
      <c r="Z160" s="337" t="n">
        <f aca="false">SUM(Z161:Z161)</f>
        <v>85000</v>
      </c>
      <c r="AA160" s="337" t="n">
        <f aca="false">SUM(AA161:AA161)</f>
        <v>85000</v>
      </c>
      <c r="AB160" s="337" t="n">
        <f aca="false">SUM(AB161:AB161)</f>
        <v>0</v>
      </c>
      <c r="AC160" s="337" t="n">
        <f aca="false">SUM(AC161:AC161)</f>
        <v>85000</v>
      </c>
      <c r="AD160" s="337" t="n">
        <f aca="false">SUM(AD161:AD161)</f>
        <v>85000</v>
      </c>
      <c r="AE160" s="337" t="n">
        <f aca="false">SUM(AE161:AE161)</f>
        <v>0</v>
      </c>
      <c r="AF160" s="337" t="n">
        <f aca="false">SUM(AF161:AF161)</f>
        <v>0</v>
      </c>
      <c r="AG160" s="337" t="n">
        <f aca="false">SUM(AG161:AG161)</f>
        <v>85000</v>
      </c>
      <c r="AH160" s="337" t="n">
        <f aca="false">SUM(AH161:AH161)</f>
        <v>0</v>
      </c>
      <c r="AI160" s="337" t="n">
        <f aca="false">SUM(AI161:AI161)</f>
        <v>50000</v>
      </c>
      <c r="AJ160" s="337" t="n">
        <f aca="false">SUM(AJ161:AJ161)</f>
        <v>0</v>
      </c>
      <c r="AK160" s="337" t="n">
        <f aca="false">SUM(AK161:AK161)</f>
        <v>50000</v>
      </c>
      <c r="AL160" s="337" t="n">
        <f aca="false">SUM(AL161:AL161)</f>
        <v>0</v>
      </c>
      <c r="AM160" s="337" t="n">
        <f aca="false">SUM(AM161:AM161)</f>
        <v>0</v>
      </c>
      <c r="AN160" s="337" t="n">
        <f aca="false">SUM(AN161:AN161)</f>
        <v>50000</v>
      </c>
      <c r="AO160" s="306" t="n">
        <f aca="false">SUM(AN160/$AN$2)</f>
        <v>6636.1404207313</v>
      </c>
      <c r="AP160" s="337" t="n">
        <f aca="false">SUM(AP161:AP161)</f>
        <v>50000</v>
      </c>
      <c r="AQ160" s="337"/>
      <c r="AR160" s="306" t="n">
        <f aca="false">SUM(AP160/$AN$2)</f>
        <v>6636.1404207313</v>
      </c>
      <c r="AS160" s="306"/>
      <c r="AT160" s="306" t="n">
        <f aca="false">SUM(AT161:AT161)</f>
        <v>0</v>
      </c>
      <c r="AU160" s="306" t="n">
        <f aca="false">SUM(AU161:AU161)</f>
        <v>0</v>
      </c>
      <c r="AV160" s="306" t="n">
        <f aca="false">SUM(AV161:AV161)</f>
        <v>0</v>
      </c>
      <c r="AW160" s="306" t="n">
        <f aca="false">SUM(AR160+AU160-AV160)</f>
        <v>6636.1404207313</v>
      </c>
      <c r="AX160" s="338"/>
      <c r="AY160" s="338"/>
      <c r="AZ160" s="338"/>
      <c r="BA160" s="338"/>
      <c r="BB160" s="338"/>
      <c r="BC160" s="338"/>
      <c r="BD160" s="338" t="n">
        <f aca="false">SUM(AX160+AY160+AZ160+BA160+BB160+BC160)</f>
        <v>0</v>
      </c>
      <c r="BE160" s="338" t="n">
        <f aca="false">SUM(AW160-BD160)</f>
        <v>6636.1404207313</v>
      </c>
      <c r="BF160" s="338" t="n">
        <f aca="false">SUM(BE160-AW160)</f>
        <v>0</v>
      </c>
      <c r="BG160" s="338" t="n">
        <f aca="false">SUM(BG161)</f>
        <v>0</v>
      </c>
      <c r="BH160" s="338" t="n">
        <f aca="false">SUM(BH161)</f>
        <v>0</v>
      </c>
      <c r="BI160" s="338" t="n">
        <f aca="false">SUM(BI161)</f>
        <v>6650</v>
      </c>
      <c r="BJ160" s="338" t="n">
        <f aca="false">SUM(BJ161)</f>
        <v>0</v>
      </c>
      <c r="BK160" s="338"/>
      <c r="BL160" s="338"/>
      <c r="BM160" s="307" t="n">
        <f aca="false">SUM(BJ160/BI160*100)</f>
        <v>0</v>
      </c>
    </row>
    <row r="161" customFormat="false" ht="12.75" hidden="true" customHeight="false" outlineLevel="0" collapsed="false">
      <c r="A161" s="333"/>
      <c r="B161" s="334"/>
      <c r="C161" s="334"/>
      <c r="D161" s="334"/>
      <c r="E161" s="334"/>
      <c r="F161" s="334"/>
      <c r="G161" s="334"/>
      <c r="H161" s="334"/>
      <c r="I161" s="335" t="n">
        <v>38111</v>
      </c>
      <c r="J161" s="336" t="s">
        <v>662</v>
      </c>
      <c r="K161" s="337"/>
      <c r="L161" s="337"/>
      <c r="M161" s="337"/>
      <c r="N161" s="337" t="n">
        <v>40000</v>
      </c>
      <c r="O161" s="337" t="n">
        <v>40000</v>
      </c>
      <c r="P161" s="337" t="n">
        <v>28000</v>
      </c>
      <c r="Q161" s="337" t="n">
        <v>28000</v>
      </c>
      <c r="R161" s="337"/>
      <c r="S161" s="337" t="n">
        <v>28000</v>
      </c>
      <c r="T161" s="337"/>
      <c r="U161" s="337"/>
      <c r="V161" s="306" t="n">
        <f aca="false">S161/P161*100</f>
        <v>100</v>
      </c>
      <c r="W161" s="337" t="n">
        <v>28000</v>
      </c>
      <c r="X161" s="337" t="n">
        <v>85000</v>
      </c>
      <c r="Y161" s="337" t="n">
        <v>85000</v>
      </c>
      <c r="Z161" s="337" t="n">
        <v>85000</v>
      </c>
      <c r="AA161" s="337" t="n">
        <v>85000</v>
      </c>
      <c r="AB161" s="337"/>
      <c r="AC161" s="337" t="n">
        <v>85000</v>
      </c>
      <c r="AD161" s="337" t="n">
        <v>85000</v>
      </c>
      <c r="AE161" s="337"/>
      <c r="AF161" s="337"/>
      <c r="AG161" s="340" t="n">
        <f aca="false">SUM(AC161+AE161-AF161)</f>
        <v>85000</v>
      </c>
      <c r="AH161" s="337"/>
      <c r="AI161" s="337" t="n">
        <v>50000</v>
      </c>
      <c r="AJ161" s="338" t="n">
        <v>0</v>
      </c>
      <c r="AK161" s="337" t="n">
        <v>50000</v>
      </c>
      <c r="AL161" s="337"/>
      <c r="AM161" s="337"/>
      <c r="AN161" s="338" t="n">
        <f aca="false">SUM(AK161+AL161-AM161)</f>
        <v>50000</v>
      </c>
      <c r="AO161" s="306" t="n">
        <f aca="false">SUM(AN161/$AN$2)</f>
        <v>6636.1404207313</v>
      </c>
      <c r="AP161" s="338" t="n">
        <v>50000</v>
      </c>
      <c r="AQ161" s="338"/>
      <c r="AR161" s="306" t="n">
        <f aca="false">SUM(AP161/$AN$2)</f>
        <v>6636.1404207313</v>
      </c>
      <c r="AS161" s="306"/>
      <c r="AT161" s="306"/>
      <c r="AU161" s="306"/>
      <c r="AV161" s="306"/>
      <c r="AW161" s="306" t="n">
        <f aca="false">SUM(AR161+AU161-AV161)</f>
        <v>6636.1404207313</v>
      </c>
      <c r="AX161" s="338" t="n">
        <v>6636.14</v>
      </c>
      <c r="AY161" s="338"/>
      <c r="AZ161" s="338"/>
      <c r="BA161" s="338"/>
      <c r="BB161" s="338"/>
      <c r="BC161" s="338"/>
      <c r="BD161" s="338" t="n">
        <f aca="false">SUM(AX161+AY161+AZ161+BA161+BB161+BC161)</f>
        <v>6636.14</v>
      </c>
      <c r="BE161" s="338" t="n">
        <f aca="false">SUM(AW161-BD161)</f>
        <v>0.000420731302256172</v>
      </c>
      <c r="BF161" s="338" t="n">
        <f aca="false">SUM(BE161-AW161)</f>
        <v>-6636.14</v>
      </c>
      <c r="BG161" s="338"/>
      <c r="BH161" s="338" t="n">
        <v>0</v>
      </c>
      <c r="BI161" s="338" t="n">
        <v>6650</v>
      </c>
      <c r="BJ161" s="338" t="n">
        <v>0</v>
      </c>
      <c r="BK161" s="338"/>
      <c r="BL161" s="338"/>
      <c r="BM161" s="307" t="n">
        <f aca="false">SUM(BJ161/BI161*100)</f>
        <v>0</v>
      </c>
    </row>
    <row r="162" customFormat="false" ht="12.75" hidden="true" customHeight="false" outlineLevel="0" collapsed="false">
      <c r="A162" s="333" t="s">
        <v>664</v>
      </c>
      <c r="B162" s="334"/>
      <c r="C162" s="334"/>
      <c r="D162" s="334"/>
      <c r="E162" s="334"/>
      <c r="F162" s="334"/>
      <c r="G162" s="334"/>
      <c r="H162" s="334"/>
      <c r="I162" s="335" t="s">
        <v>533</v>
      </c>
      <c r="J162" s="336" t="s">
        <v>665</v>
      </c>
      <c r="K162" s="337" t="n">
        <f aca="false">SUM(K163)</f>
        <v>0</v>
      </c>
      <c r="L162" s="337" t="n">
        <f aca="false">SUM(L163)</f>
        <v>3000</v>
      </c>
      <c r="M162" s="337" t="n">
        <f aca="false">SUM(M163)</f>
        <v>3000</v>
      </c>
      <c r="N162" s="337" t="n">
        <f aca="false">SUM(N163)</f>
        <v>3000</v>
      </c>
      <c r="O162" s="337" t="n">
        <f aca="false">SUM(O163)</f>
        <v>3000</v>
      </c>
      <c r="P162" s="337" t="n">
        <f aca="false">SUM(P163)</f>
        <v>3000</v>
      </c>
      <c r="Q162" s="337" t="n">
        <f aca="false">SUM(Q163)</f>
        <v>3000</v>
      </c>
      <c r="R162" s="337" t="n">
        <f aca="false">SUM(R163)</f>
        <v>0</v>
      </c>
      <c r="S162" s="337" t="n">
        <f aca="false">SUM(S163)</f>
        <v>3000</v>
      </c>
      <c r="T162" s="337" t="n">
        <f aca="false">SUM(T163)</f>
        <v>0</v>
      </c>
      <c r="U162" s="337" t="n">
        <f aca="false">SUM(U163)</f>
        <v>0</v>
      </c>
      <c r="V162" s="337" t="n">
        <f aca="false">SUM(V163)</f>
        <v>100</v>
      </c>
      <c r="W162" s="337" t="n">
        <f aca="false">SUM(W163)</f>
        <v>3000</v>
      </c>
      <c r="X162" s="337" t="n">
        <f aca="false">SUM(X163)</f>
        <v>3000</v>
      </c>
      <c r="Y162" s="337" t="n">
        <f aca="false">SUM(Y163)</f>
        <v>3000</v>
      </c>
      <c r="Z162" s="337" t="n">
        <f aca="false">SUM(Z163)</f>
        <v>3000</v>
      </c>
      <c r="AA162" s="337" t="n">
        <f aca="false">SUM(AA163)</f>
        <v>8000</v>
      </c>
      <c r="AB162" s="337" t="n">
        <f aca="false">SUM(AB163)</f>
        <v>0</v>
      </c>
      <c r="AC162" s="337" t="n">
        <f aca="false">SUM(AC163)</f>
        <v>30000</v>
      </c>
      <c r="AD162" s="337" t="n">
        <f aca="false">SUM(AD163)</f>
        <v>10000</v>
      </c>
      <c r="AE162" s="337" t="n">
        <f aca="false">SUM(AE163)</f>
        <v>0</v>
      </c>
      <c r="AF162" s="337" t="n">
        <f aca="false">SUM(AF163)</f>
        <v>0</v>
      </c>
      <c r="AG162" s="337" t="n">
        <f aca="false">SUM(AG163)</f>
        <v>10000</v>
      </c>
      <c r="AH162" s="337" t="n">
        <f aca="false">SUM(AH163)</f>
        <v>4997.09</v>
      </c>
      <c r="AI162" s="337" t="n">
        <f aca="false">SUM(AI163)</f>
        <v>10000</v>
      </c>
      <c r="AJ162" s="337" t="n">
        <f aca="false">SUM(AJ163)</f>
        <v>0</v>
      </c>
      <c r="AK162" s="337" t="n">
        <f aca="false">SUM(AK163)</f>
        <v>10000</v>
      </c>
      <c r="AL162" s="337" t="n">
        <f aca="false">SUM(AL163)</f>
        <v>0</v>
      </c>
      <c r="AM162" s="337" t="n">
        <f aca="false">SUM(AM163)</f>
        <v>0</v>
      </c>
      <c r="AN162" s="337" t="n">
        <f aca="false">SUM(AN163)</f>
        <v>10000</v>
      </c>
      <c r="AO162" s="306" t="n">
        <f aca="false">SUM(AN162/$AN$2)</f>
        <v>1327.22808414626</v>
      </c>
      <c r="AP162" s="337" t="n">
        <f aca="false">SUM(AP163)</f>
        <v>10000</v>
      </c>
      <c r="AQ162" s="337" t="n">
        <f aca="false">SUM(AQ163)</f>
        <v>0</v>
      </c>
      <c r="AR162" s="306" t="n">
        <f aca="false">SUM(AP162/$AN$2)</f>
        <v>1327.22808414626</v>
      </c>
      <c r="AS162" s="306"/>
      <c r="AT162" s="306" t="n">
        <f aca="false">SUM(AT163)</f>
        <v>0</v>
      </c>
      <c r="AU162" s="306" t="n">
        <f aca="false">SUM(AU163)</f>
        <v>0</v>
      </c>
      <c r="AV162" s="306" t="n">
        <f aca="false">SUM(AV163)</f>
        <v>0</v>
      </c>
      <c r="AW162" s="306" t="n">
        <f aca="false">SUM(AR162+AU162-AV162)</f>
        <v>1327.22808414626</v>
      </c>
      <c r="AX162" s="338"/>
      <c r="AY162" s="338"/>
      <c r="AZ162" s="338"/>
      <c r="BA162" s="338"/>
      <c r="BB162" s="338"/>
      <c r="BC162" s="338"/>
      <c r="BD162" s="338" t="n">
        <f aca="false">SUM(AX162+AY162+AZ162+BA162+BB162+BC162)</f>
        <v>0</v>
      </c>
      <c r="BE162" s="338" t="n">
        <f aca="false">SUM(AW162-BD162)</f>
        <v>1327.22808414626</v>
      </c>
      <c r="BF162" s="338" t="n">
        <f aca="false">SUM(BE162-AW162)</f>
        <v>0</v>
      </c>
      <c r="BG162" s="338" t="n">
        <f aca="false">SUM(BG166)</f>
        <v>0</v>
      </c>
      <c r="BH162" s="338" t="n">
        <f aca="false">SUM(BH166)</f>
        <v>0</v>
      </c>
      <c r="BI162" s="338" t="n">
        <f aca="false">SUM(BI166)</f>
        <v>1330</v>
      </c>
      <c r="BJ162" s="338" t="n">
        <v>0</v>
      </c>
      <c r="BK162" s="338" t="n">
        <f aca="false">SUM(BK166)</f>
        <v>1330</v>
      </c>
      <c r="BL162" s="338" t="n">
        <f aca="false">SUM(BL166)</f>
        <v>1330</v>
      </c>
      <c r="BM162" s="307" t="n">
        <f aca="false">SUM(BJ162/BI162*100)</f>
        <v>0</v>
      </c>
    </row>
    <row r="163" customFormat="false" ht="12.75" hidden="true" customHeight="false" outlineLevel="0" collapsed="false">
      <c r="A163" s="333"/>
      <c r="B163" s="334"/>
      <c r="C163" s="334"/>
      <c r="D163" s="334"/>
      <c r="E163" s="334"/>
      <c r="F163" s="334"/>
      <c r="G163" s="334"/>
      <c r="H163" s="334"/>
      <c r="I163" s="335" t="s">
        <v>666</v>
      </c>
      <c r="J163" s="336"/>
      <c r="K163" s="337" t="n">
        <f aca="false">SUM(K166)</f>
        <v>0</v>
      </c>
      <c r="L163" s="337" t="n">
        <f aca="false">SUM(L166)</f>
        <v>3000</v>
      </c>
      <c r="M163" s="337" t="n">
        <f aca="false">SUM(M166)</f>
        <v>3000</v>
      </c>
      <c r="N163" s="337" t="n">
        <f aca="false">SUM(N166)</f>
        <v>3000</v>
      </c>
      <c r="O163" s="337" t="n">
        <f aca="false">SUM(O166)</f>
        <v>3000</v>
      </c>
      <c r="P163" s="337" t="n">
        <f aca="false">SUM(P166)</f>
        <v>3000</v>
      </c>
      <c r="Q163" s="337" t="n">
        <f aca="false">SUM(Q166)</f>
        <v>3000</v>
      </c>
      <c r="R163" s="337" t="n">
        <f aca="false">SUM(R166)</f>
        <v>0</v>
      </c>
      <c r="S163" s="337" t="n">
        <f aca="false">SUM(S166)</f>
        <v>3000</v>
      </c>
      <c r="T163" s="337" t="n">
        <f aca="false">SUM(T166)</f>
        <v>0</v>
      </c>
      <c r="U163" s="337" t="n">
        <f aca="false">SUM(U166)</f>
        <v>0</v>
      </c>
      <c r="V163" s="337" t="n">
        <f aca="false">SUM(V166)</f>
        <v>100</v>
      </c>
      <c r="W163" s="337" t="n">
        <f aca="false">SUM(W166)</f>
        <v>3000</v>
      </c>
      <c r="X163" s="337" t="n">
        <f aca="false">SUM(X166)</f>
        <v>3000</v>
      </c>
      <c r="Y163" s="337" t="n">
        <f aca="false">SUM(Y166)</f>
        <v>3000</v>
      </c>
      <c r="Z163" s="337" t="n">
        <f aca="false">SUM(Z166)</f>
        <v>3000</v>
      </c>
      <c r="AA163" s="337" t="n">
        <f aca="false">SUM(AA166)</f>
        <v>8000</v>
      </c>
      <c r="AB163" s="337" t="n">
        <f aca="false">SUM(AB166)</f>
        <v>0</v>
      </c>
      <c r="AC163" s="337" t="n">
        <f aca="false">SUM(AC166)</f>
        <v>30000</v>
      </c>
      <c r="AD163" s="337" t="n">
        <f aca="false">SUM(AD166)</f>
        <v>10000</v>
      </c>
      <c r="AE163" s="337" t="n">
        <f aca="false">SUM(AE166)</f>
        <v>0</v>
      </c>
      <c r="AF163" s="337" t="n">
        <f aca="false">SUM(AF166)</f>
        <v>0</v>
      </c>
      <c r="AG163" s="337" t="n">
        <f aca="false">SUM(AG166)</f>
        <v>10000</v>
      </c>
      <c r="AH163" s="337" t="n">
        <f aca="false">SUM(AH166)</f>
        <v>4997.09</v>
      </c>
      <c r="AI163" s="337" t="n">
        <f aca="false">SUM(AI166)</f>
        <v>10000</v>
      </c>
      <c r="AJ163" s="337" t="n">
        <f aca="false">SUM(AJ166)</f>
        <v>0</v>
      </c>
      <c r="AK163" s="337" t="n">
        <f aca="false">SUM(AK166)</f>
        <v>10000</v>
      </c>
      <c r="AL163" s="337" t="n">
        <f aca="false">SUM(AL166)</f>
        <v>0</v>
      </c>
      <c r="AM163" s="337" t="n">
        <f aca="false">SUM(AM166)</f>
        <v>0</v>
      </c>
      <c r="AN163" s="337" t="n">
        <f aca="false">SUM(AN166)</f>
        <v>10000</v>
      </c>
      <c r="AO163" s="306" t="n">
        <f aca="false">SUM(AN163/$AN$2)</f>
        <v>1327.22808414626</v>
      </c>
      <c r="AP163" s="337" t="n">
        <f aca="false">SUM(AP166)</f>
        <v>10000</v>
      </c>
      <c r="AQ163" s="337" t="n">
        <f aca="false">SUM(AQ166)</f>
        <v>0</v>
      </c>
      <c r="AR163" s="306" t="n">
        <f aca="false">SUM(AP163/$AN$2)</f>
        <v>1327.22808414626</v>
      </c>
      <c r="AS163" s="306"/>
      <c r="AT163" s="306" t="n">
        <f aca="false">SUM(AT166)</f>
        <v>0</v>
      </c>
      <c r="AU163" s="306" t="n">
        <f aca="false">SUM(AU166)</f>
        <v>0</v>
      </c>
      <c r="AV163" s="306" t="n">
        <f aca="false">SUM(AV166)</f>
        <v>0</v>
      </c>
      <c r="AW163" s="306" t="n">
        <f aca="false">SUM(AR163+AU163-AV163)</f>
        <v>1327.22808414626</v>
      </c>
      <c r="AX163" s="338"/>
      <c r="AY163" s="338"/>
      <c r="AZ163" s="338"/>
      <c r="BA163" s="338"/>
      <c r="BB163" s="338"/>
      <c r="BC163" s="338"/>
      <c r="BD163" s="338" t="n">
        <f aca="false">SUM(AX163+AY163+AZ163+BA163+BB163+BC163)</f>
        <v>0</v>
      </c>
      <c r="BE163" s="338" t="n">
        <f aca="false">SUM(AW163-BD163)</f>
        <v>1327.22808414626</v>
      </c>
      <c r="BF163" s="338" t="n">
        <f aca="false">SUM(BE163-AW163)</f>
        <v>0</v>
      </c>
      <c r="BG163" s="338"/>
      <c r="BH163" s="338" t="n">
        <f aca="false">SUM(BH162)</f>
        <v>0</v>
      </c>
      <c r="BI163" s="338" t="n">
        <f aca="false">SUM(BI162)</f>
        <v>1330</v>
      </c>
      <c r="BJ163" s="338" t="n">
        <v>0</v>
      </c>
      <c r="BK163" s="338" t="n">
        <f aca="false">SUM(BK162)</f>
        <v>1330</v>
      </c>
      <c r="BL163" s="338" t="n">
        <f aca="false">SUM(BL162)</f>
        <v>1330</v>
      </c>
      <c r="BM163" s="307" t="n">
        <f aca="false">SUM(BJ163/BI163*100)</f>
        <v>0</v>
      </c>
    </row>
    <row r="164" customFormat="false" ht="12.75" hidden="true" customHeight="false" outlineLevel="0" collapsed="false">
      <c r="A164" s="333"/>
      <c r="B164" s="334" t="s">
        <v>554</v>
      </c>
      <c r="C164" s="334"/>
      <c r="D164" s="334"/>
      <c r="E164" s="334"/>
      <c r="F164" s="334"/>
      <c r="G164" s="334"/>
      <c r="H164" s="334"/>
      <c r="I164" s="339" t="s">
        <v>555</v>
      </c>
      <c r="J164" s="336" t="s">
        <v>39</v>
      </c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7"/>
      <c r="AD164" s="337"/>
      <c r="AE164" s="337"/>
      <c r="AF164" s="337"/>
      <c r="AG164" s="337"/>
      <c r="AH164" s="337"/>
      <c r="AI164" s="337"/>
      <c r="AJ164" s="337"/>
      <c r="AK164" s="337"/>
      <c r="AL164" s="337"/>
      <c r="AM164" s="337"/>
      <c r="AN164" s="337"/>
      <c r="AO164" s="306" t="n">
        <f aca="false">SUM(AN164/$AN$2)</f>
        <v>0</v>
      </c>
      <c r="AP164" s="337" t="n">
        <v>10000</v>
      </c>
      <c r="AQ164" s="337"/>
      <c r="AR164" s="306" t="n">
        <f aca="false">SUM(AP164/$AN$2)</f>
        <v>1327.22808414626</v>
      </c>
      <c r="AS164" s="306"/>
      <c r="AT164" s="306" t="n">
        <v>10000</v>
      </c>
      <c r="AU164" s="306"/>
      <c r="AV164" s="306"/>
      <c r="AW164" s="306" t="n">
        <v>0</v>
      </c>
      <c r="AX164" s="338"/>
      <c r="AY164" s="338"/>
      <c r="AZ164" s="338"/>
      <c r="BA164" s="338"/>
      <c r="BB164" s="338"/>
      <c r="BC164" s="338"/>
      <c r="BD164" s="338" t="n">
        <f aca="false">SUM(AX164+AY164+AZ164+BA164+BB164+BC164)</f>
        <v>0</v>
      </c>
      <c r="BE164" s="338" t="n">
        <f aca="false">SUM(AW164-BD164)</f>
        <v>0</v>
      </c>
      <c r="BF164" s="338" t="n">
        <f aca="false">SUM(BE164-AW164)</f>
        <v>0</v>
      </c>
      <c r="BG164" s="338"/>
      <c r="BH164" s="338" t="n">
        <v>0</v>
      </c>
      <c r="BI164" s="338" t="n">
        <v>1330</v>
      </c>
      <c r="BJ164" s="338"/>
      <c r="BK164" s="338" t="n">
        <v>1330</v>
      </c>
      <c r="BL164" s="338" t="n">
        <v>1330</v>
      </c>
      <c r="BM164" s="307" t="n">
        <f aca="false">SUM(BJ164/BI164*100)</f>
        <v>0</v>
      </c>
    </row>
    <row r="165" customFormat="false" ht="12.75" hidden="true" customHeight="false" outlineLevel="0" collapsed="false">
      <c r="A165" s="333"/>
      <c r="B165" s="334" t="s">
        <v>554</v>
      </c>
      <c r="C165" s="334"/>
      <c r="D165" s="334"/>
      <c r="E165" s="334"/>
      <c r="F165" s="334"/>
      <c r="G165" s="334"/>
      <c r="H165" s="334"/>
      <c r="I165" s="339" t="s">
        <v>558</v>
      </c>
      <c r="J165" s="336" t="s">
        <v>667</v>
      </c>
      <c r="K165" s="337"/>
      <c r="L165" s="337"/>
      <c r="M165" s="337"/>
      <c r="N165" s="337"/>
      <c r="O165" s="337"/>
      <c r="P165" s="337"/>
      <c r="Q165" s="337"/>
      <c r="R165" s="337"/>
      <c r="S165" s="337"/>
      <c r="T165" s="337"/>
      <c r="U165" s="337"/>
      <c r="V165" s="337"/>
      <c r="W165" s="337"/>
      <c r="X165" s="337"/>
      <c r="Y165" s="337"/>
      <c r="Z165" s="337"/>
      <c r="AA165" s="337"/>
      <c r="AB165" s="337"/>
      <c r="AC165" s="337"/>
      <c r="AD165" s="337"/>
      <c r="AE165" s="337"/>
      <c r="AF165" s="337"/>
      <c r="AG165" s="337"/>
      <c r="AH165" s="337"/>
      <c r="AI165" s="337"/>
      <c r="AJ165" s="337"/>
      <c r="AK165" s="337"/>
      <c r="AL165" s="337"/>
      <c r="AM165" s="337"/>
      <c r="AN165" s="337"/>
      <c r="AO165" s="306"/>
      <c r="AP165" s="337"/>
      <c r="AQ165" s="337"/>
      <c r="AR165" s="306"/>
      <c r="AS165" s="306"/>
      <c r="AT165" s="306"/>
      <c r="AU165" s="306"/>
      <c r="AV165" s="306"/>
      <c r="AW165" s="306" t="n">
        <v>1327.23</v>
      </c>
      <c r="AX165" s="338"/>
      <c r="AY165" s="338"/>
      <c r="AZ165" s="338"/>
      <c r="BA165" s="338"/>
      <c r="BB165" s="338"/>
      <c r="BC165" s="338"/>
      <c r="BD165" s="338"/>
      <c r="BE165" s="338"/>
      <c r="BF165" s="338"/>
      <c r="BG165" s="338"/>
      <c r="BH165" s="338" t="n">
        <v>0</v>
      </c>
      <c r="BI165" s="338" t="n">
        <v>0</v>
      </c>
      <c r="BJ165" s="338"/>
      <c r="BK165" s="338"/>
      <c r="BL165" s="338"/>
      <c r="BM165" s="307" t="n">
        <v>0</v>
      </c>
    </row>
    <row r="166" customFormat="false" ht="12.75" hidden="true" customHeight="false" outlineLevel="0" collapsed="false">
      <c r="A166" s="308"/>
      <c r="B166" s="303"/>
      <c r="C166" s="303"/>
      <c r="D166" s="303"/>
      <c r="E166" s="303"/>
      <c r="F166" s="303"/>
      <c r="G166" s="303"/>
      <c r="H166" s="303"/>
      <c r="I166" s="304" t="n">
        <v>3</v>
      </c>
      <c r="J166" s="305" t="s">
        <v>234</v>
      </c>
      <c r="K166" s="306" t="n">
        <f aca="false">SUM(K167)</f>
        <v>0</v>
      </c>
      <c r="L166" s="306" t="n">
        <f aca="false">SUM(L167)</f>
        <v>3000</v>
      </c>
      <c r="M166" s="306" t="n">
        <f aca="false">SUM(M167)</f>
        <v>3000</v>
      </c>
      <c r="N166" s="306" t="n">
        <f aca="false">SUM(N167)</f>
        <v>3000</v>
      </c>
      <c r="O166" s="306" t="n">
        <f aca="false">SUM(O167)</f>
        <v>3000</v>
      </c>
      <c r="P166" s="306" t="n">
        <f aca="false">SUM(P167)</f>
        <v>3000</v>
      </c>
      <c r="Q166" s="306" t="n">
        <f aca="false">SUM(Q167)</f>
        <v>3000</v>
      </c>
      <c r="R166" s="306" t="n">
        <f aca="false">SUM(R167)</f>
        <v>0</v>
      </c>
      <c r="S166" s="306" t="n">
        <f aca="false">SUM(S167)</f>
        <v>3000</v>
      </c>
      <c r="T166" s="306" t="n">
        <f aca="false">SUM(T167)</f>
        <v>0</v>
      </c>
      <c r="U166" s="306" t="n">
        <f aca="false">SUM(U167)</f>
        <v>0</v>
      </c>
      <c r="V166" s="306" t="n">
        <f aca="false">SUM(V167)</f>
        <v>100</v>
      </c>
      <c r="W166" s="306" t="n">
        <f aca="false">SUM(W167)</f>
        <v>3000</v>
      </c>
      <c r="X166" s="306" t="n">
        <f aca="false">SUM(X167)</f>
        <v>3000</v>
      </c>
      <c r="Y166" s="306" t="n">
        <f aca="false">SUM(Y167)</f>
        <v>3000</v>
      </c>
      <c r="Z166" s="306" t="n">
        <f aca="false">SUM(Z167)</f>
        <v>3000</v>
      </c>
      <c r="AA166" s="306" t="n">
        <f aca="false">SUM(AA167)</f>
        <v>8000</v>
      </c>
      <c r="AB166" s="306" t="n">
        <f aca="false">SUM(AB167)</f>
        <v>0</v>
      </c>
      <c r="AC166" s="306" t="n">
        <f aca="false">SUM(AC167)</f>
        <v>30000</v>
      </c>
      <c r="AD166" s="306" t="n">
        <f aca="false">SUM(AD167)</f>
        <v>10000</v>
      </c>
      <c r="AE166" s="306" t="n">
        <f aca="false">SUM(AE167)</f>
        <v>0</v>
      </c>
      <c r="AF166" s="306" t="n">
        <f aca="false">SUM(AF167)</f>
        <v>0</v>
      </c>
      <c r="AG166" s="306" t="n">
        <f aca="false">SUM(AG167)</f>
        <v>10000</v>
      </c>
      <c r="AH166" s="306" t="n">
        <f aca="false">SUM(AH167)</f>
        <v>4997.09</v>
      </c>
      <c r="AI166" s="306" t="n">
        <f aca="false">SUM(AI167)</f>
        <v>10000</v>
      </c>
      <c r="AJ166" s="306" t="n">
        <f aca="false">SUM(AJ167)</f>
        <v>0</v>
      </c>
      <c r="AK166" s="306" t="n">
        <f aca="false">SUM(AK167)</f>
        <v>10000</v>
      </c>
      <c r="AL166" s="306" t="n">
        <f aca="false">SUM(AL167)</f>
        <v>0</v>
      </c>
      <c r="AM166" s="306" t="n">
        <f aca="false">SUM(AM167)</f>
        <v>0</v>
      </c>
      <c r="AN166" s="306" t="n">
        <f aca="false">SUM(AN167)</f>
        <v>10000</v>
      </c>
      <c r="AO166" s="306" t="n">
        <f aca="false">SUM(AN166/$AN$2)</f>
        <v>1327.22808414626</v>
      </c>
      <c r="AP166" s="306" t="n">
        <f aca="false">SUM(AP167)</f>
        <v>10000</v>
      </c>
      <c r="AQ166" s="306" t="n">
        <f aca="false">SUM(AQ167)</f>
        <v>0</v>
      </c>
      <c r="AR166" s="306" t="n">
        <f aca="false">SUM(AP166/$AN$2)</f>
        <v>1327.22808414626</v>
      </c>
      <c r="AS166" s="306"/>
      <c r="AT166" s="306" t="n">
        <f aca="false">SUM(AT167)</f>
        <v>0</v>
      </c>
      <c r="AU166" s="306" t="n">
        <f aca="false">SUM(AU167)</f>
        <v>0</v>
      </c>
      <c r="AV166" s="306" t="n">
        <f aca="false">SUM(AV167)</f>
        <v>0</v>
      </c>
      <c r="AW166" s="306" t="n">
        <f aca="false">SUM(AR166+AU166-AV166)</f>
        <v>1327.22808414626</v>
      </c>
      <c r="AX166" s="338"/>
      <c r="AY166" s="338"/>
      <c r="AZ166" s="338"/>
      <c r="BA166" s="338"/>
      <c r="BB166" s="338"/>
      <c r="BC166" s="338"/>
      <c r="BD166" s="338" t="n">
        <f aca="false">SUM(AX166+AY166+AZ166+BA166+BB166+BC166)</f>
        <v>0</v>
      </c>
      <c r="BE166" s="338" t="n">
        <f aca="false">SUM(AW166-BD166)</f>
        <v>1327.22808414626</v>
      </c>
      <c r="BF166" s="338" t="n">
        <f aca="false">SUM(BE166-AW166)</f>
        <v>0</v>
      </c>
      <c r="BG166" s="338" t="n">
        <f aca="false">SUM(BG167)</f>
        <v>0</v>
      </c>
      <c r="BH166" s="338" t="n">
        <f aca="false">SUM(BH167)</f>
        <v>0</v>
      </c>
      <c r="BI166" s="338" t="n">
        <f aca="false">SUM(BI167)</f>
        <v>1330</v>
      </c>
      <c r="BJ166" s="338" t="n">
        <f aca="false">SUM(BJ167)</f>
        <v>0</v>
      </c>
      <c r="BK166" s="338" t="n">
        <f aca="false">SUM(BK167)</f>
        <v>1330</v>
      </c>
      <c r="BL166" s="338" t="n">
        <f aca="false">SUM(BL167)</f>
        <v>1330</v>
      </c>
      <c r="BM166" s="307" t="n">
        <f aca="false">SUM(BJ166/BI166*100)</f>
        <v>0</v>
      </c>
    </row>
    <row r="167" customFormat="false" ht="12.75" hidden="true" customHeight="false" outlineLevel="0" collapsed="false">
      <c r="A167" s="308"/>
      <c r="B167" s="303" t="s">
        <v>555</v>
      </c>
      <c r="C167" s="303"/>
      <c r="D167" s="303"/>
      <c r="E167" s="303"/>
      <c r="F167" s="303"/>
      <c r="G167" s="303"/>
      <c r="H167" s="303"/>
      <c r="I167" s="304" t="n">
        <v>38</v>
      </c>
      <c r="J167" s="305" t="s">
        <v>545</v>
      </c>
      <c r="K167" s="306" t="n">
        <f aca="false">SUM(K168)</f>
        <v>0</v>
      </c>
      <c r="L167" s="306" t="n">
        <f aca="false">SUM(L168)</f>
        <v>3000</v>
      </c>
      <c r="M167" s="306" t="n">
        <f aca="false">SUM(M168)</f>
        <v>3000</v>
      </c>
      <c r="N167" s="306" t="n">
        <f aca="false">SUM(N168)</f>
        <v>3000</v>
      </c>
      <c r="O167" s="306" t="n">
        <f aca="false">SUM(O168)</f>
        <v>3000</v>
      </c>
      <c r="P167" s="306" t="n">
        <f aca="false">SUM(P168)</f>
        <v>3000</v>
      </c>
      <c r="Q167" s="306" t="n">
        <f aca="false">SUM(Q168)</f>
        <v>3000</v>
      </c>
      <c r="R167" s="306" t="n">
        <f aca="false">SUM(R168)</f>
        <v>0</v>
      </c>
      <c r="S167" s="306" t="n">
        <f aca="false">SUM(S168)</f>
        <v>3000</v>
      </c>
      <c r="T167" s="306" t="n">
        <f aca="false">SUM(T168)</f>
        <v>0</v>
      </c>
      <c r="U167" s="306" t="n">
        <f aca="false">SUM(U168)</f>
        <v>0</v>
      </c>
      <c r="V167" s="306" t="n">
        <f aca="false">SUM(V168)</f>
        <v>100</v>
      </c>
      <c r="W167" s="306" t="n">
        <f aca="false">SUM(W168)</f>
        <v>3000</v>
      </c>
      <c r="X167" s="306" t="n">
        <f aca="false">SUM(X168)</f>
        <v>3000</v>
      </c>
      <c r="Y167" s="306" t="n">
        <f aca="false">SUM(Y168)</f>
        <v>3000</v>
      </c>
      <c r="Z167" s="306" t="n">
        <f aca="false">SUM(Z168)</f>
        <v>3000</v>
      </c>
      <c r="AA167" s="306" t="n">
        <f aca="false">SUM(AA168)</f>
        <v>8000</v>
      </c>
      <c r="AB167" s="306" t="n">
        <f aca="false">SUM(AB168)</f>
        <v>0</v>
      </c>
      <c r="AC167" s="306" t="n">
        <f aca="false">SUM(AC168)</f>
        <v>30000</v>
      </c>
      <c r="AD167" s="306" t="n">
        <f aca="false">SUM(AD168)</f>
        <v>10000</v>
      </c>
      <c r="AE167" s="306" t="n">
        <f aca="false">SUM(AE168)</f>
        <v>0</v>
      </c>
      <c r="AF167" s="306" t="n">
        <f aca="false">SUM(AF168)</f>
        <v>0</v>
      </c>
      <c r="AG167" s="306" t="n">
        <f aca="false">SUM(AG168)</f>
        <v>10000</v>
      </c>
      <c r="AH167" s="306" t="n">
        <f aca="false">SUM(AH168)</f>
        <v>4997.09</v>
      </c>
      <c r="AI167" s="306" t="n">
        <f aca="false">SUM(AI168)</f>
        <v>10000</v>
      </c>
      <c r="AJ167" s="306" t="n">
        <f aca="false">SUM(AJ168)</f>
        <v>0</v>
      </c>
      <c r="AK167" s="306" t="n">
        <f aca="false">SUM(AK168)</f>
        <v>10000</v>
      </c>
      <c r="AL167" s="306" t="n">
        <f aca="false">SUM(AL168)</f>
        <v>0</v>
      </c>
      <c r="AM167" s="306" t="n">
        <f aca="false">SUM(AM168)</f>
        <v>0</v>
      </c>
      <c r="AN167" s="306" t="n">
        <f aca="false">SUM(AN168)</f>
        <v>10000</v>
      </c>
      <c r="AO167" s="306" t="n">
        <f aca="false">SUM(AN167/$AN$2)</f>
        <v>1327.22808414626</v>
      </c>
      <c r="AP167" s="306" t="n">
        <f aca="false">SUM(AP168)</f>
        <v>10000</v>
      </c>
      <c r="AQ167" s="306"/>
      <c r="AR167" s="306" t="n">
        <f aca="false">SUM(AP167/$AN$2)</f>
        <v>1327.22808414626</v>
      </c>
      <c r="AS167" s="306"/>
      <c r="AT167" s="306" t="n">
        <f aca="false">SUM(AT168)</f>
        <v>0</v>
      </c>
      <c r="AU167" s="306" t="n">
        <f aca="false">SUM(AU168)</f>
        <v>0</v>
      </c>
      <c r="AV167" s="306" t="n">
        <f aca="false">SUM(AV168)</f>
        <v>0</v>
      </c>
      <c r="AW167" s="306" t="n">
        <f aca="false">SUM(AR167+AU167-AV167)</f>
        <v>1327.22808414626</v>
      </c>
      <c r="AX167" s="338"/>
      <c r="AY167" s="338"/>
      <c r="AZ167" s="338"/>
      <c r="BA167" s="338"/>
      <c r="BB167" s="338"/>
      <c r="BC167" s="338"/>
      <c r="BD167" s="338" t="n">
        <f aca="false">SUM(AX167+AY167+AZ167+BA167+BB167+BC167)</f>
        <v>0</v>
      </c>
      <c r="BE167" s="338" t="n">
        <f aca="false">SUM(AW167-BD167)</f>
        <v>1327.22808414626</v>
      </c>
      <c r="BF167" s="338" t="n">
        <f aca="false">SUM(BE167-AW167)</f>
        <v>0</v>
      </c>
      <c r="BG167" s="338" t="n">
        <f aca="false">SUM(BG168)</f>
        <v>0</v>
      </c>
      <c r="BH167" s="338" t="n">
        <f aca="false">SUM(BH168)</f>
        <v>0</v>
      </c>
      <c r="BI167" s="338" t="n">
        <f aca="false">SUM(BI168)</f>
        <v>1330</v>
      </c>
      <c r="BJ167" s="338" t="n">
        <f aca="false">SUM(BJ168)</f>
        <v>0</v>
      </c>
      <c r="BK167" s="338" t="n">
        <v>1330</v>
      </c>
      <c r="BL167" s="338" t="n">
        <v>1330</v>
      </c>
      <c r="BM167" s="307" t="n">
        <f aca="false">SUM(BJ167/BI167*100)</f>
        <v>0</v>
      </c>
    </row>
    <row r="168" customFormat="false" ht="12.75" hidden="true" customHeight="false" outlineLevel="0" collapsed="false">
      <c r="A168" s="333"/>
      <c r="B168" s="334"/>
      <c r="C168" s="334"/>
      <c r="D168" s="334"/>
      <c r="E168" s="334"/>
      <c r="F168" s="334"/>
      <c r="G168" s="334"/>
      <c r="H168" s="334"/>
      <c r="I168" s="335" t="n">
        <v>381</v>
      </c>
      <c r="J168" s="336" t="s">
        <v>197</v>
      </c>
      <c r="K168" s="337" t="n">
        <f aca="false">SUM(K169)</f>
        <v>0</v>
      </c>
      <c r="L168" s="337" t="n">
        <f aca="false">SUM(L169)</f>
        <v>3000</v>
      </c>
      <c r="M168" s="337" t="n">
        <f aca="false">SUM(M169)</f>
        <v>3000</v>
      </c>
      <c r="N168" s="337" t="n">
        <f aca="false">SUM(N169)</f>
        <v>3000</v>
      </c>
      <c r="O168" s="337" t="n">
        <f aca="false">SUM(O169)</f>
        <v>3000</v>
      </c>
      <c r="P168" s="337" t="n">
        <f aca="false">SUM(P169)</f>
        <v>3000</v>
      </c>
      <c r="Q168" s="337" t="n">
        <f aca="false">SUM(Q169)</f>
        <v>3000</v>
      </c>
      <c r="R168" s="337" t="n">
        <f aca="false">SUM(R169)</f>
        <v>0</v>
      </c>
      <c r="S168" s="337" t="n">
        <f aca="false">SUM(S169)</f>
        <v>3000</v>
      </c>
      <c r="T168" s="337" t="n">
        <f aca="false">SUM(T169)</f>
        <v>0</v>
      </c>
      <c r="U168" s="337" t="n">
        <f aca="false">SUM(U169)</f>
        <v>0</v>
      </c>
      <c r="V168" s="337" t="n">
        <f aca="false">SUM(V169)</f>
        <v>100</v>
      </c>
      <c r="W168" s="337" t="n">
        <f aca="false">SUM(W169)</f>
        <v>3000</v>
      </c>
      <c r="X168" s="337" t="n">
        <f aca="false">SUM(X169)</f>
        <v>3000</v>
      </c>
      <c r="Y168" s="337" t="n">
        <f aca="false">SUM(Y169)</f>
        <v>3000</v>
      </c>
      <c r="Z168" s="337" t="n">
        <f aca="false">SUM(Z169)</f>
        <v>3000</v>
      </c>
      <c r="AA168" s="337" t="n">
        <f aca="false">SUM(AA169)</f>
        <v>8000</v>
      </c>
      <c r="AB168" s="337" t="n">
        <f aca="false">SUM(AB169)</f>
        <v>0</v>
      </c>
      <c r="AC168" s="337" t="n">
        <f aca="false">SUM(AC169)</f>
        <v>30000</v>
      </c>
      <c r="AD168" s="337" t="n">
        <f aca="false">SUM(AD169)</f>
        <v>10000</v>
      </c>
      <c r="AE168" s="337" t="n">
        <f aca="false">SUM(AE169)</f>
        <v>0</v>
      </c>
      <c r="AF168" s="337" t="n">
        <f aca="false">SUM(AF169)</f>
        <v>0</v>
      </c>
      <c r="AG168" s="337" t="n">
        <f aca="false">SUM(AG169)</f>
        <v>10000</v>
      </c>
      <c r="AH168" s="337" t="n">
        <f aca="false">SUM(AH169)</f>
        <v>4997.09</v>
      </c>
      <c r="AI168" s="337" t="n">
        <f aca="false">SUM(AI169)</f>
        <v>10000</v>
      </c>
      <c r="AJ168" s="337" t="n">
        <f aca="false">SUM(AJ169)</f>
        <v>0</v>
      </c>
      <c r="AK168" s="337" t="n">
        <f aca="false">SUM(AK169)</f>
        <v>10000</v>
      </c>
      <c r="AL168" s="337" t="n">
        <f aca="false">SUM(AL169)</f>
        <v>0</v>
      </c>
      <c r="AM168" s="337" t="n">
        <f aca="false">SUM(AM169)</f>
        <v>0</v>
      </c>
      <c r="AN168" s="337" t="n">
        <f aca="false">SUM(AN169)</f>
        <v>10000</v>
      </c>
      <c r="AO168" s="306" t="n">
        <f aca="false">SUM(AN168/$AN$2)</f>
        <v>1327.22808414626</v>
      </c>
      <c r="AP168" s="337" t="n">
        <f aca="false">SUM(AP169)</f>
        <v>10000</v>
      </c>
      <c r="AQ168" s="337"/>
      <c r="AR168" s="306" t="n">
        <f aca="false">SUM(AP168/$AN$2)</f>
        <v>1327.22808414626</v>
      </c>
      <c r="AS168" s="306"/>
      <c r="AT168" s="306" t="n">
        <f aca="false">SUM(AT169)</f>
        <v>0</v>
      </c>
      <c r="AU168" s="306" t="n">
        <f aca="false">SUM(AU169)</f>
        <v>0</v>
      </c>
      <c r="AV168" s="306" t="n">
        <f aca="false">SUM(AV169)</f>
        <v>0</v>
      </c>
      <c r="AW168" s="306" t="n">
        <f aca="false">SUM(AR168+AU168-AV168)</f>
        <v>1327.22808414626</v>
      </c>
      <c r="AX168" s="338"/>
      <c r="AY168" s="338"/>
      <c r="AZ168" s="338"/>
      <c r="BA168" s="338"/>
      <c r="BB168" s="338"/>
      <c r="BC168" s="338"/>
      <c r="BD168" s="338" t="n">
        <f aca="false">SUM(AX168+AY168+AZ168+BA168+BB168+BC168)</f>
        <v>0</v>
      </c>
      <c r="BE168" s="338" t="n">
        <f aca="false">SUM(AW168-BD168)</f>
        <v>1327.22808414626</v>
      </c>
      <c r="BF168" s="338" t="n">
        <f aca="false">SUM(BE168-AW168)</f>
        <v>0</v>
      </c>
      <c r="BG168" s="338" t="n">
        <f aca="false">SUM(BG169)</f>
        <v>0</v>
      </c>
      <c r="BH168" s="338" t="n">
        <f aca="false">SUM(BH169)</f>
        <v>0</v>
      </c>
      <c r="BI168" s="338" t="n">
        <f aca="false">SUM(BI169)</f>
        <v>1330</v>
      </c>
      <c r="BJ168" s="338" t="n">
        <f aca="false">SUM(BJ169)</f>
        <v>0</v>
      </c>
      <c r="BK168" s="338"/>
      <c r="BL168" s="338"/>
      <c r="BM168" s="307" t="n">
        <f aca="false">SUM(BJ168/BI168*100)</f>
        <v>0</v>
      </c>
    </row>
    <row r="169" customFormat="false" ht="12.75" hidden="true" customHeight="false" outlineLevel="0" collapsed="false">
      <c r="A169" s="333"/>
      <c r="B169" s="334"/>
      <c r="C169" s="334"/>
      <c r="D169" s="334"/>
      <c r="E169" s="334"/>
      <c r="F169" s="334"/>
      <c r="G169" s="334"/>
      <c r="H169" s="334"/>
      <c r="I169" s="335" t="n">
        <v>38111</v>
      </c>
      <c r="J169" s="336" t="s">
        <v>665</v>
      </c>
      <c r="K169" s="337" t="n">
        <v>0</v>
      </c>
      <c r="L169" s="337" t="n">
        <v>3000</v>
      </c>
      <c r="M169" s="337" t="n">
        <v>3000</v>
      </c>
      <c r="N169" s="337" t="n">
        <v>3000</v>
      </c>
      <c r="O169" s="337" t="n">
        <v>3000</v>
      </c>
      <c r="P169" s="337" t="n">
        <v>3000</v>
      </c>
      <c r="Q169" s="337" t="n">
        <v>3000</v>
      </c>
      <c r="R169" s="337"/>
      <c r="S169" s="337" t="n">
        <v>3000</v>
      </c>
      <c r="T169" s="337"/>
      <c r="U169" s="337"/>
      <c r="V169" s="306" t="n">
        <f aca="false">S169/P169*100</f>
        <v>100</v>
      </c>
      <c r="W169" s="337" t="n">
        <v>3000</v>
      </c>
      <c r="X169" s="337" t="n">
        <v>3000</v>
      </c>
      <c r="Y169" s="337" t="n">
        <v>3000</v>
      </c>
      <c r="Z169" s="337" t="n">
        <v>3000</v>
      </c>
      <c r="AA169" s="337" t="n">
        <v>8000</v>
      </c>
      <c r="AB169" s="337"/>
      <c r="AC169" s="337" t="n">
        <v>30000</v>
      </c>
      <c r="AD169" s="337" t="n">
        <v>10000</v>
      </c>
      <c r="AE169" s="337"/>
      <c r="AF169" s="337"/>
      <c r="AG169" s="340" t="n">
        <v>10000</v>
      </c>
      <c r="AH169" s="337" t="n">
        <v>4997.09</v>
      </c>
      <c r="AI169" s="337" t="n">
        <v>10000</v>
      </c>
      <c r="AJ169" s="338" t="n">
        <v>0</v>
      </c>
      <c r="AK169" s="337" t="n">
        <v>10000</v>
      </c>
      <c r="AL169" s="337"/>
      <c r="AM169" s="337"/>
      <c r="AN169" s="338" t="n">
        <f aca="false">SUM(AK169+AL169-AM169)</f>
        <v>10000</v>
      </c>
      <c r="AO169" s="306" t="n">
        <f aca="false">SUM(AN169/$AN$2)</f>
        <v>1327.22808414626</v>
      </c>
      <c r="AP169" s="338" t="n">
        <v>10000</v>
      </c>
      <c r="AQ169" s="338"/>
      <c r="AR169" s="306" t="n">
        <f aca="false">SUM(AP169/$AN$2)</f>
        <v>1327.22808414626</v>
      </c>
      <c r="AS169" s="306"/>
      <c r="AT169" s="306"/>
      <c r="AU169" s="306"/>
      <c r="AV169" s="306"/>
      <c r="AW169" s="306" t="n">
        <f aca="false">SUM(AR169+AU169-AV169)</f>
        <v>1327.22808414626</v>
      </c>
      <c r="AX169" s="338"/>
      <c r="AY169" s="338" t="n">
        <v>1327.23</v>
      </c>
      <c r="AZ169" s="338"/>
      <c r="BA169" s="338"/>
      <c r="BB169" s="338"/>
      <c r="BC169" s="338"/>
      <c r="BD169" s="338" t="n">
        <f aca="false">SUM(AX169+AY169+AZ169+BA169+BB169+BC169)</f>
        <v>1327.23</v>
      </c>
      <c r="BE169" s="338" t="n">
        <f aca="false">SUM(AW169-BD169)</f>
        <v>-0.00191585373954695</v>
      </c>
      <c r="BF169" s="338" t="n">
        <f aca="false">SUM(BE169-AW169)</f>
        <v>-1327.23</v>
      </c>
      <c r="BG169" s="338"/>
      <c r="BH169" s="338" t="n">
        <v>0</v>
      </c>
      <c r="BI169" s="338" t="n">
        <v>1330</v>
      </c>
      <c r="BJ169" s="338" t="n">
        <v>0</v>
      </c>
      <c r="BK169" s="338"/>
      <c r="BL169" s="338"/>
      <c r="BM169" s="307" t="n">
        <f aca="false">SUM(BJ169/BI169*100)</f>
        <v>0</v>
      </c>
    </row>
    <row r="170" customFormat="false" ht="12.75" hidden="true" customHeight="false" outlineLevel="0" collapsed="false">
      <c r="A170" s="308" t="s">
        <v>668</v>
      </c>
      <c r="B170" s="303"/>
      <c r="C170" s="303"/>
      <c r="D170" s="303"/>
      <c r="E170" s="303"/>
      <c r="F170" s="303"/>
      <c r="G170" s="303"/>
      <c r="H170" s="303"/>
      <c r="I170" s="304" t="s">
        <v>669</v>
      </c>
      <c r="J170" s="305" t="s">
        <v>670</v>
      </c>
      <c r="K170" s="306" t="n">
        <f aca="false">SUM(K171+K187)</f>
        <v>82578.36</v>
      </c>
      <c r="L170" s="306" t="n">
        <f aca="false">SUM(L171+L187)</f>
        <v>25000</v>
      </c>
      <c r="M170" s="306" t="n">
        <f aca="false">SUM(M171+M187)</f>
        <v>25000</v>
      </c>
      <c r="N170" s="306" t="n">
        <f aca="false">SUM(N171+N187)</f>
        <v>122000</v>
      </c>
      <c r="O170" s="306" t="n">
        <f aca="false">SUM(O171+O187)</f>
        <v>122000</v>
      </c>
      <c r="P170" s="306" t="n">
        <f aca="false">SUM(P171+P187)</f>
        <v>129000</v>
      </c>
      <c r="Q170" s="306" t="n">
        <f aca="false">SUM(Q171+Q187)</f>
        <v>129000</v>
      </c>
      <c r="R170" s="306" t="n">
        <f aca="false">SUM(R171+R187)</f>
        <v>42556.25</v>
      </c>
      <c r="S170" s="306" t="n">
        <f aca="false">SUM(S171+S187+S195)</f>
        <v>110000</v>
      </c>
      <c r="T170" s="306" t="n">
        <f aca="false">SUM(T171+T187+T195)</f>
        <v>51240.19</v>
      </c>
      <c r="U170" s="306" t="n">
        <f aca="false">SUM(U171+U187+U195)</f>
        <v>0</v>
      </c>
      <c r="V170" s="306" t="n">
        <f aca="false">SUM(V171+V187+V195)</f>
        <v>161.390762843799</v>
      </c>
      <c r="W170" s="306" t="n">
        <f aca="false">SUM(W171+W187+W195)</f>
        <v>160000</v>
      </c>
      <c r="X170" s="306" t="n">
        <f aca="false">SUM(X171+X187+X195)</f>
        <v>191000</v>
      </c>
      <c r="Y170" s="306" t="n">
        <f aca="false">SUM(Y171+Y187+Y195)</f>
        <v>199500</v>
      </c>
      <c r="Z170" s="306" t="n">
        <f aca="false">SUM(Z171+Z187+Z195)</f>
        <v>199500</v>
      </c>
      <c r="AA170" s="306" t="n">
        <f aca="false">SUM(AA171+AA187+AA195)</f>
        <v>220000</v>
      </c>
      <c r="AB170" s="306" t="n">
        <f aca="false">SUM(AB171+AB187+AB195)</f>
        <v>110744.73</v>
      </c>
      <c r="AC170" s="306" t="n">
        <f aca="false">SUM(AC171+AC187+AC195)</f>
        <v>220000</v>
      </c>
      <c r="AD170" s="306" t="n">
        <f aca="false">SUM(AD171+AD187+AD195)</f>
        <v>208000</v>
      </c>
      <c r="AE170" s="306" t="n">
        <f aca="false">SUM(AE171+AE187+AE195)</f>
        <v>0</v>
      </c>
      <c r="AF170" s="306" t="n">
        <f aca="false">SUM(AF171+AF187+AF195)</f>
        <v>0</v>
      </c>
      <c r="AG170" s="306" t="n">
        <f aca="false">SUM(AG171+AG187+AG195)</f>
        <v>224000</v>
      </c>
      <c r="AH170" s="306" t="n">
        <f aca="false">SUM(AH171+AH187+AH195)</f>
        <v>135922.87</v>
      </c>
      <c r="AI170" s="306" t="n">
        <f aca="false">SUM(AI171+AI187+AI195)</f>
        <v>223000</v>
      </c>
      <c r="AJ170" s="306" t="n">
        <f aca="false">SUM(AJ171+AJ187+AJ195)</f>
        <v>64888.98</v>
      </c>
      <c r="AK170" s="306" t="n">
        <f aca="false">SUM(AK171+AK187+AK195)</f>
        <v>271000</v>
      </c>
      <c r="AL170" s="306" t="n">
        <f aca="false">SUM(AL171+AL187+AL195)</f>
        <v>33500</v>
      </c>
      <c r="AM170" s="306" t="n">
        <f aca="false">SUM(AM171+AM187+AM195)</f>
        <v>0</v>
      </c>
      <c r="AN170" s="306" t="n">
        <f aca="false">SUM(AN171+AN187+AN195)</f>
        <v>304500</v>
      </c>
      <c r="AO170" s="306" t="n">
        <f aca="false">SUM(AN170/$AN$2)</f>
        <v>40414.0951622536</v>
      </c>
      <c r="AP170" s="306" t="n">
        <f aca="false">SUM(AP171+AP187+AP195)</f>
        <v>300500</v>
      </c>
      <c r="AQ170" s="306" t="n">
        <f aca="false">SUM(AQ171+AQ187+AQ195)</f>
        <v>0</v>
      </c>
      <c r="AR170" s="306" t="n">
        <f aca="false">SUM(AP170/$AN$2)</f>
        <v>39883.2039285951</v>
      </c>
      <c r="AS170" s="306"/>
      <c r="AT170" s="306" t="n">
        <f aca="false">SUM(AT171+AT187+AT195)</f>
        <v>21432.65</v>
      </c>
      <c r="AU170" s="306" t="n">
        <f aca="false">SUM(AU171+AU187+AU195)</f>
        <v>2000</v>
      </c>
      <c r="AV170" s="306" t="n">
        <f aca="false">SUM(AV171+AV187+AV195)</f>
        <v>0</v>
      </c>
      <c r="AW170" s="306" t="n">
        <f aca="false">SUM(AR170+AU170-AV170)</f>
        <v>41883.2039285951</v>
      </c>
      <c r="AX170" s="338"/>
      <c r="AY170" s="338"/>
      <c r="AZ170" s="338"/>
      <c r="BA170" s="338"/>
      <c r="BB170" s="338"/>
      <c r="BC170" s="338"/>
      <c r="BD170" s="338" t="n">
        <f aca="false">SUM(AX170+AY170+AZ170+BA170+BB170+BC170)</f>
        <v>0</v>
      </c>
      <c r="BE170" s="338" t="n">
        <f aca="false">SUM(AW170-BD170)</f>
        <v>41883.2039285951</v>
      </c>
      <c r="BF170" s="338" t="n">
        <f aca="false">SUM(BE170-AW170)</f>
        <v>0</v>
      </c>
      <c r="BG170" s="338" t="n">
        <f aca="false">SUM(BG171+BG187+BG195)</f>
        <v>31631</v>
      </c>
      <c r="BH170" s="338" t="n">
        <f aca="false">SUM(BH171+BH187+BH195)</f>
        <v>19395.06</v>
      </c>
      <c r="BI170" s="338" t="n">
        <f aca="false">SUM(BI171+BI187+BI195)</f>
        <v>52850</v>
      </c>
      <c r="BJ170" s="338" t="n">
        <f aca="false">SUM(BJ171+BJ187+BJ195)</f>
        <v>20871.87</v>
      </c>
      <c r="BK170" s="338" t="n">
        <f aca="false">SUM(BK171+BK187+BK195)</f>
        <v>49000</v>
      </c>
      <c r="BL170" s="338" t="n">
        <f aca="false">SUM(BL171+BL187+BL195)</f>
        <v>49000</v>
      </c>
      <c r="BM170" s="307" t="n">
        <f aca="false">SUM(BJ170/BI170*100)</f>
        <v>39.4926584673605</v>
      </c>
    </row>
    <row r="171" customFormat="false" ht="12.75" hidden="true" customHeight="false" outlineLevel="0" collapsed="false">
      <c r="A171" s="333" t="s">
        <v>671</v>
      </c>
      <c r="B171" s="334"/>
      <c r="C171" s="334"/>
      <c r="D171" s="334"/>
      <c r="E171" s="334"/>
      <c r="F171" s="334"/>
      <c r="G171" s="334"/>
      <c r="H171" s="334"/>
      <c r="I171" s="335" t="s">
        <v>533</v>
      </c>
      <c r="J171" s="336" t="s">
        <v>672</v>
      </c>
      <c r="K171" s="337" t="n">
        <f aca="false">SUM(K172)</f>
        <v>8000</v>
      </c>
      <c r="L171" s="337" t="n">
        <f aca="false">SUM(L172)</f>
        <v>10000</v>
      </c>
      <c r="M171" s="337" t="n">
        <f aca="false">SUM(M172)</f>
        <v>10000</v>
      </c>
      <c r="N171" s="337" t="n">
        <f aca="false">SUM(N172)</f>
        <v>82000</v>
      </c>
      <c r="O171" s="337" t="n">
        <f aca="false">SUM(O172)</f>
        <v>82000</v>
      </c>
      <c r="P171" s="337" t="n">
        <f aca="false">SUM(P172)</f>
        <v>82000</v>
      </c>
      <c r="Q171" s="337" t="n">
        <f aca="false">SUM(Q172)</f>
        <v>82000</v>
      </c>
      <c r="R171" s="337" t="n">
        <f aca="false">SUM(R172)</f>
        <v>37145.75</v>
      </c>
      <c r="S171" s="337" t="n">
        <f aca="false">SUM(S172)</f>
        <v>80000</v>
      </c>
      <c r="T171" s="337" t="n">
        <f aca="false">SUM(T172)</f>
        <v>29334.9</v>
      </c>
      <c r="U171" s="337" t="n">
        <f aca="false">SUM(U172)</f>
        <v>0</v>
      </c>
      <c r="V171" s="337" t="n">
        <f aca="false">SUM(V172)</f>
        <v>97.5609756097561</v>
      </c>
      <c r="W171" s="337" t="n">
        <f aca="false">SUM(W172)</f>
        <v>100000</v>
      </c>
      <c r="X171" s="337" t="n">
        <f aca="false">SUM(X172)</f>
        <v>100000</v>
      </c>
      <c r="Y171" s="337" t="n">
        <f aca="false">SUM(Y172)</f>
        <v>100000</v>
      </c>
      <c r="Z171" s="337" t="n">
        <f aca="false">SUM(Z172)</f>
        <v>100000</v>
      </c>
      <c r="AA171" s="337" t="n">
        <f aca="false">SUM(AA172)</f>
        <v>116000</v>
      </c>
      <c r="AB171" s="337" t="n">
        <f aca="false">SUM(AB172)</f>
        <v>63895.98</v>
      </c>
      <c r="AC171" s="337" t="n">
        <f aca="false">SUM(AC172)</f>
        <v>116000</v>
      </c>
      <c r="AD171" s="337" t="n">
        <f aca="false">SUM(AD172)</f>
        <v>116000</v>
      </c>
      <c r="AE171" s="337" t="n">
        <f aca="false">SUM(AE172)</f>
        <v>0</v>
      </c>
      <c r="AF171" s="337" t="n">
        <f aca="false">SUM(AF172)</f>
        <v>0</v>
      </c>
      <c r="AG171" s="337" t="n">
        <f aca="false">SUM(AG172)</f>
        <v>116000</v>
      </c>
      <c r="AH171" s="337" t="n">
        <f aca="false">SUM(AH172)</f>
        <v>80602.94</v>
      </c>
      <c r="AI171" s="337" t="n">
        <f aca="false">SUM(AI172)</f>
        <v>116000</v>
      </c>
      <c r="AJ171" s="337" t="n">
        <f aca="false">SUM(AJ172)</f>
        <v>51267.74</v>
      </c>
      <c r="AK171" s="337" t="n">
        <f aca="false">SUM(AK172)</f>
        <v>136000</v>
      </c>
      <c r="AL171" s="337" t="n">
        <f aca="false">SUM(AL172)</f>
        <v>5000</v>
      </c>
      <c r="AM171" s="337" t="n">
        <f aca="false">SUM(AM172)</f>
        <v>0</v>
      </c>
      <c r="AN171" s="337" t="n">
        <f aca="false">SUM(AN172)</f>
        <v>141000</v>
      </c>
      <c r="AO171" s="306" t="n">
        <f aca="false">SUM(AN171/$AN$2)</f>
        <v>18713.9159864623</v>
      </c>
      <c r="AP171" s="337" t="n">
        <f aca="false">SUM(AP172)</f>
        <v>142000</v>
      </c>
      <c r="AQ171" s="337" t="n">
        <f aca="false">SUM(AQ172)</f>
        <v>0</v>
      </c>
      <c r="AR171" s="306" t="n">
        <f aca="false">SUM(AP171/$AN$2)</f>
        <v>18846.6387948769</v>
      </c>
      <c r="AS171" s="306"/>
      <c r="AT171" s="306" t="n">
        <f aca="false">SUM(AT172)</f>
        <v>10906.46</v>
      </c>
      <c r="AU171" s="306" t="n">
        <f aca="false">SUM(AU172)</f>
        <v>0</v>
      </c>
      <c r="AV171" s="306" t="n">
        <f aca="false">SUM(AV172)</f>
        <v>0</v>
      </c>
      <c r="AW171" s="306" t="n">
        <f aca="false">SUM(AR171+AU171-AV171)</f>
        <v>18846.6387948769</v>
      </c>
      <c r="AX171" s="338"/>
      <c r="AY171" s="338"/>
      <c r="AZ171" s="338"/>
      <c r="BA171" s="338"/>
      <c r="BB171" s="338"/>
      <c r="BC171" s="338"/>
      <c r="BD171" s="338" t="n">
        <f aca="false">SUM(AX171+AY171+AZ171+BA171+BB171+BC171)</f>
        <v>0</v>
      </c>
      <c r="BE171" s="338" t="n">
        <f aca="false">SUM(AW171-BD171)</f>
        <v>18846.6387948769</v>
      </c>
      <c r="BF171" s="338" t="n">
        <f aca="false">SUM(BE171-AW171)</f>
        <v>0</v>
      </c>
      <c r="BG171" s="338" t="n">
        <f aca="false">SUM(BG175)</f>
        <v>14841</v>
      </c>
      <c r="BH171" s="338" t="n">
        <f aca="false">SUM(BH175)</f>
        <v>9161.74</v>
      </c>
      <c r="BI171" s="338" t="n">
        <f aca="false">SUM(BI175)</f>
        <v>37550</v>
      </c>
      <c r="BJ171" s="338" t="n">
        <f aca="false">SUM(BJ175)</f>
        <v>12476.69</v>
      </c>
      <c r="BK171" s="338" t="n">
        <f aca="false">SUM(BK175)</f>
        <v>37500</v>
      </c>
      <c r="BL171" s="338" t="n">
        <f aca="false">SUM(BL175)</f>
        <v>37500</v>
      </c>
      <c r="BM171" s="307" t="n">
        <f aca="false">SUM(BJ171/BI171*100)</f>
        <v>33.2268708388815</v>
      </c>
    </row>
    <row r="172" customFormat="false" ht="12.75" hidden="true" customHeight="false" outlineLevel="0" collapsed="false">
      <c r="A172" s="333"/>
      <c r="B172" s="334"/>
      <c r="C172" s="334"/>
      <c r="D172" s="334"/>
      <c r="E172" s="334"/>
      <c r="F172" s="334"/>
      <c r="G172" s="334"/>
      <c r="H172" s="334"/>
      <c r="I172" s="335" t="s">
        <v>673</v>
      </c>
      <c r="J172" s="336"/>
      <c r="K172" s="337" t="n">
        <f aca="false">SUM(K175)</f>
        <v>8000</v>
      </c>
      <c r="L172" s="337" t="n">
        <f aca="false">SUM(L175)</f>
        <v>10000</v>
      </c>
      <c r="M172" s="337" t="n">
        <f aca="false">SUM(M175)</f>
        <v>10000</v>
      </c>
      <c r="N172" s="337" t="n">
        <f aca="false">SUM(N175)</f>
        <v>82000</v>
      </c>
      <c r="O172" s="337" t="n">
        <f aca="false">SUM(O175)</f>
        <v>82000</v>
      </c>
      <c r="P172" s="337" t="n">
        <f aca="false">SUM(P175)</f>
        <v>82000</v>
      </c>
      <c r="Q172" s="337" t="n">
        <f aca="false">SUM(Q175)</f>
        <v>82000</v>
      </c>
      <c r="R172" s="337" t="n">
        <f aca="false">SUM(R175)</f>
        <v>37145.75</v>
      </c>
      <c r="S172" s="337" t="n">
        <f aca="false">SUM(S175)</f>
        <v>80000</v>
      </c>
      <c r="T172" s="337" t="n">
        <f aca="false">SUM(T175)</f>
        <v>29334.9</v>
      </c>
      <c r="U172" s="337" t="n">
        <f aca="false">SUM(U175)</f>
        <v>0</v>
      </c>
      <c r="V172" s="337" t="n">
        <f aca="false">SUM(V175)</f>
        <v>97.5609756097561</v>
      </c>
      <c r="W172" s="337" t="n">
        <f aca="false">SUM(W175)</f>
        <v>100000</v>
      </c>
      <c r="X172" s="337" t="n">
        <f aca="false">SUM(X175)</f>
        <v>100000</v>
      </c>
      <c r="Y172" s="337" t="n">
        <f aca="false">SUM(Y175)</f>
        <v>100000</v>
      </c>
      <c r="Z172" s="337" t="n">
        <f aca="false">SUM(Z175)</f>
        <v>100000</v>
      </c>
      <c r="AA172" s="337" t="n">
        <f aca="false">SUM(AA175)</f>
        <v>116000</v>
      </c>
      <c r="AB172" s="337" t="n">
        <f aca="false">SUM(AB175)</f>
        <v>63895.98</v>
      </c>
      <c r="AC172" s="337" t="n">
        <f aca="false">SUM(AC175)</f>
        <v>116000</v>
      </c>
      <c r="AD172" s="337" t="n">
        <f aca="false">SUM(AD175)</f>
        <v>116000</v>
      </c>
      <c r="AE172" s="337" t="n">
        <f aca="false">SUM(AE175)</f>
        <v>0</v>
      </c>
      <c r="AF172" s="337" t="n">
        <f aca="false">SUM(AF175)</f>
        <v>0</v>
      </c>
      <c r="AG172" s="337" t="n">
        <f aca="false">SUM(AG175)</f>
        <v>116000</v>
      </c>
      <c r="AH172" s="337" t="n">
        <f aca="false">SUM(AH175)</f>
        <v>80602.94</v>
      </c>
      <c r="AI172" s="337" t="n">
        <f aca="false">SUM(AI175)</f>
        <v>116000</v>
      </c>
      <c r="AJ172" s="337" t="n">
        <f aca="false">SUM(AJ175)</f>
        <v>51267.74</v>
      </c>
      <c r="AK172" s="337" t="n">
        <f aca="false">SUM(AK175)</f>
        <v>136000</v>
      </c>
      <c r="AL172" s="337" t="n">
        <f aca="false">SUM(AL175)</f>
        <v>5000</v>
      </c>
      <c r="AM172" s="337" t="n">
        <f aca="false">SUM(AM175)</f>
        <v>0</v>
      </c>
      <c r="AN172" s="337" t="n">
        <f aca="false">SUM(AN175)</f>
        <v>141000</v>
      </c>
      <c r="AO172" s="306" t="n">
        <f aca="false">SUM(AN172/$AN$2)</f>
        <v>18713.9159864623</v>
      </c>
      <c r="AP172" s="337" t="n">
        <f aca="false">SUM(AP175)</f>
        <v>142000</v>
      </c>
      <c r="AQ172" s="337" t="n">
        <f aca="false">SUM(AQ175)</f>
        <v>0</v>
      </c>
      <c r="AR172" s="306" t="n">
        <f aca="false">SUM(AP172/$AN$2)</f>
        <v>18846.6387948769</v>
      </c>
      <c r="AS172" s="306"/>
      <c r="AT172" s="306" t="n">
        <f aca="false">SUM(AT175)</f>
        <v>10906.46</v>
      </c>
      <c r="AU172" s="306" t="n">
        <f aca="false">SUM(AU175)</f>
        <v>0</v>
      </c>
      <c r="AV172" s="306" t="n">
        <f aca="false">SUM(AV175)</f>
        <v>0</v>
      </c>
      <c r="AW172" s="306" t="n">
        <f aca="false">SUM(AR172+AU172-AV172)</f>
        <v>18846.6387948769</v>
      </c>
      <c r="AX172" s="338"/>
      <c r="AY172" s="338"/>
      <c r="AZ172" s="338"/>
      <c r="BA172" s="338"/>
      <c r="BB172" s="338"/>
      <c r="BC172" s="338"/>
      <c r="BD172" s="338" t="n">
        <f aca="false">SUM(AX172+AY172+AZ172+BA172+BB172+BC172)</f>
        <v>0</v>
      </c>
      <c r="BE172" s="338" t="n">
        <f aca="false">SUM(AW172-BD172)</f>
        <v>18846.6387948769</v>
      </c>
      <c r="BF172" s="338" t="n">
        <f aca="false">SUM(BE172-AW172)</f>
        <v>0</v>
      </c>
      <c r="BG172" s="338"/>
      <c r="BH172" s="338" t="n">
        <f aca="false">SUM(BH175)</f>
        <v>9161.74</v>
      </c>
      <c r="BI172" s="338" t="n">
        <f aca="false">SUM(BI175)</f>
        <v>37550</v>
      </c>
      <c r="BJ172" s="338" t="n">
        <f aca="false">SUM(BJ175)</f>
        <v>12476.69</v>
      </c>
      <c r="BK172" s="338" t="n">
        <f aca="false">SUM(BK173:BK174)</f>
        <v>0</v>
      </c>
      <c r="BL172" s="338" t="n">
        <f aca="false">SUM(BL173:BL174)</f>
        <v>0</v>
      </c>
      <c r="BM172" s="307" t="n">
        <f aca="false">SUM(BJ172/BI172*100)</f>
        <v>33.2268708388815</v>
      </c>
    </row>
    <row r="173" customFormat="false" ht="12.75" hidden="true" customHeight="false" outlineLevel="0" collapsed="false">
      <c r="A173" s="333"/>
      <c r="B173" s="334"/>
      <c r="C173" s="334"/>
      <c r="D173" s="334"/>
      <c r="E173" s="334"/>
      <c r="F173" s="334"/>
      <c r="G173" s="334"/>
      <c r="H173" s="334"/>
      <c r="I173" s="335"/>
      <c r="J173" s="336"/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37"/>
      <c r="AE173" s="337"/>
      <c r="AF173" s="337"/>
      <c r="AG173" s="337"/>
      <c r="AH173" s="337"/>
      <c r="AI173" s="337"/>
      <c r="AJ173" s="337"/>
      <c r="AK173" s="337"/>
      <c r="AL173" s="337"/>
      <c r="AM173" s="337"/>
      <c r="AN173" s="337"/>
      <c r="AO173" s="306"/>
      <c r="AP173" s="337"/>
      <c r="AQ173" s="337"/>
      <c r="AR173" s="306"/>
      <c r="AS173" s="306"/>
      <c r="AT173" s="306"/>
      <c r="AU173" s="306"/>
      <c r="AV173" s="306"/>
      <c r="AW173" s="306"/>
      <c r="AX173" s="338"/>
      <c r="AY173" s="338"/>
      <c r="AZ173" s="338"/>
      <c r="BA173" s="338"/>
      <c r="BB173" s="338"/>
      <c r="BC173" s="338"/>
      <c r="BD173" s="338"/>
      <c r="BE173" s="338"/>
      <c r="BF173" s="338"/>
      <c r="BG173" s="338"/>
      <c r="BH173" s="338"/>
      <c r="BI173" s="338"/>
      <c r="BJ173" s="338"/>
      <c r="BK173" s="338"/>
      <c r="BL173" s="338"/>
      <c r="BM173" s="307"/>
    </row>
    <row r="174" customFormat="false" ht="12.75" hidden="true" customHeight="false" outlineLevel="0" collapsed="false">
      <c r="A174" s="333"/>
      <c r="B174" s="334"/>
      <c r="C174" s="334"/>
      <c r="D174" s="334"/>
      <c r="E174" s="334"/>
      <c r="F174" s="334"/>
      <c r="G174" s="334"/>
      <c r="H174" s="334"/>
      <c r="I174" s="339"/>
      <c r="J174" s="336"/>
      <c r="K174" s="337"/>
      <c r="L174" s="337"/>
      <c r="M174" s="337"/>
      <c r="N174" s="337"/>
      <c r="O174" s="337"/>
      <c r="P174" s="337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  <c r="AL174" s="337"/>
      <c r="AM174" s="337"/>
      <c r="AN174" s="337"/>
      <c r="AO174" s="306"/>
      <c r="AP174" s="337"/>
      <c r="AQ174" s="337"/>
      <c r="AR174" s="306"/>
      <c r="AS174" s="306"/>
      <c r="AT174" s="306"/>
      <c r="AU174" s="306"/>
      <c r="AV174" s="306"/>
      <c r="AW174" s="306"/>
      <c r="AX174" s="338"/>
      <c r="AY174" s="338"/>
      <c r="AZ174" s="338"/>
      <c r="BA174" s="338"/>
      <c r="BB174" s="338"/>
      <c r="BC174" s="338"/>
      <c r="BD174" s="338"/>
      <c r="BE174" s="338"/>
      <c r="BF174" s="338"/>
      <c r="BG174" s="338"/>
      <c r="BH174" s="338"/>
      <c r="BI174" s="338"/>
      <c r="BJ174" s="338"/>
      <c r="BK174" s="338"/>
      <c r="BL174" s="338"/>
      <c r="BM174" s="307"/>
    </row>
    <row r="175" customFormat="false" ht="12.75" hidden="true" customHeight="false" outlineLevel="0" collapsed="false">
      <c r="A175" s="308"/>
      <c r="B175" s="303"/>
      <c r="C175" s="303"/>
      <c r="D175" s="303"/>
      <c r="E175" s="303"/>
      <c r="F175" s="303"/>
      <c r="G175" s="303"/>
      <c r="H175" s="303"/>
      <c r="I175" s="304" t="n">
        <v>3</v>
      </c>
      <c r="J175" s="305" t="s">
        <v>234</v>
      </c>
      <c r="K175" s="306" t="n">
        <f aca="false">SUM(K180)</f>
        <v>8000</v>
      </c>
      <c r="L175" s="306" t="n">
        <f aca="false">SUM(L180)</f>
        <v>10000</v>
      </c>
      <c r="M175" s="306" t="n">
        <f aca="false">SUM(M180)</f>
        <v>10000</v>
      </c>
      <c r="N175" s="306" t="n">
        <f aca="false">SUM(N180)</f>
        <v>82000</v>
      </c>
      <c r="O175" s="306" t="n">
        <f aca="false">SUM(O180)</f>
        <v>82000</v>
      </c>
      <c r="P175" s="306" t="n">
        <f aca="false">SUM(P180)</f>
        <v>82000</v>
      </c>
      <c r="Q175" s="306" t="n">
        <f aca="false">SUM(Q180)</f>
        <v>82000</v>
      </c>
      <c r="R175" s="306" t="n">
        <f aca="false">SUM(R180)</f>
        <v>37145.75</v>
      </c>
      <c r="S175" s="306" t="n">
        <f aca="false">SUM(S180)</f>
        <v>80000</v>
      </c>
      <c r="T175" s="306" t="n">
        <f aca="false">SUM(T180)</f>
        <v>29334.9</v>
      </c>
      <c r="U175" s="306" t="n">
        <f aca="false">SUM(U180)</f>
        <v>0</v>
      </c>
      <c r="V175" s="306" t="n">
        <f aca="false">SUM(V180)</f>
        <v>97.5609756097561</v>
      </c>
      <c r="W175" s="306" t="n">
        <f aca="false">SUM(W180)</f>
        <v>100000</v>
      </c>
      <c r="X175" s="306" t="n">
        <f aca="false">SUM(X180)</f>
        <v>100000</v>
      </c>
      <c r="Y175" s="306" t="n">
        <f aca="false">SUM(Y180)</f>
        <v>100000</v>
      </c>
      <c r="Z175" s="306" t="n">
        <f aca="false">SUM(Z180)</f>
        <v>100000</v>
      </c>
      <c r="AA175" s="306" t="n">
        <f aca="false">SUM(AA180)</f>
        <v>116000</v>
      </c>
      <c r="AB175" s="306" t="n">
        <f aca="false">SUM(AB180)</f>
        <v>63895.98</v>
      </c>
      <c r="AC175" s="306" t="n">
        <f aca="false">SUM(AC180)</f>
        <v>116000</v>
      </c>
      <c r="AD175" s="306" t="n">
        <f aca="false">SUM(AD180)</f>
        <v>116000</v>
      </c>
      <c r="AE175" s="306" t="n">
        <f aca="false">SUM(AE180)</f>
        <v>0</v>
      </c>
      <c r="AF175" s="306" t="n">
        <f aca="false">SUM(AF180)</f>
        <v>0</v>
      </c>
      <c r="AG175" s="306" t="n">
        <f aca="false">SUM(AG180)</f>
        <v>116000</v>
      </c>
      <c r="AH175" s="306" t="n">
        <f aca="false">SUM(AH180)</f>
        <v>80602.94</v>
      </c>
      <c r="AI175" s="306" t="n">
        <f aca="false">SUM(AI180)</f>
        <v>116000</v>
      </c>
      <c r="AJ175" s="306" t="n">
        <f aca="false">SUM(AJ180)</f>
        <v>51267.74</v>
      </c>
      <c r="AK175" s="306" t="n">
        <f aca="false">SUM(AK180)</f>
        <v>136000</v>
      </c>
      <c r="AL175" s="306" t="n">
        <f aca="false">SUM(AL180)</f>
        <v>5000</v>
      </c>
      <c r="AM175" s="306" t="n">
        <f aca="false">SUM(AM180)</f>
        <v>0</v>
      </c>
      <c r="AN175" s="306" t="n">
        <f aca="false">SUM(AN180)</f>
        <v>141000</v>
      </c>
      <c r="AO175" s="306" t="n">
        <f aca="false">SUM(AN175/$AN$2)</f>
        <v>18713.9159864623</v>
      </c>
      <c r="AP175" s="306" t="n">
        <f aca="false">SUM(AP180)</f>
        <v>142000</v>
      </c>
      <c r="AQ175" s="306" t="n">
        <f aca="false">SUM(AQ180)</f>
        <v>0</v>
      </c>
      <c r="AR175" s="306" t="n">
        <f aca="false">SUM(AP175/$AN$2)</f>
        <v>18846.6387948769</v>
      </c>
      <c r="AS175" s="306"/>
      <c r="AT175" s="306" t="n">
        <f aca="false">SUM(AT180)</f>
        <v>10906.46</v>
      </c>
      <c r="AU175" s="306" t="n">
        <f aca="false">SUM(AU180)</f>
        <v>0</v>
      </c>
      <c r="AV175" s="306" t="n">
        <f aca="false">SUM(AV180)</f>
        <v>0</v>
      </c>
      <c r="AW175" s="306" t="n">
        <f aca="false">SUM(AR175+AU175-AV175)</f>
        <v>18846.6387948769</v>
      </c>
      <c r="AX175" s="338"/>
      <c r="AY175" s="338"/>
      <c r="AZ175" s="338"/>
      <c r="BA175" s="338"/>
      <c r="BB175" s="338"/>
      <c r="BC175" s="338"/>
      <c r="BD175" s="338" t="n">
        <f aca="false">SUM(AX175+AY175+AZ175+BA175+BB175+BC175)</f>
        <v>0</v>
      </c>
      <c r="BE175" s="338" t="n">
        <f aca="false">SUM(AW175-BD175)</f>
        <v>18846.6387948769</v>
      </c>
      <c r="BF175" s="338" t="n">
        <f aca="false">SUM(BE175-AW175)</f>
        <v>0</v>
      </c>
      <c r="BG175" s="338" t="n">
        <f aca="false">SUM(BG176+BG180)</f>
        <v>14841</v>
      </c>
      <c r="BH175" s="338" t="n">
        <f aca="false">SUM(BH176+BH180)</f>
        <v>9161.74</v>
      </c>
      <c r="BI175" s="338" t="n">
        <f aca="false">SUM(BI176+BI180)</f>
        <v>37550</v>
      </c>
      <c r="BJ175" s="338" t="n">
        <f aca="false">SUM(BJ176+BJ180)</f>
        <v>12476.69</v>
      </c>
      <c r="BK175" s="338" t="n">
        <f aca="false">SUM(BK176+BK180)</f>
        <v>37500</v>
      </c>
      <c r="BL175" s="338" t="n">
        <f aca="false">SUM(BL176+BL180)</f>
        <v>37500</v>
      </c>
      <c r="BM175" s="307" t="n">
        <f aca="false">SUM(BJ175/BI175*100)</f>
        <v>33.2268708388815</v>
      </c>
    </row>
    <row r="176" s="316" customFormat="true" ht="12.75" hidden="true" customHeight="false" outlineLevel="0" collapsed="false">
      <c r="A176" s="343"/>
      <c r="B176" s="334"/>
      <c r="C176" s="334"/>
      <c r="D176" s="334"/>
      <c r="E176" s="334"/>
      <c r="F176" s="334"/>
      <c r="G176" s="334"/>
      <c r="H176" s="334"/>
      <c r="I176" s="335" t="n">
        <v>37</v>
      </c>
      <c r="J176" s="336" t="s">
        <v>674</v>
      </c>
      <c r="K176" s="337"/>
      <c r="L176" s="337"/>
      <c r="M176" s="337"/>
      <c r="N176" s="337"/>
      <c r="O176" s="337"/>
      <c r="P176" s="337"/>
      <c r="Q176" s="337"/>
      <c r="R176" s="337"/>
      <c r="S176" s="337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37"/>
      <c r="AE176" s="337"/>
      <c r="AF176" s="337"/>
      <c r="AG176" s="337"/>
      <c r="AH176" s="337"/>
      <c r="AI176" s="337"/>
      <c r="AJ176" s="337"/>
      <c r="AK176" s="337"/>
      <c r="AL176" s="337"/>
      <c r="AM176" s="337"/>
      <c r="AN176" s="337"/>
      <c r="AO176" s="337"/>
      <c r="AP176" s="337"/>
      <c r="AQ176" s="337"/>
      <c r="AR176" s="337"/>
      <c r="AS176" s="337"/>
      <c r="AT176" s="337"/>
      <c r="AU176" s="337"/>
      <c r="AV176" s="337"/>
      <c r="AW176" s="337"/>
      <c r="AX176" s="314"/>
      <c r="AY176" s="314"/>
      <c r="AZ176" s="314"/>
      <c r="BA176" s="314"/>
      <c r="BB176" s="314"/>
      <c r="BC176" s="314"/>
      <c r="BD176" s="314"/>
      <c r="BE176" s="314"/>
      <c r="BF176" s="314"/>
      <c r="BG176" s="314" t="n">
        <f aca="false">SUM(BG177)</f>
        <v>0</v>
      </c>
      <c r="BH176" s="314" t="n">
        <f aca="false">SUM(BH177)</f>
        <v>0</v>
      </c>
      <c r="BI176" s="314" t="n">
        <f aca="false">SUM(BI177)</f>
        <v>11500</v>
      </c>
      <c r="BJ176" s="314" t="n">
        <f aca="false">SUM(BJ177)</f>
        <v>1350</v>
      </c>
      <c r="BK176" s="314" t="n">
        <v>11500</v>
      </c>
      <c r="BL176" s="314" t="n">
        <v>11500</v>
      </c>
      <c r="BM176" s="307" t="n">
        <f aca="false">SUM(BJ176/BI176*100)</f>
        <v>11.7391304347826</v>
      </c>
      <c r="BN176" s="315"/>
      <c r="BO176" s="315"/>
      <c r="BP176" s="315"/>
      <c r="BQ176" s="315"/>
      <c r="BR176" s="315"/>
    </row>
    <row r="177" s="316" customFormat="true" ht="12.75" hidden="true" customHeight="false" outlineLevel="0" collapsed="false">
      <c r="A177" s="343"/>
      <c r="B177" s="334"/>
      <c r="C177" s="334"/>
      <c r="D177" s="334"/>
      <c r="E177" s="334"/>
      <c r="F177" s="334"/>
      <c r="G177" s="334"/>
      <c r="H177" s="334"/>
      <c r="I177" s="335" t="n">
        <v>372</v>
      </c>
      <c r="J177" s="336"/>
      <c r="K177" s="337"/>
      <c r="L177" s="337"/>
      <c r="M177" s="337"/>
      <c r="N177" s="337"/>
      <c r="O177" s="337"/>
      <c r="P177" s="337"/>
      <c r="Q177" s="337"/>
      <c r="R177" s="337"/>
      <c r="S177" s="337"/>
      <c r="T177" s="337"/>
      <c r="U177" s="337"/>
      <c r="V177" s="337"/>
      <c r="W177" s="337"/>
      <c r="X177" s="337"/>
      <c r="Y177" s="337"/>
      <c r="Z177" s="337"/>
      <c r="AA177" s="337"/>
      <c r="AB177" s="337"/>
      <c r="AC177" s="337"/>
      <c r="AD177" s="337"/>
      <c r="AE177" s="337"/>
      <c r="AF177" s="337"/>
      <c r="AG177" s="337"/>
      <c r="AH177" s="337"/>
      <c r="AI177" s="337"/>
      <c r="AJ177" s="337"/>
      <c r="AK177" s="337"/>
      <c r="AL177" s="337"/>
      <c r="AM177" s="337"/>
      <c r="AN177" s="337"/>
      <c r="AO177" s="337"/>
      <c r="AP177" s="337"/>
      <c r="AQ177" s="337"/>
      <c r="AR177" s="337"/>
      <c r="AS177" s="337"/>
      <c r="AT177" s="337"/>
      <c r="AU177" s="337"/>
      <c r="AV177" s="337"/>
      <c r="AW177" s="337"/>
      <c r="AX177" s="314"/>
      <c r="AY177" s="314"/>
      <c r="AZ177" s="314"/>
      <c r="BA177" s="314"/>
      <c r="BB177" s="314"/>
      <c r="BC177" s="314"/>
      <c r="BD177" s="314"/>
      <c r="BE177" s="314"/>
      <c r="BF177" s="314"/>
      <c r="BG177" s="314" t="n">
        <f aca="false">SUM(BG178)</f>
        <v>0</v>
      </c>
      <c r="BH177" s="314" t="n">
        <f aca="false">SUM(BH178:BH179)</f>
        <v>0</v>
      </c>
      <c r="BI177" s="314" t="n">
        <f aca="false">SUM(BI178:BI179)</f>
        <v>11500</v>
      </c>
      <c r="BJ177" s="314" t="n">
        <f aca="false">SUM(BJ178:BJ179)</f>
        <v>1350</v>
      </c>
      <c r="BK177" s="314"/>
      <c r="BL177" s="314"/>
      <c r="BM177" s="307" t="n">
        <f aca="false">SUM(BJ177/BI177*100)</f>
        <v>11.7391304347826</v>
      </c>
      <c r="BN177" s="315"/>
      <c r="BO177" s="315"/>
      <c r="BP177" s="315"/>
      <c r="BQ177" s="315"/>
      <c r="BR177" s="315"/>
    </row>
    <row r="178" s="316" customFormat="true" ht="12.75" hidden="true" customHeight="false" outlineLevel="0" collapsed="false">
      <c r="A178" s="343"/>
      <c r="B178" s="334"/>
      <c r="C178" s="334"/>
      <c r="D178" s="334"/>
      <c r="E178" s="334"/>
      <c r="F178" s="334"/>
      <c r="G178" s="334"/>
      <c r="H178" s="334"/>
      <c r="I178" s="335" t="n">
        <v>37212</v>
      </c>
      <c r="J178" s="336" t="s">
        <v>675</v>
      </c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7"/>
      <c r="AS178" s="337"/>
      <c r="AT178" s="337"/>
      <c r="AU178" s="337"/>
      <c r="AV178" s="337"/>
      <c r="AW178" s="337"/>
      <c r="AX178" s="314"/>
      <c r="AY178" s="314"/>
      <c r="AZ178" s="314"/>
      <c r="BA178" s="314"/>
      <c r="BB178" s="314"/>
      <c r="BC178" s="314"/>
      <c r="BD178" s="314"/>
      <c r="BE178" s="314"/>
      <c r="BF178" s="314"/>
      <c r="BG178" s="314"/>
      <c r="BH178" s="314" t="n">
        <v>0</v>
      </c>
      <c r="BI178" s="314" t="n">
        <v>10000</v>
      </c>
      <c r="BJ178" s="314" t="n">
        <v>1350</v>
      </c>
      <c r="BK178" s="314"/>
      <c r="BL178" s="314"/>
      <c r="BM178" s="307" t="n">
        <f aca="false">SUM(BJ178/BI178*100)</f>
        <v>13.5</v>
      </c>
      <c r="BN178" s="315"/>
      <c r="BO178" s="315"/>
      <c r="BP178" s="315"/>
      <c r="BQ178" s="315"/>
      <c r="BR178" s="315"/>
    </row>
    <row r="179" s="316" customFormat="true" ht="12.75" hidden="true" customHeight="false" outlineLevel="0" collapsed="false">
      <c r="A179" s="343"/>
      <c r="B179" s="334"/>
      <c r="C179" s="334"/>
      <c r="D179" s="334"/>
      <c r="E179" s="334"/>
      <c r="F179" s="334"/>
      <c r="G179" s="334"/>
      <c r="H179" s="334"/>
      <c r="I179" s="335" t="n">
        <v>37212</v>
      </c>
      <c r="J179" s="336" t="s">
        <v>676</v>
      </c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37"/>
      <c r="AN179" s="337"/>
      <c r="AO179" s="337"/>
      <c r="AP179" s="337"/>
      <c r="AQ179" s="337"/>
      <c r="AR179" s="337"/>
      <c r="AS179" s="337"/>
      <c r="AT179" s="337"/>
      <c r="AU179" s="337"/>
      <c r="AV179" s="337"/>
      <c r="AW179" s="337"/>
      <c r="AX179" s="314"/>
      <c r="AY179" s="314"/>
      <c r="AZ179" s="314"/>
      <c r="BA179" s="314"/>
      <c r="BB179" s="314"/>
      <c r="BC179" s="314"/>
      <c r="BD179" s="314"/>
      <c r="BE179" s="314"/>
      <c r="BF179" s="314"/>
      <c r="BG179" s="314"/>
      <c r="BH179" s="314" t="n">
        <v>0</v>
      </c>
      <c r="BI179" s="314" t="n">
        <v>1500</v>
      </c>
      <c r="BJ179" s="314" t="n">
        <v>0</v>
      </c>
      <c r="BK179" s="314"/>
      <c r="BL179" s="314"/>
      <c r="BM179" s="307" t="n">
        <f aca="false">SUM(BJ179/BI179*100)</f>
        <v>0</v>
      </c>
      <c r="BN179" s="315"/>
      <c r="BO179" s="315"/>
      <c r="BP179" s="315"/>
      <c r="BQ179" s="315"/>
      <c r="BR179" s="315"/>
    </row>
    <row r="180" customFormat="false" ht="12.75" hidden="true" customHeight="false" outlineLevel="0" collapsed="false">
      <c r="A180" s="308"/>
      <c r="B180" s="303" t="s">
        <v>555</v>
      </c>
      <c r="C180" s="303"/>
      <c r="D180" s="303"/>
      <c r="E180" s="303"/>
      <c r="F180" s="303"/>
      <c r="G180" s="303"/>
      <c r="H180" s="303"/>
      <c r="I180" s="304" t="n">
        <v>38</v>
      </c>
      <c r="J180" s="305" t="s">
        <v>383</v>
      </c>
      <c r="K180" s="306" t="n">
        <f aca="false">SUM(K181)</f>
        <v>8000</v>
      </c>
      <c r="L180" s="306" t="n">
        <f aca="false">SUM(L181)</f>
        <v>10000</v>
      </c>
      <c r="M180" s="306" t="n">
        <f aca="false">SUM(M181)</f>
        <v>10000</v>
      </c>
      <c r="N180" s="306" t="n">
        <f aca="false">SUM(N181)</f>
        <v>82000</v>
      </c>
      <c r="O180" s="306" t="n">
        <f aca="false">SUM(O181)</f>
        <v>82000</v>
      </c>
      <c r="P180" s="306" t="n">
        <f aca="false">SUM(P181)</f>
        <v>82000</v>
      </c>
      <c r="Q180" s="306" t="n">
        <f aca="false">SUM(Q181)</f>
        <v>82000</v>
      </c>
      <c r="R180" s="306" t="n">
        <f aca="false">SUM(R181)</f>
        <v>37145.75</v>
      </c>
      <c r="S180" s="306" t="n">
        <f aca="false">SUM(S181)</f>
        <v>80000</v>
      </c>
      <c r="T180" s="306" t="n">
        <f aca="false">SUM(T181)</f>
        <v>29334.9</v>
      </c>
      <c r="U180" s="306" t="n">
        <f aca="false">SUM(U181)</f>
        <v>0</v>
      </c>
      <c r="V180" s="306" t="n">
        <f aca="false">SUM(V181)</f>
        <v>97.5609756097561</v>
      </c>
      <c r="W180" s="306" t="n">
        <f aca="false">SUM(W181)</f>
        <v>100000</v>
      </c>
      <c r="X180" s="306" t="n">
        <f aca="false">SUM(X181)</f>
        <v>100000</v>
      </c>
      <c r="Y180" s="306" t="n">
        <v>100000</v>
      </c>
      <c r="Z180" s="306" t="n">
        <v>100000</v>
      </c>
      <c r="AA180" s="306" t="n">
        <f aca="false">SUM(AA181)</f>
        <v>116000</v>
      </c>
      <c r="AB180" s="306" t="n">
        <f aca="false">SUM(AB181)</f>
        <v>63895.98</v>
      </c>
      <c r="AC180" s="306" t="n">
        <f aca="false">SUM(AC181)</f>
        <v>116000</v>
      </c>
      <c r="AD180" s="306" t="n">
        <f aca="false">SUM(AD181)</f>
        <v>116000</v>
      </c>
      <c r="AE180" s="306" t="n">
        <f aca="false">SUM(AE181)</f>
        <v>0</v>
      </c>
      <c r="AF180" s="306" t="n">
        <f aca="false">SUM(AF181)</f>
        <v>0</v>
      </c>
      <c r="AG180" s="306" t="n">
        <f aca="false">SUM(AG181)</f>
        <v>116000</v>
      </c>
      <c r="AH180" s="306" t="n">
        <f aca="false">SUM(AH181)</f>
        <v>80602.94</v>
      </c>
      <c r="AI180" s="306" t="n">
        <f aca="false">SUM(AI181)</f>
        <v>116000</v>
      </c>
      <c r="AJ180" s="306" t="n">
        <f aca="false">SUM(AJ181)</f>
        <v>51267.74</v>
      </c>
      <c r="AK180" s="306" t="n">
        <f aca="false">SUM(AK181)</f>
        <v>136000</v>
      </c>
      <c r="AL180" s="306" t="n">
        <f aca="false">SUM(AL181)</f>
        <v>5000</v>
      </c>
      <c r="AM180" s="306" t="n">
        <f aca="false">SUM(AM181)</f>
        <v>0</v>
      </c>
      <c r="AN180" s="306" t="n">
        <f aca="false">SUM(AN181)</f>
        <v>141000</v>
      </c>
      <c r="AO180" s="306" t="n">
        <f aca="false">SUM(AN180/$AN$2)</f>
        <v>18713.9159864623</v>
      </c>
      <c r="AP180" s="306" t="n">
        <f aca="false">SUM(AP181)</f>
        <v>142000</v>
      </c>
      <c r="AQ180" s="306"/>
      <c r="AR180" s="306" t="n">
        <f aca="false">SUM(AP180/$AN$2)</f>
        <v>18846.6387948769</v>
      </c>
      <c r="AS180" s="306"/>
      <c r="AT180" s="306" t="n">
        <f aca="false">SUM(AT181)</f>
        <v>10906.46</v>
      </c>
      <c r="AU180" s="306" t="n">
        <f aca="false">SUM(AU181)</f>
        <v>0</v>
      </c>
      <c r="AV180" s="306" t="n">
        <f aca="false">SUM(AV181)</f>
        <v>0</v>
      </c>
      <c r="AW180" s="306" t="n">
        <f aca="false">SUM(AR180+AU180-AV180)</f>
        <v>18846.6387948769</v>
      </c>
      <c r="AX180" s="338"/>
      <c r="AY180" s="338"/>
      <c r="AZ180" s="338"/>
      <c r="BA180" s="338"/>
      <c r="BB180" s="338"/>
      <c r="BC180" s="338"/>
      <c r="BD180" s="338" t="n">
        <f aca="false">SUM(AX180+AY180+AZ180+BA180+BB180+BC180)</f>
        <v>0</v>
      </c>
      <c r="BE180" s="338" t="n">
        <f aca="false">SUM(AW180-BD180)</f>
        <v>18846.6387948769</v>
      </c>
      <c r="BF180" s="338" t="n">
        <f aca="false">SUM(BE180-AW180)</f>
        <v>0</v>
      </c>
      <c r="BG180" s="338" t="n">
        <f aca="false">SUM(BG181)</f>
        <v>14841</v>
      </c>
      <c r="BH180" s="338" t="n">
        <f aca="false">SUM(BH181)</f>
        <v>9161.74</v>
      </c>
      <c r="BI180" s="338" t="n">
        <f aca="false">SUM(BI181)</f>
        <v>26050</v>
      </c>
      <c r="BJ180" s="338" t="n">
        <f aca="false">SUM(BJ181)</f>
        <v>11126.69</v>
      </c>
      <c r="BK180" s="338" t="n">
        <v>26000</v>
      </c>
      <c r="BL180" s="338" t="n">
        <v>26000</v>
      </c>
      <c r="BM180" s="307" t="n">
        <f aca="false">SUM(BJ180/BI180*100)</f>
        <v>42.7128214971209</v>
      </c>
    </row>
    <row r="181" customFormat="false" ht="12.75" hidden="true" customHeight="false" outlineLevel="0" collapsed="false">
      <c r="A181" s="333"/>
      <c r="B181" s="334"/>
      <c r="C181" s="334"/>
      <c r="D181" s="334"/>
      <c r="E181" s="334"/>
      <c r="F181" s="334"/>
      <c r="G181" s="334"/>
      <c r="H181" s="334"/>
      <c r="I181" s="335" t="n">
        <v>381</v>
      </c>
      <c r="J181" s="336" t="s">
        <v>197</v>
      </c>
      <c r="K181" s="337" t="n">
        <f aca="false">SUM(K183)</f>
        <v>8000</v>
      </c>
      <c r="L181" s="337" t="n">
        <f aca="false">SUM(L183)</f>
        <v>10000</v>
      </c>
      <c r="M181" s="337" t="n">
        <f aca="false">SUM(M183)</f>
        <v>10000</v>
      </c>
      <c r="N181" s="337" t="n">
        <f aca="false">SUM(N183)</f>
        <v>82000</v>
      </c>
      <c r="O181" s="337" t="n">
        <f aca="false">SUM(O183)</f>
        <v>82000</v>
      </c>
      <c r="P181" s="337" t="n">
        <f aca="false">SUM(P183)</f>
        <v>82000</v>
      </c>
      <c r="Q181" s="337" t="n">
        <f aca="false">SUM(Q183)</f>
        <v>82000</v>
      </c>
      <c r="R181" s="337" t="n">
        <f aca="false">SUM(R183)</f>
        <v>37145.75</v>
      </c>
      <c r="S181" s="337" t="n">
        <f aca="false">SUM(S183)</f>
        <v>80000</v>
      </c>
      <c r="T181" s="337" t="n">
        <f aca="false">SUM(T183)</f>
        <v>29334.9</v>
      </c>
      <c r="U181" s="337" t="n">
        <f aca="false">SUM(U183)</f>
        <v>0</v>
      </c>
      <c r="V181" s="337" t="n">
        <f aca="false">SUM(V183)</f>
        <v>97.5609756097561</v>
      </c>
      <c r="W181" s="337" t="n">
        <f aca="false">SUM(W183)</f>
        <v>100000</v>
      </c>
      <c r="X181" s="337" t="n">
        <f aca="false">SUM(X183)</f>
        <v>100000</v>
      </c>
      <c r="Y181" s="337" t="n">
        <v>100000</v>
      </c>
      <c r="Z181" s="337" t="n">
        <v>100000</v>
      </c>
      <c r="AA181" s="337" t="n">
        <f aca="false">SUM(AA183:AA186)</f>
        <v>116000</v>
      </c>
      <c r="AB181" s="337" t="n">
        <f aca="false">SUM(AB183:AB186)</f>
        <v>63895.98</v>
      </c>
      <c r="AC181" s="337" t="n">
        <f aca="false">SUM(AC183:AC186)</f>
        <v>116000</v>
      </c>
      <c r="AD181" s="337" t="n">
        <f aca="false">SUM(AD183:AD186)</f>
        <v>116000</v>
      </c>
      <c r="AE181" s="337" t="n">
        <f aca="false">SUM(AE183:AE186)</f>
        <v>0</v>
      </c>
      <c r="AF181" s="337" t="n">
        <f aca="false">SUM(AF183:AF186)</f>
        <v>0</v>
      </c>
      <c r="AG181" s="337" t="n">
        <f aca="false">SUM(AG183:AG186)</f>
        <v>116000</v>
      </c>
      <c r="AH181" s="337" t="n">
        <f aca="false">SUM(AH183:AH186)</f>
        <v>80602.94</v>
      </c>
      <c r="AI181" s="337" t="n">
        <f aca="false">SUM(AI183:AI186)</f>
        <v>116000</v>
      </c>
      <c r="AJ181" s="337" t="n">
        <f aca="false">SUM(AJ183:AJ186)</f>
        <v>51267.74</v>
      </c>
      <c r="AK181" s="337" t="n">
        <f aca="false">SUM(AK183:AK186)</f>
        <v>136000</v>
      </c>
      <c r="AL181" s="337" t="n">
        <f aca="false">SUM(AL183:AL186)</f>
        <v>5000</v>
      </c>
      <c r="AM181" s="337" t="n">
        <f aca="false">SUM(AM183:AM186)</f>
        <v>0</v>
      </c>
      <c r="AN181" s="337" t="n">
        <f aca="false">SUM(AN183:AN186)</f>
        <v>141000</v>
      </c>
      <c r="AO181" s="306" t="n">
        <f aca="false">SUM(AN181/$AN$2)</f>
        <v>18713.9159864623</v>
      </c>
      <c r="AP181" s="337" t="n">
        <f aca="false">SUM(AP183:AP186)</f>
        <v>142000</v>
      </c>
      <c r="AQ181" s="337"/>
      <c r="AR181" s="306" t="n">
        <f aca="false">SUM(AP181/$AN$2)</f>
        <v>18846.6387948769</v>
      </c>
      <c r="AS181" s="306"/>
      <c r="AT181" s="306" t="n">
        <f aca="false">SUM(AT183:AT186)</f>
        <v>10906.46</v>
      </c>
      <c r="AU181" s="306" t="n">
        <f aca="false">SUM(AU183:AU186)</f>
        <v>0</v>
      </c>
      <c r="AV181" s="306" t="n">
        <f aca="false">SUM(AV183:AV186)</f>
        <v>0</v>
      </c>
      <c r="AW181" s="306" t="n">
        <f aca="false">SUM(AR181+AU181-AV181)</f>
        <v>18846.6387948769</v>
      </c>
      <c r="AX181" s="338"/>
      <c r="AY181" s="338"/>
      <c r="AZ181" s="338"/>
      <c r="BA181" s="338"/>
      <c r="BB181" s="338"/>
      <c r="BC181" s="338"/>
      <c r="BD181" s="338" t="n">
        <f aca="false">SUM(AX181+AY181+AZ181+BA181+BB181+BC181)</f>
        <v>0</v>
      </c>
      <c r="BE181" s="338" t="n">
        <f aca="false">SUM(AW181-BD181)</f>
        <v>18846.6387948769</v>
      </c>
      <c r="BF181" s="338" t="n">
        <f aca="false">SUM(BE181-AW181)</f>
        <v>0</v>
      </c>
      <c r="BG181" s="338" t="n">
        <f aca="false">SUM(BG182:BG186)</f>
        <v>14841</v>
      </c>
      <c r="BH181" s="338" t="n">
        <f aca="false">SUM(BH182:BH186)</f>
        <v>9161.74</v>
      </c>
      <c r="BI181" s="338" t="n">
        <f aca="false">SUM(BI182:BI186)</f>
        <v>26050</v>
      </c>
      <c r="BJ181" s="338" t="n">
        <f aca="false">SUM(BJ182:BJ186)</f>
        <v>11126.69</v>
      </c>
      <c r="BK181" s="338"/>
      <c r="BL181" s="338"/>
      <c r="BM181" s="307" t="n">
        <f aca="false">SUM(BJ181/BI181*100)</f>
        <v>42.7128214971209</v>
      </c>
    </row>
    <row r="182" customFormat="false" ht="12.75" hidden="true" customHeight="false" outlineLevel="0" collapsed="false">
      <c r="A182" s="333"/>
      <c r="B182" s="334"/>
      <c r="C182" s="334"/>
      <c r="D182" s="334"/>
      <c r="E182" s="334"/>
      <c r="F182" s="334"/>
      <c r="G182" s="334"/>
      <c r="H182" s="334"/>
      <c r="I182" s="335" t="n">
        <v>38113</v>
      </c>
      <c r="J182" s="336" t="s">
        <v>677</v>
      </c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7"/>
      <c r="AE182" s="337"/>
      <c r="AF182" s="337"/>
      <c r="AG182" s="337"/>
      <c r="AH182" s="337"/>
      <c r="AI182" s="337"/>
      <c r="AJ182" s="337"/>
      <c r="AK182" s="337"/>
      <c r="AL182" s="337"/>
      <c r="AM182" s="337"/>
      <c r="AN182" s="337"/>
      <c r="AO182" s="306"/>
      <c r="AP182" s="337"/>
      <c r="AQ182" s="337"/>
      <c r="AR182" s="306"/>
      <c r="AS182" s="306"/>
      <c r="AT182" s="306"/>
      <c r="AU182" s="306"/>
      <c r="AV182" s="306"/>
      <c r="AW182" s="306"/>
      <c r="AX182" s="338"/>
      <c r="AY182" s="338"/>
      <c r="AZ182" s="338"/>
      <c r="BA182" s="338"/>
      <c r="BB182" s="338"/>
      <c r="BC182" s="338"/>
      <c r="BD182" s="338"/>
      <c r="BE182" s="338"/>
      <c r="BF182" s="338"/>
      <c r="BG182" s="338"/>
      <c r="BH182" s="338" t="n">
        <v>0</v>
      </c>
      <c r="BI182" s="338" t="n">
        <v>4000</v>
      </c>
      <c r="BJ182" s="338" t="n">
        <v>0</v>
      </c>
      <c r="BK182" s="338"/>
      <c r="BL182" s="338"/>
      <c r="BM182" s="307" t="n">
        <f aca="false">SUM(BJ182/BI182*100)</f>
        <v>0</v>
      </c>
    </row>
    <row r="183" customFormat="false" ht="12.75" hidden="true" customHeight="false" outlineLevel="0" collapsed="false">
      <c r="A183" s="333"/>
      <c r="B183" s="334"/>
      <c r="C183" s="334"/>
      <c r="D183" s="334"/>
      <c r="E183" s="334"/>
      <c r="F183" s="334"/>
      <c r="G183" s="334"/>
      <c r="H183" s="334"/>
      <c r="I183" s="335" t="n">
        <v>38113</v>
      </c>
      <c r="J183" s="336" t="s">
        <v>678</v>
      </c>
      <c r="K183" s="337" t="n">
        <v>8000</v>
      </c>
      <c r="L183" s="337" t="n">
        <v>10000</v>
      </c>
      <c r="M183" s="337" t="n">
        <v>10000</v>
      </c>
      <c r="N183" s="337" t="n">
        <v>82000</v>
      </c>
      <c r="O183" s="337" t="n">
        <v>82000</v>
      </c>
      <c r="P183" s="337" t="n">
        <v>82000</v>
      </c>
      <c r="Q183" s="337" t="n">
        <v>82000</v>
      </c>
      <c r="R183" s="337" t="n">
        <v>37145.75</v>
      </c>
      <c r="S183" s="337" t="n">
        <v>80000</v>
      </c>
      <c r="T183" s="337" t="n">
        <v>29334.9</v>
      </c>
      <c r="U183" s="337"/>
      <c r="V183" s="306" t="n">
        <f aca="false">S183/P183*100</f>
        <v>97.5609756097561</v>
      </c>
      <c r="W183" s="337" t="n">
        <v>100000</v>
      </c>
      <c r="X183" s="337" t="n">
        <v>100000</v>
      </c>
      <c r="Y183" s="337" t="n">
        <v>100000</v>
      </c>
      <c r="Z183" s="337" t="n">
        <v>100000</v>
      </c>
      <c r="AA183" s="337" t="n">
        <v>96000</v>
      </c>
      <c r="AB183" s="337" t="n">
        <v>31947.99</v>
      </c>
      <c r="AC183" s="337" t="n">
        <v>96000</v>
      </c>
      <c r="AD183" s="337" t="n">
        <v>92000</v>
      </c>
      <c r="AE183" s="337"/>
      <c r="AF183" s="337"/>
      <c r="AG183" s="340" t="n">
        <f aca="false">SUM(AD183+AE183-AF183)</f>
        <v>92000</v>
      </c>
      <c r="AH183" s="337" t="n">
        <v>80602.94</v>
      </c>
      <c r="AI183" s="337" t="n">
        <v>97000</v>
      </c>
      <c r="AJ183" s="338" t="n">
        <v>45465.24</v>
      </c>
      <c r="AK183" s="337" t="n">
        <v>117000</v>
      </c>
      <c r="AL183" s="337"/>
      <c r="AM183" s="337"/>
      <c r="AN183" s="338" t="n">
        <f aca="false">SUM(AK183+AL183-AM183)</f>
        <v>117000</v>
      </c>
      <c r="AO183" s="306" t="n">
        <f aca="false">SUM(AN183/$AN$2)</f>
        <v>15528.5685845112</v>
      </c>
      <c r="AP183" s="338" t="n">
        <v>117000</v>
      </c>
      <c r="AQ183" s="338"/>
      <c r="AR183" s="306" t="n">
        <f aca="false">SUM(AP183/$AN$2)</f>
        <v>15528.5685845112</v>
      </c>
      <c r="AS183" s="306" t="n">
        <v>9118.94</v>
      </c>
      <c r="AT183" s="306" t="n">
        <v>9118.94</v>
      </c>
      <c r="AU183" s="306"/>
      <c r="AV183" s="306"/>
      <c r="AW183" s="306" t="n">
        <f aca="false">SUM(AR183+AU183-AV183)</f>
        <v>15528.5685845112</v>
      </c>
      <c r="AX183" s="338"/>
      <c r="AY183" s="338"/>
      <c r="AZ183" s="338" t="n">
        <v>15528.57</v>
      </c>
      <c r="BA183" s="338"/>
      <c r="BB183" s="338"/>
      <c r="BC183" s="338"/>
      <c r="BD183" s="338" t="n">
        <f aca="false">SUM(AX183+AY183+AZ183+BA183+BB183+BC183)</f>
        <v>15528.57</v>
      </c>
      <c r="BE183" s="338" t="n">
        <f aca="false">SUM(AW183-BD183)</f>
        <v>-0.00141548875217268</v>
      </c>
      <c r="BF183" s="338" t="n">
        <f aca="false">SUM(BE183-AW183)</f>
        <v>-15528.57</v>
      </c>
      <c r="BG183" s="338" t="n">
        <v>12202.28</v>
      </c>
      <c r="BH183" s="338" t="n">
        <v>7143.22</v>
      </c>
      <c r="BI183" s="338" t="n">
        <v>16500</v>
      </c>
      <c r="BJ183" s="338" t="n">
        <v>11035.23</v>
      </c>
      <c r="BK183" s="338"/>
      <c r="BL183" s="338"/>
      <c r="BM183" s="307" t="n">
        <f aca="false">SUM(BJ183/BI183*100)</f>
        <v>66.8801818181818</v>
      </c>
    </row>
    <row r="184" customFormat="false" ht="12.75" hidden="true" customHeight="false" outlineLevel="0" collapsed="false">
      <c r="A184" s="333"/>
      <c r="B184" s="334"/>
      <c r="C184" s="334"/>
      <c r="D184" s="334"/>
      <c r="E184" s="334"/>
      <c r="F184" s="334"/>
      <c r="G184" s="334"/>
      <c r="H184" s="334"/>
      <c r="I184" s="335" t="n">
        <v>38113</v>
      </c>
      <c r="J184" s="336" t="s">
        <v>679</v>
      </c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06"/>
      <c r="W184" s="337"/>
      <c r="X184" s="337"/>
      <c r="Y184" s="337"/>
      <c r="Z184" s="337"/>
      <c r="AA184" s="337"/>
      <c r="AB184" s="337"/>
      <c r="AC184" s="337"/>
      <c r="AD184" s="337" t="n">
        <v>4000</v>
      </c>
      <c r="AE184" s="337"/>
      <c r="AF184" s="337"/>
      <c r="AG184" s="340" t="n">
        <f aca="false">SUM(AD184+AE184-AF184)</f>
        <v>4000</v>
      </c>
      <c r="AH184" s="337"/>
      <c r="AI184" s="337" t="n">
        <v>4000</v>
      </c>
      <c r="AJ184" s="338" t="n">
        <v>0</v>
      </c>
      <c r="AK184" s="337" t="n">
        <v>4000</v>
      </c>
      <c r="AL184" s="337"/>
      <c r="AM184" s="337"/>
      <c r="AN184" s="338" t="n">
        <f aca="false">SUM(AK184+AL184-AM184)</f>
        <v>4000</v>
      </c>
      <c r="AO184" s="306" t="n">
        <f aca="false">SUM(AN184/$AN$2)</f>
        <v>530.891233658504</v>
      </c>
      <c r="AP184" s="338" t="n">
        <v>0</v>
      </c>
      <c r="AQ184" s="338"/>
      <c r="AR184" s="306" t="n">
        <f aca="false">SUM(AP184/$AN$2)</f>
        <v>0</v>
      </c>
      <c r="AS184" s="306"/>
      <c r="AT184" s="306"/>
      <c r="AU184" s="306"/>
      <c r="AV184" s="306"/>
      <c r="AW184" s="306" t="n">
        <f aca="false">SUM(AR184+AU184-AV184)</f>
        <v>0</v>
      </c>
      <c r="AX184" s="338"/>
      <c r="AY184" s="338"/>
      <c r="AZ184" s="338"/>
      <c r="BA184" s="338"/>
      <c r="BB184" s="338"/>
      <c r="BC184" s="338"/>
      <c r="BD184" s="338" t="n">
        <f aca="false">SUM(AX184+AY184+AZ184+BA184+BB184+BC184)</f>
        <v>0</v>
      </c>
      <c r="BE184" s="338" t="n">
        <f aca="false">SUM(AW184-BD184)</f>
        <v>0</v>
      </c>
      <c r="BF184" s="338" t="n">
        <f aca="false">SUM(BE184-AW184)</f>
        <v>0</v>
      </c>
      <c r="BG184" s="338"/>
      <c r="BH184" s="338" t="n">
        <v>0</v>
      </c>
      <c r="BI184" s="338" t="n">
        <v>550</v>
      </c>
      <c r="BJ184" s="338" t="n">
        <v>0</v>
      </c>
      <c r="BK184" s="338"/>
      <c r="BL184" s="338"/>
      <c r="BM184" s="307" t="n">
        <f aca="false">SUM(BJ184/BI184*100)</f>
        <v>0</v>
      </c>
    </row>
    <row r="185" customFormat="false" ht="12.75" hidden="true" customHeight="false" outlineLevel="0" collapsed="false">
      <c r="A185" s="333"/>
      <c r="B185" s="334"/>
      <c r="C185" s="334"/>
      <c r="D185" s="334"/>
      <c r="E185" s="334"/>
      <c r="F185" s="334"/>
      <c r="G185" s="334"/>
      <c r="H185" s="334"/>
      <c r="I185" s="335" t="n">
        <v>38113</v>
      </c>
      <c r="J185" s="336" t="s">
        <v>680</v>
      </c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06"/>
      <c r="W185" s="337"/>
      <c r="X185" s="337"/>
      <c r="Y185" s="337"/>
      <c r="Z185" s="337"/>
      <c r="AA185" s="337"/>
      <c r="AB185" s="337"/>
      <c r="AC185" s="337"/>
      <c r="AD185" s="337"/>
      <c r="AE185" s="337"/>
      <c r="AF185" s="337"/>
      <c r="AG185" s="340"/>
      <c r="AH185" s="337"/>
      <c r="AI185" s="337"/>
      <c r="AJ185" s="338"/>
      <c r="AK185" s="337"/>
      <c r="AL185" s="337"/>
      <c r="AM185" s="337"/>
      <c r="AN185" s="338"/>
      <c r="AO185" s="306" t="n">
        <f aca="false">SUM(AN185/$AN$2)</f>
        <v>0</v>
      </c>
      <c r="AP185" s="338" t="n">
        <v>5000</v>
      </c>
      <c r="AQ185" s="338"/>
      <c r="AR185" s="306" t="n">
        <f aca="false">SUM(AP185/$AN$2)</f>
        <v>663.61404207313</v>
      </c>
      <c r="AS185" s="306"/>
      <c r="AT185" s="306"/>
      <c r="AU185" s="306"/>
      <c r="AV185" s="306"/>
      <c r="AW185" s="306" t="n">
        <f aca="false">SUM(AR185+AU185-AV185)</f>
        <v>663.61404207313</v>
      </c>
      <c r="AX185" s="338"/>
      <c r="AY185" s="338"/>
      <c r="AZ185" s="338" t="n">
        <v>663.61</v>
      </c>
      <c r="BA185" s="338"/>
      <c r="BB185" s="338"/>
      <c r="BC185" s="338"/>
      <c r="BD185" s="338" t="n">
        <f aca="false">SUM(AX185+AY185+AZ185+BA185+BB185+BC185)</f>
        <v>663.61</v>
      </c>
      <c r="BE185" s="338" t="n">
        <f aca="false">SUM(AW185-BD185)</f>
        <v>0.00404207313022198</v>
      </c>
      <c r="BF185" s="338" t="n">
        <f aca="false">SUM(BE185-AW185)</f>
        <v>-663.61</v>
      </c>
      <c r="BG185" s="338"/>
      <c r="BH185" s="338" t="n">
        <v>231</v>
      </c>
      <c r="BI185" s="338" t="n">
        <v>2000</v>
      </c>
      <c r="BJ185" s="338" t="n">
        <v>91.46</v>
      </c>
      <c r="BK185" s="338"/>
      <c r="BL185" s="338"/>
      <c r="BM185" s="307" t="n">
        <f aca="false">SUM(BJ185/BI185*100)</f>
        <v>4.573</v>
      </c>
    </row>
    <row r="186" customFormat="false" ht="12.75" hidden="true" customHeight="false" outlineLevel="0" collapsed="false">
      <c r="A186" s="333"/>
      <c r="B186" s="334"/>
      <c r="C186" s="334"/>
      <c r="D186" s="334"/>
      <c r="E186" s="334"/>
      <c r="F186" s="334"/>
      <c r="G186" s="334"/>
      <c r="H186" s="334"/>
      <c r="I186" s="335" t="n">
        <v>38113</v>
      </c>
      <c r="J186" s="336" t="s">
        <v>681</v>
      </c>
      <c r="K186" s="337" t="n">
        <v>8000</v>
      </c>
      <c r="L186" s="337" t="n">
        <v>10000</v>
      </c>
      <c r="M186" s="337" t="n">
        <v>10000</v>
      </c>
      <c r="N186" s="337" t="n">
        <v>82000</v>
      </c>
      <c r="O186" s="337" t="n">
        <v>82000</v>
      </c>
      <c r="P186" s="337" t="n">
        <v>82000</v>
      </c>
      <c r="Q186" s="337" t="n">
        <v>82000</v>
      </c>
      <c r="R186" s="337" t="n">
        <v>37145.75</v>
      </c>
      <c r="S186" s="337" t="n">
        <v>80000</v>
      </c>
      <c r="T186" s="337" t="n">
        <v>29334.9</v>
      </c>
      <c r="U186" s="337"/>
      <c r="V186" s="306" t="n">
        <f aca="false">S186/P186*100</f>
        <v>97.5609756097561</v>
      </c>
      <c r="W186" s="337" t="n">
        <v>100000</v>
      </c>
      <c r="X186" s="337" t="n">
        <v>100000</v>
      </c>
      <c r="Y186" s="337"/>
      <c r="Z186" s="337"/>
      <c r="AA186" s="337" t="n">
        <v>20000</v>
      </c>
      <c r="AB186" s="337" t="n">
        <v>31947.99</v>
      </c>
      <c r="AC186" s="337" t="n">
        <v>20000</v>
      </c>
      <c r="AD186" s="337" t="n">
        <v>20000</v>
      </c>
      <c r="AE186" s="337"/>
      <c r="AF186" s="337"/>
      <c r="AG186" s="340" t="n">
        <f aca="false">SUM(AD186+AE186-AF186)</f>
        <v>20000</v>
      </c>
      <c r="AH186" s="337"/>
      <c r="AI186" s="337" t="n">
        <v>15000</v>
      </c>
      <c r="AJ186" s="338" t="n">
        <v>5802.5</v>
      </c>
      <c r="AK186" s="337" t="n">
        <v>15000</v>
      </c>
      <c r="AL186" s="337" t="n">
        <v>5000</v>
      </c>
      <c r="AM186" s="337"/>
      <c r="AN186" s="338" t="n">
        <f aca="false">SUM(AK186+AL186-AM186)</f>
        <v>20000</v>
      </c>
      <c r="AO186" s="306" t="n">
        <f aca="false">SUM(AN186/$AN$2)</f>
        <v>2654.45616829252</v>
      </c>
      <c r="AP186" s="338" t="n">
        <v>20000</v>
      </c>
      <c r="AQ186" s="338"/>
      <c r="AR186" s="306" t="n">
        <f aca="false">SUM(AP186/$AN$2)</f>
        <v>2654.45616829252</v>
      </c>
      <c r="AS186" s="306" t="n">
        <v>1787.52</v>
      </c>
      <c r="AT186" s="306" t="n">
        <v>1787.52</v>
      </c>
      <c r="AU186" s="306"/>
      <c r="AV186" s="306"/>
      <c r="AW186" s="306" t="n">
        <f aca="false">SUM(AR186+AU186-AV186)</f>
        <v>2654.45616829252</v>
      </c>
      <c r="AX186" s="338"/>
      <c r="AY186" s="338"/>
      <c r="AZ186" s="338" t="n">
        <v>2654.46</v>
      </c>
      <c r="BA186" s="338"/>
      <c r="BB186" s="338"/>
      <c r="BC186" s="338"/>
      <c r="BD186" s="338" t="n">
        <f aca="false">SUM(AX186+AY186+AZ186+BA186+BB186+BC186)</f>
        <v>2654.46</v>
      </c>
      <c r="BE186" s="338" t="n">
        <f aca="false">SUM(AW186-BD186)</f>
        <v>-0.00383170747909389</v>
      </c>
      <c r="BF186" s="338" t="n">
        <f aca="false">SUM(BE186-AW186)</f>
        <v>-2654.46</v>
      </c>
      <c r="BG186" s="338" t="n">
        <v>2638.72</v>
      </c>
      <c r="BH186" s="338" t="n">
        <v>1787.52</v>
      </c>
      <c r="BI186" s="338" t="n">
        <v>3000</v>
      </c>
      <c r="BJ186" s="338" t="n">
        <v>0</v>
      </c>
      <c r="BK186" s="338"/>
      <c r="BL186" s="338"/>
      <c r="BM186" s="307" t="n">
        <f aca="false">SUM(BJ186/BI186*100)</f>
        <v>0</v>
      </c>
    </row>
    <row r="187" customFormat="false" ht="12.75" hidden="true" customHeight="false" outlineLevel="0" collapsed="false">
      <c r="A187" s="333" t="s">
        <v>682</v>
      </c>
      <c r="B187" s="334"/>
      <c r="C187" s="334"/>
      <c r="D187" s="334"/>
      <c r="E187" s="334"/>
      <c r="F187" s="334"/>
      <c r="G187" s="334"/>
      <c r="H187" s="334"/>
      <c r="I187" s="335" t="s">
        <v>533</v>
      </c>
      <c r="J187" s="336" t="s">
        <v>683</v>
      </c>
      <c r="K187" s="337" t="n">
        <f aca="false">SUM(K188)</f>
        <v>74578.36</v>
      </c>
      <c r="L187" s="337" t="n">
        <f aca="false">SUM(L188)</f>
        <v>15000</v>
      </c>
      <c r="M187" s="337" t="n">
        <f aca="false">SUM(M188)</f>
        <v>15000</v>
      </c>
      <c r="N187" s="337" t="n">
        <f aca="false">SUM(N188)</f>
        <v>40000</v>
      </c>
      <c r="O187" s="337" t="n">
        <f aca="false">SUM(O188)</f>
        <v>40000</v>
      </c>
      <c r="P187" s="337" t="n">
        <f aca="false">SUM(P188)</f>
        <v>47000</v>
      </c>
      <c r="Q187" s="337" t="n">
        <f aca="false">SUM(Q188)</f>
        <v>47000</v>
      </c>
      <c r="R187" s="337" t="n">
        <f aca="false">SUM(R188)</f>
        <v>5410.5</v>
      </c>
      <c r="S187" s="337" t="n">
        <f aca="false">SUM(S188)</f>
        <v>30000</v>
      </c>
      <c r="T187" s="337" t="n">
        <f aca="false">SUM(T188)</f>
        <v>8352</v>
      </c>
      <c r="U187" s="337" t="n">
        <f aca="false">SUM(U188)</f>
        <v>0</v>
      </c>
      <c r="V187" s="337" t="n">
        <f aca="false">SUM(V188)</f>
        <v>63.8297872340426</v>
      </c>
      <c r="W187" s="337" t="n">
        <f aca="false">SUM(W188)</f>
        <v>30000</v>
      </c>
      <c r="X187" s="337" t="n">
        <f aca="false">SUM(X188)</f>
        <v>15000</v>
      </c>
      <c r="Y187" s="337" t="n">
        <f aca="false">SUM(Y188)</f>
        <v>30000</v>
      </c>
      <c r="Z187" s="337" t="n">
        <f aca="false">SUM(Z188)</f>
        <v>30000</v>
      </c>
      <c r="AA187" s="337" t="n">
        <f aca="false">SUM(AA188)</f>
        <v>35000</v>
      </c>
      <c r="AB187" s="337" t="n">
        <f aca="false">SUM(AB188)</f>
        <v>6735.11</v>
      </c>
      <c r="AC187" s="337" t="n">
        <f aca="false">SUM(AC188)</f>
        <v>35000</v>
      </c>
      <c r="AD187" s="337" t="n">
        <f aca="false">SUM(AD188)</f>
        <v>35000</v>
      </c>
      <c r="AE187" s="337" t="n">
        <f aca="false">SUM(AE188)</f>
        <v>0</v>
      </c>
      <c r="AF187" s="337" t="n">
        <f aca="false">SUM(AF188)</f>
        <v>0</v>
      </c>
      <c r="AG187" s="337" t="n">
        <f aca="false">SUM(AG188)</f>
        <v>35000</v>
      </c>
      <c r="AH187" s="337" t="n">
        <f aca="false">SUM(AH188)</f>
        <v>6097.03</v>
      </c>
      <c r="AI187" s="337" t="n">
        <f aca="false">SUM(AI188)</f>
        <v>35000</v>
      </c>
      <c r="AJ187" s="337" t="n">
        <f aca="false">SUM(AJ188)</f>
        <v>5570.24</v>
      </c>
      <c r="AK187" s="337" t="n">
        <f aca="false">SUM(AK188)</f>
        <v>35000</v>
      </c>
      <c r="AL187" s="337" t="n">
        <f aca="false">SUM(AL188)</f>
        <v>0</v>
      </c>
      <c r="AM187" s="337" t="n">
        <f aca="false">SUM(AM188)</f>
        <v>0</v>
      </c>
      <c r="AN187" s="337" t="n">
        <f aca="false">SUM(AN188)</f>
        <v>35000</v>
      </c>
      <c r="AO187" s="306" t="n">
        <f aca="false">SUM(AN187/$AN$2)</f>
        <v>4645.29829451191</v>
      </c>
      <c r="AP187" s="337" t="n">
        <f aca="false">SUM(AP188)</f>
        <v>25000</v>
      </c>
      <c r="AQ187" s="337" t="n">
        <f aca="false">SUM(AQ188)</f>
        <v>0</v>
      </c>
      <c r="AR187" s="306" t="n">
        <f aca="false">SUM(AP187/$AN$2)</f>
        <v>3318.07021036565</v>
      </c>
      <c r="AS187" s="306"/>
      <c r="AT187" s="306" t="n">
        <f aca="false">SUM(AT188)</f>
        <v>1668.75</v>
      </c>
      <c r="AU187" s="306" t="n">
        <f aca="false">SUM(AU188)</f>
        <v>0</v>
      </c>
      <c r="AV187" s="306" t="n">
        <f aca="false">SUM(AV188)</f>
        <v>0</v>
      </c>
      <c r="AW187" s="306" t="n">
        <f aca="false">SUM(AR187+AU187-AV187)</f>
        <v>3318.07021036565</v>
      </c>
      <c r="AX187" s="338"/>
      <c r="AY187" s="338"/>
      <c r="AZ187" s="338"/>
      <c r="BA187" s="338"/>
      <c r="BB187" s="338"/>
      <c r="BC187" s="338"/>
      <c r="BD187" s="338" t="n">
        <f aca="false">SUM(AX187+AY187+AZ187+BA187+BB187+BC187)</f>
        <v>0</v>
      </c>
      <c r="BE187" s="338" t="n">
        <f aca="false">SUM(AW187-BD187)</f>
        <v>3318.07021036565</v>
      </c>
      <c r="BF187" s="338" t="n">
        <f aca="false">SUM(BE187-AW187)</f>
        <v>0</v>
      </c>
      <c r="BG187" s="338" t="n">
        <f aca="false">SUM(BG191)</f>
        <v>2056.2</v>
      </c>
      <c r="BH187" s="338" t="n">
        <f aca="false">SUM(BH191)</f>
        <v>1444.38</v>
      </c>
      <c r="BI187" s="338" t="n">
        <f aca="false">SUM(BI191)</f>
        <v>3300</v>
      </c>
      <c r="BJ187" s="338" t="n">
        <f aca="false">SUM(BJ191)</f>
        <v>1035.3</v>
      </c>
      <c r="BK187" s="338" t="n">
        <f aca="false">SUM(BK191)</f>
        <v>3000</v>
      </c>
      <c r="BL187" s="338" t="n">
        <f aca="false">SUM(BL191)</f>
        <v>3000</v>
      </c>
      <c r="BM187" s="307" t="n">
        <f aca="false">SUM(BJ187/BI187*100)</f>
        <v>31.3727272727273</v>
      </c>
    </row>
    <row r="188" customFormat="false" ht="12.75" hidden="true" customHeight="false" outlineLevel="0" collapsed="false">
      <c r="A188" s="333"/>
      <c r="B188" s="334"/>
      <c r="C188" s="334"/>
      <c r="D188" s="334"/>
      <c r="E188" s="334"/>
      <c r="F188" s="334"/>
      <c r="G188" s="334"/>
      <c r="H188" s="334"/>
      <c r="I188" s="335" t="s">
        <v>684</v>
      </c>
      <c r="J188" s="336"/>
      <c r="K188" s="337" t="n">
        <f aca="false">SUM(K191)</f>
        <v>74578.36</v>
      </c>
      <c r="L188" s="337" t="n">
        <f aca="false">SUM(L191)</f>
        <v>15000</v>
      </c>
      <c r="M188" s="337" t="n">
        <f aca="false">SUM(M191)</f>
        <v>15000</v>
      </c>
      <c r="N188" s="337" t="n">
        <f aca="false">SUM(N191)</f>
        <v>40000</v>
      </c>
      <c r="O188" s="337" t="n">
        <f aca="false">SUM(O191)</f>
        <v>40000</v>
      </c>
      <c r="P188" s="337" t="n">
        <f aca="false">SUM(P191)</f>
        <v>47000</v>
      </c>
      <c r="Q188" s="337" t="n">
        <f aca="false">SUM(Q191)</f>
        <v>47000</v>
      </c>
      <c r="R188" s="337" t="n">
        <f aca="false">SUM(R191)</f>
        <v>5410.5</v>
      </c>
      <c r="S188" s="337" t="n">
        <f aca="false">SUM(S191)</f>
        <v>30000</v>
      </c>
      <c r="T188" s="337" t="n">
        <f aca="false">SUM(T191)</f>
        <v>8352</v>
      </c>
      <c r="U188" s="337" t="n">
        <f aca="false">SUM(U191)</f>
        <v>0</v>
      </c>
      <c r="V188" s="337" t="n">
        <f aca="false">SUM(V191)</f>
        <v>63.8297872340426</v>
      </c>
      <c r="W188" s="337" t="n">
        <f aca="false">SUM(W191)</f>
        <v>30000</v>
      </c>
      <c r="X188" s="337" t="n">
        <f aca="false">SUM(X191)</f>
        <v>15000</v>
      </c>
      <c r="Y188" s="337" t="n">
        <f aca="false">SUM(Y191)</f>
        <v>30000</v>
      </c>
      <c r="Z188" s="337" t="n">
        <f aca="false">SUM(Z191)</f>
        <v>30000</v>
      </c>
      <c r="AA188" s="337" t="n">
        <f aca="false">SUM(AA191)</f>
        <v>35000</v>
      </c>
      <c r="AB188" s="337" t="n">
        <f aca="false">SUM(AB191)</f>
        <v>6735.11</v>
      </c>
      <c r="AC188" s="337" t="n">
        <f aca="false">SUM(AC191)</f>
        <v>35000</v>
      </c>
      <c r="AD188" s="337" t="n">
        <f aca="false">SUM(AD191)</f>
        <v>35000</v>
      </c>
      <c r="AE188" s="337" t="n">
        <f aca="false">SUM(AE191)</f>
        <v>0</v>
      </c>
      <c r="AF188" s="337" t="n">
        <f aca="false">SUM(AF191)</f>
        <v>0</v>
      </c>
      <c r="AG188" s="337" t="n">
        <f aca="false">SUM(AG191)</f>
        <v>35000</v>
      </c>
      <c r="AH188" s="337" t="n">
        <f aca="false">SUM(AH191)</f>
        <v>6097.03</v>
      </c>
      <c r="AI188" s="337" t="n">
        <f aca="false">SUM(AI191)</f>
        <v>35000</v>
      </c>
      <c r="AJ188" s="337" t="n">
        <f aca="false">SUM(AJ191)</f>
        <v>5570.24</v>
      </c>
      <c r="AK188" s="337" t="n">
        <f aca="false">SUM(AK191)</f>
        <v>35000</v>
      </c>
      <c r="AL188" s="337" t="n">
        <f aca="false">SUM(AL191)</f>
        <v>0</v>
      </c>
      <c r="AM188" s="337" t="n">
        <f aca="false">SUM(AM191)</f>
        <v>0</v>
      </c>
      <c r="AN188" s="337" t="n">
        <f aca="false">SUM(AN191)</f>
        <v>35000</v>
      </c>
      <c r="AO188" s="306" t="n">
        <f aca="false">SUM(AN188/$AN$2)</f>
        <v>4645.29829451191</v>
      </c>
      <c r="AP188" s="337" t="n">
        <f aca="false">SUM(AP191)</f>
        <v>25000</v>
      </c>
      <c r="AQ188" s="337" t="n">
        <f aca="false">SUM(AQ191)</f>
        <v>0</v>
      </c>
      <c r="AR188" s="306" t="n">
        <f aca="false">SUM(AP188/$AN$2)</f>
        <v>3318.07021036565</v>
      </c>
      <c r="AS188" s="306"/>
      <c r="AT188" s="306" t="n">
        <f aca="false">SUM(AT191)</f>
        <v>1668.75</v>
      </c>
      <c r="AU188" s="306" t="n">
        <f aca="false">SUM(AU191)</f>
        <v>0</v>
      </c>
      <c r="AV188" s="306" t="n">
        <f aca="false">SUM(AV191)</f>
        <v>0</v>
      </c>
      <c r="AW188" s="306" t="n">
        <f aca="false">SUM(AR188+AU188-AV188)</f>
        <v>3318.07021036565</v>
      </c>
      <c r="AX188" s="338"/>
      <c r="AY188" s="338"/>
      <c r="AZ188" s="338"/>
      <c r="BA188" s="338"/>
      <c r="BB188" s="338"/>
      <c r="BC188" s="338"/>
      <c r="BD188" s="338" t="n">
        <f aca="false">SUM(AX188+AY188+AZ188+BA188+BB188+BC188)</f>
        <v>0</v>
      </c>
      <c r="BE188" s="338" t="n">
        <f aca="false">SUM(AW188-BD188)</f>
        <v>3318.07021036565</v>
      </c>
      <c r="BF188" s="338" t="n">
        <f aca="false">SUM(BE188-AW188)</f>
        <v>0</v>
      </c>
      <c r="BG188" s="338"/>
      <c r="BH188" s="338" t="n">
        <f aca="false">SUM(BH191)</f>
        <v>1444.38</v>
      </c>
      <c r="BI188" s="338" t="n">
        <f aca="false">SUM(BI191)</f>
        <v>3300</v>
      </c>
      <c r="BJ188" s="338" t="n">
        <f aca="false">SUM(BJ191)</f>
        <v>1035.3</v>
      </c>
      <c r="BK188" s="338" t="n">
        <f aca="false">SUM(BK191)</f>
        <v>3000</v>
      </c>
      <c r="BL188" s="338" t="n">
        <f aca="false">SUM(BL191)</f>
        <v>3000</v>
      </c>
      <c r="BM188" s="307" t="n">
        <f aca="false">SUM(BJ188/BI188*100)</f>
        <v>31.3727272727273</v>
      </c>
    </row>
    <row r="189" customFormat="false" ht="12.75" hidden="true" customHeight="false" outlineLevel="0" collapsed="false">
      <c r="A189" s="333"/>
      <c r="B189" s="334"/>
      <c r="C189" s="334"/>
      <c r="D189" s="334"/>
      <c r="E189" s="334"/>
      <c r="F189" s="334"/>
      <c r="G189" s="334"/>
      <c r="H189" s="334"/>
      <c r="I189" s="335"/>
      <c r="J189" s="336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  <c r="AA189" s="337"/>
      <c r="AB189" s="337"/>
      <c r="AC189" s="337"/>
      <c r="AD189" s="337"/>
      <c r="AE189" s="337"/>
      <c r="AF189" s="337"/>
      <c r="AG189" s="337"/>
      <c r="AH189" s="337"/>
      <c r="AI189" s="337"/>
      <c r="AJ189" s="337"/>
      <c r="AK189" s="337"/>
      <c r="AL189" s="337"/>
      <c r="AM189" s="337"/>
      <c r="AN189" s="337"/>
      <c r="AO189" s="306"/>
      <c r="AP189" s="337"/>
      <c r="AQ189" s="337"/>
      <c r="AR189" s="306"/>
      <c r="AS189" s="306"/>
      <c r="AT189" s="306"/>
      <c r="AU189" s="306"/>
      <c r="AV189" s="306"/>
      <c r="AW189" s="306"/>
      <c r="AX189" s="338"/>
      <c r="AY189" s="338"/>
      <c r="AZ189" s="338"/>
      <c r="BA189" s="338"/>
      <c r="BB189" s="338"/>
      <c r="BC189" s="338"/>
      <c r="BD189" s="338"/>
      <c r="BE189" s="338"/>
      <c r="BF189" s="338"/>
      <c r="BG189" s="338"/>
      <c r="BH189" s="338"/>
      <c r="BI189" s="338"/>
      <c r="BJ189" s="338"/>
      <c r="BK189" s="338"/>
      <c r="BL189" s="338"/>
      <c r="BM189" s="307"/>
    </row>
    <row r="190" customFormat="false" ht="12.75" hidden="true" customHeight="false" outlineLevel="0" collapsed="false">
      <c r="A190" s="333"/>
      <c r="B190" s="334"/>
      <c r="C190" s="334"/>
      <c r="D190" s="334"/>
      <c r="E190" s="334"/>
      <c r="F190" s="334"/>
      <c r="G190" s="334"/>
      <c r="H190" s="334"/>
      <c r="I190" s="339"/>
      <c r="J190" s="336"/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7"/>
      <c r="AG190" s="337"/>
      <c r="AH190" s="337"/>
      <c r="AI190" s="337"/>
      <c r="AJ190" s="337"/>
      <c r="AK190" s="337"/>
      <c r="AL190" s="337"/>
      <c r="AM190" s="337"/>
      <c r="AN190" s="337"/>
      <c r="AO190" s="306"/>
      <c r="AP190" s="337"/>
      <c r="AQ190" s="337"/>
      <c r="AR190" s="306"/>
      <c r="AS190" s="306"/>
      <c r="AT190" s="306"/>
      <c r="AU190" s="306"/>
      <c r="AV190" s="306"/>
      <c r="AW190" s="306"/>
      <c r="AX190" s="338"/>
      <c r="AY190" s="338"/>
      <c r="AZ190" s="338"/>
      <c r="BA190" s="338"/>
      <c r="BB190" s="338"/>
      <c r="BC190" s="338"/>
      <c r="BD190" s="338"/>
      <c r="BE190" s="338"/>
      <c r="BF190" s="338"/>
      <c r="BG190" s="338"/>
      <c r="BH190" s="338"/>
      <c r="BI190" s="338"/>
      <c r="BJ190" s="338"/>
      <c r="BK190" s="338"/>
      <c r="BL190" s="338"/>
      <c r="BM190" s="307"/>
    </row>
    <row r="191" customFormat="false" ht="12.75" hidden="true" customHeight="false" outlineLevel="0" collapsed="false">
      <c r="A191" s="308"/>
      <c r="B191" s="303"/>
      <c r="C191" s="303"/>
      <c r="D191" s="303"/>
      <c r="E191" s="303"/>
      <c r="F191" s="303"/>
      <c r="G191" s="303"/>
      <c r="H191" s="303"/>
      <c r="I191" s="304" t="n">
        <v>3</v>
      </c>
      <c r="J191" s="305" t="s">
        <v>234</v>
      </c>
      <c r="K191" s="306" t="n">
        <f aca="false">SUM(K192)</f>
        <v>74578.36</v>
      </c>
      <c r="L191" s="306" t="n">
        <f aca="false">SUM(L192)</f>
        <v>15000</v>
      </c>
      <c r="M191" s="306" t="n">
        <f aca="false">SUM(M192)</f>
        <v>15000</v>
      </c>
      <c r="N191" s="306" t="n">
        <f aca="false">SUM(N192)</f>
        <v>40000</v>
      </c>
      <c r="O191" s="306" t="n">
        <f aca="false">SUM(O192)</f>
        <v>40000</v>
      </c>
      <c r="P191" s="306" t="n">
        <f aca="false">SUM(P192)</f>
        <v>47000</v>
      </c>
      <c r="Q191" s="306" t="n">
        <f aca="false">SUM(Q192)</f>
        <v>47000</v>
      </c>
      <c r="R191" s="306" t="n">
        <f aca="false">SUM(R192)</f>
        <v>5410.5</v>
      </c>
      <c r="S191" s="306" t="n">
        <f aca="false">SUM(S192)</f>
        <v>30000</v>
      </c>
      <c r="T191" s="306" t="n">
        <f aca="false">SUM(T192)</f>
        <v>8352</v>
      </c>
      <c r="U191" s="306" t="n">
        <f aca="false">SUM(U192)</f>
        <v>0</v>
      </c>
      <c r="V191" s="306" t="n">
        <f aca="false">SUM(V192)</f>
        <v>63.8297872340426</v>
      </c>
      <c r="W191" s="306" t="n">
        <f aca="false">SUM(W192)</f>
        <v>30000</v>
      </c>
      <c r="X191" s="306" t="n">
        <f aca="false">SUM(X192)</f>
        <v>15000</v>
      </c>
      <c r="Y191" s="306" t="n">
        <f aca="false">SUM(Y192)</f>
        <v>30000</v>
      </c>
      <c r="Z191" s="306" t="n">
        <f aca="false">SUM(Z192)</f>
        <v>30000</v>
      </c>
      <c r="AA191" s="306" t="n">
        <f aca="false">SUM(AA192)</f>
        <v>35000</v>
      </c>
      <c r="AB191" s="306" t="n">
        <f aca="false">SUM(AB192)</f>
        <v>6735.11</v>
      </c>
      <c r="AC191" s="306" t="n">
        <f aca="false">SUM(AC192)</f>
        <v>35000</v>
      </c>
      <c r="AD191" s="306" t="n">
        <f aca="false">SUM(AD192)</f>
        <v>35000</v>
      </c>
      <c r="AE191" s="306" t="n">
        <f aca="false">SUM(AE192)</f>
        <v>0</v>
      </c>
      <c r="AF191" s="306" t="n">
        <f aca="false">SUM(AF192)</f>
        <v>0</v>
      </c>
      <c r="AG191" s="306" t="n">
        <f aca="false">SUM(AG192)</f>
        <v>35000</v>
      </c>
      <c r="AH191" s="306" t="n">
        <f aca="false">SUM(AH192)</f>
        <v>6097.03</v>
      </c>
      <c r="AI191" s="306" t="n">
        <f aca="false">SUM(AI192)</f>
        <v>35000</v>
      </c>
      <c r="AJ191" s="306" t="n">
        <f aca="false">SUM(AJ192)</f>
        <v>5570.24</v>
      </c>
      <c r="AK191" s="306" t="n">
        <f aca="false">SUM(AK192)</f>
        <v>35000</v>
      </c>
      <c r="AL191" s="306" t="n">
        <f aca="false">SUM(AL192)</f>
        <v>0</v>
      </c>
      <c r="AM191" s="306" t="n">
        <f aca="false">SUM(AM192)</f>
        <v>0</v>
      </c>
      <c r="AN191" s="306" t="n">
        <f aca="false">SUM(AN192)</f>
        <v>35000</v>
      </c>
      <c r="AO191" s="306" t="n">
        <f aca="false">SUM(AN191/$AN$2)</f>
        <v>4645.29829451191</v>
      </c>
      <c r="AP191" s="306" t="n">
        <f aca="false">SUM(AP192)</f>
        <v>25000</v>
      </c>
      <c r="AQ191" s="306" t="n">
        <f aca="false">SUM(AQ192)</f>
        <v>0</v>
      </c>
      <c r="AR191" s="306" t="n">
        <f aca="false">SUM(AP191/$AN$2)</f>
        <v>3318.07021036565</v>
      </c>
      <c r="AS191" s="306"/>
      <c r="AT191" s="306" t="n">
        <f aca="false">SUM(AT192)</f>
        <v>1668.75</v>
      </c>
      <c r="AU191" s="306" t="n">
        <f aca="false">SUM(AU192)</f>
        <v>0</v>
      </c>
      <c r="AV191" s="306" t="n">
        <f aca="false">SUM(AV192)</f>
        <v>0</v>
      </c>
      <c r="AW191" s="306" t="n">
        <f aca="false">SUM(AR191+AU191-AV191)</f>
        <v>3318.07021036565</v>
      </c>
      <c r="AX191" s="338"/>
      <c r="AY191" s="338"/>
      <c r="AZ191" s="338"/>
      <c r="BA191" s="338"/>
      <c r="BB191" s="338"/>
      <c r="BC191" s="338"/>
      <c r="BD191" s="338" t="n">
        <f aca="false">SUM(AX191+AY191+AZ191+BA191+BB191+BC191)</f>
        <v>0</v>
      </c>
      <c r="BE191" s="338" t="n">
        <f aca="false">SUM(AW191-BD191)</f>
        <v>3318.07021036565</v>
      </c>
      <c r="BF191" s="338" t="n">
        <f aca="false">SUM(BE191-AW191)</f>
        <v>0</v>
      </c>
      <c r="BG191" s="338" t="n">
        <f aca="false">SUM(BG192)</f>
        <v>2056.2</v>
      </c>
      <c r="BH191" s="338" t="n">
        <f aca="false">SUM(BH192)</f>
        <v>1444.38</v>
      </c>
      <c r="BI191" s="338" t="n">
        <f aca="false">SUM(BI192)</f>
        <v>3300</v>
      </c>
      <c r="BJ191" s="338" t="n">
        <f aca="false">SUM(BJ192)</f>
        <v>1035.3</v>
      </c>
      <c r="BK191" s="338" t="n">
        <f aca="false">SUM(BK192)</f>
        <v>3000</v>
      </c>
      <c r="BL191" s="338" t="n">
        <f aca="false">SUM(BL192)</f>
        <v>3000</v>
      </c>
      <c r="BM191" s="307" t="n">
        <f aca="false">SUM(BJ191/BI191*100)</f>
        <v>31.3727272727273</v>
      </c>
    </row>
    <row r="192" customFormat="false" ht="12.75" hidden="true" customHeight="false" outlineLevel="0" collapsed="false">
      <c r="A192" s="308"/>
      <c r="B192" s="303" t="s">
        <v>555</v>
      </c>
      <c r="C192" s="303"/>
      <c r="D192" s="303"/>
      <c r="E192" s="303"/>
      <c r="F192" s="303"/>
      <c r="G192" s="303"/>
      <c r="H192" s="303"/>
      <c r="I192" s="304" t="n">
        <v>37</v>
      </c>
      <c r="J192" s="305" t="s">
        <v>674</v>
      </c>
      <c r="K192" s="306" t="n">
        <f aca="false">SUM(K193)</f>
        <v>74578.36</v>
      </c>
      <c r="L192" s="306" t="n">
        <f aca="false">SUM(L193)</f>
        <v>15000</v>
      </c>
      <c r="M192" s="306" t="n">
        <f aca="false">SUM(M193)</f>
        <v>15000</v>
      </c>
      <c r="N192" s="306" t="n">
        <f aca="false">SUM(N193)</f>
        <v>40000</v>
      </c>
      <c r="O192" s="306" t="n">
        <f aca="false">SUM(O193)</f>
        <v>40000</v>
      </c>
      <c r="P192" s="306" t="n">
        <f aca="false">SUM(P193)</f>
        <v>47000</v>
      </c>
      <c r="Q192" s="306" t="n">
        <f aca="false">SUM(Q193)</f>
        <v>47000</v>
      </c>
      <c r="R192" s="306" t="n">
        <f aca="false">SUM(R193)</f>
        <v>5410.5</v>
      </c>
      <c r="S192" s="306" t="n">
        <f aca="false">SUM(S193)</f>
        <v>30000</v>
      </c>
      <c r="T192" s="306" t="n">
        <f aca="false">SUM(T193)</f>
        <v>8352</v>
      </c>
      <c r="U192" s="306" t="n">
        <f aca="false">SUM(U193)</f>
        <v>0</v>
      </c>
      <c r="V192" s="306" t="n">
        <f aca="false">SUM(V193)</f>
        <v>63.8297872340426</v>
      </c>
      <c r="W192" s="306" t="n">
        <f aca="false">SUM(W193)</f>
        <v>30000</v>
      </c>
      <c r="X192" s="306" t="n">
        <f aca="false">SUM(X193)</f>
        <v>15000</v>
      </c>
      <c r="Y192" s="306" t="n">
        <f aca="false">SUM(Y193)</f>
        <v>30000</v>
      </c>
      <c r="Z192" s="306" t="n">
        <f aca="false">SUM(Z193)</f>
        <v>30000</v>
      </c>
      <c r="AA192" s="306" t="n">
        <f aca="false">SUM(AA193)</f>
        <v>35000</v>
      </c>
      <c r="AB192" s="306" t="n">
        <f aca="false">SUM(AB193)</f>
        <v>6735.11</v>
      </c>
      <c r="AC192" s="306" t="n">
        <f aca="false">SUM(AC193)</f>
        <v>35000</v>
      </c>
      <c r="AD192" s="306" t="n">
        <f aca="false">SUM(AD193)</f>
        <v>35000</v>
      </c>
      <c r="AE192" s="306" t="n">
        <f aca="false">SUM(AE193)</f>
        <v>0</v>
      </c>
      <c r="AF192" s="306" t="n">
        <f aca="false">SUM(AF193)</f>
        <v>0</v>
      </c>
      <c r="AG192" s="306" t="n">
        <f aca="false">SUM(AG193)</f>
        <v>35000</v>
      </c>
      <c r="AH192" s="306" t="n">
        <f aca="false">SUM(AH193)</f>
        <v>6097.03</v>
      </c>
      <c r="AI192" s="306" t="n">
        <f aca="false">SUM(AI193)</f>
        <v>35000</v>
      </c>
      <c r="AJ192" s="306" t="n">
        <f aca="false">SUM(AJ193)</f>
        <v>5570.24</v>
      </c>
      <c r="AK192" s="306" t="n">
        <f aca="false">SUM(AK193)</f>
        <v>35000</v>
      </c>
      <c r="AL192" s="306" t="n">
        <f aca="false">SUM(AL193)</f>
        <v>0</v>
      </c>
      <c r="AM192" s="306" t="n">
        <f aca="false">SUM(AM193)</f>
        <v>0</v>
      </c>
      <c r="AN192" s="306" t="n">
        <f aca="false">SUM(AN193)</f>
        <v>35000</v>
      </c>
      <c r="AO192" s="306" t="n">
        <f aca="false">SUM(AN192/$AN$2)</f>
        <v>4645.29829451191</v>
      </c>
      <c r="AP192" s="306" t="n">
        <f aca="false">SUM(AP193)</f>
        <v>25000</v>
      </c>
      <c r="AQ192" s="306"/>
      <c r="AR192" s="306" t="n">
        <f aca="false">SUM(AP192/$AN$2)</f>
        <v>3318.07021036565</v>
      </c>
      <c r="AS192" s="306"/>
      <c r="AT192" s="306" t="n">
        <f aca="false">SUM(AT193)</f>
        <v>1668.75</v>
      </c>
      <c r="AU192" s="306" t="n">
        <f aca="false">SUM(AU193)</f>
        <v>0</v>
      </c>
      <c r="AV192" s="306" t="n">
        <f aca="false">SUM(AV193)</f>
        <v>0</v>
      </c>
      <c r="AW192" s="306" t="n">
        <f aca="false">SUM(AR192+AU192-AV192)</f>
        <v>3318.07021036565</v>
      </c>
      <c r="AX192" s="338"/>
      <c r="AY192" s="338"/>
      <c r="AZ192" s="338"/>
      <c r="BA192" s="338"/>
      <c r="BB192" s="338"/>
      <c r="BC192" s="338"/>
      <c r="BD192" s="338" t="n">
        <f aca="false">SUM(AX192+AY192+AZ192+BA192+BB192+BC192)</f>
        <v>0</v>
      </c>
      <c r="BE192" s="338" t="n">
        <f aca="false">SUM(AW192-BD192)</f>
        <v>3318.07021036565</v>
      </c>
      <c r="BF192" s="338" t="n">
        <f aca="false">SUM(BE192-AW192)</f>
        <v>0</v>
      </c>
      <c r="BG192" s="338" t="n">
        <f aca="false">SUM(BG193)</f>
        <v>2056.2</v>
      </c>
      <c r="BH192" s="338" t="n">
        <f aca="false">SUM(BH193)</f>
        <v>1444.38</v>
      </c>
      <c r="BI192" s="338" t="n">
        <f aca="false">SUM(BI193)</f>
        <v>3300</v>
      </c>
      <c r="BJ192" s="338" t="n">
        <f aca="false">SUM(BJ193)</f>
        <v>1035.3</v>
      </c>
      <c r="BK192" s="338" t="n">
        <v>3000</v>
      </c>
      <c r="BL192" s="338" t="n">
        <v>3000</v>
      </c>
      <c r="BM192" s="307" t="n">
        <f aca="false">SUM(BJ192/BI192*100)</f>
        <v>31.3727272727273</v>
      </c>
    </row>
    <row r="193" customFormat="false" ht="12.75" hidden="true" customHeight="false" outlineLevel="0" collapsed="false">
      <c r="A193" s="333"/>
      <c r="B193" s="334"/>
      <c r="C193" s="334"/>
      <c r="D193" s="334"/>
      <c r="E193" s="334"/>
      <c r="F193" s="334"/>
      <c r="G193" s="334"/>
      <c r="H193" s="334"/>
      <c r="I193" s="335" t="n">
        <v>372</v>
      </c>
      <c r="J193" s="336" t="s">
        <v>685</v>
      </c>
      <c r="K193" s="337" t="n">
        <f aca="false">SUM(K194)</f>
        <v>74578.36</v>
      </c>
      <c r="L193" s="337" t="n">
        <f aca="false">SUM(L194)</f>
        <v>15000</v>
      </c>
      <c r="M193" s="337" t="n">
        <f aca="false">SUM(M194)</f>
        <v>15000</v>
      </c>
      <c r="N193" s="337" t="n">
        <f aca="false">SUM(N194)</f>
        <v>40000</v>
      </c>
      <c r="O193" s="337" t="n">
        <f aca="false">SUM(O194)</f>
        <v>40000</v>
      </c>
      <c r="P193" s="337" t="n">
        <f aca="false">SUM(P194)</f>
        <v>47000</v>
      </c>
      <c r="Q193" s="337" t="n">
        <f aca="false">SUM(Q194)</f>
        <v>47000</v>
      </c>
      <c r="R193" s="337" t="n">
        <f aca="false">SUM(R194)</f>
        <v>5410.5</v>
      </c>
      <c r="S193" s="337" t="n">
        <f aca="false">SUM(S194)</f>
        <v>30000</v>
      </c>
      <c r="T193" s="337" t="n">
        <f aca="false">SUM(T194)</f>
        <v>8352</v>
      </c>
      <c r="U193" s="337" t="n">
        <f aca="false">SUM(U194)</f>
        <v>0</v>
      </c>
      <c r="V193" s="337" t="n">
        <f aca="false">SUM(V194)</f>
        <v>63.8297872340426</v>
      </c>
      <c r="W193" s="337" t="n">
        <f aca="false">SUM(W194)</f>
        <v>30000</v>
      </c>
      <c r="X193" s="337" t="n">
        <f aca="false">SUM(X194)</f>
        <v>15000</v>
      </c>
      <c r="Y193" s="337" t="n">
        <f aca="false">SUM(Y194)</f>
        <v>30000</v>
      </c>
      <c r="Z193" s="337" t="n">
        <f aca="false">SUM(Z194)</f>
        <v>30000</v>
      </c>
      <c r="AA193" s="337" t="n">
        <f aca="false">SUM(AA194)</f>
        <v>35000</v>
      </c>
      <c r="AB193" s="337" t="n">
        <f aca="false">SUM(AB194)</f>
        <v>6735.11</v>
      </c>
      <c r="AC193" s="337" t="n">
        <f aca="false">SUM(AC194)</f>
        <v>35000</v>
      </c>
      <c r="AD193" s="337" t="n">
        <f aca="false">SUM(AD194)</f>
        <v>35000</v>
      </c>
      <c r="AE193" s="337" t="n">
        <f aca="false">SUM(AE194)</f>
        <v>0</v>
      </c>
      <c r="AF193" s="337" t="n">
        <f aca="false">SUM(AF194)</f>
        <v>0</v>
      </c>
      <c r="AG193" s="337" t="n">
        <f aca="false">SUM(AG194)</f>
        <v>35000</v>
      </c>
      <c r="AH193" s="337" t="n">
        <f aca="false">SUM(AH194)</f>
        <v>6097.03</v>
      </c>
      <c r="AI193" s="337" t="n">
        <f aca="false">SUM(AI194)</f>
        <v>35000</v>
      </c>
      <c r="AJ193" s="337" t="n">
        <f aca="false">SUM(AJ194)</f>
        <v>5570.24</v>
      </c>
      <c r="AK193" s="337" t="n">
        <f aca="false">SUM(AK194)</f>
        <v>35000</v>
      </c>
      <c r="AL193" s="337" t="n">
        <f aca="false">SUM(AL194)</f>
        <v>0</v>
      </c>
      <c r="AM193" s="337" t="n">
        <f aca="false">SUM(AM194)</f>
        <v>0</v>
      </c>
      <c r="AN193" s="337" t="n">
        <f aca="false">SUM(AN194)</f>
        <v>35000</v>
      </c>
      <c r="AO193" s="306" t="n">
        <f aca="false">SUM(AN193/$AN$2)</f>
        <v>4645.29829451191</v>
      </c>
      <c r="AP193" s="337" t="n">
        <f aca="false">SUM(AP194)</f>
        <v>25000</v>
      </c>
      <c r="AQ193" s="337"/>
      <c r="AR193" s="306" t="n">
        <f aca="false">SUM(AP193/$AN$2)</f>
        <v>3318.07021036565</v>
      </c>
      <c r="AS193" s="306"/>
      <c r="AT193" s="306" t="n">
        <f aca="false">SUM(AT194)</f>
        <v>1668.75</v>
      </c>
      <c r="AU193" s="306" t="n">
        <f aca="false">SUM(AU194)</f>
        <v>0</v>
      </c>
      <c r="AV193" s="306" t="n">
        <f aca="false">SUM(AV194)</f>
        <v>0</v>
      </c>
      <c r="AW193" s="306" t="n">
        <f aca="false">SUM(AR193+AU193-AV193)</f>
        <v>3318.07021036565</v>
      </c>
      <c r="AX193" s="338"/>
      <c r="AY193" s="338"/>
      <c r="AZ193" s="338"/>
      <c r="BA193" s="338"/>
      <c r="BB193" s="338"/>
      <c r="BC193" s="338"/>
      <c r="BD193" s="338" t="n">
        <f aca="false">SUM(AX193+AY193+AZ193+BA193+BB193+BC193)</f>
        <v>0</v>
      </c>
      <c r="BE193" s="338" t="n">
        <f aca="false">SUM(AW193-BD193)</f>
        <v>3318.07021036565</v>
      </c>
      <c r="BF193" s="338" t="n">
        <f aca="false">SUM(BE193-AW193)</f>
        <v>0</v>
      </c>
      <c r="BG193" s="338" t="n">
        <f aca="false">SUM(BG194)</f>
        <v>2056.2</v>
      </c>
      <c r="BH193" s="338" t="n">
        <f aca="false">SUM(BH194)</f>
        <v>1444.38</v>
      </c>
      <c r="BI193" s="338" t="n">
        <f aca="false">SUM(BI194)</f>
        <v>3300</v>
      </c>
      <c r="BJ193" s="338" t="n">
        <f aca="false">SUM(BJ194)</f>
        <v>1035.3</v>
      </c>
      <c r="BK193" s="338"/>
      <c r="BL193" s="338"/>
      <c r="BM193" s="307" t="n">
        <f aca="false">SUM(BJ193/BI193*100)</f>
        <v>31.3727272727273</v>
      </c>
    </row>
    <row r="194" customFormat="false" ht="12.75" hidden="true" customHeight="false" outlineLevel="0" collapsed="false">
      <c r="A194" s="333"/>
      <c r="B194" s="334"/>
      <c r="C194" s="334"/>
      <c r="D194" s="334"/>
      <c r="E194" s="334"/>
      <c r="F194" s="334"/>
      <c r="G194" s="334"/>
      <c r="H194" s="334"/>
      <c r="I194" s="335" t="n">
        <v>37221</v>
      </c>
      <c r="J194" s="336" t="s">
        <v>686</v>
      </c>
      <c r="K194" s="337" t="n">
        <v>74578.36</v>
      </c>
      <c r="L194" s="337" t="n">
        <v>15000</v>
      </c>
      <c r="M194" s="337" t="n">
        <v>15000</v>
      </c>
      <c r="N194" s="337" t="n">
        <v>40000</v>
      </c>
      <c r="O194" s="337" t="n">
        <v>40000</v>
      </c>
      <c r="P194" s="337" t="n">
        <v>47000</v>
      </c>
      <c r="Q194" s="337" t="n">
        <v>47000</v>
      </c>
      <c r="R194" s="337" t="n">
        <v>5410.5</v>
      </c>
      <c r="S194" s="337" t="n">
        <v>30000</v>
      </c>
      <c r="T194" s="337" t="n">
        <v>8352</v>
      </c>
      <c r="U194" s="337"/>
      <c r="V194" s="306" t="n">
        <f aca="false">S194/P194*100</f>
        <v>63.8297872340426</v>
      </c>
      <c r="W194" s="337" t="n">
        <v>30000</v>
      </c>
      <c r="X194" s="337" t="n">
        <v>15000</v>
      </c>
      <c r="Y194" s="337" t="n">
        <v>30000</v>
      </c>
      <c r="Z194" s="337" t="n">
        <v>30000</v>
      </c>
      <c r="AA194" s="337" t="n">
        <v>35000</v>
      </c>
      <c r="AB194" s="337" t="n">
        <v>6735.11</v>
      </c>
      <c r="AC194" s="337" t="n">
        <v>35000</v>
      </c>
      <c r="AD194" s="337" t="n">
        <v>35000</v>
      </c>
      <c r="AE194" s="337"/>
      <c r="AF194" s="337"/>
      <c r="AG194" s="340" t="n">
        <f aca="false">SUM(AC194+AE194-AF194)</f>
        <v>35000</v>
      </c>
      <c r="AH194" s="337" t="n">
        <v>6097.03</v>
      </c>
      <c r="AI194" s="337" t="n">
        <v>35000</v>
      </c>
      <c r="AJ194" s="338" t="n">
        <v>5570.24</v>
      </c>
      <c r="AK194" s="337" t="n">
        <v>35000</v>
      </c>
      <c r="AL194" s="337"/>
      <c r="AM194" s="337"/>
      <c r="AN194" s="338" t="n">
        <f aca="false">SUM(AK194+AL194-AM194)</f>
        <v>35000</v>
      </c>
      <c r="AO194" s="306" t="n">
        <f aca="false">SUM(AN194/$AN$2)</f>
        <v>4645.29829451191</v>
      </c>
      <c r="AP194" s="338" t="n">
        <v>25000</v>
      </c>
      <c r="AQ194" s="338"/>
      <c r="AR194" s="306" t="n">
        <f aca="false">SUM(AP194/$AN$2)</f>
        <v>3318.07021036565</v>
      </c>
      <c r="AS194" s="306" t="n">
        <v>1668.75</v>
      </c>
      <c r="AT194" s="306" t="n">
        <v>1668.75</v>
      </c>
      <c r="AU194" s="306"/>
      <c r="AV194" s="306"/>
      <c r="AW194" s="306" t="n">
        <f aca="false">SUM(AR194+AU194-AV194)</f>
        <v>3318.07021036565</v>
      </c>
      <c r="AX194" s="338"/>
      <c r="AY194" s="338"/>
      <c r="AZ194" s="338" t="n">
        <v>3318.07</v>
      </c>
      <c r="BA194" s="338"/>
      <c r="BB194" s="338"/>
      <c r="BC194" s="338"/>
      <c r="BD194" s="338" t="n">
        <f aca="false">SUM(AX194+AY194+AZ194+BA194+BB194+BC194)</f>
        <v>3318.07</v>
      </c>
      <c r="BE194" s="338" t="n">
        <f aca="false">SUM(AW194-BD194)</f>
        <v>0.000210365651128086</v>
      </c>
      <c r="BF194" s="338" t="n">
        <f aca="false">SUM(BE194-AW194)</f>
        <v>-3318.07</v>
      </c>
      <c r="BG194" s="338" t="n">
        <v>2056.2</v>
      </c>
      <c r="BH194" s="338" t="n">
        <v>1444.38</v>
      </c>
      <c r="BI194" s="338" t="n">
        <v>3300</v>
      </c>
      <c r="BJ194" s="338" t="n">
        <v>1035.3</v>
      </c>
      <c r="BK194" s="338"/>
      <c r="BL194" s="338"/>
      <c r="BM194" s="307" t="n">
        <f aca="false">SUM(BJ194/BI194*100)</f>
        <v>31.3727272727273</v>
      </c>
    </row>
    <row r="195" customFormat="false" ht="12.75" hidden="true" customHeight="false" outlineLevel="0" collapsed="false">
      <c r="A195" s="333" t="s">
        <v>687</v>
      </c>
      <c r="B195" s="334"/>
      <c r="C195" s="334"/>
      <c r="D195" s="334"/>
      <c r="E195" s="334"/>
      <c r="F195" s="334"/>
      <c r="G195" s="334"/>
      <c r="H195" s="334"/>
      <c r="I195" s="335" t="s">
        <v>533</v>
      </c>
      <c r="J195" s="336" t="s">
        <v>688</v>
      </c>
      <c r="K195" s="337" t="n">
        <f aca="false">SUM(K196)</f>
        <v>8000</v>
      </c>
      <c r="L195" s="337" t="n">
        <f aca="false">SUM(L196)</f>
        <v>10000</v>
      </c>
      <c r="M195" s="337" t="n">
        <f aca="false">SUM(M196)</f>
        <v>10000</v>
      </c>
      <c r="N195" s="337" t="n">
        <f aca="false">SUM(N196)</f>
        <v>82000</v>
      </c>
      <c r="O195" s="337" t="n">
        <f aca="false">SUM(O196)</f>
        <v>82000</v>
      </c>
      <c r="P195" s="337" t="n">
        <f aca="false">SUM(P196)</f>
        <v>82000</v>
      </c>
      <c r="Q195" s="337" t="n">
        <f aca="false">SUM(Q196)</f>
        <v>82000</v>
      </c>
      <c r="R195" s="337" t="n">
        <f aca="false">SUM(R196)</f>
        <v>37145.75</v>
      </c>
      <c r="S195" s="337" t="n">
        <f aca="false">SUM(S196)</f>
        <v>0</v>
      </c>
      <c r="T195" s="337" t="n">
        <f aca="false">SUM(T196)</f>
        <v>13553.29</v>
      </c>
      <c r="U195" s="337" t="n">
        <f aca="false">SUM(U196)</f>
        <v>0</v>
      </c>
      <c r="V195" s="337" t="n">
        <f aca="false">SUM(V196)</f>
        <v>0</v>
      </c>
      <c r="W195" s="337" t="n">
        <f aca="false">SUM(W196)</f>
        <v>30000</v>
      </c>
      <c r="X195" s="337" t="n">
        <f aca="false">SUM(X196)</f>
        <v>76000</v>
      </c>
      <c r="Y195" s="337" t="n">
        <f aca="false">SUM(Y196)</f>
        <v>69500</v>
      </c>
      <c r="Z195" s="337" t="n">
        <f aca="false">SUM(Z196)</f>
        <v>69500</v>
      </c>
      <c r="AA195" s="337" t="n">
        <f aca="false">SUM(AA196)</f>
        <v>69000</v>
      </c>
      <c r="AB195" s="337" t="n">
        <f aca="false">SUM(AB196)</f>
        <v>40113.64</v>
      </c>
      <c r="AC195" s="337" t="n">
        <f aca="false">SUM(AC196)</f>
        <v>69000</v>
      </c>
      <c r="AD195" s="337" t="n">
        <f aca="false">SUM(AD196)</f>
        <v>57000</v>
      </c>
      <c r="AE195" s="337" t="n">
        <f aca="false">SUM(AE196)</f>
        <v>0</v>
      </c>
      <c r="AF195" s="337" t="n">
        <f aca="false">SUM(AF196)</f>
        <v>0</v>
      </c>
      <c r="AG195" s="337" t="n">
        <f aca="false">SUM(AG196)</f>
        <v>73000</v>
      </c>
      <c r="AH195" s="337" t="n">
        <f aca="false">SUM(AH196)</f>
        <v>49222.9</v>
      </c>
      <c r="AI195" s="337" t="n">
        <f aca="false">SUM(AI196)</f>
        <v>72000</v>
      </c>
      <c r="AJ195" s="337" t="n">
        <f aca="false">SUM(AJ196)</f>
        <v>8051</v>
      </c>
      <c r="AK195" s="337" t="n">
        <f aca="false">SUM(AK196)</f>
        <v>100000</v>
      </c>
      <c r="AL195" s="337" t="n">
        <f aca="false">SUM(AL196)</f>
        <v>28500</v>
      </c>
      <c r="AM195" s="337" t="n">
        <f aca="false">SUM(AM196)</f>
        <v>0</v>
      </c>
      <c r="AN195" s="337" t="n">
        <f aca="false">SUM(AN196)</f>
        <v>128500</v>
      </c>
      <c r="AO195" s="306" t="n">
        <f aca="false">SUM(AN195/$AN$2)</f>
        <v>17054.8808812795</v>
      </c>
      <c r="AP195" s="337" t="n">
        <f aca="false">SUM(AP196)</f>
        <v>133500</v>
      </c>
      <c r="AQ195" s="337" t="n">
        <f aca="false">SUM(AQ196)</f>
        <v>0</v>
      </c>
      <c r="AR195" s="306" t="n">
        <f aca="false">SUM(AP195/$AN$2)</f>
        <v>17718.4949233526</v>
      </c>
      <c r="AS195" s="306"/>
      <c r="AT195" s="306" t="n">
        <f aca="false">SUM(AT196)</f>
        <v>8857.44</v>
      </c>
      <c r="AU195" s="306" t="n">
        <f aca="false">SUM(AU196)</f>
        <v>2000</v>
      </c>
      <c r="AV195" s="306" t="n">
        <f aca="false">SUM(AV196)</f>
        <v>0</v>
      </c>
      <c r="AW195" s="306" t="n">
        <f aca="false">SUM(AR195+AU195-AV195)</f>
        <v>19718.4949233526</v>
      </c>
      <c r="AX195" s="338"/>
      <c r="AY195" s="338"/>
      <c r="AZ195" s="338"/>
      <c r="BA195" s="338"/>
      <c r="BB195" s="338"/>
      <c r="BC195" s="338"/>
      <c r="BD195" s="338" t="n">
        <f aca="false">SUM(AX195+AY195+AZ195+BA195+BB195+BC195)</f>
        <v>0</v>
      </c>
      <c r="BE195" s="338" t="n">
        <f aca="false">SUM(AW195-BD195)</f>
        <v>19718.4949233526</v>
      </c>
      <c r="BF195" s="338" t="n">
        <f aca="false">SUM(BE195-AW195)</f>
        <v>0</v>
      </c>
      <c r="BG195" s="338" t="n">
        <f aca="false">SUM(BG201)</f>
        <v>14733.8</v>
      </c>
      <c r="BH195" s="338" t="n">
        <f aca="false">SUM(BH201)</f>
        <v>8788.94</v>
      </c>
      <c r="BI195" s="338" t="n">
        <f aca="false">SUM(BI201)</f>
        <v>12000</v>
      </c>
      <c r="BJ195" s="338" t="n">
        <f aca="false">SUM(BJ201)</f>
        <v>7359.88</v>
      </c>
      <c r="BK195" s="338" t="n">
        <f aca="false">SUM(BK201)</f>
        <v>8500</v>
      </c>
      <c r="BL195" s="338" t="n">
        <f aca="false">SUM(BL201)</f>
        <v>8500</v>
      </c>
      <c r="BM195" s="307" t="n">
        <f aca="false">SUM(BJ195/BI195*100)</f>
        <v>61.3323333333333</v>
      </c>
    </row>
    <row r="196" customFormat="false" ht="12.75" hidden="true" customHeight="false" outlineLevel="0" collapsed="false">
      <c r="A196" s="333"/>
      <c r="B196" s="334"/>
      <c r="C196" s="334"/>
      <c r="D196" s="334"/>
      <c r="E196" s="334"/>
      <c r="F196" s="334"/>
      <c r="G196" s="334"/>
      <c r="H196" s="334"/>
      <c r="I196" s="335" t="s">
        <v>689</v>
      </c>
      <c r="J196" s="336"/>
      <c r="K196" s="337" t="n">
        <f aca="false">SUM(K201)</f>
        <v>8000</v>
      </c>
      <c r="L196" s="337" t="n">
        <f aca="false">SUM(L201)</f>
        <v>10000</v>
      </c>
      <c r="M196" s="337" t="n">
        <f aca="false">SUM(M201)</f>
        <v>10000</v>
      </c>
      <c r="N196" s="337" t="n">
        <f aca="false">SUM(N201)</f>
        <v>82000</v>
      </c>
      <c r="O196" s="337" t="n">
        <f aca="false">SUM(O201)</f>
        <v>82000</v>
      </c>
      <c r="P196" s="337" t="n">
        <f aca="false">SUM(P201)</f>
        <v>82000</v>
      </c>
      <c r="Q196" s="337" t="n">
        <f aca="false">SUM(Q201)</f>
        <v>82000</v>
      </c>
      <c r="R196" s="337" t="n">
        <f aca="false">SUM(R201)</f>
        <v>37145.75</v>
      </c>
      <c r="S196" s="337" t="n">
        <f aca="false">SUM(S201)</f>
        <v>0</v>
      </c>
      <c r="T196" s="337" t="n">
        <f aca="false">SUM(T201)</f>
        <v>13553.29</v>
      </c>
      <c r="U196" s="337" t="n">
        <f aca="false">SUM(U201)</f>
        <v>0</v>
      </c>
      <c r="V196" s="337" t="n">
        <f aca="false">SUM(V201)</f>
        <v>0</v>
      </c>
      <c r="W196" s="337" t="n">
        <f aca="false">SUM(W201)</f>
        <v>30000</v>
      </c>
      <c r="X196" s="337" t="n">
        <f aca="false">SUM(X201)</f>
        <v>76000</v>
      </c>
      <c r="Y196" s="337" t="n">
        <f aca="false">SUM(Y201)</f>
        <v>69500</v>
      </c>
      <c r="Z196" s="337" t="n">
        <f aca="false">SUM(Z201)</f>
        <v>69500</v>
      </c>
      <c r="AA196" s="337" t="n">
        <f aca="false">SUM(AA201)</f>
        <v>69000</v>
      </c>
      <c r="AB196" s="337" t="n">
        <f aca="false">SUM(AB201)</f>
        <v>40113.64</v>
      </c>
      <c r="AC196" s="337" t="n">
        <f aca="false">SUM(AC201)</f>
        <v>69000</v>
      </c>
      <c r="AD196" s="337" t="n">
        <f aca="false">SUM(AD201)</f>
        <v>57000</v>
      </c>
      <c r="AE196" s="337" t="n">
        <f aca="false">SUM(AE201)</f>
        <v>0</v>
      </c>
      <c r="AF196" s="337" t="n">
        <f aca="false">SUM(AF201)</f>
        <v>0</v>
      </c>
      <c r="AG196" s="337" t="n">
        <f aca="false">SUM(AG201)</f>
        <v>73000</v>
      </c>
      <c r="AH196" s="337" t="n">
        <f aca="false">SUM(AH201)</f>
        <v>49222.9</v>
      </c>
      <c r="AI196" s="337" t="n">
        <f aca="false">SUM(AI201)</f>
        <v>72000</v>
      </c>
      <c r="AJ196" s="337" t="n">
        <f aca="false">SUM(AJ201)</f>
        <v>8051</v>
      </c>
      <c r="AK196" s="337" t="n">
        <f aca="false">SUM(AK201)</f>
        <v>100000</v>
      </c>
      <c r="AL196" s="337" t="n">
        <f aca="false">SUM(AL201)</f>
        <v>28500</v>
      </c>
      <c r="AM196" s="337" t="n">
        <f aca="false">SUM(AM201)</f>
        <v>0</v>
      </c>
      <c r="AN196" s="337" t="n">
        <f aca="false">SUM(AN201)</f>
        <v>128500</v>
      </c>
      <c r="AO196" s="306" t="n">
        <f aca="false">SUM(AN196/$AN$2)</f>
        <v>17054.8808812795</v>
      </c>
      <c r="AP196" s="337" t="n">
        <f aca="false">SUM(AP201)</f>
        <v>133500</v>
      </c>
      <c r="AQ196" s="337" t="n">
        <f aca="false">SUM(AQ201)</f>
        <v>0</v>
      </c>
      <c r="AR196" s="306" t="n">
        <f aca="false">SUM(AP196/$AN$2)</f>
        <v>17718.4949233526</v>
      </c>
      <c r="AS196" s="306"/>
      <c r="AT196" s="306" t="n">
        <f aca="false">SUM(AT201)</f>
        <v>8857.44</v>
      </c>
      <c r="AU196" s="306" t="n">
        <f aca="false">SUM(AU201)</f>
        <v>2000</v>
      </c>
      <c r="AV196" s="306" t="n">
        <f aca="false">SUM(AV201)</f>
        <v>0</v>
      </c>
      <c r="AW196" s="306" t="n">
        <f aca="false">SUM(AR196+AU196-AV196)</f>
        <v>19718.4949233526</v>
      </c>
      <c r="AX196" s="338"/>
      <c r="AY196" s="338"/>
      <c r="AZ196" s="338"/>
      <c r="BA196" s="338"/>
      <c r="BB196" s="338"/>
      <c r="BC196" s="338"/>
      <c r="BD196" s="338" t="n">
        <f aca="false">SUM(AX196+AY196+AZ196+BA196+BB196+BC196)</f>
        <v>0</v>
      </c>
      <c r="BE196" s="338" t="n">
        <f aca="false">SUM(AW196-BD196)</f>
        <v>19718.4949233526</v>
      </c>
      <c r="BF196" s="338" t="n">
        <f aca="false">SUM(BE196-AW196)</f>
        <v>0</v>
      </c>
      <c r="BG196" s="338"/>
      <c r="BH196" s="338" t="n">
        <f aca="false">SUM(BH197)</f>
        <v>12000</v>
      </c>
      <c r="BI196" s="338" t="n">
        <f aca="false">SUM(BI197)</f>
        <v>12000</v>
      </c>
      <c r="BJ196" s="338" t="n">
        <f aca="false">SUM(BJ197)</f>
        <v>7359.88</v>
      </c>
      <c r="BK196" s="338" t="n">
        <v>12500</v>
      </c>
      <c r="BL196" s="338" t="n">
        <v>13000</v>
      </c>
      <c r="BM196" s="307" t="n">
        <f aca="false">SUM(BJ196/BI196*100)</f>
        <v>61.3323333333333</v>
      </c>
    </row>
    <row r="197" customFormat="false" ht="12.75" hidden="true" customHeight="false" outlineLevel="0" collapsed="false">
      <c r="A197" s="333"/>
      <c r="B197" s="334" t="s">
        <v>537</v>
      </c>
      <c r="C197" s="334"/>
      <c r="D197" s="334"/>
      <c r="E197" s="334"/>
      <c r="F197" s="334"/>
      <c r="G197" s="334"/>
      <c r="H197" s="334"/>
      <c r="I197" s="335" t="s">
        <v>538</v>
      </c>
      <c r="J197" s="336" t="s">
        <v>75</v>
      </c>
      <c r="K197" s="337"/>
      <c r="L197" s="337"/>
      <c r="M197" s="337"/>
      <c r="N197" s="337"/>
      <c r="O197" s="337"/>
      <c r="P197" s="33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  <c r="AN197" s="337"/>
      <c r="AO197" s="306" t="n">
        <f aca="false">SUM(AN197/$AN$2)</f>
        <v>0</v>
      </c>
      <c r="AP197" s="337" t="n">
        <v>8500</v>
      </c>
      <c r="AQ197" s="337"/>
      <c r="AR197" s="306" t="n">
        <f aca="false">SUM(AP197/$AN$2)</f>
        <v>1128.14387152432</v>
      </c>
      <c r="AS197" s="306"/>
      <c r="AT197" s="306" t="n">
        <v>8500</v>
      </c>
      <c r="AU197" s="306"/>
      <c r="AV197" s="306"/>
      <c r="AW197" s="306" t="n">
        <f aca="false">SUM(AR197+AU197-AV197)</f>
        <v>1128.14387152432</v>
      </c>
      <c r="AX197" s="338"/>
      <c r="AY197" s="338"/>
      <c r="AZ197" s="338"/>
      <c r="BA197" s="338"/>
      <c r="BB197" s="338"/>
      <c r="BC197" s="338"/>
      <c r="BD197" s="338" t="n">
        <f aca="false">SUM(AX197+AY197+AZ197+BA197+BB197+BC197)</f>
        <v>0</v>
      </c>
      <c r="BE197" s="338" t="n">
        <f aca="false">SUM(AW197-BD197)</f>
        <v>1128.14387152432</v>
      </c>
      <c r="BF197" s="338" t="n">
        <f aca="false">SUM(BE197-AW197)</f>
        <v>0</v>
      </c>
      <c r="BG197" s="338"/>
      <c r="BH197" s="338" t="n">
        <v>12000</v>
      </c>
      <c r="BI197" s="338" t="n">
        <v>12000</v>
      </c>
      <c r="BJ197" s="338" t="n">
        <v>7359.88</v>
      </c>
      <c r="BK197" s="338" t="n">
        <v>0</v>
      </c>
      <c r="BL197" s="338" t="n">
        <v>0</v>
      </c>
      <c r="BM197" s="307" t="n">
        <f aca="false">SUM(BJ197/BI197*100)</f>
        <v>61.3323333333333</v>
      </c>
    </row>
    <row r="198" customFormat="false" ht="12.75" hidden="true" customHeight="false" outlineLevel="0" collapsed="false">
      <c r="A198" s="333"/>
      <c r="B198" s="334" t="s">
        <v>537</v>
      </c>
      <c r="C198" s="334"/>
      <c r="D198" s="334"/>
      <c r="E198" s="334"/>
      <c r="F198" s="334"/>
      <c r="G198" s="334"/>
      <c r="H198" s="334"/>
      <c r="I198" s="335" t="s">
        <v>558</v>
      </c>
      <c r="J198" s="336" t="s">
        <v>559</v>
      </c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W198" s="337"/>
      <c r="X198" s="337"/>
      <c r="Y198" s="337"/>
      <c r="Z198" s="337"/>
      <c r="AA198" s="337"/>
      <c r="AB198" s="337"/>
      <c r="AC198" s="337"/>
      <c r="AD198" s="337"/>
      <c r="AE198" s="337"/>
      <c r="AF198" s="337"/>
      <c r="AG198" s="337"/>
      <c r="AH198" s="337"/>
      <c r="AI198" s="337"/>
      <c r="AJ198" s="337"/>
      <c r="AK198" s="337"/>
      <c r="AL198" s="337"/>
      <c r="AM198" s="337"/>
      <c r="AN198" s="337"/>
      <c r="AO198" s="306"/>
      <c r="AP198" s="337"/>
      <c r="AQ198" s="337"/>
      <c r="AR198" s="306"/>
      <c r="AS198" s="306"/>
      <c r="AT198" s="306"/>
      <c r="AU198" s="306"/>
      <c r="AV198" s="306"/>
      <c r="AW198" s="306" t="n">
        <v>4645.3</v>
      </c>
      <c r="AX198" s="338"/>
      <c r="AY198" s="338"/>
      <c r="AZ198" s="338"/>
      <c r="BA198" s="338"/>
      <c r="BB198" s="338"/>
      <c r="BC198" s="338"/>
      <c r="BD198" s="338"/>
      <c r="BE198" s="338"/>
      <c r="BF198" s="338"/>
      <c r="BG198" s="338"/>
      <c r="BH198" s="338" t="n">
        <v>0</v>
      </c>
      <c r="BI198" s="338" t="n">
        <v>0</v>
      </c>
      <c r="BJ198" s="338"/>
      <c r="BK198" s="338" t="n">
        <v>12500</v>
      </c>
      <c r="BL198" s="338" t="n">
        <v>13000</v>
      </c>
      <c r="BM198" s="307" t="n">
        <v>0</v>
      </c>
    </row>
    <row r="199" customFormat="false" ht="12.75" hidden="true" customHeight="false" outlineLevel="0" collapsed="false">
      <c r="A199" s="333"/>
      <c r="B199" s="334" t="s">
        <v>537</v>
      </c>
      <c r="C199" s="334"/>
      <c r="D199" s="334"/>
      <c r="E199" s="334"/>
      <c r="F199" s="334"/>
      <c r="G199" s="334"/>
      <c r="H199" s="334"/>
      <c r="I199" s="335" t="s">
        <v>638</v>
      </c>
      <c r="J199" s="336" t="s">
        <v>48</v>
      </c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337"/>
      <c r="AO199" s="306"/>
      <c r="AP199" s="337"/>
      <c r="AQ199" s="337"/>
      <c r="AR199" s="306"/>
      <c r="AS199" s="306"/>
      <c r="AT199" s="306"/>
      <c r="AU199" s="306"/>
      <c r="AV199" s="306"/>
      <c r="AW199" s="306" t="n">
        <v>500</v>
      </c>
      <c r="AX199" s="338"/>
      <c r="AY199" s="338"/>
      <c r="AZ199" s="338"/>
      <c r="BA199" s="338"/>
      <c r="BB199" s="338"/>
      <c r="BC199" s="338"/>
      <c r="BD199" s="338"/>
      <c r="BE199" s="338"/>
      <c r="BF199" s="338"/>
      <c r="BG199" s="338"/>
      <c r="BH199" s="338" t="n">
        <v>0</v>
      </c>
      <c r="BI199" s="338" t="n">
        <v>0</v>
      </c>
      <c r="BJ199" s="338"/>
      <c r="BK199" s="338"/>
      <c r="BL199" s="338"/>
      <c r="BM199" s="307" t="n">
        <v>0</v>
      </c>
    </row>
    <row r="200" customFormat="false" ht="12.75" hidden="true" customHeight="false" outlineLevel="0" collapsed="false">
      <c r="A200" s="333"/>
      <c r="B200" s="334" t="s">
        <v>554</v>
      </c>
      <c r="C200" s="334"/>
      <c r="D200" s="334"/>
      <c r="E200" s="334"/>
      <c r="F200" s="334"/>
      <c r="G200" s="334"/>
      <c r="H200" s="334"/>
      <c r="I200" s="339" t="s">
        <v>555</v>
      </c>
      <c r="J200" s="336" t="s">
        <v>39</v>
      </c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7"/>
      <c r="AG200" s="337"/>
      <c r="AH200" s="337"/>
      <c r="AI200" s="337"/>
      <c r="AJ200" s="337"/>
      <c r="AK200" s="337"/>
      <c r="AL200" s="337"/>
      <c r="AM200" s="337"/>
      <c r="AN200" s="337"/>
      <c r="AO200" s="306" t="n">
        <f aca="false">SUM(AN200/$AN$2)</f>
        <v>0</v>
      </c>
      <c r="AP200" s="337" t="n">
        <v>125000</v>
      </c>
      <c r="AQ200" s="337"/>
      <c r="AR200" s="306" t="n">
        <f aca="false">SUM(AP200/$AN$2)</f>
        <v>16590.3510518283</v>
      </c>
      <c r="AS200" s="306"/>
      <c r="AT200" s="306" t="n">
        <v>125000</v>
      </c>
      <c r="AU200" s="306"/>
      <c r="AV200" s="306"/>
      <c r="AW200" s="306" t="n">
        <v>13445.05</v>
      </c>
      <c r="AX200" s="338"/>
      <c r="AY200" s="338"/>
      <c r="AZ200" s="338"/>
      <c r="BA200" s="338"/>
      <c r="BB200" s="338"/>
      <c r="BC200" s="338"/>
      <c r="BD200" s="338" t="n">
        <f aca="false">SUM(AX200+AY200+AZ200+BA200+BB200+BC200)</f>
        <v>0</v>
      </c>
      <c r="BE200" s="338" t="n">
        <f aca="false">SUM(AW200-BD200)</f>
        <v>13445.05</v>
      </c>
      <c r="BF200" s="338" t="n">
        <f aca="false">SUM(BE200-AW200)</f>
        <v>0</v>
      </c>
      <c r="BG200" s="338"/>
      <c r="BH200" s="338" t="n">
        <v>0</v>
      </c>
      <c r="BI200" s="338" t="n">
        <v>0</v>
      </c>
      <c r="BJ200" s="338"/>
      <c r="BK200" s="338"/>
      <c r="BL200" s="338"/>
      <c r="BM200" s="307" t="n">
        <v>0</v>
      </c>
    </row>
    <row r="201" customFormat="false" ht="12.75" hidden="true" customHeight="false" outlineLevel="0" collapsed="false">
      <c r="A201" s="308"/>
      <c r="B201" s="303"/>
      <c r="C201" s="303"/>
      <c r="D201" s="303"/>
      <c r="E201" s="303"/>
      <c r="F201" s="303"/>
      <c r="G201" s="303"/>
      <c r="H201" s="303"/>
      <c r="I201" s="304" t="n">
        <v>3</v>
      </c>
      <c r="J201" s="305" t="s">
        <v>234</v>
      </c>
      <c r="K201" s="306" t="n">
        <f aca="false">SUM(K202)</f>
        <v>8000</v>
      </c>
      <c r="L201" s="306" t="n">
        <f aca="false">SUM(L202)</f>
        <v>10000</v>
      </c>
      <c r="M201" s="306" t="n">
        <f aca="false">SUM(M202)</f>
        <v>10000</v>
      </c>
      <c r="N201" s="306" t="n">
        <f aca="false">SUM(N202)</f>
        <v>82000</v>
      </c>
      <c r="O201" s="306" t="n">
        <f aca="false">SUM(O202)</f>
        <v>82000</v>
      </c>
      <c r="P201" s="306" t="n">
        <f aca="false">SUM(P202)</f>
        <v>82000</v>
      </c>
      <c r="Q201" s="306" t="n">
        <f aca="false">SUM(Q202)</f>
        <v>82000</v>
      </c>
      <c r="R201" s="306" t="n">
        <f aca="false">SUM(R202)</f>
        <v>37145.75</v>
      </c>
      <c r="S201" s="306" t="n">
        <f aca="false">SUM(S202)</f>
        <v>0</v>
      </c>
      <c r="T201" s="306" t="n">
        <f aca="false">SUM(T202)</f>
        <v>13553.29</v>
      </c>
      <c r="U201" s="306" t="n">
        <f aca="false">SUM(U202)</f>
        <v>0</v>
      </c>
      <c r="V201" s="306" t="n">
        <f aca="false">SUM(V202)</f>
        <v>0</v>
      </c>
      <c r="W201" s="306" t="n">
        <f aca="false">SUM(W202)</f>
        <v>30000</v>
      </c>
      <c r="X201" s="306" t="n">
        <f aca="false">SUM(X202+X208)</f>
        <v>76000</v>
      </c>
      <c r="Y201" s="306" t="n">
        <f aca="false">SUM(Y202+Y208)</f>
        <v>69500</v>
      </c>
      <c r="Z201" s="306" t="n">
        <f aca="false">SUM(Z202+Z208)</f>
        <v>69500</v>
      </c>
      <c r="AA201" s="306" t="n">
        <f aca="false">SUM(AA202+AA208)</f>
        <v>69000</v>
      </c>
      <c r="AB201" s="306" t="n">
        <f aca="false">SUM(AB202+AB208)</f>
        <v>40113.64</v>
      </c>
      <c r="AC201" s="306" t="n">
        <f aca="false">SUM(AC202+AC208)</f>
        <v>69000</v>
      </c>
      <c r="AD201" s="306" t="n">
        <f aca="false">SUM(AD202+AD208)</f>
        <v>57000</v>
      </c>
      <c r="AE201" s="306" t="n">
        <f aca="false">SUM(AE202+AE208)</f>
        <v>0</v>
      </c>
      <c r="AF201" s="306" t="n">
        <f aca="false">SUM(AF202+AF208)</f>
        <v>0</v>
      </c>
      <c r="AG201" s="306" t="n">
        <f aca="false">SUM(AG202+AG208)</f>
        <v>73000</v>
      </c>
      <c r="AH201" s="306" t="n">
        <f aca="false">SUM(AH202+AH208)</f>
        <v>49222.9</v>
      </c>
      <c r="AI201" s="306" t="n">
        <f aca="false">SUM(AI202+AI208)</f>
        <v>72000</v>
      </c>
      <c r="AJ201" s="306" t="n">
        <f aca="false">SUM(AJ202+AJ208)</f>
        <v>8051</v>
      </c>
      <c r="AK201" s="306" t="n">
        <f aca="false">SUM(AK202+AK208)</f>
        <v>100000</v>
      </c>
      <c r="AL201" s="306" t="n">
        <f aca="false">SUM(AL202+AL208)</f>
        <v>28500</v>
      </c>
      <c r="AM201" s="306" t="n">
        <f aca="false">SUM(AM202+AM208)</f>
        <v>0</v>
      </c>
      <c r="AN201" s="306" t="n">
        <f aca="false">SUM(AN202+AN208)</f>
        <v>128500</v>
      </c>
      <c r="AO201" s="306" t="n">
        <f aca="false">SUM(AN201/$AN$2)</f>
        <v>17054.8808812795</v>
      </c>
      <c r="AP201" s="306" t="n">
        <f aca="false">SUM(AP202+AP208)</f>
        <v>133500</v>
      </c>
      <c r="AQ201" s="306" t="n">
        <f aca="false">SUM(AQ202+AQ208)</f>
        <v>0</v>
      </c>
      <c r="AR201" s="306" t="n">
        <f aca="false">SUM(AP201/$AN$2)</f>
        <v>17718.4949233526</v>
      </c>
      <c r="AS201" s="306"/>
      <c r="AT201" s="306" t="n">
        <f aca="false">SUM(AT202+AT208)</f>
        <v>8857.44</v>
      </c>
      <c r="AU201" s="306" t="n">
        <f aca="false">SUM(AU202+AU208)</f>
        <v>2000</v>
      </c>
      <c r="AV201" s="306" t="n">
        <f aca="false">SUM(AV202+AV208)</f>
        <v>0</v>
      </c>
      <c r="AW201" s="306" t="n">
        <f aca="false">SUM(AR201+AU201-AV201)</f>
        <v>19718.4949233526</v>
      </c>
      <c r="AX201" s="338"/>
      <c r="AY201" s="338"/>
      <c r="AZ201" s="338"/>
      <c r="BA201" s="338"/>
      <c r="BB201" s="338"/>
      <c r="BC201" s="338"/>
      <c r="BD201" s="338" t="n">
        <f aca="false">SUM(AX201+AY201+AZ201+BA201+BB201+BC201)</f>
        <v>0</v>
      </c>
      <c r="BE201" s="338" t="n">
        <f aca="false">SUM(AW201-BD201)</f>
        <v>19718.4949233526</v>
      </c>
      <c r="BF201" s="338" t="n">
        <f aca="false">SUM(BE201-AW201)</f>
        <v>0</v>
      </c>
      <c r="BG201" s="338" t="n">
        <f aca="false">SUM(BG202+BG208)</f>
        <v>14733.8</v>
      </c>
      <c r="BH201" s="338" t="n">
        <f aca="false">SUM(BH202+BH208)</f>
        <v>8788.94</v>
      </c>
      <c r="BI201" s="338" t="n">
        <f aca="false">SUM(BI202+BI208)</f>
        <v>12000</v>
      </c>
      <c r="BJ201" s="338" t="n">
        <f aca="false">SUM(BJ202+BJ208)</f>
        <v>7359.88</v>
      </c>
      <c r="BK201" s="338" t="n">
        <f aca="false">SUM(BK202+BK208)</f>
        <v>8500</v>
      </c>
      <c r="BL201" s="338" t="n">
        <f aca="false">SUM(BL202+BL208)</f>
        <v>8500</v>
      </c>
      <c r="BM201" s="307" t="n">
        <f aca="false">SUM(BJ201/BI201*100)</f>
        <v>61.3323333333333</v>
      </c>
    </row>
    <row r="202" customFormat="false" ht="12.75" hidden="true" customHeight="false" outlineLevel="0" collapsed="false">
      <c r="A202" s="308"/>
      <c r="B202" s="303" t="s">
        <v>555</v>
      </c>
      <c r="C202" s="303"/>
      <c r="D202" s="303"/>
      <c r="E202" s="303"/>
      <c r="F202" s="303"/>
      <c r="G202" s="303"/>
      <c r="H202" s="303"/>
      <c r="I202" s="304" t="n">
        <v>36</v>
      </c>
      <c r="J202" s="305" t="s">
        <v>383</v>
      </c>
      <c r="K202" s="306" t="n">
        <f aca="false">SUM(K203)</f>
        <v>8000</v>
      </c>
      <c r="L202" s="306" t="n">
        <f aca="false">SUM(L203)</f>
        <v>10000</v>
      </c>
      <c r="M202" s="306" t="n">
        <f aca="false">SUM(M203)</f>
        <v>10000</v>
      </c>
      <c r="N202" s="306" t="n">
        <f aca="false">SUM(N203)</f>
        <v>82000</v>
      </c>
      <c r="O202" s="306" t="n">
        <f aca="false">SUM(O203)</f>
        <v>82000</v>
      </c>
      <c r="P202" s="306" t="n">
        <f aca="false">SUM(P203)</f>
        <v>82000</v>
      </c>
      <c r="Q202" s="306" t="n">
        <f aca="false">SUM(Q203)</f>
        <v>82000</v>
      </c>
      <c r="R202" s="306" t="n">
        <f aca="false">SUM(R203)</f>
        <v>37145.75</v>
      </c>
      <c r="S202" s="306" t="n">
        <f aca="false">SUM(S203)</f>
        <v>0</v>
      </c>
      <c r="T202" s="306" t="n">
        <f aca="false">SUM(T203)</f>
        <v>13553.29</v>
      </c>
      <c r="U202" s="306" t="n">
        <f aca="false">SUM(U203)</f>
        <v>0</v>
      </c>
      <c r="V202" s="306" t="n">
        <f aca="false">SUM(V203)</f>
        <v>0</v>
      </c>
      <c r="W202" s="306" t="n">
        <f aca="false">SUM(W203)</f>
        <v>30000</v>
      </c>
      <c r="X202" s="306" t="n">
        <f aca="false">SUM(X203)</f>
        <v>46000</v>
      </c>
      <c r="Y202" s="306" t="n">
        <f aca="false">SUM(Y203)</f>
        <v>34000</v>
      </c>
      <c r="Z202" s="306" t="n">
        <f aca="false">SUM(Z203)</f>
        <v>49000</v>
      </c>
      <c r="AA202" s="306" t="n">
        <f aca="false">SUM(AA203)</f>
        <v>48000</v>
      </c>
      <c r="AB202" s="306" t="n">
        <f aca="false">SUM(AB203)</f>
        <v>40113.64</v>
      </c>
      <c r="AC202" s="306" t="n">
        <f aca="false">SUM(AC203)</f>
        <v>48000</v>
      </c>
      <c r="AD202" s="306" t="n">
        <f aca="false">SUM(AD203)</f>
        <v>36000</v>
      </c>
      <c r="AE202" s="306" t="n">
        <f aca="false">SUM(AE203)</f>
        <v>0</v>
      </c>
      <c r="AF202" s="306" t="n">
        <f aca="false">SUM(AF203)</f>
        <v>0</v>
      </c>
      <c r="AG202" s="306" t="n">
        <f aca="false">SUM(AG203)</f>
        <v>36000</v>
      </c>
      <c r="AH202" s="306" t="n">
        <f aca="false">SUM(AH203)</f>
        <v>16754.79</v>
      </c>
      <c r="AI202" s="306" t="n">
        <f aca="false">SUM(AI203)</f>
        <v>36000</v>
      </c>
      <c r="AJ202" s="306" t="n">
        <f aca="false">SUM(AJ203)</f>
        <v>8051</v>
      </c>
      <c r="AK202" s="306" t="n">
        <f aca="false">SUM(AK203)</f>
        <v>70000</v>
      </c>
      <c r="AL202" s="306" t="n">
        <f aca="false">SUM(AL203)</f>
        <v>20000</v>
      </c>
      <c r="AM202" s="306" t="n">
        <f aca="false">SUM(AM203)</f>
        <v>0</v>
      </c>
      <c r="AN202" s="306" t="n">
        <f aca="false">SUM(AN203)</f>
        <v>90000</v>
      </c>
      <c r="AO202" s="306" t="n">
        <f aca="false">SUM(AN202/$AN$2)</f>
        <v>11945.0527573163</v>
      </c>
      <c r="AP202" s="306" t="n">
        <f aca="false">SUM(AP203)</f>
        <v>90000</v>
      </c>
      <c r="AQ202" s="306"/>
      <c r="AR202" s="306" t="n">
        <f aca="false">SUM(AP202/$AN$2)</f>
        <v>11945.0527573163</v>
      </c>
      <c r="AS202" s="306"/>
      <c r="AT202" s="306" t="n">
        <f aca="false">SUM(AT203)</f>
        <v>8575.47</v>
      </c>
      <c r="AU202" s="306" t="n">
        <f aca="false">SUM(AU203)</f>
        <v>1500</v>
      </c>
      <c r="AV202" s="306" t="n">
        <f aca="false">SUM(AV203)</f>
        <v>0</v>
      </c>
      <c r="AW202" s="306" t="n">
        <f aca="false">SUM(AR202+AU202-AV202)</f>
        <v>13445.0527573163</v>
      </c>
      <c r="AX202" s="338"/>
      <c r="AY202" s="338"/>
      <c r="AZ202" s="338"/>
      <c r="BA202" s="338"/>
      <c r="BB202" s="338"/>
      <c r="BC202" s="338"/>
      <c r="BD202" s="338" t="n">
        <f aca="false">SUM(AX202+AY202+AZ202+BA202+BB202+BC202)</f>
        <v>0</v>
      </c>
      <c r="BE202" s="338" t="n">
        <f aca="false">SUM(AW202-BD202)</f>
        <v>13445.0527573163</v>
      </c>
      <c r="BF202" s="338" t="n">
        <f aca="false">SUM(BE202-AW202)</f>
        <v>0</v>
      </c>
      <c r="BG202" s="338" t="n">
        <f aca="false">SUM(BG203)</f>
        <v>11721.83</v>
      </c>
      <c r="BH202" s="338" t="n">
        <f aca="false">SUM(BH203)</f>
        <v>8737.97</v>
      </c>
      <c r="BI202" s="338" t="n">
        <f aca="false">SUM(BI203)</f>
        <v>8500</v>
      </c>
      <c r="BJ202" s="338" t="n">
        <f aca="false">SUM(BJ203)</f>
        <v>7359.88</v>
      </c>
      <c r="BK202" s="338" t="n">
        <v>8500</v>
      </c>
      <c r="BL202" s="338" t="n">
        <v>8500</v>
      </c>
      <c r="BM202" s="307" t="n">
        <f aca="false">SUM(BJ202/BI202*100)</f>
        <v>86.5868235294118</v>
      </c>
    </row>
    <row r="203" customFormat="false" ht="12.75" hidden="true" customHeight="false" outlineLevel="0" collapsed="false">
      <c r="A203" s="333"/>
      <c r="B203" s="334"/>
      <c r="C203" s="334"/>
      <c r="D203" s="334"/>
      <c r="E203" s="334"/>
      <c r="F203" s="334"/>
      <c r="G203" s="334"/>
      <c r="H203" s="334"/>
      <c r="I203" s="335" t="n">
        <v>366</v>
      </c>
      <c r="J203" s="336" t="s">
        <v>197</v>
      </c>
      <c r="K203" s="337" t="n">
        <f aca="false">SUM(K211)</f>
        <v>8000</v>
      </c>
      <c r="L203" s="337" t="n">
        <f aca="false">SUM(L211)</f>
        <v>10000</v>
      </c>
      <c r="M203" s="337" t="n">
        <f aca="false">SUM(M211)</f>
        <v>10000</v>
      </c>
      <c r="N203" s="337" t="n">
        <f aca="false">SUM(N211)</f>
        <v>82000</v>
      </c>
      <c r="O203" s="337" t="n">
        <f aca="false">SUM(O211)</f>
        <v>82000</v>
      </c>
      <c r="P203" s="337" t="n">
        <f aca="false">SUM(P211)</f>
        <v>82000</v>
      </c>
      <c r="Q203" s="337" t="n">
        <f aca="false">SUM(Q211)</f>
        <v>82000</v>
      </c>
      <c r="R203" s="337" t="n">
        <f aca="false">SUM(R211)</f>
        <v>37145.75</v>
      </c>
      <c r="S203" s="337" t="n">
        <f aca="false">SUM(S211)</f>
        <v>0</v>
      </c>
      <c r="T203" s="337" t="n">
        <f aca="false">SUM(T204:T211)</f>
        <v>13553.29</v>
      </c>
      <c r="U203" s="337" t="n">
        <f aca="false">SUM(U204:U211)</f>
        <v>0</v>
      </c>
      <c r="V203" s="337" t="n">
        <f aca="false">SUM(V204:V211)</f>
        <v>0</v>
      </c>
      <c r="W203" s="337" t="n">
        <f aca="false">SUM(W204:W211)</f>
        <v>30000</v>
      </c>
      <c r="X203" s="337" t="n">
        <f aca="false">SUM(X204:X207)</f>
        <v>46000</v>
      </c>
      <c r="Y203" s="337" t="n">
        <f aca="false">SUM(Y204:Y207)</f>
        <v>34000</v>
      </c>
      <c r="Z203" s="337" t="n">
        <f aca="false">SUM(Z204:Z207)</f>
        <v>49000</v>
      </c>
      <c r="AA203" s="337" t="n">
        <f aca="false">SUM(AA204:AA207)</f>
        <v>48000</v>
      </c>
      <c r="AB203" s="337" t="n">
        <f aca="false">SUM(AB204:AB207)</f>
        <v>40113.64</v>
      </c>
      <c r="AC203" s="337" t="n">
        <f aca="false">SUM(AC204:AC207)</f>
        <v>48000</v>
      </c>
      <c r="AD203" s="337" t="n">
        <f aca="false">SUM(AD204:AD207)</f>
        <v>36000</v>
      </c>
      <c r="AE203" s="337" t="n">
        <f aca="false">SUM(AE204:AE207)</f>
        <v>0</v>
      </c>
      <c r="AF203" s="337" t="n">
        <f aca="false">SUM(AF204:AF207)</f>
        <v>0</v>
      </c>
      <c r="AG203" s="337" t="n">
        <f aca="false">SUM(AG204:AG207)</f>
        <v>36000</v>
      </c>
      <c r="AH203" s="337" t="n">
        <f aca="false">SUM(AH204:AH207)</f>
        <v>16754.79</v>
      </c>
      <c r="AI203" s="337" t="n">
        <f aca="false">SUM(AI204:AI207)</f>
        <v>36000</v>
      </c>
      <c r="AJ203" s="337" t="n">
        <f aca="false">SUM(AJ204:AJ207)</f>
        <v>8051</v>
      </c>
      <c r="AK203" s="337" t="n">
        <f aca="false">SUM(AK204:AK207)</f>
        <v>70000</v>
      </c>
      <c r="AL203" s="337" t="n">
        <f aca="false">SUM(AL204:AL207)</f>
        <v>20000</v>
      </c>
      <c r="AM203" s="337" t="n">
        <f aca="false">SUM(AM204:AM207)</f>
        <v>0</v>
      </c>
      <c r="AN203" s="337" t="n">
        <f aca="false">SUM(AN204:AN207)</f>
        <v>90000</v>
      </c>
      <c r="AO203" s="306" t="n">
        <f aca="false">SUM(AN203/$AN$2)</f>
        <v>11945.0527573163</v>
      </c>
      <c r="AP203" s="337" t="n">
        <f aca="false">SUM(AP204:AP207)</f>
        <v>90000</v>
      </c>
      <c r="AQ203" s="337"/>
      <c r="AR203" s="306" t="n">
        <f aca="false">SUM(AP203/$AN$2)</f>
        <v>11945.0527573163</v>
      </c>
      <c r="AS203" s="306"/>
      <c r="AT203" s="306" t="n">
        <f aca="false">SUM(AT204:AT207)</f>
        <v>8575.47</v>
      </c>
      <c r="AU203" s="306" t="n">
        <f aca="false">SUM(AU204:AU207)</f>
        <v>1500</v>
      </c>
      <c r="AV203" s="306" t="n">
        <f aca="false">SUM(AV204:AV207)</f>
        <v>0</v>
      </c>
      <c r="AW203" s="306" t="n">
        <f aca="false">SUM(AR203+AU203-AV203)</f>
        <v>13445.0527573163</v>
      </c>
      <c r="AX203" s="338"/>
      <c r="AY203" s="338"/>
      <c r="AZ203" s="338"/>
      <c r="BA203" s="338"/>
      <c r="BB203" s="338"/>
      <c r="BC203" s="338"/>
      <c r="BD203" s="338" t="n">
        <f aca="false">SUM(AX203+AY203+AZ203+BA203+BB203+BC203)</f>
        <v>0</v>
      </c>
      <c r="BE203" s="338" t="n">
        <f aca="false">SUM(AW203-BD203)</f>
        <v>13445.0527573163</v>
      </c>
      <c r="BF203" s="338" t="n">
        <f aca="false">SUM(BE203-AW203)</f>
        <v>0</v>
      </c>
      <c r="BG203" s="338" t="n">
        <f aca="false">SUM(BG204:BG207)</f>
        <v>11721.83</v>
      </c>
      <c r="BH203" s="338" t="n">
        <f aca="false">SUM(BH204:BH207)</f>
        <v>8737.97</v>
      </c>
      <c r="BI203" s="338" t="n">
        <f aca="false">SUM(BI204:BI207)</f>
        <v>8500</v>
      </c>
      <c r="BJ203" s="338" t="n">
        <f aca="false">SUM(BJ204:BJ207)</f>
        <v>7359.88</v>
      </c>
      <c r="BK203" s="338"/>
      <c r="BL203" s="338"/>
      <c r="BM203" s="307" t="n">
        <f aca="false">SUM(BJ203/BI203*100)</f>
        <v>86.5868235294118</v>
      </c>
    </row>
    <row r="204" customFormat="false" ht="12.75" hidden="true" customHeight="false" outlineLevel="0" collapsed="false">
      <c r="A204" s="333"/>
      <c r="B204" s="334"/>
      <c r="C204" s="334"/>
      <c r="D204" s="334"/>
      <c r="E204" s="334"/>
      <c r="F204" s="334"/>
      <c r="G204" s="334"/>
      <c r="H204" s="334"/>
      <c r="I204" s="335" t="n">
        <v>36611</v>
      </c>
      <c r="J204" s="336" t="s">
        <v>690</v>
      </c>
      <c r="K204" s="337" t="n">
        <v>8000</v>
      </c>
      <c r="L204" s="337" t="n">
        <v>10000</v>
      </c>
      <c r="M204" s="337" t="n">
        <v>10000</v>
      </c>
      <c r="N204" s="337" t="n">
        <v>82000</v>
      </c>
      <c r="O204" s="337" t="n">
        <v>82000</v>
      </c>
      <c r="P204" s="337" t="n">
        <v>82000</v>
      </c>
      <c r="Q204" s="337" t="n">
        <v>82000</v>
      </c>
      <c r="R204" s="337" t="n">
        <v>37145.75</v>
      </c>
      <c r="S204" s="337"/>
      <c r="T204" s="337" t="n">
        <v>13553.29</v>
      </c>
      <c r="U204" s="337"/>
      <c r="V204" s="306" t="n">
        <f aca="false">S204/P204*100</f>
        <v>0</v>
      </c>
      <c r="W204" s="337" t="n">
        <v>15000</v>
      </c>
      <c r="X204" s="337" t="n">
        <v>16000</v>
      </c>
      <c r="Y204" s="337" t="n">
        <v>20000</v>
      </c>
      <c r="Z204" s="337" t="n">
        <v>20000</v>
      </c>
      <c r="AA204" s="337" t="n">
        <v>20000</v>
      </c>
      <c r="AB204" s="337" t="n">
        <v>18888.64</v>
      </c>
      <c r="AC204" s="337" t="n">
        <v>20000</v>
      </c>
      <c r="AD204" s="337" t="n">
        <v>20000</v>
      </c>
      <c r="AE204" s="337"/>
      <c r="AF204" s="337"/>
      <c r="AG204" s="340" t="n">
        <v>20000</v>
      </c>
      <c r="AH204" s="337" t="n">
        <v>16754.79</v>
      </c>
      <c r="AI204" s="337" t="n">
        <v>20000</v>
      </c>
      <c r="AJ204" s="338" t="n">
        <v>7051</v>
      </c>
      <c r="AK204" s="337" t="n">
        <v>10000</v>
      </c>
      <c r="AL204" s="337"/>
      <c r="AM204" s="337"/>
      <c r="AN204" s="338" t="n">
        <f aca="false">SUM(AK204+AL204-AM204)</f>
        <v>10000</v>
      </c>
      <c r="AO204" s="306" t="n">
        <f aca="false">SUM(AN204/$AN$2)</f>
        <v>1327.22808414626</v>
      </c>
      <c r="AP204" s="338" t="n">
        <v>10000</v>
      </c>
      <c r="AQ204" s="338"/>
      <c r="AR204" s="306" t="n">
        <f aca="false">SUM(AP204/$AN$2)</f>
        <v>1327.22808414626</v>
      </c>
      <c r="AS204" s="306" t="n">
        <v>1363.61</v>
      </c>
      <c r="AT204" s="306" t="n">
        <v>1363.61</v>
      </c>
      <c r="AU204" s="306"/>
      <c r="AV204" s="306"/>
      <c r="AW204" s="306" t="n">
        <f aca="false">SUM(AR204+AU204-AV204)</f>
        <v>1327.22808414626</v>
      </c>
      <c r="AX204" s="338"/>
      <c r="AY204" s="338"/>
      <c r="AZ204" s="338" t="n">
        <v>1327.23</v>
      </c>
      <c r="BA204" s="338"/>
      <c r="BB204" s="338"/>
      <c r="BC204" s="338"/>
      <c r="BD204" s="338" t="n">
        <f aca="false">SUM(AX204+AY204+AZ204+BA204+BB204+BC204)</f>
        <v>1327.23</v>
      </c>
      <c r="BE204" s="338" t="n">
        <f aca="false">SUM(AW204-BD204)</f>
        <v>-0.00191585373954695</v>
      </c>
      <c r="BF204" s="338" t="n">
        <f aca="false">SUM(BE204-AW204)</f>
        <v>-1327.23</v>
      </c>
      <c r="BG204" s="338" t="n">
        <v>4509.97</v>
      </c>
      <c r="BH204" s="338" t="n">
        <v>1363.61</v>
      </c>
      <c r="BI204" s="338" t="n">
        <v>1500</v>
      </c>
      <c r="BJ204" s="338" t="n">
        <v>1110</v>
      </c>
      <c r="BK204" s="338"/>
      <c r="BL204" s="338"/>
      <c r="BM204" s="307" t="n">
        <f aca="false">SUM(BJ204/BI204*100)</f>
        <v>74</v>
      </c>
    </row>
    <row r="205" customFormat="false" ht="12.75" hidden="true" customHeight="false" outlineLevel="0" collapsed="false">
      <c r="A205" s="333"/>
      <c r="B205" s="334"/>
      <c r="C205" s="334"/>
      <c r="D205" s="334"/>
      <c r="E205" s="334"/>
      <c r="F205" s="334"/>
      <c r="G205" s="334"/>
      <c r="H205" s="334"/>
      <c r="I205" s="335" t="n">
        <v>36611</v>
      </c>
      <c r="J205" s="336" t="s">
        <v>691</v>
      </c>
      <c r="K205" s="337"/>
      <c r="L205" s="337"/>
      <c r="M205" s="337"/>
      <c r="N205" s="337"/>
      <c r="O205" s="337"/>
      <c r="P205" s="337"/>
      <c r="Q205" s="337"/>
      <c r="R205" s="337"/>
      <c r="S205" s="337"/>
      <c r="T205" s="337"/>
      <c r="U205" s="337"/>
      <c r="V205" s="306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7"/>
      <c r="AG205" s="340"/>
      <c r="AH205" s="337"/>
      <c r="AI205" s="337"/>
      <c r="AJ205" s="338"/>
      <c r="AK205" s="337" t="n">
        <v>28000</v>
      </c>
      <c r="AL205" s="337" t="n">
        <v>7000</v>
      </c>
      <c r="AM205" s="337"/>
      <c r="AN205" s="338" t="n">
        <f aca="false">SUM(AK205+AL205-AM205)</f>
        <v>35000</v>
      </c>
      <c r="AO205" s="306" t="n">
        <f aca="false">SUM(AN205/$AN$2)</f>
        <v>4645.29829451191</v>
      </c>
      <c r="AP205" s="338" t="n">
        <v>30000</v>
      </c>
      <c r="AQ205" s="338"/>
      <c r="AR205" s="306" t="n">
        <f aca="false">SUM(AP205/$AN$2)</f>
        <v>3981.68425243878</v>
      </c>
      <c r="AS205" s="306" t="n">
        <v>536.86</v>
      </c>
      <c r="AT205" s="306" t="n">
        <v>536.86</v>
      </c>
      <c r="AU205" s="306"/>
      <c r="AV205" s="306"/>
      <c r="AW205" s="306" t="n">
        <f aca="false">SUM(AR205+AU205-AV205)</f>
        <v>3981.68425243878</v>
      </c>
      <c r="AX205" s="338"/>
      <c r="AY205" s="338"/>
      <c r="AZ205" s="338" t="n">
        <v>3981.68</v>
      </c>
      <c r="BA205" s="338"/>
      <c r="BB205" s="338"/>
      <c r="BC205" s="338"/>
      <c r="BD205" s="338" t="n">
        <f aca="false">SUM(AX205+AY205+AZ205+BA205+BB205+BC205)</f>
        <v>3981.68</v>
      </c>
      <c r="BE205" s="338" t="n">
        <f aca="false">SUM(AW205-BD205)</f>
        <v>0.00425243878135007</v>
      </c>
      <c r="BF205" s="338" t="n">
        <f aca="false">SUM(BE205-AW205)</f>
        <v>-3981.68</v>
      </c>
      <c r="BG205" s="338"/>
      <c r="BH205" s="338" t="n">
        <v>536.86</v>
      </c>
      <c r="BI205" s="338" t="n">
        <v>0</v>
      </c>
      <c r="BJ205" s="338" t="n">
        <v>2409.38</v>
      </c>
      <c r="BK205" s="338"/>
      <c r="BL205" s="338"/>
      <c r="BM205" s="307" t="n">
        <v>0</v>
      </c>
    </row>
    <row r="206" customFormat="false" ht="12.75" hidden="true" customHeight="false" outlineLevel="0" collapsed="false">
      <c r="A206" s="333"/>
      <c r="B206" s="334"/>
      <c r="C206" s="334"/>
      <c r="D206" s="334"/>
      <c r="E206" s="334"/>
      <c r="F206" s="334"/>
      <c r="G206" s="334"/>
      <c r="H206" s="334"/>
      <c r="I206" s="335"/>
      <c r="J206" s="336" t="s">
        <v>692</v>
      </c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06"/>
      <c r="W206" s="337"/>
      <c r="X206" s="337"/>
      <c r="Y206" s="337"/>
      <c r="Z206" s="337"/>
      <c r="AA206" s="337"/>
      <c r="AB206" s="337"/>
      <c r="AC206" s="337"/>
      <c r="AD206" s="337"/>
      <c r="AE206" s="337"/>
      <c r="AF206" s="337"/>
      <c r="AG206" s="340"/>
      <c r="AH206" s="337"/>
      <c r="AI206" s="337"/>
      <c r="AJ206" s="338"/>
      <c r="AK206" s="337"/>
      <c r="AL206" s="337"/>
      <c r="AM206" s="337"/>
      <c r="AN206" s="338"/>
      <c r="AO206" s="306" t="n">
        <f aca="false">SUM(AN206/$AN$2)</f>
        <v>0</v>
      </c>
      <c r="AP206" s="338" t="n">
        <v>10000</v>
      </c>
      <c r="AQ206" s="338"/>
      <c r="AR206" s="306" t="n">
        <f aca="false">SUM(AP206/$AN$2)</f>
        <v>1327.22808414626</v>
      </c>
      <c r="AS206" s="306"/>
      <c r="AT206" s="306"/>
      <c r="AU206" s="306"/>
      <c r="AV206" s="306"/>
      <c r="AW206" s="306" t="n">
        <f aca="false">SUM(AR206+AU206-AV206)</f>
        <v>1327.22808414626</v>
      </c>
      <c r="AX206" s="338"/>
      <c r="AY206" s="338"/>
      <c r="AZ206" s="338" t="n">
        <v>1327.23</v>
      </c>
      <c r="BA206" s="338"/>
      <c r="BB206" s="338"/>
      <c r="BC206" s="338"/>
      <c r="BD206" s="338" t="n">
        <f aca="false">SUM(AX206+AY206+AZ206+BA206+BB206+BC206)</f>
        <v>1327.23</v>
      </c>
      <c r="BE206" s="338" t="n">
        <f aca="false">SUM(AW206-BD206)</f>
        <v>-0.00191585373954695</v>
      </c>
      <c r="BF206" s="338" t="n">
        <f aca="false">SUM(BE206-AW206)</f>
        <v>-1327.23</v>
      </c>
      <c r="BG206" s="338" t="n">
        <v>536.86</v>
      </c>
      <c r="BH206" s="338" t="n">
        <v>0</v>
      </c>
      <c r="BI206" s="338" t="n">
        <v>0</v>
      </c>
      <c r="BJ206" s="338"/>
      <c r="BK206" s="338"/>
      <c r="BL206" s="338"/>
      <c r="BM206" s="307" t="n">
        <v>0</v>
      </c>
    </row>
    <row r="207" customFormat="false" ht="12.75" hidden="true" customHeight="false" outlineLevel="0" collapsed="false">
      <c r="A207" s="333"/>
      <c r="B207" s="334"/>
      <c r="C207" s="334"/>
      <c r="D207" s="334"/>
      <c r="E207" s="334"/>
      <c r="F207" s="334"/>
      <c r="G207" s="334"/>
      <c r="H207" s="334"/>
      <c r="I207" s="335" t="n">
        <v>36611</v>
      </c>
      <c r="J207" s="336" t="s">
        <v>693</v>
      </c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06"/>
      <c r="W207" s="337"/>
      <c r="X207" s="337" t="n">
        <v>30000</v>
      </c>
      <c r="Y207" s="337" t="n">
        <v>14000</v>
      </c>
      <c r="Z207" s="337" t="n">
        <v>29000</v>
      </c>
      <c r="AA207" s="337" t="n">
        <v>28000</v>
      </c>
      <c r="AB207" s="337" t="n">
        <v>21225</v>
      </c>
      <c r="AC207" s="337" t="n">
        <v>28000</v>
      </c>
      <c r="AD207" s="337" t="n">
        <v>16000</v>
      </c>
      <c r="AE207" s="337"/>
      <c r="AF207" s="337"/>
      <c r="AG207" s="340" t="n">
        <f aca="false">SUM(AD207+AE207-AF207)</f>
        <v>16000</v>
      </c>
      <c r="AH207" s="337"/>
      <c r="AI207" s="337" t="n">
        <v>16000</v>
      </c>
      <c r="AJ207" s="338" t="n">
        <v>1000</v>
      </c>
      <c r="AK207" s="337" t="n">
        <v>32000</v>
      </c>
      <c r="AL207" s="337" t="n">
        <v>13000</v>
      </c>
      <c r="AM207" s="337"/>
      <c r="AN207" s="338" t="n">
        <f aca="false">SUM(AK207+AL207-AM207)</f>
        <v>45000</v>
      </c>
      <c r="AO207" s="306" t="n">
        <f aca="false">SUM(AN207/$AN$2)</f>
        <v>5972.52637865817</v>
      </c>
      <c r="AP207" s="338" t="n">
        <v>40000</v>
      </c>
      <c r="AQ207" s="338"/>
      <c r="AR207" s="306" t="n">
        <f aca="false">SUM(AP207/$AN$2)</f>
        <v>5308.91233658504</v>
      </c>
      <c r="AS207" s="306" t="n">
        <v>6675</v>
      </c>
      <c r="AT207" s="306" t="n">
        <v>6675</v>
      </c>
      <c r="AU207" s="306" t="n">
        <v>1500</v>
      </c>
      <c r="AV207" s="306"/>
      <c r="AW207" s="306" t="n">
        <f aca="false">SUM(AR207+AU207-AV207)</f>
        <v>6808.91233658504</v>
      </c>
      <c r="AX207" s="338"/>
      <c r="AY207" s="338"/>
      <c r="AZ207" s="338" t="n">
        <v>6808.91</v>
      </c>
      <c r="BA207" s="338"/>
      <c r="BB207" s="338"/>
      <c r="BC207" s="338"/>
      <c r="BD207" s="338" t="n">
        <f aca="false">SUM(AX207+AY207+AZ207+BA207+BB207+BC207)</f>
        <v>6808.91</v>
      </c>
      <c r="BE207" s="338" t="n">
        <f aca="false">SUM(AW207-BD207)</f>
        <v>0.00233658504203049</v>
      </c>
      <c r="BF207" s="338" t="n">
        <f aca="false">SUM(BE207-AW207)</f>
        <v>-6808.91</v>
      </c>
      <c r="BG207" s="338" t="n">
        <v>6675</v>
      </c>
      <c r="BH207" s="338" t="n">
        <v>6837.5</v>
      </c>
      <c r="BI207" s="338" t="n">
        <v>7000</v>
      </c>
      <c r="BJ207" s="338" t="n">
        <v>3840.5</v>
      </c>
      <c r="BK207" s="338"/>
      <c r="BL207" s="338"/>
      <c r="BM207" s="307" t="n">
        <f aca="false">SUM(BJ207/BI207*100)</f>
        <v>54.8642857142857</v>
      </c>
    </row>
    <row r="208" customFormat="false" ht="12.75" hidden="true" customHeight="false" outlineLevel="0" collapsed="false">
      <c r="A208" s="308"/>
      <c r="B208" s="303" t="s">
        <v>694</v>
      </c>
      <c r="C208" s="303"/>
      <c r="D208" s="303"/>
      <c r="E208" s="303"/>
      <c r="F208" s="303"/>
      <c r="G208" s="303"/>
      <c r="H208" s="303"/>
      <c r="I208" s="304" t="n">
        <v>37</v>
      </c>
      <c r="J208" s="305" t="s">
        <v>674</v>
      </c>
      <c r="K208" s="306"/>
      <c r="L208" s="306"/>
      <c r="M208" s="306"/>
      <c r="N208" s="306"/>
      <c r="O208" s="306"/>
      <c r="P208" s="306"/>
      <c r="Q208" s="306"/>
      <c r="R208" s="306"/>
      <c r="S208" s="306"/>
      <c r="T208" s="306"/>
      <c r="U208" s="306"/>
      <c r="V208" s="306"/>
      <c r="W208" s="306"/>
      <c r="X208" s="306" t="n">
        <f aca="false">SUM(X209)</f>
        <v>30000</v>
      </c>
      <c r="Y208" s="306" t="n">
        <f aca="false">SUM(Y209)</f>
        <v>35500</v>
      </c>
      <c r="Z208" s="306" t="n">
        <f aca="false">SUM(Z209)</f>
        <v>20500</v>
      </c>
      <c r="AA208" s="306" t="n">
        <f aca="false">SUM(AA209)</f>
        <v>21000</v>
      </c>
      <c r="AB208" s="306" t="n">
        <f aca="false">SUM(AB209)</f>
        <v>0</v>
      </c>
      <c r="AC208" s="306" t="n">
        <f aca="false">SUM(AC209)</f>
        <v>21000</v>
      </c>
      <c r="AD208" s="306" t="n">
        <f aca="false">SUM(AD209)</f>
        <v>21000</v>
      </c>
      <c r="AE208" s="306" t="n">
        <f aca="false">SUM(AE209)</f>
        <v>0</v>
      </c>
      <c r="AF208" s="306" t="n">
        <f aca="false">SUM(AF209)</f>
        <v>0</v>
      </c>
      <c r="AG208" s="306" t="n">
        <f aca="false">SUM(AG209)</f>
        <v>37000</v>
      </c>
      <c r="AH208" s="306" t="n">
        <f aca="false">SUM(AH209)</f>
        <v>32468.11</v>
      </c>
      <c r="AI208" s="306" t="n">
        <f aca="false">SUM(AI209)</f>
        <v>36000</v>
      </c>
      <c r="AJ208" s="306" t="n">
        <f aca="false">SUM(AJ209)</f>
        <v>0</v>
      </c>
      <c r="AK208" s="306" t="n">
        <f aca="false">SUM(AK209)</f>
        <v>30000</v>
      </c>
      <c r="AL208" s="306" t="n">
        <f aca="false">SUM(AL209)</f>
        <v>8500</v>
      </c>
      <c r="AM208" s="306" t="n">
        <f aca="false">SUM(AM209)</f>
        <v>0</v>
      </c>
      <c r="AN208" s="306" t="n">
        <f aca="false">SUM(AN209)</f>
        <v>38500</v>
      </c>
      <c r="AO208" s="306" t="n">
        <f aca="false">SUM(AN208/$AN$2)</f>
        <v>5109.8281239631</v>
      </c>
      <c r="AP208" s="306" t="n">
        <f aca="false">SUM(AP209)</f>
        <v>43500</v>
      </c>
      <c r="AQ208" s="306"/>
      <c r="AR208" s="306" t="n">
        <f aca="false">SUM(AP208/$AN$2)</f>
        <v>5773.44216603623</v>
      </c>
      <c r="AS208" s="306"/>
      <c r="AT208" s="306" t="n">
        <f aca="false">SUM(AT209)</f>
        <v>281.97</v>
      </c>
      <c r="AU208" s="306" t="n">
        <f aca="false">SUM(AU209)</f>
        <v>500</v>
      </c>
      <c r="AV208" s="306" t="n">
        <f aca="false">SUM(AV209)</f>
        <v>0</v>
      </c>
      <c r="AW208" s="306" t="n">
        <f aca="false">SUM(AR208+AU208-AV208)</f>
        <v>6273.44216603623</v>
      </c>
      <c r="AX208" s="338"/>
      <c r="AY208" s="338"/>
      <c r="AZ208" s="338"/>
      <c r="BA208" s="338"/>
      <c r="BB208" s="338"/>
      <c r="BC208" s="338"/>
      <c r="BD208" s="338" t="n">
        <f aca="false">SUM(AX208+AY208+AZ208+BA208+BB208+BC208)</f>
        <v>0</v>
      </c>
      <c r="BE208" s="338" t="n">
        <f aca="false">SUM(AW208-BD208)</f>
        <v>6273.44216603623</v>
      </c>
      <c r="BF208" s="338" t="n">
        <f aca="false">SUM(BE208-AW208)</f>
        <v>0</v>
      </c>
      <c r="BG208" s="338" t="n">
        <f aca="false">SUM(BG209)</f>
        <v>3011.97</v>
      </c>
      <c r="BH208" s="338" t="n">
        <f aca="false">SUM(BH209)</f>
        <v>50.97</v>
      </c>
      <c r="BI208" s="338" t="n">
        <f aca="false">SUM(BI209)</f>
        <v>3500</v>
      </c>
      <c r="BJ208" s="338" t="n">
        <f aca="false">SUM(BJ209)</f>
        <v>0</v>
      </c>
      <c r="BK208" s="338" t="n">
        <f aca="false">SUM(BK209)</f>
        <v>0</v>
      </c>
      <c r="BL208" s="338" t="n">
        <f aca="false">SUM(BL209)</f>
        <v>0</v>
      </c>
      <c r="BM208" s="307" t="n">
        <f aca="false">SUM(BJ208/BI208*100)</f>
        <v>0</v>
      </c>
    </row>
    <row r="209" customFormat="false" ht="12.75" hidden="true" customHeight="false" outlineLevel="0" collapsed="false">
      <c r="A209" s="333"/>
      <c r="B209" s="334"/>
      <c r="C209" s="334"/>
      <c r="D209" s="334"/>
      <c r="E209" s="334"/>
      <c r="F209" s="334"/>
      <c r="G209" s="334"/>
      <c r="H209" s="334"/>
      <c r="I209" s="335" t="n">
        <v>372</v>
      </c>
      <c r="J209" s="336" t="s">
        <v>685</v>
      </c>
      <c r="K209" s="337"/>
      <c r="L209" s="337"/>
      <c r="M209" s="337"/>
      <c r="N209" s="337"/>
      <c r="O209" s="337"/>
      <c r="P209" s="337"/>
      <c r="Q209" s="337"/>
      <c r="R209" s="337"/>
      <c r="S209" s="337"/>
      <c r="T209" s="337"/>
      <c r="U209" s="337"/>
      <c r="V209" s="306"/>
      <c r="W209" s="337"/>
      <c r="X209" s="337" t="n">
        <f aca="false">SUM(X210:X211)</f>
        <v>30000</v>
      </c>
      <c r="Y209" s="337" t="n">
        <f aca="false">SUM(Y210:Y211)</f>
        <v>35500</v>
      </c>
      <c r="Z209" s="337" t="n">
        <f aca="false">SUM(Z210:Z211)</f>
        <v>20500</v>
      </c>
      <c r="AA209" s="337" t="n">
        <f aca="false">SUM(AA210:AA211)</f>
        <v>21000</v>
      </c>
      <c r="AB209" s="337" t="n">
        <f aca="false">SUM(AB210:AB211)</f>
        <v>0</v>
      </c>
      <c r="AC209" s="337" t="n">
        <f aca="false">SUM(AC210:AC211)</f>
        <v>21000</v>
      </c>
      <c r="AD209" s="337" t="n">
        <f aca="false">SUM(AD210:AD211)</f>
        <v>21000</v>
      </c>
      <c r="AE209" s="337"/>
      <c r="AF209" s="337"/>
      <c r="AG209" s="340" t="n">
        <f aca="false">SUM(AG210:AG213)</f>
        <v>37000</v>
      </c>
      <c r="AH209" s="340" t="n">
        <f aca="false">SUM(AH210:AH213)</f>
        <v>32468.11</v>
      </c>
      <c r="AI209" s="340" t="n">
        <f aca="false">SUM(AI210:AI213)</f>
        <v>36000</v>
      </c>
      <c r="AJ209" s="340" t="n">
        <f aca="false">SUM(AJ210:AJ213)</f>
        <v>0</v>
      </c>
      <c r="AK209" s="340" t="n">
        <v>30000</v>
      </c>
      <c r="AL209" s="340" t="n">
        <f aca="false">SUM(AL210:AL213)</f>
        <v>8500</v>
      </c>
      <c r="AM209" s="340" t="n">
        <f aca="false">SUM(AM210:AM213)</f>
        <v>0</v>
      </c>
      <c r="AN209" s="340" t="n">
        <f aca="false">SUM(AN210:AN213)</f>
        <v>38500</v>
      </c>
      <c r="AO209" s="306" t="n">
        <f aca="false">SUM(AN209/$AN$2)</f>
        <v>5109.8281239631</v>
      </c>
      <c r="AP209" s="340" t="n">
        <f aca="false">SUM(AP210:AP213)</f>
        <v>43500</v>
      </c>
      <c r="AQ209" s="340"/>
      <c r="AR209" s="306" t="n">
        <f aca="false">SUM(AP209/$AN$2)</f>
        <v>5773.44216603623</v>
      </c>
      <c r="AS209" s="306"/>
      <c r="AT209" s="306" t="n">
        <f aca="false">SUM(AT210:AT213)</f>
        <v>281.97</v>
      </c>
      <c r="AU209" s="306" t="n">
        <f aca="false">SUM(AU210:AU213)</f>
        <v>500</v>
      </c>
      <c r="AV209" s="306" t="n">
        <f aca="false">SUM(AV210:AV213)</f>
        <v>0</v>
      </c>
      <c r="AW209" s="306" t="n">
        <f aca="false">SUM(AR209+AU209-AV209)</f>
        <v>6273.44216603623</v>
      </c>
      <c r="AX209" s="338"/>
      <c r="AY209" s="338"/>
      <c r="AZ209" s="338"/>
      <c r="BA209" s="338"/>
      <c r="BB209" s="338"/>
      <c r="BC209" s="338"/>
      <c r="BD209" s="338" t="n">
        <f aca="false">SUM(AX209+AY209+AZ209+BA209+BB209+BC209)</f>
        <v>0</v>
      </c>
      <c r="BE209" s="338" t="n">
        <f aca="false">SUM(AW209-BD209)</f>
        <v>6273.44216603623</v>
      </c>
      <c r="BF209" s="338" t="n">
        <f aca="false">SUM(BE209-AW209)</f>
        <v>0</v>
      </c>
      <c r="BG209" s="338" t="n">
        <f aca="false">SUM(BG210:BG213)</f>
        <v>3011.97</v>
      </c>
      <c r="BH209" s="338" t="n">
        <f aca="false">SUM(BH210:BH213)</f>
        <v>50.97</v>
      </c>
      <c r="BI209" s="338" t="n">
        <f aca="false">SUM(BI210:BI213)</f>
        <v>3500</v>
      </c>
      <c r="BJ209" s="338" t="n">
        <f aca="false">SUM(BJ210:BJ213)</f>
        <v>0</v>
      </c>
      <c r="BK209" s="338"/>
      <c r="BL209" s="338"/>
      <c r="BM209" s="307" t="n">
        <f aca="false">SUM(BJ209/BI209*100)</f>
        <v>0</v>
      </c>
    </row>
    <row r="210" customFormat="false" ht="12.75" hidden="true" customHeight="false" outlineLevel="0" collapsed="false">
      <c r="A210" s="333"/>
      <c r="B210" s="334"/>
      <c r="C210" s="334"/>
      <c r="D210" s="334"/>
      <c r="E210" s="334"/>
      <c r="F210" s="334"/>
      <c r="G210" s="334"/>
      <c r="H210" s="334"/>
      <c r="I210" s="335" t="n">
        <v>37221</v>
      </c>
      <c r="J210" s="336" t="s">
        <v>695</v>
      </c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37"/>
      <c r="W210" s="337" t="n">
        <v>10000</v>
      </c>
      <c r="X210" s="337" t="n">
        <v>25000</v>
      </c>
      <c r="Y210" s="337" t="n">
        <v>30000</v>
      </c>
      <c r="Z210" s="337" t="n">
        <v>15000</v>
      </c>
      <c r="AA210" s="337" t="n">
        <v>15000</v>
      </c>
      <c r="AB210" s="337"/>
      <c r="AC210" s="337" t="n">
        <v>15000</v>
      </c>
      <c r="AD210" s="337" t="n">
        <v>15000</v>
      </c>
      <c r="AE210" s="337"/>
      <c r="AF210" s="337"/>
      <c r="AG210" s="340" t="n">
        <f aca="false">SUM(AD210+AE210-AF210)</f>
        <v>15000</v>
      </c>
      <c r="AH210" s="337" t="n">
        <v>16468.11</v>
      </c>
      <c r="AI210" s="337" t="n">
        <v>14000</v>
      </c>
      <c r="AJ210" s="338" t="n">
        <v>0</v>
      </c>
      <c r="AK210" s="337" t="n">
        <v>14000</v>
      </c>
      <c r="AL210" s="337"/>
      <c r="AM210" s="337"/>
      <c r="AN210" s="338" t="n">
        <f aca="false">SUM(AK210+AL210-AM210)</f>
        <v>14000</v>
      </c>
      <c r="AO210" s="306" t="n">
        <f aca="false">SUM(AN210/$AN$2)</f>
        <v>1858.11931780476</v>
      </c>
      <c r="AP210" s="338" t="n">
        <v>15000</v>
      </c>
      <c r="AQ210" s="338"/>
      <c r="AR210" s="306" t="n">
        <f aca="false">SUM(AP210/$AN$2)</f>
        <v>1990.84212621939</v>
      </c>
      <c r="AS210" s="306" t="n">
        <v>50.97</v>
      </c>
      <c r="AT210" s="306" t="n">
        <v>50.97</v>
      </c>
      <c r="AU210" s="306"/>
      <c r="AV210" s="306"/>
      <c r="AW210" s="306" t="n">
        <f aca="false">SUM(AR210+AU210-AV210)</f>
        <v>1990.84212621939</v>
      </c>
      <c r="AX210" s="338"/>
      <c r="AY210" s="338" t="n">
        <v>1990.84</v>
      </c>
      <c r="AZ210" s="338"/>
      <c r="BA210" s="338"/>
      <c r="BB210" s="338"/>
      <c r="BC210" s="338"/>
      <c r="BD210" s="338" t="n">
        <f aca="false">SUM(AX210+AY210+AZ210+BA210+BB210+BC210)</f>
        <v>1990.84</v>
      </c>
      <c r="BE210" s="338" t="n">
        <f aca="false">SUM(AW210-BD210)</f>
        <v>0.00212621939067503</v>
      </c>
      <c r="BF210" s="338" t="n">
        <f aca="false">SUM(BE210-AW210)</f>
        <v>-1990.84</v>
      </c>
      <c r="BG210" s="338" t="n">
        <v>50.97</v>
      </c>
      <c r="BH210" s="338" t="n">
        <v>50.97</v>
      </c>
      <c r="BI210" s="338" t="n">
        <v>0</v>
      </c>
      <c r="BJ210" s="338" t="n">
        <v>0</v>
      </c>
      <c r="BK210" s="338"/>
      <c r="BL210" s="338"/>
      <c r="BM210" s="307" t="n">
        <v>0</v>
      </c>
    </row>
    <row r="211" customFormat="false" ht="12.75" hidden="true" customHeight="false" outlineLevel="0" collapsed="false">
      <c r="A211" s="333"/>
      <c r="B211" s="334"/>
      <c r="C211" s="334"/>
      <c r="D211" s="334"/>
      <c r="E211" s="334"/>
      <c r="F211" s="334"/>
      <c r="G211" s="334"/>
      <c r="H211" s="334"/>
      <c r="I211" s="335" t="n">
        <v>37221</v>
      </c>
      <c r="J211" s="336" t="s">
        <v>696</v>
      </c>
      <c r="K211" s="337" t="n">
        <v>8000</v>
      </c>
      <c r="L211" s="337" t="n">
        <v>10000</v>
      </c>
      <c r="M211" s="337" t="n">
        <v>10000</v>
      </c>
      <c r="N211" s="337" t="n">
        <v>82000</v>
      </c>
      <c r="O211" s="337" t="n">
        <v>82000</v>
      </c>
      <c r="P211" s="337" t="n">
        <v>82000</v>
      </c>
      <c r="Q211" s="337" t="n">
        <v>82000</v>
      </c>
      <c r="R211" s="337" t="n">
        <v>37145.75</v>
      </c>
      <c r="S211" s="337"/>
      <c r="T211" s="337"/>
      <c r="U211" s="337"/>
      <c r="V211" s="306" t="n">
        <f aca="false">S211/P211*100</f>
        <v>0</v>
      </c>
      <c r="W211" s="337" t="n">
        <v>5000</v>
      </c>
      <c r="X211" s="337" t="n">
        <v>5000</v>
      </c>
      <c r="Y211" s="337" t="n">
        <v>5500</v>
      </c>
      <c r="Z211" s="337" t="n">
        <v>5500</v>
      </c>
      <c r="AA211" s="337" t="n">
        <v>6000</v>
      </c>
      <c r="AB211" s="337"/>
      <c r="AC211" s="337" t="n">
        <v>6000</v>
      </c>
      <c r="AD211" s="337" t="n">
        <v>6000</v>
      </c>
      <c r="AE211" s="337"/>
      <c r="AF211" s="337"/>
      <c r="AG211" s="340" t="n">
        <f aca="false">SUM(AD211+AE211-AF211)</f>
        <v>6000</v>
      </c>
      <c r="AH211" s="337" t="n">
        <v>0</v>
      </c>
      <c r="AI211" s="337" t="n">
        <v>6000</v>
      </c>
      <c r="AJ211" s="338" t="n">
        <v>0</v>
      </c>
      <c r="AK211" s="337" t="n">
        <v>0</v>
      </c>
      <c r="AL211" s="337" t="n">
        <v>8500</v>
      </c>
      <c r="AM211" s="337"/>
      <c r="AN211" s="338" t="n">
        <f aca="false">SUM(AK211+AL211-AM211)</f>
        <v>8500</v>
      </c>
      <c r="AO211" s="306" t="n">
        <f aca="false">SUM(AN211/$AN$2)</f>
        <v>1128.14387152432</v>
      </c>
      <c r="AP211" s="338" t="n">
        <v>8500</v>
      </c>
      <c r="AQ211" s="338"/>
      <c r="AR211" s="306" t="n">
        <f aca="false">SUM(AP211/$AN$2)</f>
        <v>1128.14387152432</v>
      </c>
      <c r="AS211" s="306"/>
      <c r="AT211" s="306"/>
      <c r="AU211" s="306"/>
      <c r="AV211" s="306"/>
      <c r="AW211" s="306" t="n">
        <f aca="false">SUM(AR211+AU211-AV211)</f>
        <v>1128.14387152432</v>
      </c>
      <c r="AX211" s="338" t="n">
        <v>1128.14</v>
      </c>
      <c r="AY211" s="338"/>
      <c r="AZ211" s="338"/>
      <c r="BA211" s="338"/>
      <c r="BB211" s="338"/>
      <c r="BC211" s="338"/>
      <c r="BD211" s="338" t="n">
        <f aca="false">SUM(AX211+AY211+AZ211+BA211+BB211+BC211)</f>
        <v>1128.14</v>
      </c>
      <c r="BE211" s="338" t="n">
        <f aca="false">SUM(AW211-BD211)</f>
        <v>0.00387152432131188</v>
      </c>
      <c r="BF211" s="338" t="n">
        <f aca="false">SUM(BE211-AW211)</f>
        <v>-1128.14</v>
      </c>
      <c r="BG211" s="338"/>
      <c r="BH211" s="338" t="n">
        <v>0</v>
      </c>
      <c r="BI211" s="338" t="n">
        <v>1200</v>
      </c>
      <c r="BJ211" s="338" t="n">
        <v>0</v>
      </c>
      <c r="BK211" s="338"/>
      <c r="BL211" s="338"/>
      <c r="BM211" s="307" t="n">
        <f aca="false">SUM(BJ211/BI211*100)</f>
        <v>0</v>
      </c>
    </row>
    <row r="212" customFormat="false" ht="12.75" hidden="true" customHeight="false" outlineLevel="0" collapsed="false">
      <c r="A212" s="333"/>
      <c r="B212" s="334"/>
      <c r="C212" s="334"/>
      <c r="D212" s="334"/>
      <c r="E212" s="334"/>
      <c r="F212" s="334"/>
      <c r="G212" s="334"/>
      <c r="H212" s="334"/>
      <c r="I212" s="335" t="n">
        <v>37229</v>
      </c>
      <c r="J212" s="336" t="s">
        <v>697</v>
      </c>
      <c r="K212" s="337"/>
      <c r="L212" s="337"/>
      <c r="M212" s="337"/>
      <c r="N212" s="337"/>
      <c r="O212" s="337"/>
      <c r="P212" s="337"/>
      <c r="Q212" s="337"/>
      <c r="R212" s="337"/>
      <c r="S212" s="337"/>
      <c r="T212" s="337"/>
      <c r="U212" s="337"/>
      <c r="V212" s="306"/>
      <c r="W212" s="337"/>
      <c r="X212" s="337"/>
      <c r="Y212" s="337"/>
      <c r="Z212" s="337"/>
      <c r="AA212" s="337"/>
      <c r="AB212" s="337"/>
      <c r="AC212" s="337"/>
      <c r="AD212" s="337"/>
      <c r="AE212" s="337"/>
      <c r="AF212" s="337"/>
      <c r="AG212" s="340"/>
      <c r="AH212" s="337"/>
      <c r="AI212" s="337"/>
      <c r="AJ212" s="338"/>
      <c r="AK212" s="337"/>
      <c r="AL212" s="337"/>
      <c r="AM212" s="337"/>
      <c r="AN212" s="338"/>
      <c r="AO212" s="306"/>
      <c r="AP212" s="338"/>
      <c r="AQ212" s="338"/>
      <c r="AR212" s="306"/>
      <c r="AS212" s="306" t="n">
        <v>231</v>
      </c>
      <c r="AT212" s="306" t="n">
        <v>231</v>
      </c>
      <c r="AU212" s="306" t="n">
        <v>500</v>
      </c>
      <c r="AV212" s="306"/>
      <c r="AW212" s="306" t="n">
        <f aca="false">SUM(AR212+AU212-AV212)</f>
        <v>500</v>
      </c>
      <c r="AX212" s="338"/>
      <c r="AY212" s="338"/>
      <c r="AZ212" s="338"/>
      <c r="BA212" s="338"/>
      <c r="BB212" s="338"/>
      <c r="BC212" s="338" t="n">
        <v>500</v>
      </c>
      <c r="BD212" s="338" t="n">
        <f aca="false">SUM(AX212+AY212+AZ212+BA212+BB212+BC212)</f>
        <v>500</v>
      </c>
      <c r="BE212" s="338" t="n">
        <f aca="false">SUM(AW212-BD212)</f>
        <v>0</v>
      </c>
      <c r="BF212" s="338" t="n">
        <f aca="false">SUM(BE212-AW212)</f>
        <v>-500</v>
      </c>
      <c r="BG212" s="338" t="n">
        <v>231</v>
      </c>
      <c r="BH212" s="338" t="n">
        <v>0</v>
      </c>
      <c r="BI212" s="338" t="n">
        <v>0</v>
      </c>
      <c r="BJ212" s="338" t="n">
        <v>0</v>
      </c>
      <c r="BK212" s="338"/>
      <c r="BL212" s="338"/>
      <c r="BM212" s="307" t="n">
        <v>0</v>
      </c>
    </row>
    <row r="213" customFormat="false" ht="12.75" hidden="true" customHeight="false" outlineLevel="0" collapsed="false">
      <c r="A213" s="333"/>
      <c r="B213" s="334"/>
      <c r="C213" s="334"/>
      <c r="D213" s="334"/>
      <c r="E213" s="334"/>
      <c r="F213" s="334"/>
      <c r="G213" s="334"/>
      <c r="H213" s="334"/>
      <c r="I213" s="335" t="n">
        <v>37229</v>
      </c>
      <c r="J213" s="336" t="s">
        <v>698</v>
      </c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06"/>
      <c r="W213" s="337"/>
      <c r="X213" s="337"/>
      <c r="Y213" s="337"/>
      <c r="Z213" s="337"/>
      <c r="AA213" s="337"/>
      <c r="AB213" s="337"/>
      <c r="AC213" s="337"/>
      <c r="AD213" s="337" t="n">
        <v>16000</v>
      </c>
      <c r="AE213" s="337"/>
      <c r="AF213" s="337"/>
      <c r="AG213" s="340" t="n">
        <f aca="false">SUM(AD213+AE213-AF213)</f>
        <v>16000</v>
      </c>
      <c r="AH213" s="337" t="n">
        <v>16000</v>
      </c>
      <c r="AI213" s="337" t="n">
        <v>16000</v>
      </c>
      <c r="AJ213" s="338" t="n">
        <v>0</v>
      </c>
      <c r="AK213" s="337" t="n">
        <v>16000</v>
      </c>
      <c r="AL213" s="337"/>
      <c r="AM213" s="337"/>
      <c r="AN213" s="338" t="n">
        <f aca="false">SUM(AK213+AL213-AM213)</f>
        <v>16000</v>
      </c>
      <c r="AO213" s="306" t="n">
        <f aca="false">SUM(AN213/$AN$2)</f>
        <v>2123.56493463402</v>
      </c>
      <c r="AP213" s="338" t="n">
        <v>20000</v>
      </c>
      <c r="AQ213" s="338"/>
      <c r="AR213" s="306" t="n">
        <f aca="false">SUM(AP213/$AN$2)</f>
        <v>2654.45616829252</v>
      </c>
      <c r="AS213" s="306"/>
      <c r="AT213" s="306"/>
      <c r="AU213" s="306"/>
      <c r="AV213" s="306"/>
      <c r="AW213" s="306" t="n">
        <f aca="false">SUM(AR213+AU213-AV213)</f>
        <v>2654.45616829252</v>
      </c>
      <c r="AX213" s="338"/>
      <c r="AY213" s="338" t="n">
        <v>2654.46</v>
      </c>
      <c r="AZ213" s="338"/>
      <c r="BA213" s="338"/>
      <c r="BB213" s="338"/>
      <c r="BC213" s="338"/>
      <c r="BD213" s="338" t="n">
        <f aca="false">SUM(AX213+AY213+AZ213+BA213+BB213+BC213)</f>
        <v>2654.46</v>
      </c>
      <c r="BE213" s="338" t="n">
        <f aca="false">SUM(AW213-BD213)</f>
        <v>-0.00383170747909389</v>
      </c>
      <c r="BF213" s="338" t="n">
        <f aca="false">SUM(BE213-AW213)</f>
        <v>-2654.46</v>
      </c>
      <c r="BG213" s="338" t="n">
        <v>2730</v>
      </c>
      <c r="BH213" s="338" t="n">
        <v>0</v>
      </c>
      <c r="BI213" s="338" t="n">
        <v>2300</v>
      </c>
      <c r="BJ213" s="338" t="n">
        <v>0</v>
      </c>
      <c r="BK213" s="338"/>
      <c r="BL213" s="338"/>
      <c r="BM213" s="307" t="n">
        <f aca="false">SUM(BJ213/BI213*100)</f>
        <v>0</v>
      </c>
    </row>
    <row r="214" customFormat="false" ht="12.75" hidden="true" customHeight="false" outlineLevel="0" collapsed="false">
      <c r="A214" s="308" t="s">
        <v>699</v>
      </c>
      <c r="B214" s="303"/>
      <c r="C214" s="303"/>
      <c r="D214" s="303"/>
      <c r="E214" s="303"/>
      <c r="F214" s="303"/>
      <c r="G214" s="303"/>
      <c r="H214" s="303"/>
      <c r="I214" s="304" t="s">
        <v>700</v>
      </c>
      <c r="J214" s="305" t="s">
        <v>701</v>
      </c>
      <c r="K214" s="306" t="e">
        <f aca="false">SUM(K215+K240+#REF!)</f>
        <v>#REF!</v>
      </c>
      <c r="L214" s="306" t="e">
        <f aca="false">SUM(L215+L240+#REF!)</f>
        <v>#REF!</v>
      </c>
      <c r="M214" s="306" t="e">
        <f aca="false">SUM(M215+M240+#REF!)</f>
        <v>#REF!</v>
      </c>
      <c r="N214" s="306" t="e">
        <f aca="false">SUM(N215+N240+N230)</f>
        <v>#REF!</v>
      </c>
      <c r="O214" s="306" t="e">
        <f aca="false">SUM(O215+O240+O230)</f>
        <v>#REF!</v>
      </c>
      <c r="P214" s="306" t="e">
        <f aca="false">SUM(P215+P240+P230)</f>
        <v>#REF!</v>
      </c>
      <c r="Q214" s="306" t="e">
        <f aca="false">SUM(Q215+Q240+Q230)</f>
        <v>#REF!</v>
      </c>
      <c r="R214" s="306" t="e">
        <f aca="false">SUM(R215+R240+R230)</f>
        <v>#REF!</v>
      </c>
      <c r="S214" s="306" t="e">
        <f aca="false">SUM(S215+S240+S230)</f>
        <v>#REF!</v>
      </c>
      <c r="T214" s="306" t="e">
        <f aca="false">SUM(T215+T240+T230)</f>
        <v>#REF!</v>
      </c>
      <c r="U214" s="306" t="e">
        <f aca="false">SUM(U215+U240+U230)</f>
        <v>#REF!</v>
      </c>
      <c r="V214" s="306" t="e">
        <f aca="false">SUM(V215+V240+V230)</f>
        <v>#REF!</v>
      </c>
      <c r="W214" s="306" t="n">
        <f aca="false">SUM(W215+W240+W230)</f>
        <v>115000</v>
      </c>
      <c r="X214" s="306" t="n">
        <f aca="false">SUM(X215+X240+X230)</f>
        <v>150000</v>
      </c>
      <c r="Y214" s="306" t="n">
        <f aca="false">SUM(Y215+Y240+Y230)</f>
        <v>950000</v>
      </c>
      <c r="Z214" s="306" t="n">
        <f aca="false">SUM(Z215+Z240+Z230)</f>
        <v>1200000</v>
      </c>
      <c r="AA214" s="306" t="n">
        <f aca="false">SUM(AA215+AA240+AA230)</f>
        <v>950000</v>
      </c>
      <c r="AB214" s="306" t="n">
        <f aca="false">SUM(AB215+AB240+AB230)</f>
        <v>82368.21</v>
      </c>
      <c r="AC214" s="306" t="n">
        <f aca="false">SUM(AC215+AC240+AC230)</f>
        <v>1788000</v>
      </c>
      <c r="AD214" s="306" t="n">
        <f aca="false">SUM(AD215+AD240+AD230)</f>
        <v>1998000</v>
      </c>
      <c r="AE214" s="306" t="n">
        <f aca="false">SUM(AE215+AE240+AE230)</f>
        <v>0</v>
      </c>
      <c r="AF214" s="306" t="n">
        <f aca="false">SUM(AF215+AF240+AF230)</f>
        <v>0</v>
      </c>
      <c r="AG214" s="306" t="n">
        <f aca="false">SUM(AG215+AG240+AG230)</f>
        <v>1998000</v>
      </c>
      <c r="AH214" s="306" t="n">
        <f aca="false">SUM(AH215+AH240+AH230)</f>
        <v>610261.41</v>
      </c>
      <c r="AI214" s="306" t="n">
        <f aca="false">SUM(AI215+AI240+AI230)</f>
        <v>1850000</v>
      </c>
      <c r="AJ214" s="306" t="n">
        <f aca="false">SUM(AJ215+AJ240+AJ230)</f>
        <v>281229.98</v>
      </c>
      <c r="AK214" s="306" t="n">
        <f aca="false">SUM(AK215+AK240+AK230)</f>
        <v>2030000</v>
      </c>
      <c r="AL214" s="306" t="n">
        <f aca="false">SUM(AL215+AL240+AL230)</f>
        <v>320000</v>
      </c>
      <c r="AM214" s="306" t="n">
        <f aca="false">SUM(AM215+AM240+AM230)</f>
        <v>200000</v>
      </c>
      <c r="AN214" s="306" t="n">
        <f aca="false">SUM(AN215+AN240+AN230)</f>
        <v>2150000</v>
      </c>
      <c r="AO214" s="306" t="n">
        <f aca="false">SUM(AN214/$AN$2)</f>
        <v>285354.038091446</v>
      </c>
      <c r="AP214" s="306" t="n">
        <f aca="false">SUM(AP215+AP240+AP230)</f>
        <v>1600000</v>
      </c>
      <c r="AQ214" s="306" t="n">
        <f aca="false">SUM(AQ215+AQ240+AQ230)</f>
        <v>0</v>
      </c>
      <c r="AR214" s="306" t="n">
        <f aca="false">SUM(AP214/$AN$2)</f>
        <v>212356.493463402</v>
      </c>
      <c r="AS214" s="306"/>
      <c r="AT214" s="306" t="n">
        <f aca="false">SUM(AT215+AT240+AT230)</f>
        <v>58314.48</v>
      </c>
      <c r="AU214" s="306" t="n">
        <f aca="false">SUM(AU215+AU240+AU230)</f>
        <v>134463.16</v>
      </c>
      <c r="AV214" s="306" t="n">
        <f aca="false">SUM(AV215+AV240+AV230)</f>
        <v>30466.48</v>
      </c>
      <c r="AW214" s="306" t="n">
        <f aca="false">SUM(AR214+AU214-AV214)</f>
        <v>316353.173463402</v>
      </c>
      <c r="AX214" s="338"/>
      <c r="AY214" s="338"/>
      <c r="AZ214" s="338"/>
      <c r="BA214" s="338"/>
      <c r="BB214" s="338"/>
      <c r="BC214" s="338"/>
      <c r="BD214" s="338" t="n">
        <f aca="false">SUM(AX214+AY214+AZ214+BA214+BB214+BC214)</f>
        <v>0</v>
      </c>
      <c r="BE214" s="338" t="n">
        <f aca="false">SUM(AW214-BD214)</f>
        <v>316353.173463402</v>
      </c>
      <c r="BF214" s="338" t="n">
        <f aca="false">SUM(BE214-AW214)</f>
        <v>0</v>
      </c>
      <c r="BG214" s="338" t="n">
        <f aca="false">SUM(BG215+BG230+BG240)</f>
        <v>74475.77</v>
      </c>
      <c r="BH214" s="338" t="n">
        <f aca="false">SUM(BH215+BH230+BH240)</f>
        <v>9410.61</v>
      </c>
      <c r="BI214" s="338" t="n">
        <f aca="false">SUM(BI215+BI230+BI240)</f>
        <v>273000</v>
      </c>
      <c r="BJ214" s="338" t="n">
        <f aca="false">SUM(BJ215+BJ230+BJ240)</f>
        <v>25489.1</v>
      </c>
      <c r="BK214" s="338" t="n">
        <f aca="false">SUM(BK215+BK230+BK240)</f>
        <v>275000</v>
      </c>
      <c r="BL214" s="338" t="n">
        <f aca="false">SUM(BL215+BL230+BL240)</f>
        <v>282000</v>
      </c>
      <c r="BM214" s="307" t="n">
        <f aca="false">SUM(BJ214/BI214*100)</f>
        <v>9.33666666666667</v>
      </c>
    </row>
    <row r="215" customFormat="false" ht="12.75" hidden="true" customHeight="false" outlineLevel="0" collapsed="false">
      <c r="A215" s="333" t="s">
        <v>702</v>
      </c>
      <c r="B215" s="334"/>
      <c r="C215" s="334"/>
      <c r="D215" s="334"/>
      <c r="E215" s="334"/>
      <c r="F215" s="334"/>
      <c r="G215" s="334"/>
      <c r="H215" s="334"/>
      <c r="I215" s="335" t="s">
        <v>533</v>
      </c>
      <c r="J215" s="336" t="s">
        <v>703</v>
      </c>
      <c r="K215" s="337" t="e">
        <f aca="false">SUM(K216)</f>
        <v>#REF!</v>
      </c>
      <c r="L215" s="337" t="e">
        <f aca="false">SUM(L216)</f>
        <v>#REF!</v>
      </c>
      <c r="M215" s="337" t="e">
        <f aca="false">SUM(M216)</f>
        <v>#REF!</v>
      </c>
      <c r="N215" s="337" t="e">
        <f aca="false">SUM(N216)</f>
        <v>#REF!</v>
      </c>
      <c r="O215" s="337" t="e">
        <f aca="false">SUM(O216)</f>
        <v>#REF!</v>
      </c>
      <c r="P215" s="337" t="e">
        <f aca="false">SUM(P216)</f>
        <v>#REF!</v>
      </c>
      <c r="Q215" s="337" t="e">
        <f aca="false">SUM(Q216)</f>
        <v>#REF!</v>
      </c>
      <c r="R215" s="337" t="e">
        <f aca="false">SUM(R216)</f>
        <v>#REF!</v>
      </c>
      <c r="S215" s="337" t="e">
        <f aca="false">SUM(S216)</f>
        <v>#REF!</v>
      </c>
      <c r="T215" s="337" t="e">
        <f aca="false">SUM(T216)</f>
        <v>#REF!</v>
      </c>
      <c r="U215" s="337" t="e">
        <f aca="false">SUM(U216)</f>
        <v>#REF!</v>
      </c>
      <c r="V215" s="337" t="e">
        <f aca="false">SUM(V216)</f>
        <v>#REF!</v>
      </c>
      <c r="W215" s="337" t="n">
        <f aca="false">SUM(W216)</f>
        <v>0</v>
      </c>
      <c r="X215" s="337" t="n">
        <f aca="false">SUM(X216)</f>
        <v>0</v>
      </c>
      <c r="Y215" s="337" t="n">
        <f aca="false">SUM(Y216)</f>
        <v>400000</v>
      </c>
      <c r="Z215" s="337" t="n">
        <f aca="false">SUM(Z216)</f>
        <v>650000</v>
      </c>
      <c r="AA215" s="337" t="n">
        <f aca="false">SUM(AA216)</f>
        <v>400000</v>
      </c>
      <c r="AB215" s="337" t="n">
        <f aca="false">SUM(AB216)</f>
        <v>75137.46</v>
      </c>
      <c r="AC215" s="337" t="n">
        <f aca="false">SUM(AC216)</f>
        <v>1238000</v>
      </c>
      <c r="AD215" s="337" t="n">
        <f aca="false">SUM(AD216)</f>
        <v>1498000</v>
      </c>
      <c r="AE215" s="337" t="n">
        <f aca="false">SUM(AE216)</f>
        <v>0</v>
      </c>
      <c r="AF215" s="337" t="n">
        <f aca="false">SUM(AF216)</f>
        <v>0</v>
      </c>
      <c r="AG215" s="337" t="n">
        <f aca="false">SUM(AG216)</f>
        <v>1498000</v>
      </c>
      <c r="AH215" s="337" t="n">
        <f aca="false">SUM(AH216)</f>
        <v>601936.41</v>
      </c>
      <c r="AI215" s="337" t="n">
        <f aca="false">SUM(AI216)</f>
        <v>1250000</v>
      </c>
      <c r="AJ215" s="337" t="n">
        <f aca="false">SUM(AJ216)</f>
        <v>278452.08</v>
      </c>
      <c r="AK215" s="337" t="n">
        <f aca="false">SUM(AK216)</f>
        <v>1650000</v>
      </c>
      <c r="AL215" s="337" t="n">
        <f aca="false">SUM(AL216)</f>
        <v>320000</v>
      </c>
      <c r="AM215" s="337" t="n">
        <f aca="false">SUM(AM216)</f>
        <v>200000</v>
      </c>
      <c r="AN215" s="337" t="n">
        <f aca="false">SUM(AN216)</f>
        <v>1770000</v>
      </c>
      <c r="AO215" s="306" t="n">
        <f aca="false">SUM(AN215/$AN$2)</f>
        <v>234919.370893888</v>
      </c>
      <c r="AP215" s="337" t="n">
        <f aca="false">SUM(AP216)</f>
        <v>1170000</v>
      </c>
      <c r="AQ215" s="337" t="n">
        <f aca="false">SUM(AQ216)</f>
        <v>0</v>
      </c>
      <c r="AR215" s="306" t="n">
        <f aca="false">SUM(AP215/$AN$2)</f>
        <v>155285.685845113</v>
      </c>
      <c r="AS215" s="306"/>
      <c r="AT215" s="306" t="n">
        <f aca="false">SUM(AT216)</f>
        <v>41557.96</v>
      </c>
      <c r="AU215" s="306" t="n">
        <f aca="false">SUM(AU216)</f>
        <v>100000</v>
      </c>
      <c r="AV215" s="306" t="n">
        <f aca="false">SUM(AV216)</f>
        <v>30466.48</v>
      </c>
      <c r="AW215" s="306" t="n">
        <f aca="false">SUM(AR215+AU215-AV215)</f>
        <v>224819.205845112</v>
      </c>
      <c r="AX215" s="338"/>
      <c r="AY215" s="338"/>
      <c r="AZ215" s="338"/>
      <c r="BA215" s="338"/>
      <c r="BB215" s="338"/>
      <c r="BC215" s="338"/>
      <c r="BD215" s="338" t="n">
        <f aca="false">SUM(AX215+AY215+AZ215+BA215+BB215+BC215)</f>
        <v>0</v>
      </c>
      <c r="BE215" s="338" t="n">
        <f aca="false">SUM(AW215-BD215)</f>
        <v>224819.205845112</v>
      </c>
      <c r="BF215" s="338" t="n">
        <f aca="false">SUM(BE215-AW215)</f>
        <v>0</v>
      </c>
      <c r="BG215" s="338" t="n">
        <f aca="false">SUM(BG221)</f>
        <v>31414.22</v>
      </c>
      <c r="BH215" s="338" t="n">
        <f aca="false">SUM(BH221)</f>
        <v>8594.48</v>
      </c>
      <c r="BI215" s="338" t="n">
        <f aca="false">SUM(BI221)</f>
        <v>230000</v>
      </c>
      <c r="BJ215" s="338" t="n">
        <f aca="false">SUM(BJ221)</f>
        <v>25447</v>
      </c>
      <c r="BK215" s="338" t="n">
        <f aca="false">SUM(BK221)</f>
        <v>235000</v>
      </c>
      <c r="BL215" s="338" t="n">
        <f aca="false">SUM(BL221)</f>
        <v>240000</v>
      </c>
      <c r="BM215" s="307" t="n">
        <f aca="false">SUM(BJ215/BI215*100)</f>
        <v>11.0639130434783</v>
      </c>
    </row>
    <row r="216" customFormat="false" ht="12.75" hidden="true" customHeight="false" outlineLevel="0" collapsed="false">
      <c r="A216" s="333"/>
      <c r="B216" s="334"/>
      <c r="C216" s="334"/>
      <c r="D216" s="334"/>
      <c r="E216" s="334"/>
      <c r="F216" s="334"/>
      <c r="G216" s="334"/>
      <c r="H216" s="334"/>
      <c r="I216" s="335" t="s">
        <v>704</v>
      </c>
      <c r="J216" s="336"/>
      <c r="K216" s="337" t="e">
        <f aca="false">SUM(K221)</f>
        <v>#REF!</v>
      </c>
      <c r="L216" s="337" t="e">
        <f aca="false">SUM(L221)</f>
        <v>#REF!</v>
      </c>
      <c r="M216" s="337" t="e">
        <f aca="false">SUM(M221)</f>
        <v>#REF!</v>
      </c>
      <c r="N216" s="337" t="e">
        <f aca="false">SUM(N221)</f>
        <v>#REF!</v>
      </c>
      <c r="O216" s="337" t="e">
        <f aca="false">SUM(O221)</f>
        <v>#REF!</v>
      </c>
      <c r="P216" s="337" t="e">
        <f aca="false">SUM(P221)</f>
        <v>#REF!</v>
      </c>
      <c r="Q216" s="337" t="e">
        <f aca="false">SUM(Q221)</f>
        <v>#REF!</v>
      </c>
      <c r="R216" s="337" t="e">
        <f aca="false">SUM(R221)</f>
        <v>#REF!</v>
      </c>
      <c r="S216" s="337" t="e">
        <f aca="false">SUM(S221)</f>
        <v>#REF!</v>
      </c>
      <c r="T216" s="337" t="e">
        <f aca="false">SUM(T221)</f>
        <v>#REF!</v>
      </c>
      <c r="U216" s="337" t="e">
        <f aca="false">SUM(U221)</f>
        <v>#REF!</v>
      </c>
      <c r="V216" s="337" t="e">
        <f aca="false">SUM(V221)</f>
        <v>#REF!</v>
      </c>
      <c r="W216" s="337" t="n">
        <f aca="false">SUM(W221)</f>
        <v>0</v>
      </c>
      <c r="X216" s="337" t="n">
        <f aca="false">SUM(X221)</f>
        <v>0</v>
      </c>
      <c r="Y216" s="337" t="n">
        <f aca="false">SUM(Y221)</f>
        <v>400000</v>
      </c>
      <c r="Z216" s="337" t="n">
        <f aca="false">SUM(Z221)</f>
        <v>650000</v>
      </c>
      <c r="AA216" s="337" t="n">
        <f aca="false">SUM(AA221)</f>
        <v>400000</v>
      </c>
      <c r="AB216" s="337" t="n">
        <f aca="false">SUM(AB221)</f>
        <v>75137.46</v>
      </c>
      <c r="AC216" s="337" t="n">
        <f aca="false">SUM(AC221)</f>
        <v>1238000</v>
      </c>
      <c r="AD216" s="337" t="n">
        <f aca="false">SUM(AD221)</f>
        <v>1498000</v>
      </c>
      <c r="AE216" s="337" t="n">
        <f aca="false">SUM(AE221)</f>
        <v>0</v>
      </c>
      <c r="AF216" s="337" t="n">
        <f aca="false">SUM(AF221)</f>
        <v>0</v>
      </c>
      <c r="AG216" s="337" t="n">
        <f aca="false">SUM(AG221)</f>
        <v>1498000</v>
      </c>
      <c r="AH216" s="337" t="n">
        <f aca="false">SUM(AH221)</f>
        <v>601936.41</v>
      </c>
      <c r="AI216" s="337" t="n">
        <f aca="false">SUM(AI221)</f>
        <v>1250000</v>
      </c>
      <c r="AJ216" s="337" t="n">
        <f aca="false">SUM(AJ221)</f>
        <v>278452.08</v>
      </c>
      <c r="AK216" s="337" t="n">
        <f aca="false">SUM(AK221)</f>
        <v>1650000</v>
      </c>
      <c r="AL216" s="337" t="n">
        <f aca="false">SUM(AL221)</f>
        <v>320000</v>
      </c>
      <c r="AM216" s="337" t="n">
        <f aca="false">SUM(AM221)</f>
        <v>200000</v>
      </c>
      <c r="AN216" s="337" t="n">
        <f aca="false">SUM(AN221)</f>
        <v>1770000</v>
      </c>
      <c r="AO216" s="306" t="n">
        <f aca="false">SUM(AN216/$AN$2)</f>
        <v>234919.370893888</v>
      </c>
      <c r="AP216" s="337" t="n">
        <f aca="false">SUM(AP221)</f>
        <v>1170000</v>
      </c>
      <c r="AQ216" s="337" t="n">
        <f aca="false">SUM(AQ221)</f>
        <v>0</v>
      </c>
      <c r="AR216" s="306" t="n">
        <f aca="false">SUM(AP216/$AN$2)</f>
        <v>155285.685845113</v>
      </c>
      <c r="AS216" s="306"/>
      <c r="AT216" s="306" t="n">
        <f aca="false">SUM(AT221)</f>
        <v>41557.96</v>
      </c>
      <c r="AU216" s="306" t="n">
        <f aca="false">SUM(AU221)</f>
        <v>100000</v>
      </c>
      <c r="AV216" s="306" t="n">
        <f aca="false">SUM(AV221)</f>
        <v>30466.48</v>
      </c>
      <c r="AW216" s="306" t="n">
        <f aca="false">SUM(AR216+AU216-AV216)</f>
        <v>224819.205845112</v>
      </c>
      <c r="AX216" s="338"/>
      <c r="AY216" s="338"/>
      <c r="AZ216" s="338"/>
      <c r="BA216" s="338"/>
      <c r="BB216" s="338"/>
      <c r="BC216" s="338"/>
      <c r="BD216" s="338" t="n">
        <f aca="false">SUM(AX216+AY216+AZ216+BA216+BB216+BC216)</f>
        <v>0</v>
      </c>
      <c r="BE216" s="338" t="n">
        <f aca="false">SUM(AW216-BD216)</f>
        <v>224819.205845112</v>
      </c>
      <c r="BF216" s="338" t="n">
        <f aca="false">SUM(BE216-AW216)</f>
        <v>0</v>
      </c>
      <c r="BG216" s="338"/>
      <c r="BH216" s="338" t="n">
        <f aca="false">SUM(BH217:BH220)</f>
        <v>230000</v>
      </c>
      <c r="BI216" s="338" t="n">
        <f aca="false">SUM(BI217:BI220)</f>
        <v>230000</v>
      </c>
      <c r="BJ216" s="338" t="n">
        <f aca="false">SUM(BJ217:BJ220)</f>
        <v>25447</v>
      </c>
      <c r="BK216" s="338" t="n">
        <f aca="false">SUM(BK217:BK220)</f>
        <v>235000</v>
      </c>
      <c r="BL216" s="338" t="n">
        <f aca="false">SUM(BL217:BL220)</f>
        <v>240000</v>
      </c>
      <c r="BM216" s="307" t="n">
        <f aca="false">SUM(BJ216/BI216*100)</f>
        <v>11.0639130434783</v>
      </c>
    </row>
    <row r="217" customFormat="false" ht="12.75" hidden="true" customHeight="false" outlineLevel="0" collapsed="false">
      <c r="A217" s="333"/>
      <c r="B217" s="334" t="s">
        <v>554</v>
      </c>
      <c r="C217" s="334"/>
      <c r="D217" s="334"/>
      <c r="E217" s="334"/>
      <c r="F217" s="334"/>
      <c r="G217" s="334"/>
      <c r="H217" s="334"/>
      <c r="I217" s="339" t="s">
        <v>556</v>
      </c>
      <c r="J217" s="336" t="s">
        <v>39</v>
      </c>
      <c r="K217" s="337"/>
      <c r="L217" s="337"/>
      <c r="M217" s="337"/>
      <c r="N217" s="337"/>
      <c r="O217" s="337"/>
      <c r="P217" s="337"/>
      <c r="Q217" s="337"/>
      <c r="R217" s="337"/>
      <c r="S217" s="337"/>
      <c r="T217" s="337"/>
      <c r="U217" s="337"/>
      <c r="V217" s="337"/>
      <c r="W217" s="337"/>
      <c r="X217" s="337"/>
      <c r="Y217" s="337"/>
      <c r="Z217" s="337"/>
      <c r="AA217" s="337"/>
      <c r="AB217" s="337"/>
      <c r="AC217" s="337"/>
      <c r="AD217" s="337"/>
      <c r="AE217" s="337"/>
      <c r="AF217" s="337"/>
      <c r="AG217" s="337"/>
      <c r="AH217" s="337"/>
      <c r="AI217" s="337"/>
      <c r="AJ217" s="337"/>
      <c r="AK217" s="337"/>
      <c r="AL217" s="337"/>
      <c r="AM217" s="337"/>
      <c r="AN217" s="337"/>
      <c r="AO217" s="306" t="n">
        <f aca="false">SUM(AN217/$AN$2)</f>
        <v>0</v>
      </c>
      <c r="AP217" s="337" t="n">
        <v>500000</v>
      </c>
      <c r="AQ217" s="337"/>
      <c r="AR217" s="306" t="n">
        <f aca="false">SUM(AP217/$AN$2)</f>
        <v>66361.404207313</v>
      </c>
      <c r="AS217" s="306"/>
      <c r="AT217" s="306" t="n">
        <v>500000</v>
      </c>
      <c r="AU217" s="306"/>
      <c r="AV217" s="306"/>
      <c r="AW217" s="306" t="n">
        <v>33180.7</v>
      </c>
      <c r="AX217" s="338"/>
      <c r="AY217" s="338"/>
      <c r="AZ217" s="338"/>
      <c r="BA217" s="338"/>
      <c r="BB217" s="338"/>
      <c r="BC217" s="338"/>
      <c r="BD217" s="338" t="n">
        <f aca="false">SUM(AX217+AY217+AZ217+BA217+BB217+BC217)</f>
        <v>0</v>
      </c>
      <c r="BE217" s="338" t="n">
        <f aca="false">SUM(AW217-BD217)</f>
        <v>33180.7</v>
      </c>
      <c r="BF217" s="338" t="n">
        <f aca="false">SUM(BE217-AW217)</f>
        <v>0</v>
      </c>
      <c r="BG217" s="338"/>
      <c r="BH217" s="338" t="n">
        <v>100000</v>
      </c>
      <c r="BI217" s="338" t="n">
        <v>100000</v>
      </c>
      <c r="BJ217" s="338"/>
      <c r="BK217" s="338" t="n">
        <v>100000</v>
      </c>
      <c r="BL217" s="338" t="n">
        <v>100000</v>
      </c>
      <c r="BM217" s="307" t="n">
        <f aca="false">SUM(BJ217/BI217*100)</f>
        <v>0</v>
      </c>
    </row>
    <row r="218" customFormat="false" ht="12.75" hidden="true" customHeight="false" outlineLevel="0" collapsed="false">
      <c r="A218" s="333"/>
      <c r="B218" s="334" t="s">
        <v>554</v>
      </c>
      <c r="C218" s="334"/>
      <c r="D218" s="334"/>
      <c r="E218" s="334"/>
      <c r="F218" s="334"/>
      <c r="G218" s="334"/>
      <c r="H218" s="334"/>
      <c r="I218" s="339" t="s">
        <v>555</v>
      </c>
      <c r="J218" s="336" t="s">
        <v>559</v>
      </c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7"/>
      <c r="Y218" s="337"/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  <c r="AK218" s="337"/>
      <c r="AL218" s="337"/>
      <c r="AM218" s="337"/>
      <c r="AN218" s="337"/>
      <c r="AO218" s="306"/>
      <c r="AP218" s="337"/>
      <c r="AQ218" s="337"/>
      <c r="AR218" s="306"/>
      <c r="AS218" s="306"/>
      <c r="AT218" s="306"/>
      <c r="AU218" s="306"/>
      <c r="AV218" s="306"/>
      <c r="AW218" s="306" t="n">
        <v>9350.36</v>
      </c>
      <c r="AX218" s="338"/>
      <c r="AY218" s="338"/>
      <c r="AZ218" s="338"/>
      <c r="BA218" s="338"/>
      <c r="BB218" s="338"/>
      <c r="BC218" s="338"/>
      <c r="BD218" s="338"/>
      <c r="BE218" s="338"/>
      <c r="BF218" s="338"/>
      <c r="BG218" s="338"/>
      <c r="BH218" s="338" t="n">
        <v>30000</v>
      </c>
      <c r="BI218" s="338" t="n">
        <v>30000</v>
      </c>
      <c r="BJ218" s="338" t="n">
        <v>400</v>
      </c>
      <c r="BK218" s="338" t="n">
        <v>35000</v>
      </c>
      <c r="BL218" s="338" t="n">
        <v>40000</v>
      </c>
      <c r="BM218" s="307" t="n">
        <f aca="false">SUM(BJ218/BI218*100)</f>
        <v>1.33333333333333</v>
      </c>
    </row>
    <row r="219" customFormat="false" ht="12.75" hidden="true" customHeight="false" outlineLevel="0" collapsed="false">
      <c r="A219" s="333"/>
      <c r="B219" s="334" t="s">
        <v>554</v>
      </c>
      <c r="C219" s="334"/>
      <c r="D219" s="334"/>
      <c r="E219" s="334"/>
      <c r="F219" s="334"/>
      <c r="G219" s="334"/>
      <c r="H219" s="334"/>
      <c r="I219" s="339" t="s">
        <v>638</v>
      </c>
      <c r="J219" s="336" t="s">
        <v>48</v>
      </c>
      <c r="K219" s="337"/>
      <c r="L219" s="337"/>
      <c r="M219" s="337"/>
      <c r="N219" s="337"/>
      <c r="O219" s="337"/>
      <c r="P219" s="337"/>
      <c r="Q219" s="337"/>
      <c r="R219" s="337"/>
      <c r="S219" s="337"/>
      <c r="T219" s="337"/>
      <c r="U219" s="337"/>
      <c r="V219" s="337"/>
      <c r="W219" s="337"/>
      <c r="X219" s="337"/>
      <c r="Y219" s="337"/>
      <c r="Z219" s="337"/>
      <c r="AA219" s="337"/>
      <c r="AB219" s="337"/>
      <c r="AC219" s="337"/>
      <c r="AD219" s="337"/>
      <c r="AE219" s="337"/>
      <c r="AF219" s="337"/>
      <c r="AG219" s="337"/>
      <c r="AH219" s="337"/>
      <c r="AI219" s="337"/>
      <c r="AJ219" s="337"/>
      <c r="AK219" s="337"/>
      <c r="AL219" s="337"/>
      <c r="AM219" s="337"/>
      <c r="AN219" s="337"/>
      <c r="AO219" s="306"/>
      <c r="AP219" s="337"/>
      <c r="AQ219" s="337"/>
      <c r="AR219" s="306"/>
      <c r="AS219" s="306"/>
      <c r="AT219" s="306"/>
      <c r="AU219" s="306"/>
      <c r="AV219" s="306"/>
      <c r="AW219" s="306" t="n">
        <v>67471.3</v>
      </c>
      <c r="AX219" s="338"/>
      <c r="AY219" s="338"/>
      <c r="AZ219" s="338"/>
      <c r="BA219" s="338"/>
      <c r="BB219" s="338"/>
      <c r="BC219" s="338"/>
      <c r="BD219" s="338"/>
      <c r="BE219" s="338"/>
      <c r="BF219" s="338"/>
      <c r="BG219" s="338"/>
      <c r="BH219" s="338" t="n">
        <v>0</v>
      </c>
      <c r="BI219" s="338" t="n">
        <v>0</v>
      </c>
      <c r="BJ219" s="338"/>
      <c r="BK219" s="338"/>
      <c r="BL219" s="338"/>
      <c r="BM219" s="307" t="n">
        <v>0</v>
      </c>
    </row>
    <row r="220" customFormat="false" ht="12.75" hidden="true" customHeight="false" outlineLevel="0" collapsed="false">
      <c r="A220" s="333"/>
      <c r="B220" s="334" t="s">
        <v>554</v>
      </c>
      <c r="C220" s="334"/>
      <c r="D220" s="334"/>
      <c r="E220" s="334"/>
      <c r="F220" s="334"/>
      <c r="G220" s="334"/>
      <c r="H220" s="334"/>
      <c r="I220" s="335" t="s">
        <v>560</v>
      </c>
      <c r="J220" s="336" t="s">
        <v>561</v>
      </c>
      <c r="K220" s="337"/>
      <c r="L220" s="337"/>
      <c r="M220" s="337"/>
      <c r="N220" s="337"/>
      <c r="O220" s="337"/>
      <c r="P220" s="33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  <c r="AL220" s="337"/>
      <c r="AM220" s="337"/>
      <c r="AN220" s="337"/>
      <c r="AO220" s="306" t="n">
        <f aca="false">SUM(AN220/$AN$2)</f>
        <v>0</v>
      </c>
      <c r="AP220" s="337" t="n">
        <v>670000</v>
      </c>
      <c r="AQ220" s="337"/>
      <c r="AR220" s="306" t="n">
        <f aca="false">SUM(AP220/$AN$2)</f>
        <v>88924.2816377995</v>
      </c>
      <c r="AS220" s="306"/>
      <c r="AT220" s="306" t="n">
        <v>670000</v>
      </c>
      <c r="AU220" s="306" t="n">
        <v>670000</v>
      </c>
      <c r="AV220" s="306" t="n">
        <v>670000</v>
      </c>
      <c r="AW220" s="306" t="n">
        <v>96816.97</v>
      </c>
      <c r="AX220" s="338"/>
      <c r="AY220" s="338"/>
      <c r="AZ220" s="338"/>
      <c r="BA220" s="338"/>
      <c r="BB220" s="338"/>
      <c r="BC220" s="338"/>
      <c r="BD220" s="338" t="n">
        <f aca="false">SUM(AX220+AY220+AZ220+BA220+BB220+BC220)</f>
        <v>0</v>
      </c>
      <c r="BE220" s="338" t="n">
        <f aca="false">SUM(AW220-BD220)</f>
        <v>96816.97</v>
      </c>
      <c r="BF220" s="338" t="n">
        <f aca="false">SUM(BE220-AW220)</f>
        <v>0</v>
      </c>
      <c r="BG220" s="338"/>
      <c r="BH220" s="338" t="n">
        <v>100000</v>
      </c>
      <c r="BI220" s="338" t="n">
        <v>100000</v>
      </c>
      <c r="BJ220" s="338" t="n">
        <v>25047</v>
      </c>
      <c r="BK220" s="338" t="n">
        <v>100000</v>
      </c>
      <c r="BL220" s="338" t="n">
        <v>100000</v>
      </c>
      <c r="BM220" s="307" t="n">
        <f aca="false">SUM(BJ220/BI220*100)</f>
        <v>25.047</v>
      </c>
    </row>
    <row r="221" customFormat="false" ht="12.75" hidden="true" customHeight="false" outlineLevel="0" collapsed="false">
      <c r="A221" s="308"/>
      <c r="B221" s="303"/>
      <c r="C221" s="303"/>
      <c r="D221" s="303"/>
      <c r="E221" s="303"/>
      <c r="F221" s="303"/>
      <c r="G221" s="303"/>
      <c r="H221" s="303"/>
      <c r="I221" s="304" t="n">
        <v>4</v>
      </c>
      <c r="J221" s="305" t="s">
        <v>409</v>
      </c>
      <c r="K221" s="306" t="e">
        <f aca="false">SUM(K222)</f>
        <v>#REF!</v>
      </c>
      <c r="L221" s="306" t="e">
        <f aca="false">SUM(L222)</f>
        <v>#REF!</v>
      </c>
      <c r="M221" s="306" t="e">
        <f aca="false">SUM(M222)</f>
        <v>#REF!</v>
      </c>
      <c r="N221" s="306" t="e">
        <f aca="false">SUM(N222)</f>
        <v>#REF!</v>
      </c>
      <c r="O221" s="306" t="e">
        <f aca="false">SUM(O222)</f>
        <v>#REF!</v>
      </c>
      <c r="P221" s="306" t="e">
        <f aca="false">SUM(P222)</f>
        <v>#REF!</v>
      </c>
      <c r="Q221" s="306" t="e">
        <f aca="false">SUM(Q222)</f>
        <v>#REF!</v>
      </c>
      <c r="R221" s="306" t="e">
        <f aca="false">SUM(R222)</f>
        <v>#REF!</v>
      </c>
      <c r="S221" s="306" t="e">
        <f aca="false">SUM(S222)</f>
        <v>#REF!</v>
      </c>
      <c r="T221" s="306" t="e">
        <f aca="false">SUM(T222)</f>
        <v>#REF!</v>
      </c>
      <c r="U221" s="306" t="e">
        <f aca="false">SUM(U222)</f>
        <v>#REF!</v>
      </c>
      <c r="V221" s="306" t="e">
        <f aca="false">SUM(V222)</f>
        <v>#REF!</v>
      </c>
      <c r="W221" s="306" t="n">
        <f aca="false">SUM(W222)</f>
        <v>0</v>
      </c>
      <c r="X221" s="306" t="n">
        <f aca="false">SUM(X222)</f>
        <v>0</v>
      </c>
      <c r="Y221" s="306" t="n">
        <f aca="false">SUM(Y222)</f>
        <v>400000</v>
      </c>
      <c r="Z221" s="306" t="n">
        <f aca="false">SUM(Z222)</f>
        <v>650000</v>
      </c>
      <c r="AA221" s="306" t="n">
        <f aca="false">SUM(AA222)</f>
        <v>400000</v>
      </c>
      <c r="AB221" s="306" t="n">
        <f aca="false">SUM(AB222)</f>
        <v>75137.46</v>
      </c>
      <c r="AC221" s="306" t="n">
        <f aca="false">SUM(AC222)</f>
        <v>1238000</v>
      </c>
      <c r="AD221" s="306" t="n">
        <f aca="false">SUM(AD222)</f>
        <v>1498000</v>
      </c>
      <c r="AE221" s="306" t="n">
        <f aca="false">SUM(AE222)</f>
        <v>0</v>
      </c>
      <c r="AF221" s="306" t="n">
        <f aca="false">SUM(AF222)</f>
        <v>0</v>
      </c>
      <c r="AG221" s="306" t="n">
        <f aca="false">SUM(AG222)</f>
        <v>1498000</v>
      </c>
      <c r="AH221" s="306" t="n">
        <f aca="false">SUM(AH222)</f>
        <v>601936.41</v>
      </c>
      <c r="AI221" s="306" t="n">
        <f aca="false">SUM(AI222)</f>
        <v>1250000</v>
      </c>
      <c r="AJ221" s="306" t="n">
        <f aca="false">SUM(AJ222)</f>
        <v>278452.08</v>
      </c>
      <c r="AK221" s="306" t="n">
        <f aca="false">SUM(AK222)</f>
        <v>1650000</v>
      </c>
      <c r="AL221" s="306" t="n">
        <f aca="false">SUM(AL222)</f>
        <v>320000</v>
      </c>
      <c r="AM221" s="306" t="n">
        <f aca="false">SUM(AM222)</f>
        <v>200000</v>
      </c>
      <c r="AN221" s="306" t="n">
        <f aca="false">SUM(AN222)</f>
        <v>1770000</v>
      </c>
      <c r="AO221" s="306" t="n">
        <f aca="false">SUM(AN221/$AN$2)</f>
        <v>234919.370893888</v>
      </c>
      <c r="AP221" s="306" t="n">
        <f aca="false">SUM(AP222)</f>
        <v>1170000</v>
      </c>
      <c r="AQ221" s="306" t="n">
        <f aca="false">SUM(AQ222)</f>
        <v>0</v>
      </c>
      <c r="AR221" s="306" t="n">
        <f aca="false">SUM(AP221/$AN$2)</f>
        <v>155285.685845113</v>
      </c>
      <c r="AS221" s="306"/>
      <c r="AT221" s="306" t="n">
        <f aca="false">SUM(AT222)</f>
        <v>41557.96</v>
      </c>
      <c r="AU221" s="306" t="n">
        <f aca="false">SUM(AU222)</f>
        <v>100000</v>
      </c>
      <c r="AV221" s="306" t="n">
        <f aca="false">SUM(AV222)</f>
        <v>30466.48</v>
      </c>
      <c r="AW221" s="306" t="n">
        <f aca="false">SUM(AR221+AU221-AV221)</f>
        <v>224819.205845112</v>
      </c>
      <c r="AX221" s="338"/>
      <c r="AY221" s="338"/>
      <c r="AZ221" s="338"/>
      <c r="BA221" s="338"/>
      <c r="BB221" s="338"/>
      <c r="BC221" s="338"/>
      <c r="BD221" s="338" t="n">
        <f aca="false">SUM(AX221+AY221+AZ221+BA221+BB221+BC221)</f>
        <v>0</v>
      </c>
      <c r="BE221" s="338" t="n">
        <f aca="false">SUM(AW221-BD221)</f>
        <v>224819.205845112</v>
      </c>
      <c r="BF221" s="338" t="n">
        <f aca="false">SUM(BE221-AW221)</f>
        <v>0</v>
      </c>
      <c r="BG221" s="338" t="n">
        <f aca="false">SUM(BG222)</f>
        <v>31414.22</v>
      </c>
      <c r="BH221" s="338" t="n">
        <f aca="false">SUM(BH222)</f>
        <v>8594.48</v>
      </c>
      <c r="BI221" s="338" t="n">
        <f aca="false">SUM(BI222)</f>
        <v>230000</v>
      </c>
      <c r="BJ221" s="338" t="n">
        <f aca="false">SUM(BJ222)</f>
        <v>25447</v>
      </c>
      <c r="BK221" s="338" t="n">
        <f aca="false">SUM(BK222)</f>
        <v>235000</v>
      </c>
      <c r="BL221" s="338" t="n">
        <f aca="false">SUM(BL222)</f>
        <v>240000</v>
      </c>
      <c r="BM221" s="307" t="n">
        <f aca="false">SUM(BJ221/BI221*100)</f>
        <v>11.0639130434783</v>
      </c>
    </row>
    <row r="222" customFormat="false" ht="12.75" hidden="true" customHeight="false" outlineLevel="0" collapsed="false">
      <c r="A222" s="308"/>
      <c r="B222" s="303" t="s">
        <v>705</v>
      </c>
      <c r="C222" s="303"/>
      <c r="D222" s="303"/>
      <c r="E222" s="303"/>
      <c r="F222" s="303"/>
      <c r="G222" s="303"/>
      <c r="H222" s="303"/>
      <c r="I222" s="304" t="n">
        <v>45</v>
      </c>
      <c r="J222" s="305" t="s">
        <v>706</v>
      </c>
      <c r="K222" s="306" t="e">
        <f aca="false">SUM(K223)</f>
        <v>#REF!</v>
      </c>
      <c r="L222" s="306" t="e">
        <f aca="false">SUM(L223)</f>
        <v>#REF!</v>
      </c>
      <c r="M222" s="306" t="e">
        <f aca="false">SUM(M223)</f>
        <v>#REF!</v>
      </c>
      <c r="N222" s="306" t="e">
        <f aca="false">SUM(N223)</f>
        <v>#REF!</v>
      </c>
      <c r="O222" s="306" t="e">
        <f aca="false">SUM(O223)</f>
        <v>#REF!</v>
      </c>
      <c r="P222" s="306" t="e">
        <f aca="false">SUM(P223)</f>
        <v>#REF!</v>
      </c>
      <c r="Q222" s="306" t="e">
        <f aca="false">SUM(Q223)</f>
        <v>#REF!</v>
      </c>
      <c r="R222" s="306" t="e">
        <f aca="false">SUM(R223)</f>
        <v>#REF!</v>
      </c>
      <c r="S222" s="306" t="e">
        <f aca="false">SUM(S223)</f>
        <v>#REF!</v>
      </c>
      <c r="T222" s="306" t="e">
        <f aca="false">SUM(T223)</f>
        <v>#REF!</v>
      </c>
      <c r="U222" s="306" t="e">
        <f aca="false">SUM(U223)</f>
        <v>#REF!</v>
      </c>
      <c r="V222" s="306" t="e">
        <f aca="false">SUM(V223)</f>
        <v>#REF!</v>
      </c>
      <c r="W222" s="306" t="n">
        <f aca="false">SUM(W223)</f>
        <v>0</v>
      </c>
      <c r="X222" s="306" t="n">
        <f aca="false">SUM(X223)</f>
        <v>0</v>
      </c>
      <c r="Y222" s="306" t="n">
        <f aca="false">SUM(Y223)</f>
        <v>400000</v>
      </c>
      <c r="Z222" s="306" t="n">
        <f aca="false">SUM(Z223)</f>
        <v>650000</v>
      </c>
      <c r="AA222" s="306" t="n">
        <f aca="false">SUM(AA223)</f>
        <v>400000</v>
      </c>
      <c r="AB222" s="306" t="n">
        <f aca="false">SUM(AB223)</f>
        <v>75137.46</v>
      </c>
      <c r="AC222" s="306" t="n">
        <f aca="false">SUM(AC223)</f>
        <v>1238000</v>
      </c>
      <c r="AD222" s="306" t="n">
        <f aca="false">SUM(AD223)</f>
        <v>1498000</v>
      </c>
      <c r="AE222" s="306" t="n">
        <f aca="false">SUM(AE223)</f>
        <v>0</v>
      </c>
      <c r="AF222" s="306" t="n">
        <f aca="false">SUM(AF223)</f>
        <v>0</v>
      </c>
      <c r="AG222" s="306" t="n">
        <f aca="false">SUM(AG223)</f>
        <v>1498000</v>
      </c>
      <c r="AH222" s="306" t="n">
        <f aca="false">SUM(AH223)</f>
        <v>601936.41</v>
      </c>
      <c r="AI222" s="306" t="n">
        <f aca="false">SUM(AI223)</f>
        <v>1250000</v>
      </c>
      <c r="AJ222" s="306" t="n">
        <f aca="false">SUM(AJ223)</f>
        <v>278452.08</v>
      </c>
      <c r="AK222" s="306" t="n">
        <f aca="false">SUM(AK223)</f>
        <v>1650000</v>
      </c>
      <c r="AL222" s="306" t="n">
        <f aca="false">SUM(AL223)</f>
        <v>320000</v>
      </c>
      <c r="AM222" s="306" t="n">
        <f aca="false">SUM(AM223)</f>
        <v>200000</v>
      </c>
      <c r="AN222" s="306" t="n">
        <f aca="false">SUM(AN223)</f>
        <v>1770000</v>
      </c>
      <c r="AO222" s="306" t="n">
        <f aca="false">SUM(AN222/$AN$2)</f>
        <v>234919.370893888</v>
      </c>
      <c r="AP222" s="306" t="n">
        <f aca="false">SUM(AP223)</f>
        <v>1170000</v>
      </c>
      <c r="AQ222" s="306"/>
      <c r="AR222" s="306" t="n">
        <f aca="false">SUM(AP222/$AN$2)</f>
        <v>155285.685845113</v>
      </c>
      <c r="AS222" s="306"/>
      <c r="AT222" s="306" t="n">
        <f aca="false">SUM(AT223)</f>
        <v>41557.96</v>
      </c>
      <c r="AU222" s="306" t="n">
        <f aca="false">SUM(AU223)</f>
        <v>100000</v>
      </c>
      <c r="AV222" s="306" t="n">
        <f aca="false">SUM(AV223)</f>
        <v>30466.48</v>
      </c>
      <c r="AW222" s="306" t="n">
        <f aca="false">SUM(AR222+AU222-AV222)</f>
        <v>224819.205845112</v>
      </c>
      <c r="AX222" s="338"/>
      <c r="AY222" s="338"/>
      <c r="AZ222" s="338"/>
      <c r="BA222" s="338"/>
      <c r="BB222" s="338"/>
      <c r="BC222" s="338"/>
      <c r="BD222" s="338" t="n">
        <f aca="false">SUM(AX222+AY222+AZ222+BA222+BB222+BC222)</f>
        <v>0</v>
      </c>
      <c r="BE222" s="338" t="n">
        <f aca="false">SUM(AW222-BD222)</f>
        <v>224819.205845112</v>
      </c>
      <c r="BF222" s="338" t="n">
        <f aca="false">SUM(BE222-AW222)</f>
        <v>0</v>
      </c>
      <c r="BG222" s="338" t="n">
        <f aca="false">SUM(BG223)</f>
        <v>31414.22</v>
      </c>
      <c r="BH222" s="338" t="n">
        <f aca="false">SUM(BH223)</f>
        <v>8594.48</v>
      </c>
      <c r="BI222" s="338" t="n">
        <f aca="false">SUM(BI223)</f>
        <v>230000</v>
      </c>
      <c r="BJ222" s="338" t="n">
        <f aca="false">SUM(BJ223)</f>
        <v>25447</v>
      </c>
      <c r="BK222" s="338" t="n">
        <v>235000</v>
      </c>
      <c r="BL222" s="338" t="n">
        <v>240000</v>
      </c>
      <c r="BM222" s="307" t="n">
        <f aca="false">SUM(BJ222/BI222*100)</f>
        <v>11.0639130434783</v>
      </c>
    </row>
    <row r="223" customFormat="false" ht="12.75" hidden="true" customHeight="false" outlineLevel="0" collapsed="false">
      <c r="A223" s="333"/>
      <c r="B223" s="334"/>
      <c r="C223" s="334"/>
      <c r="D223" s="334"/>
      <c r="E223" s="334"/>
      <c r="F223" s="334"/>
      <c r="G223" s="334"/>
      <c r="H223" s="334"/>
      <c r="I223" s="335" t="n">
        <v>451</v>
      </c>
      <c r="J223" s="336" t="s">
        <v>460</v>
      </c>
      <c r="K223" s="337" t="e">
        <f aca="false">SUM(#REF!)</f>
        <v>#REF!</v>
      </c>
      <c r="L223" s="337" t="e">
        <f aca="false">SUM(#REF!)</f>
        <v>#REF!</v>
      </c>
      <c r="M223" s="337" t="e">
        <f aca="false">SUM(#REF!)</f>
        <v>#REF!</v>
      </c>
      <c r="N223" s="337" t="e">
        <f aca="false">SUM(#REF!)</f>
        <v>#REF!</v>
      </c>
      <c r="O223" s="337" t="e">
        <f aca="false">SUM(#REF!)</f>
        <v>#REF!</v>
      </c>
      <c r="P223" s="337" t="e">
        <f aca="false">SUM(#REF!)</f>
        <v>#REF!</v>
      </c>
      <c r="Q223" s="337" t="e">
        <f aca="false">SUM(#REF!)</f>
        <v>#REF!</v>
      </c>
      <c r="R223" s="337" t="e">
        <f aca="false">SUM(#REF!)</f>
        <v>#REF!</v>
      </c>
      <c r="S223" s="337" t="e">
        <f aca="false">SUM(#REF!)</f>
        <v>#REF!</v>
      </c>
      <c r="T223" s="337" t="e">
        <f aca="false">SUM(#REF!)</f>
        <v>#REF!</v>
      </c>
      <c r="U223" s="337" t="e">
        <f aca="false">SUM(#REF!)</f>
        <v>#REF!</v>
      </c>
      <c r="V223" s="337" t="e">
        <f aca="false">SUM(#REF!)</f>
        <v>#REF!</v>
      </c>
      <c r="W223" s="337" t="n">
        <f aca="false">SUM(W225:W225)</f>
        <v>0</v>
      </c>
      <c r="X223" s="337" t="n">
        <f aca="false">SUM(X225:X225)</f>
        <v>0</v>
      </c>
      <c r="Y223" s="337" t="n">
        <f aca="false">SUM(Y225:Y229)</f>
        <v>400000</v>
      </c>
      <c r="Z223" s="337" t="n">
        <f aca="false">SUM(Z225:Z229)</f>
        <v>650000</v>
      </c>
      <c r="AA223" s="337" t="n">
        <f aca="false">SUM(AA225:AA229)</f>
        <v>400000</v>
      </c>
      <c r="AB223" s="337" t="n">
        <f aca="false">SUM(AB225:AB229)</f>
        <v>75137.46</v>
      </c>
      <c r="AC223" s="337" t="n">
        <f aca="false">SUM(AC225:AC229)</f>
        <v>1238000</v>
      </c>
      <c r="AD223" s="337" t="n">
        <f aca="false">SUM(AD225:AD229)</f>
        <v>1498000</v>
      </c>
      <c r="AE223" s="337" t="n">
        <f aca="false">SUM(AE225:AE229)</f>
        <v>0</v>
      </c>
      <c r="AF223" s="337" t="n">
        <f aca="false">SUM(AF225:AF229)</f>
        <v>0</v>
      </c>
      <c r="AG223" s="337" t="n">
        <f aca="false">SUM(AG225:AG229)</f>
        <v>1498000</v>
      </c>
      <c r="AH223" s="337" t="n">
        <f aca="false">SUM(AH225:AH229)</f>
        <v>601936.41</v>
      </c>
      <c r="AI223" s="337" t="n">
        <f aca="false">SUM(AI225:AI229)</f>
        <v>1250000</v>
      </c>
      <c r="AJ223" s="337" t="n">
        <f aca="false">SUM(AJ225:AJ229)</f>
        <v>278452.08</v>
      </c>
      <c r="AK223" s="337" t="n">
        <f aca="false">SUM(AK225:AK229)</f>
        <v>1650000</v>
      </c>
      <c r="AL223" s="337" t="n">
        <f aca="false">SUM(AL225:AL229)</f>
        <v>320000</v>
      </c>
      <c r="AM223" s="337" t="n">
        <f aca="false">SUM(AM225:AM229)</f>
        <v>200000</v>
      </c>
      <c r="AN223" s="337" t="n">
        <f aca="false">SUM(AN225:AN229)</f>
        <v>1770000</v>
      </c>
      <c r="AO223" s="306" t="n">
        <f aca="false">SUM(AN223/$AN$2)</f>
        <v>234919.370893888</v>
      </c>
      <c r="AP223" s="337" t="n">
        <f aca="false">SUM(AP225:AP229)</f>
        <v>1170000</v>
      </c>
      <c r="AQ223" s="337"/>
      <c r="AR223" s="306" t="n">
        <f aca="false">SUM(AP223/$AN$2)</f>
        <v>155285.685845113</v>
      </c>
      <c r="AS223" s="306"/>
      <c r="AT223" s="306" t="n">
        <f aca="false">SUM(AT224:AT229)</f>
        <v>41557.96</v>
      </c>
      <c r="AU223" s="306" t="n">
        <f aca="false">SUM(AU224:AU229)</f>
        <v>100000</v>
      </c>
      <c r="AV223" s="306" t="n">
        <f aca="false">SUM(AV224:AV229)</f>
        <v>30466.48</v>
      </c>
      <c r="AW223" s="306" t="n">
        <f aca="false">SUM(AR223+AU223-AV223)</f>
        <v>224819.205845112</v>
      </c>
      <c r="AX223" s="338"/>
      <c r="AY223" s="338"/>
      <c r="AZ223" s="338"/>
      <c r="BA223" s="338"/>
      <c r="BB223" s="338"/>
      <c r="BC223" s="338"/>
      <c r="BD223" s="338" t="n">
        <f aca="false">SUM(AX223+AY223+AZ223+BA223+BB223+BC223)</f>
        <v>0</v>
      </c>
      <c r="BE223" s="338" t="n">
        <f aca="false">SUM(AW223-BD223)</f>
        <v>224819.205845112</v>
      </c>
      <c r="BF223" s="338" t="n">
        <f aca="false">SUM(BE223-AW223)</f>
        <v>0</v>
      </c>
      <c r="BG223" s="338" t="n">
        <f aca="false">SUM(BG224:BG229)</f>
        <v>31414.22</v>
      </c>
      <c r="BH223" s="338" t="n">
        <f aca="false">SUM(BH224:BH229)</f>
        <v>8594.48</v>
      </c>
      <c r="BI223" s="338" t="n">
        <f aca="false">SUM(BI224:BI229)</f>
        <v>230000</v>
      </c>
      <c r="BJ223" s="338" t="n">
        <f aca="false">SUM(BJ224:BJ229)</f>
        <v>25447</v>
      </c>
      <c r="BK223" s="338"/>
      <c r="BL223" s="338"/>
      <c r="BM223" s="307" t="n">
        <f aca="false">SUM(BJ223/BI223*100)</f>
        <v>11.0639130434783</v>
      </c>
    </row>
    <row r="224" customFormat="false" ht="12.75" hidden="true" customHeight="false" outlineLevel="0" collapsed="false">
      <c r="A224" s="333"/>
      <c r="B224" s="334"/>
      <c r="C224" s="334"/>
      <c r="D224" s="334"/>
      <c r="E224" s="334"/>
      <c r="F224" s="334"/>
      <c r="G224" s="334"/>
      <c r="H224" s="334"/>
      <c r="I224" s="335" t="n">
        <v>45111</v>
      </c>
      <c r="J224" s="336" t="s">
        <v>707</v>
      </c>
      <c r="K224" s="337"/>
      <c r="L224" s="337"/>
      <c r="M224" s="337"/>
      <c r="N224" s="337"/>
      <c r="O224" s="337"/>
      <c r="P224" s="337"/>
      <c r="Q224" s="337"/>
      <c r="R224" s="337"/>
      <c r="S224" s="337"/>
      <c r="T224" s="337"/>
      <c r="U224" s="337"/>
      <c r="V224" s="337"/>
      <c r="W224" s="337"/>
      <c r="X224" s="337"/>
      <c r="Y224" s="337"/>
      <c r="Z224" s="337"/>
      <c r="AA224" s="337"/>
      <c r="AB224" s="337"/>
      <c r="AC224" s="337"/>
      <c r="AD224" s="337"/>
      <c r="AE224" s="337"/>
      <c r="AF224" s="337"/>
      <c r="AG224" s="337"/>
      <c r="AH224" s="337"/>
      <c r="AI224" s="337"/>
      <c r="AJ224" s="337"/>
      <c r="AK224" s="337"/>
      <c r="AL224" s="337"/>
      <c r="AM224" s="337"/>
      <c r="AN224" s="337"/>
      <c r="AO224" s="306"/>
      <c r="AP224" s="337"/>
      <c r="AQ224" s="337"/>
      <c r="AR224" s="306"/>
      <c r="AS224" s="306"/>
      <c r="AT224" s="306"/>
      <c r="AU224" s="306" t="n">
        <v>25000</v>
      </c>
      <c r="AV224" s="306"/>
      <c r="AW224" s="306" t="n">
        <f aca="false">SUM(AR224+AU224-AV224)</f>
        <v>25000</v>
      </c>
      <c r="AX224" s="338"/>
      <c r="AY224" s="338"/>
      <c r="AZ224" s="338"/>
      <c r="BA224" s="338"/>
      <c r="BB224" s="338"/>
      <c r="BC224" s="338" t="n">
        <v>25000</v>
      </c>
      <c r="BD224" s="338" t="n">
        <f aca="false">SUM(AX224+AY224+AZ224+BA224+BB224+BC224)</f>
        <v>25000</v>
      </c>
      <c r="BE224" s="338" t="n">
        <f aca="false">SUM(AW224-BD224)</f>
        <v>0</v>
      </c>
      <c r="BF224" s="338" t="n">
        <f aca="false">SUM(BE224-AW224)</f>
        <v>-25000</v>
      </c>
      <c r="BG224" s="338" t="n">
        <v>2500</v>
      </c>
      <c r="BH224" s="338" t="n">
        <v>0</v>
      </c>
      <c r="BI224" s="338" t="n">
        <v>0</v>
      </c>
      <c r="BJ224" s="338" t="n">
        <v>0</v>
      </c>
      <c r="BK224" s="338"/>
      <c r="BL224" s="338"/>
      <c r="BM224" s="307" t="n">
        <v>0</v>
      </c>
    </row>
    <row r="225" customFormat="false" ht="12.75" hidden="true" customHeight="false" outlineLevel="0" collapsed="false">
      <c r="A225" s="333"/>
      <c r="B225" s="334"/>
      <c r="C225" s="334"/>
      <c r="D225" s="334"/>
      <c r="E225" s="334"/>
      <c r="F225" s="334"/>
      <c r="G225" s="334"/>
      <c r="H225" s="334"/>
      <c r="I225" s="335" t="n">
        <v>45111</v>
      </c>
      <c r="J225" s="336" t="s">
        <v>708</v>
      </c>
      <c r="K225" s="337"/>
      <c r="L225" s="337"/>
      <c r="M225" s="337"/>
      <c r="N225" s="337"/>
      <c r="O225" s="337"/>
      <c r="P225" s="337"/>
      <c r="Q225" s="337"/>
      <c r="R225" s="337"/>
      <c r="S225" s="337"/>
      <c r="T225" s="337"/>
      <c r="U225" s="337"/>
      <c r="V225" s="306"/>
      <c r="W225" s="337"/>
      <c r="X225" s="337"/>
      <c r="Y225" s="337" t="n">
        <v>400000</v>
      </c>
      <c r="Z225" s="337" t="n">
        <v>500000</v>
      </c>
      <c r="AA225" s="337" t="n">
        <v>400000</v>
      </c>
      <c r="AB225" s="337"/>
      <c r="AC225" s="337" t="n">
        <v>200000</v>
      </c>
      <c r="AD225" s="337" t="n">
        <v>550000</v>
      </c>
      <c r="AE225" s="337"/>
      <c r="AF225" s="337"/>
      <c r="AG225" s="340" t="n">
        <f aca="false">SUM(AD225+AE225-AF225)</f>
        <v>550000</v>
      </c>
      <c r="AH225" s="337"/>
      <c r="AI225" s="337" t="n">
        <v>600000</v>
      </c>
      <c r="AJ225" s="338" t="n">
        <v>278452.08</v>
      </c>
      <c r="AK225" s="337" t="n">
        <v>600000</v>
      </c>
      <c r="AL225" s="337"/>
      <c r="AM225" s="337" t="n">
        <v>200000</v>
      </c>
      <c r="AN225" s="338" t="n">
        <f aca="false">SUM(AK225+AL225-AM225)</f>
        <v>400000</v>
      </c>
      <c r="AO225" s="306" t="n">
        <f aca="false">SUM(AN225/$AN$2)</f>
        <v>53089.1233658504</v>
      </c>
      <c r="AP225" s="338" t="n">
        <v>300000</v>
      </c>
      <c r="AQ225" s="338"/>
      <c r="AR225" s="306" t="n">
        <f aca="false">SUM(AP225/$AN$2)</f>
        <v>39816.8425243878</v>
      </c>
      <c r="AS225" s="306"/>
      <c r="AT225" s="306"/>
      <c r="AU225" s="306"/>
      <c r="AV225" s="306" t="n">
        <v>30466.48</v>
      </c>
      <c r="AW225" s="306" t="n">
        <f aca="false">SUM(AR225+AU225-AV225)</f>
        <v>9350.36252438782</v>
      </c>
      <c r="AX225" s="338"/>
      <c r="AY225" s="338" t="n">
        <v>9350.36</v>
      </c>
      <c r="AZ225" s="338"/>
      <c r="BA225" s="338"/>
      <c r="BB225" s="338"/>
      <c r="BC225" s="338"/>
      <c r="BD225" s="338" t="n">
        <f aca="false">SUM(AX225+AY225+AZ225+BA225+BB225+BC225)</f>
        <v>9350.36</v>
      </c>
      <c r="BE225" s="338" t="n">
        <f aca="false">SUM(AW225-BD225)</f>
        <v>0.00252438781535602</v>
      </c>
      <c r="BF225" s="338" t="n">
        <f aca="false">SUM(BE225-AW225)</f>
        <v>-9350.36</v>
      </c>
      <c r="BG225" s="338"/>
      <c r="BH225" s="338" t="n">
        <v>0</v>
      </c>
      <c r="BI225" s="338" t="n">
        <v>30000</v>
      </c>
      <c r="BJ225" s="338" t="n">
        <v>400</v>
      </c>
      <c r="BK225" s="338"/>
      <c r="BL225" s="338"/>
      <c r="BM225" s="307" t="n">
        <f aca="false">SUM(BJ225/BI225*100)</f>
        <v>1.33333333333333</v>
      </c>
    </row>
    <row r="226" customFormat="false" ht="12.75" hidden="true" customHeight="false" outlineLevel="0" collapsed="false">
      <c r="A226" s="333"/>
      <c r="B226" s="334"/>
      <c r="C226" s="334"/>
      <c r="D226" s="334"/>
      <c r="E226" s="334"/>
      <c r="F226" s="334"/>
      <c r="G226" s="334"/>
      <c r="H226" s="334"/>
      <c r="I226" s="335" t="n">
        <v>45111</v>
      </c>
      <c r="J226" s="336" t="s">
        <v>709</v>
      </c>
      <c r="K226" s="337"/>
      <c r="L226" s="337"/>
      <c r="M226" s="337"/>
      <c r="N226" s="337"/>
      <c r="O226" s="337"/>
      <c r="P226" s="337"/>
      <c r="Q226" s="337"/>
      <c r="R226" s="337"/>
      <c r="S226" s="337" t="n">
        <v>50000</v>
      </c>
      <c r="T226" s="337"/>
      <c r="U226" s="337"/>
      <c r="V226" s="306" t="e">
        <f aca="false">S226/P226*100</f>
        <v>#DIV/0!</v>
      </c>
      <c r="W226" s="337" t="n">
        <v>50000</v>
      </c>
      <c r="X226" s="337" t="n">
        <v>50000</v>
      </c>
      <c r="Y226" s="337"/>
      <c r="Z226" s="337" t="n">
        <v>50000</v>
      </c>
      <c r="AA226" s="337" t="n">
        <v>0</v>
      </c>
      <c r="AB226" s="337" t="n">
        <v>75137.46</v>
      </c>
      <c r="AC226" s="337" t="n">
        <v>200000</v>
      </c>
      <c r="AD226" s="337" t="n">
        <v>200000</v>
      </c>
      <c r="AE226" s="337"/>
      <c r="AF226" s="337"/>
      <c r="AG226" s="340" t="n">
        <f aca="false">SUM(AD226+AE226-AF226)</f>
        <v>200000</v>
      </c>
      <c r="AH226" s="337"/>
      <c r="AI226" s="337" t="n">
        <v>0</v>
      </c>
      <c r="AJ226" s="338" t="n">
        <v>0</v>
      </c>
      <c r="AK226" s="337" t="n">
        <v>0</v>
      </c>
      <c r="AL226" s="337"/>
      <c r="AM226" s="337"/>
      <c r="AN226" s="338" t="n">
        <f aca="false">SUM(AK226+AL226-AM226)</f>
        <v>0</v>
      </c>
      <c r="AO226" s="306" t="n">
        <f aca="false">SUM(AN226/$AN$2)</f>
        <v>0</v>
      </c>
      <c r="AP226" s="338"/>
      <c r="AQ226" s="338"/>
      <c r="AR226" s="306" t="n">
        <f aca="false">SUM(AP226/$AN$2)</f>
        <v>0</v>
      </c>
      <c r="AS226" s="306"/>
      <c r="AT226" s="306"/>
      <c r="AU226" s="306" t="n">
        <v>75000</v>
      </c>
      <c r="AV226" s="306"/>
      <c r="AW226" s="306" t="n">
        <f aca="false">SUM(AR226+AU226-AV226)</f>
        <v>75000</v>
      </c>
      <c r="AX226" s="338"/>
      <c r="AY226" s="338"/>
      <c r="AZ226" s="338"/>
      <c r="BA226" s="338"/>
      <c r="BB226" s="338" t="n">
        <v>75000</v>
      </c>
      <c r="BC226" s="338"/>
      <c r="BD226" s="338" t="n">
        <f aca="false">SUM(AX226+AY226+AZ226+BA226+BB226+BC226)</f>
        <v>75000</v>
      </c>
      <c r="BE226" s="338" t="n">
        <f aca="false">SUM(AW226-BD226)</f>
        <v>0</v>
      </c>
      <c r="BF226" s="338" t="n">
        <f aca="false">SUM(BE226-AW226)</f>
        <v>-75000</v>
      </c>
      <c r="BG226" s="338"/>
      <c r="BH226" s="338" t="n">
        <v>0</v>
      </c>
      <c r="BI226" s="338" t="n">
        <v>168000</v>
      </c>
      <c r="BJ226" s="338" t="n">
        <v>0</v>
      </c>
      <c r="BK226" s="338"/>
      <c r="BL226" s="338"/>
      <c r="BM226" s="307" t="n">
        <f aca="false">SUM(BJ226/BI226*100)</f>
        <v>0</v>
      </c>
    </row>
    <row r="227" customFormat="false" ht="12.75" hidden="true" customHeight="false" outlineLevel="0" collapsed="false">
      <c r="A227" s="333"/>
      <c r="B227" s="334"/>
      <c r="C227" s="334"/>
      <c r="D227" s="334"/>
      <c r="E227" s="334"/>
      <c r="F227" s="334"/>
      <c r="G227" s="334"/>
      <c r="H227" s="334"/>
      <c r="I227" s="335" t="n">
        <v>45111</v>
      </c>
      <c r="J227" s="336" t="s">
        <v>710</v>
      </c>
      <c r="K227" s="337"/>
      <c r="L227" s="337"/>
      <c r="M227" s="337"/>
      <c r="N227" s="337"/>
      <c r="O227" s="337"/>
      <c r="P227" s="337"/>
      <c r="Q227" s="337"/>
      <c r="R227" s="337"/>
      <c r="S227" s="337"/>
      <c r="T227" s="337"/>
      <c r="U227" s="337"/>
      <c r="V227" s="306"/>
      <c r="W227" s="337"/>
      <c r="X227" s="337"/>
      <c r="Y227" s="337"/>
      <c r="Z227" s="337" t="n">
        <v>100000</v>
      </c>
      <c r="AA227" s="337" t="n">
        <v>0</v>
      </c>
      <c r="AB227" s="337"/>
      <c r="AC227" s="337" t="n">
        <v>238000</v>
      </c>
      <c r="AD227" s="337" t="n">
        <v>238000</v>
      </c>
      <c r="AE227" s="337"/>
      <c r="AF227" s="337"/>
      <c r="AG227" s="340" t="n">
        <f aca="false">SUM(AD227+AE227-AF227)</f>
        <v>238000</v>
      </c>
      <c r="AH227" s="337" t="n">
        <v>100883.76</v>
      </c>
      <c r="AI227" s="337" t="n">
        <v>200000</v>
      </c>
      <c r="AJ227" s="338" t="n">
        <v>0</v>
      </c>
      <c r="AK227" s="337" t="n">
        <v>600000</v>
      </c>
      <c r="AL227" s="337"/>
      <c r="AM227" s="337"/>
      <c r="AN227" s="338" t="n">
        <f aca="false">SUM(AK227+AL227-AM227)</f>
        <v>600000</v>
      </c>
      <c r="AO227" s="306" t="n">
        <f aca="false">SUM(AN227/$AN$2)</f>
        <v>79633.6850487756</v>
      </c>
      <c r="AP227" s="338" t="n">
        <v>300000</v>
      </c>
      <c r="AQ227" s="338"/>
      <c r="AR227" s="306" t="n">
        <f aca="false">SUM(AP227/$AN$2)</f>
        <v>39816.8425243878</v>
      </c>
      <c r="AS227" s="306"/>
      <c r="AT227" s="306" t="n">
        <v>8594.48</v>
      </c>
      <c r="AU227" s="306"/>
      <c r="AV227" s="306"/>
      <c r="AW227" s="306" t="n">
        <f aca="false">SUM(AR227+AU227-AV227)</f>
        <v>39816.8425243878</v>
      </c>
      <c r="AX227" s="338"/>
      <c r="AY227" s="338"/>
      <c r="AZ227" s="338"/>
      <c r="BA227" s="338"/>
      <c r="BB227" s="338" t="n">
        <v>21816.97</v>
      </c>
      <c r="BC227" s="338"/>
      <c r="BD227" s="338" t="n">
        <f aca="false">SUM(AX227+AY227+AZ227+BA227+BB227+BC227)</f>
        <v>21816.97</v>
      </c>
      <c r="BE227" s="338" t="n">
        <f aca="false">SUM(AW227-BD227)</f>
        <v>17999.8725243878</v>
      </c>
      <c r="BF227" s="338" t="n">
        <f aca="false">SUM(BE227-AW227)</f>
        <v>-21816.97</v>
      </c>
      <c r="BG227" s="338" t="n">
        <v>19969.11</v>
      </c>
      <c r="BH227" s="338" t="n">
        <v>8594.48</v>
      </c>
      <c r="BI227" s="338" t="n">
        <v>24000</v>
      </c>
      <c r="BJ227" s="338" t="n">
        <v>0</v>
      </c>
      <c r="BK227" s="338"/>
      <c r="BL227" s="338"/>
      <c r="BM227" s="307" t="n">
        <f aca="false">SUM(BJ227/BI227*100)</f>
        <v>0</v>
      </c>
    </row>
    <row r="228" customFormat="false" ht="12.75" hidden="true" customHeight="false" outlineLevel="0" collapsed="false">
      <c r="A228" s="333"/>
      <c r="B228" s="334"/>
      <c r="C228" s="334"/>
      <c r="D228" s="334"/>
      <c r="E228" s="334"/>
      <c r="F228" s="334"/>
      <c r="G228" s="334"/>
      <c r="H228" s="334"/>
      <c r="I228" s="335" t="n">
        <v>45111</v>
      </c>
      <c r="J228" s="336" t="s">
        <v>711</v>
      </c>
      <c r="K228" s="337"/>
      <c r="L228" s="337"/>
      <c r="M228" s="337"/>
      <c r="N228" s="337"/>
      <c r="O228" s="337"/>
      <c r="P228" s="337"/>
      <c r="Q228" s="337"/>
      <c r="R228" s="337"/>
      <c r="S228" s="337"/>
      <c r="T228" s="337"/>
      <c r="U228" s="337"/>
      <c r="V228" s="306"/>
      <c r="W228" s="337"/>
      <c r="X228" s="337"/>
      <c r="Y228" s="337"/>
      <c r="Z228" s="337"/>
      <c r="AA228" s="337"/>
      <c r="AB228" s="337"/>
      <c r="AC228" s="337" t="n">
        <v>450000</v>
      </c>
      <c r="AD228" s="337" t="n">
        <v>390000</v>
      </c>
      <c r="AE228" s="337"/>
      <c r="AF228" s="337"/>
      <c r="AG228" s="340" t="n">
        <f aca="false">SUM(AD228+AE228-AF228)</f>
        <v>390000</v>
      </c>
      <c r="AH228" s="337" t="n">
        <v>382437.65</v>
      </c>
      <c r="AI228" s="337" t="n">
        <v>0</v>
      </c>
      <c r="AJ228" s="338" t="n">
        <v>0</v>
      </c>
      <c r="AK228" s="337" t="n">
        <v>0</v>
      </c>
      <c r="AL228" s="337" t="n">
        <v>320000</v>
      </c>
      <c r="AM228" s="337"/>
      <c r="AN228" s="338" t="n">
        <f aca="false">SUM(AK228+AL228-AM228)</f>
        <v>320000</v>
      </c>
      <c r="AO228" s="306" t="n">
        <f aca="false">SUM(AN228/$AN$2)</f>
        <v>42471.2986926803</v>
      </c>
      <c r="AP228" s="338" t="n">
        <v>320000</v>
      </c>
      <c r="AQ228" s="338"/>
      <c r="AR228" s="306" t="n">
        <f aca="false">SUM(AP228/$AN$2)</f>
        <v>42471.2986926803</v>
      </c>
      <c r="AS228" s="306"/>
      <c r="AT228" s="306" t="n">
        <v>32963.48</v>
      </c>
      <c r="AU228" s="306"/>
      <c r="AV228" s="306"/>
      <c r="AW228" s="306" t="n">
        <f aca="false">SUM(AR228+AU228-AV228)</f>
        <v>42471.2986926803</v>
      </c>
      <c r="AX228" s="338"/>
      <c r="AY228" s="338"/>
      <c r="AZ228" s="338"/>
      <c r="BA228" s="338"/>
      <c r="BB228" s="338"/>
      <c r="BC228" s="338" t="n">
        <v>42471.3</v>
      </c>
      <c r="BD228" s="338" t="n">
        <f aca="false">SUM(AX228+AY228+AZ228+BA228+BB228+BC228)</f>
        <v>42471.3</v>
      </c>
      <c r="BE228" s="338" t="n">
        <f aca="false">SUM(AW228-BD228)</f>
        <v>-0.0013073196678306</v>
      </c>
      <c r="BF228" s="338" t="n">
        <f aca="false">SUM(BE228-AW228)</f>
        <v>-42471.3</v>
      </c>
      <c r="BG228" s="338" t="n">
        <v>8266.56</v>
      </c>
      <c r="BH228" s="338" t="n">
        <v>0</v>
      </c>
      <c r="BI228" s="338" t="n">
        <v>8000</v>
      </c>
      <c r="BJ228" s="338" t="n">
        <v>0</v>
      </c>
      <c r="BK228" s="338"/>
      <c r="BL228" s="338"/>
      <c r="BM228" s="307" t="n">
        <f aca="false">SUM(BJ228/BI228*100)</f>
        <v>0</v>
      </c>
    </row>
    <row r="229" customFormat="false" ht="12.75" hidden="true" customHeight="false" outlineLevel="0" collapsed="false">
      <c r="A229" s="333"/>
      <c r="B229" s="334"/>
      <c r="C229" s="334"/>
      <c r="D229" s="334"/>
      <c r="E229" s="334"/>
      <c r="F229" s="334"/>
      <c r="G229" s="334"/>
      <c r="H229" s="334"/>
      <c r="I229" s="335" t="n">
        <v>45111</v>
      </c>
      <c r="J229" s="336" t="s">
        <v>712</v>
      </c>
      <c r="K229" s="337"/>
      <c r="L229" s="337"/>
      <c r="M229" s="337"/>
      <c r="N229" s="337"/>
      <c r="O229" s="337"/>
      <c r="P229" s="337"/>
      <c r="Q229" s="337"/>
      <c r="R229" s="337"/>
      <c r="S229" s="337"/>
      <c r="T229" s="337"/>
      <c r="U229" s="337"/>
      <c r="V229" s="306"/>
      <c r="W229" s="337"/>
      <c r="X229" s="337"/>
      <c r="Y229" s="337"/>
      <c r="Z229" s="337"/>
      <c r="AA229" s="337"/>
      <c r="AB229" s="337"/>
      <c r="AC229" s="337" t="n">
        <v>150000</v>
      </c>
      <c r="AD229" s="337" t="n">
        <v>120000</v>
      </c>
      <c r="AE229" s="337"/>
      <c r="AF229" s="337"/>
      <c r="AG229" s="340" t="n">
        <f aca="false">SUM(AD229+AE229-AF229)</f>
        <v>120000</v>
      </c>
      <c r="AH229" s="337" t="n">
        <v>118615</v>
      </c>
      <c r="AI229" s="337" t="n">
        <v>450000</v>
      </c>
      <c r="AJ229" s="338" t="n">
        <v>0</v>
      </c>
      <c r="AK229" s="337" t="n">
        <v>450000</v>
      </c>
      <c r="AL229" s="337"/>
      <c r="AM229" s="337"/>
      <c r="AN229" s="338" t="n">
        <f aca="false">SUM(AK229+AL229-AM229)</f>
        <v>450000</v>
      </c>
      <c r="AO229" s="306" t="n">
        <f aca="false">SUM(AN229/$AN$2)</f>
        <v>59725.2637865817</v>
      </c>
      <c r="AP229" s="338" t="n">
        <v>250000</v>
      </c>
      <c r="AQ229" s="338"/>
      <c r="AR229" s="306" t="n">
        <f aca="false">SUM(AP229/$AN$2)</f>
        <v>33180.7021036565</v>
      </c>
      <c r="AS229" s="306"/>
      <c r="AT229" s="306"/>
      <c r="AU229" s="306"/>
      <c r="AV229" s="306"/>
      <c r="AW229" s="306" t="n">
        <f aca="false">SUM(AR229+AU229-AV229)</f>
        <v>33180.7021036565</v>
      </c>
      <c r="AX229" s="338"/>
      <c r="AY229" s="338"/>
      <c r="AZ229" s="338"/>
      <c r="BA229" s="338" t="n">
        <v>33180.7</v>
      </c>
      <c r="BB229" s="338"/>
      <c r="BC229" s="338"/>
      <c r="BD229" s="338" t="n">
        <f aca="false">SUM(AX229+AY229+AZ229+BA229+BB229+BC229)</f>
        <v>33180.7</v>
      </c>
      <c r="BE229" s="338" t="n">
        <f aca="false">SUM(AW229-BD229)</f>
        <v>0.00210365651582833</v>
      </c>
      <c r="BF229" s="338" t="n">
        <f aca="false">SUM(BE229-AW229)</f>
        <v>-33180.7</v>
      </c>
      <c r="BG229" s="338" t="n">
        <v>678.55</v>
      </c>
      <c r="BH229" s="338" t="n">
        <v>0</v>
      </c>
      <c r="BI229" s="338" t="n">
        <v>0</v>
      </c>
      <c r="BJ229" s="338" t="n">
        <v>25047</v>
      </c>
      <c r="BK229" s="338"/>
      <c r="BL229" s="338"/>
      <c r="BM229" s="307" t="n">
        <v>0</v>
      </c>
    </row>
    <row r="230" customFormat="false" ht="12.75" hidden="true" customHeight="false" outlineLevel="0" collapsed="false">
      <c r="A230" s="333" t="s">
        <v>713</v>
      </c>
      <c r="B230" s="334"/>
      <c r="C230" s="334"/>
      <c r="D230" s="334"/>
      <c r="E230" s="334"/>
      <c r="F230" s="334"/>
      <c r="G230" s="334"/>
      <c r="H230" s="334"/>
      <c r="I230" s="335" t="s">
        <v>714</v>
      </c>
      <c r="J230" s="336"/>
      <c r="K230" s="337"/>
      <c r="L230" s="337"/>
      <c r="M230" s="337"/>
      <c r="N230" s="337" t="n">
        <f aca="false">SUM(N231)</f>
        <v>50000</v>
      </c>
      <c r="O230" s="337" t="n">
        <f aca="false">SUM(O231)</f>
        <v>50000</v>
      </c>
      <c r="P230" s="337" t="n">
        <f aca="false">SUM(P231)</f>
        <v>50000</v>
      </c>
      <c r="Q230" s="337" t="n">
        <f aca="false">SUM(Q231)</f>
        <v>50000</v>
      </c>
      <c r="R230" s="337" t="n">
        <f aca="false">SUM(R231)</f>
        <v>0</v>
      </c>
      <c r="S230" s="337" t="n">
        <f aca="false">SUM(S231)</f>
        <v>100000</v>
      </c>
      <c r="T230" s="337" t="n">
        <f aca="false">SUM(T231)</f>
        <v>0</v>
      </c>
      <c r="U230" s="337" t="n">
        <f aca="false">SUM(U231)</f>
        <v>0</v>
      </c>
      <c r="V230" s="337" t="e">
        <f aca="false">SUM(V231)</f>
        <v>#DIV/0!</v>
      </c>
      <c r="W230" s="337" t="n">
        <f aca="false">SUM(W231)</f>
        <v>100000</v>
      </c>
      <c r="X230" s="337" t="n">
        <f aca="false">SUM(X231)</f>
        <v>100000</v>
      </c>
      <c r="Y230" s="337" t="n">
        <f aca="false">SUM(Y231)</f>
        <v>500000</v>
      </c>
      <c r="Z230" s="337" t="n">
        <f aca="false">SUM(Z231)</f>
        <v>500000</v>
      </c>
      <c r="AA230" s="337" t="n">
        <f aca="false">SUM(AA231)</f>
        <v>500000</v>
      </c>
      <c r="AB230" s="337" t="n">
        <f aca="false">SUM(AB231)</f>
        <v>0</v>
      </c>
      <c r="AC230" s="337" t="n">
        <f aca="false">SUM(AC231)</f>
        <v>500000</v>
      </c>
      <c r="AD230" s="337" t="n">
        <f aca="false">SUM(AD231)</f>
        <v>450000</v>
      </c>
      <c r="AE230" s="337" t="n">
        <f aca="false">SUM(AE231)</f>
        <v>0</v>
      </c>
      <c r="AF230" s="337" t="n">
        <f aca="false">SUM(AF231)</f>
        <v>0</v>
      </c>
      <c r="AG230" s="337" t="n">
        <f aca="false">SUM(AG231)</f>
        <v>450000</v>
      </c>
      <c r="AH230" s="337" t="n">
        <f aca="false">SUM(AH231)</f>
        <v>0</v>
      </c>
      <c r="AI230" s="337" t="n">
        <f aca="false">SUM(AI231)</f>
        <v>550000</v>
      </c>
      <c r="AJ230" s="337" t="n">
        <f aca="false">SUM(AJ231)</f>
        <v>2777.9</v>
      </c>
      <c r="AK230" s="337" t="n">
        <f aca="false">SUM(AK231)</f>
        <v>330000</v>
      </c>
      <c r="AL230" s="337" t="n">
        <f aca="false">SUM(AL231)</f>
        <v>0</v>
      </c>
      <c r="AM230" s="337" t="n">
        <f aca="false">SUM(AM231)</f>
        <v>0</v>
      </c>
      <c r="AN230" s="337" t="n">
        <f aca="false">SUM(AN231)</f>
        <v>330000</v>
      </c>
      <c r="AO230" s="306" t="n">
        <f aca="false">SUM(AN230/$AN$2)</f>
        <v>43798.5267768266</v>
      </c>
      <c r="AP230" s="337" t="n">
        <f aca="false">SUM(AP231)</f>
        <v>330000</v>
      </c>
      <c r="AQ230" s="337" t="n">
        <f aca="false">SUM(AQ231)</f>
        <v>0</v>
      </c>
      <c r="AR230" s="306" t="n">
        <f aca="false">SUM(AP230/$AN$2)</f>
        <v>43798.5267768266</v>
      </c>
      <c r="AS230" s="306"/>
      <c r="AT230" s="306" t="n">
        <f aca="false">SUM(AT231)</f>
        <v>16603.34</v>
      </c>
      <c r="AU230" s="306" t="n">
        <f aca="false">SUM(AU231)</f>
        <v>34463.16</v>
      </c>
      <c r="AV230" s="306" t="n">
        <f aca="false">SUM(AV231)</f>
        <v>0</v>
      </c>
      <c r="AW230" s="306" t="n">
        <f aca="false">SUM(AR230+AU230-AV230)</f>
        <v>78261.6867768266</v>
      </c>
      <c r="AX230" s="338"/>
      <c r="AY230" s="338"/>
      <c r="AZ230" s="338"/>
      <c r="BA230" s="338"/>
      <c r="BB230" s="338"/>
      <c r="BC230" s="338"/>
      <c r="BD230" s="338" t="n">
        <f aca="false">SUM(AX230+AY230+AZ230+BA230+BB230+BC230)</f>
        <v>0</v>
      </c>
      <c r="BE230" s="338" t="n">
        <f aca="false">SUM(AW230-BD230)</f>
        <v>78261.6867768266</v>
      </c>
      <c r="BF230" s="338" t="n">
        <f aca="false">SUM(BE230-AW230)</f>
        <v>0</v>
      </c>
      <c r="BG230" s="338" t="n">
        <f aca="false">SUM(BG234)</f>
        <v>40255.87</v>
      </c>
      <c r="BH230" s="338" t="n">
        <f aca="false">SUM(BH234)</f>
        <v>678.55</v>
      </c>
      <c r="BI230" s="338" t="n">
        <f aca="false">SUM(BI234)</f>
        <v>36000</v>
      </c>
      <c r="BJ230" s="338" t="n">
        <f aca="false">SUM(BJ234)</f>
        <v>0</v>
      </c>
      <c r="BK230" s="338" t="n">
        <f aca="false">SUM(BK234)</f>
        <v>40000</v>
      </c>
      <c r="BL230" s="338" t="n">
        <f aca="false">SUM(BL234)</f>
        <v>42000</v>
      </c>
      <c r="BM230" s="307" t="n">
        <f aca="false">SUM(BJ230/BI230*100)</f>
        <v>0</v>
      </c>
    </row>
    <row r="231" customFormat="false" ht="12.75" hidden="true" customHeight="false" outlineLevel="0" collapsed="false">
      <c r="A231" s="333"/>
      <c r="B231" s="334"/>
      <c r="C231" s="334"/>
      <c r="D231" s="334"/>
      <c r="E231" s="334"/>
      <c r="F231" s="334"/>
      <c r="G231" s="334"/>
      <c r="H231" s="334"/>
      <c r="I231" s="335" t="s">
        <v>715</v>
      </c>
      <c r="J231" s="336"/>
      <c r="K231" s="337"/>
      <c r="L231" s="337"/>
      <c r="M231" s="337"/>
      <c r="N231" s="337" t="n">
        <f aca="false">SUM(N234)</f>
        <v>50000</v>
      </c>
      <c r="O231" s="337" t="n">
        <f aca="false">SUM(O234)</f>
        <v>50000</v>
      </c>
      <c r="P231" s="337" t="n">
        <f aca="false">SUM(P234)</f>
        <v>50000</v>
      </c>
      <c r="Q231" s="337" t="n">
        <f aca="false">SUM(Q234)</f>
        <v>50000</v>
      </c>
      <c r="R231" s="337" t="n">
        <f aca="false">SUM(R234)</f>
        <v>0</v>
      </c>
      <c r="S231" s="337" t="n">
        <f aca="false">SUM(S234)</f>
        <v>100000</v>
      </c>
      <c r="T231" s="337" t="n">
        <f aca="false">SUM(T234)</f>
        <v>0</v>
      </c>
      <c r="U231" s="337" t="n">
        <f aca="false">SUM(U234)</f>
        <v>0</v>
      </c>
      <c r="V231" s="337" t="e">
        <f aca="false">SUM(V234)</f>
        <v>#DIV/0!</v>
      </c>
      <c r="W231" s="337" t="n">
        <f aca="false">SUM(W234)</f>
        <v>100000</v>
      </c>
      <c r="X231" s="337" t="n">
        <f aca="false">SUM(X234)</f>
        <v>100000</v>
      </c>
      <c r="Y231" s="337" t="n">
        <f aca="false">SUM(Y234)</f>
        <v>500000</v>
      </c>
      <c r="Z231" s="337" t="n">
        <f aca="false">SUM(Z234)</f>
        <v>500000</v>
      </c>
      <c r="AA231" s="337" t="n">
        <f aca="false">SUM(AA234)</f>
        <v>500000</v>
      </c>
      <c r="AB231" s="337" t="n">
        <f aca="false">SUM(AB234)</f>
        <v>0</v>
      </c>
      <c r="AC231" s="337" t="n">
        <f aca="false">SUM(AC234)</f>
        <v>500000</v>
      </c>
      <c r="AD231" s="337" t="n">
        <f aca="false">SUM(AD234)</f>
        <v>450000</v>
      </c>
      <c r="AE231" s="337" t="n">
        <f aca="false">SUM(AE234)</f>
        <v>0</v>
      </c>
      <c r="AF231" s="337" t="n">
        <f aca="false">SUM(AF234)</f>
        <v>0</v>
      </c>
      <c r="AG231" s="337" t="n">
        <f aca="false">SUM(AG234)</f>
        <v>450000</v>
      </c>
      <c r="AH231" s="337" t="n">
        <f aca="false">SUM(AH234)</f>
        <v>0</v>
      </c>
      <c r="AI231" s="337" t="n">
        <f aca="false">SUM(AI234)</f>
        <v>550000</v>
      </c>
      <c r="AJ231" s="337" t="n">
        <f aca="false">SUM(AJ234)</f>
        <v>2777.9</v>
      </c>
      <c r="AK231" s="337" t="n">
        <f aca="false">SUM(AK234)</f>
        <v>330000</v>
      </c>
      <c r="AL231" s="337" t="n">
        <f aca="false">SUM(AL234)</f>
        <v>0</v>
      </c>
      <c r="AM231" s="337" t="n">
        <f aca="false">SUM(AM234)</f>
        <v>0</v>
      </c>
      <c r="AN231" s="337" t="n">
        <f aca="false">SUM(AN234)</f>
        <v>330000</v>
      </c>
      <c r="AO231" s="306" t="n">
        <f aca="false">SUM(AN231/$AN$2)</f>
        <v>43798.5267768266</v>
      </c>
      <c r="AP231" s="337" t="n">
        <f aca="false">SUM(AP234)</f>
        <v>330000</v>
      </c>
      <c r="AQ231" s="337" t="n">
        <f aca="false">SUM(AQ234)</f>
        <v>0</v>
      </c>
      <c r="AR231" s="306" t="n">
        <f aca="false">SUM(AP231/$AN$2)</f>
        <v>43798.5267768266</v>
      </c>
      <c r="AS231" s="306"/>
      <c r="AT231" s="306" t="n">
        <f aca="false">SUM(AT234)</f>
        <v>16603.34</v>
      </c>
      <c r="AU231" s="306" t="n">
        <f aca="false">SUM(AU234)</f>
        <v>34463.16</v>
      </c>
      <c r="AV231" s="306" t="n">
        <f aca="false">SUM(AV234)</f>
        <v>0</v>
      </c>
      <c r="AW231" s="306" t="n">
        <f aca="false">SUM(AR231+AU231-AV231)</f>
        <v>78261.6867768266</v>
      </c>
      <c r="AX231" s="338"/>
      <c r="AY231" s="338"/>
      <c r="AZ231" s="338"/>
      <c r="BA231" s="338"/>
      <c r="BB231" s="338"/>
      <c r="BC231" s="338"/>
      <c r="BD231" s="338" t="n">
        <f aca="false">SUM(AX231+AY231+AZ231+BA231+BB231+BC231)</f>
        <v>0</v>
      </c>
      <c r="BE231" s="338" t="n">
        <f aca="false">SUM(AW231-BD231)</f>
        <v>78261.6867768266</v>
      </c>
      <c r="BF231" s="338" t="n">
        <f aca="false">SUM(BE231-AW231)</f>
        <v>0</v>
      </c>
      <c r="BG231" s="338"/>
      <c r="BH231" s="338" t="n">
        <f aca="false">SUM(BH232)</f>
        <v>36000</v>
      </c>
      <c r="BI231" s="338" t="n">
        <f aca="false">SUM(BI232)</f>
        <v>36000</v>
      </c>
      <c r="BJ231" s="338" t="n">
        <f aca="false">SUM(BJ232)</f>
        <v>0</v>
      </c>
      <c r="BK231" s="338" t="n">
        <f aca="false">SUM(BK232)</f>
        <v>40000</v>
      </c>
      <c r="BL231" s="338" t="n">
        <f aca="false">SUM(BL232)</f>
        <v>42000</v>
      </c>
      <c r="BM231" s="307" t="n">
        <f aca="false">SUM(BJ231/BI231*100)</f>
        <v>0</v>
      </c>
    </row>
    <row r="232" customFormat="false" ht="12.75" hidden="true" customHeight="false" outlineLevel="0" collapsed="false">
      <c r="A232" s="333"/>
      <c r="B232" s="334" t="s">
        <v>554</v>
      </c>
      <c r="C232" s="334"/>
      <c r="D232" s="334"/>
      <c r="E232" s="334"/>
      <c r="F232" s="334"/>
      <c r="G232" s="334"/>
      <c r="H232" s="334"/>
      <c r="I232" s="339" t="s">
        <v>555</v>
      </c>
      <c r="J232" s="336" t="s">
        <v>39</v>
      </c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37"/>
      <c r="W232" s="337"/>
      <c r="X232" s="337"/>
      <c r="Y232" s="337"/>
      <c r="Z232" s="337"/>
      <c r="AA232" s="337"/>
      <c r="AB232" s="337"/>
      <c r="AC232" s="337"/>
      <c r="AD232" s="337"/>
      <c r="AE232" s="337"/>
      <c r="AF232" s="337"/>
      <c r="AG232" s="337"/>
      <c r="AH232" s="337"/>
      <c r="AI232" s="337"/>
      <c r="AJ232" s="337"/>
      <c r="AK232" s="337"/>
      <c r="AL232" s="337"/>
      <c r="AM232" s="337"/>
      <c r="AN232" s="337"/>
      <c r="AO232" s="306" t="n">
        <f aca="false">SUM(AN232/$AN$2)</f>
        <v>0</v>
      </c>
      <c r="AP232" s="337" t="n">
        <v>300000</v>
      </c>
      <c r="AQ232" s="337"/>
      <c r="AR232" s="306" t="n">
        <f aca="false">SUM(AP232/$AN$2)</f>
        <v>39816.8425243878</v>
      </c>
      <c r="AS232" s="306"/>
      <c r="AT232" s="306" t="n">
        <v>300000</v>
      </c>
      <c r="AU232" s="306"/>
      <c r="AV232" s="306"/>
      <c r="AW232" s="306" t="n">
        <v>44280</v>
      </c>
      <c r="AX232" s="338"/>
      <c r="AY232" s="338"/>
      <c r="AZ232" s="338"/>
      <c r="BA232" s="338"/>
      <c r="BB232" s="338"/>
      <c r="BC232" s="338"/>
      <c r="BD232" s="338" t="n">
        <f aca="false">SUM(AX232+AY232+AZ232+BA232+BB232+BC232)</f>
        <v>0</v>
      </c>
      <c r="BE232" s="338" t="n">
        <f aca="false">SUM(AW232-BD232)</f>
        <v>44280</v>
      </c>
      <c r="BF232" s="338" t="n">
        <f aca="false">SUM(BE232-AW232)</f>
        <v>0</v>
      </c>
      <c r="BG232" s="338"/>
      <c r="BH232" s="338" t="n">
        <v>36000</v>
      </c>
      <c r="BI232" s="338" t="n">
        <v>36000</v>
      </c>
      <c r="BJ232" s="338"/>
      <c r="BK232" s="338" t="n">
        <v>40000</v>
      </c>
      <c r="BL232" s="338" t="n">
        <v>42000</v>
      </c>
      <c r="BM232" s="307" t="n">
        <f aca="false">SUM(BJ232/BI232*100)</f>
        <v>0</v>
      </c>
    </row>
    <row r="233" customFormat="false" ht="12.75" hidden="true" customHeight="false" outlineLevel="0" collapsed="false">
      <c r="A233" s="333"/>
      <c r="B233" s="334" t="s">
        <v>554</v>
      </c>
      <c r="C233" s="334"/>
      <c r="D233" s="334"/>
      <c r="E233" s="334"/>
      <c r="F233" s="334"/>
      <c r="G233" s="334"/>
      <c r="H233" s="334"/>
      <c r="I233" s="335" t="s">
        <v>560</v>
      </c>
      <c r="J233" s="336" t="s">
        <v>561</v>
      </c>
      <c r="K233" s="337"/>
      <c r="L233" s="337"/>
      <c r="M233" s="337"/>
      <c r="N233" s="337"/>
      <c r="O233" s="337"/>
      <c r="P233" s="337"/>
      <c r="Q233" s="337"/>
      <c r="R233" s="337"/>
      <c r="S233" s="337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  <c r="AI233" s="337"/>
      <c r="AJ233" s="337"/>
      <c r="AK233" s="337"/>
      <c r="AL233" s="337"/>
      <c r="AM233" s="337"/>
      <c r="AN233" s="337"/>
      <c r="AO233" s="306" t="n">
        <f aca="false">SUM(AN233/$AN$2)</f>
        <v>0</v>
      </c>
      <c r="AP233" s="337" t="n">
        <v>30000</v>
      </c>
      <c r="AQ233" s="337"/>
      <c r="AR233" s="306" t="n">
        <f aca="false">SUM(AP233/$AN$2)</f>
        <v>3981.68425243878</v>
      </c>
      <c r="AS233" s="306"/>
      <c r="AT233" s="306" t="n">
        <v>30000</v>
      </c>
      <c r="AU233" s="306"/>
      <c r="AV233" s="306"/>
      <c r="AW233" s="306" t="n">
        <v>33981.68</v>
      </c>
      <c r="AX233" s="338"/>
      <c r="AY233" s="338"/>
      <c r="AZ233" s="338"/>
      <c r="BA233" s="338"/>
      <c r="BB233" s="338"/>
      <c r="BC233" s="338"/>
      <c r="BD233" s="338" t="n">
        <f aca="false">SUM(AX233+AY233+AZ233+BA233+BB233+BC233)</f>
        <v>0</v>
      </c>
      <c r="BE233" s="338" t="n">
        <f aca="false">SUM(AW233-BD233)</f>
        <v>33981.68</v>
      </c>
      <c r="BF233" s="338" t="n">
        <f aca="false">SUM(BE233-AW233)</f>
        <v>0</v>
      </c>
      <c r="BG233" s="338"/>
      <c r="BH233" s="338" t="n">
        <v>0</v>
      </c>
      <c r="BI233" s="338" t="n">
        <v>0</v>
      </c>
      <c r="BJ233" s="338"/>
      <c r="BK233" s="338"/>
      <c r="BL233" s="338"/>
      <c r="BM233" s="307" t="n">
        <v>0</v>
      </c>
    </row>
    <row r="234" customFormat="false" ht="12.75" hidden="true" customHeight="false" outlineLevel="0" collapsed="false">
      <c r="A234" s="308"/>
      <c r="B234" s="303"/>
      <c r="C234" s="303"/>
      <c r="D234" s="303"/>
      <c r="E234" s="303"/>
      <c r="F234" s="303"/>
      <c r="G234" s="303"/>
      <c r="H234" s="303"/>
      <c r="I234" s="304" t="n">
        <v>4</v>
      </c>
      <c r="J234" s="305" t="s">
        <v>409</v>
      </c>
      <c r="K234" s="306"/>
      <c r="L234" s="306"/>
      <c r="M234" s="306"/>
      <c r="N234" s="306" t="n">
        <f aca="false">SUM(N235)</f>
        <v>50000</v>
      </c>
      <c r="O234" s="306" t="n">
        <f aca="false">SUM(O235)</f>
        <v>50000</v>
      </c>
      <c r="P234" s="306" t="n">
        <f aca="false">SUM(P235)</f>
        <v>50000</v>
      </c>
      <c r="Q234" s="306" t="n">
        <f aca="false">SUM(Q235)</f>
        <v>50000</v>
      </c>
      <c r="R234" s="306" t="n">
        <f aca="false">SUM(R235)</f>
        <v>0</v>
      </c>
      <c r="S234" s="306" t="n">
        <f aca="false">SUM(S235)</f>
        <v>100000</v>
      </c>
      <c r="T234" s="306" t="n">
        <f aca="false">SUM(T235)</f>
        <v>0</v>
      </c>
      <c r="U234" s="306" t="n">
        <f aca="false">SUM(U235)</f>
        <v>0</v>
      </c>
      <c r="V234" s="306" t="e">
        <f aca="false">SUM(V235)</f>
        <v>#DIV/0!</v>
      </c>
      <c r="W234" s="306" t="n">
        <f aca="false">SUM(W235)</f>
        <v>100000</v>
      </c>
      <c r="X234" s="306" t="n">
        <f aca="false">SUM(X235)</f>
        <v>100000</v>
      </c>
      <c r="Y234" s="306" t="n">
        <f aca="false">SUM(Y235)</f>
        <v>500000</v>
      </c>
      <c r="Z234" s="306" t="n">
        <f aca="false">SUM(Z235)</f>
        <v>500000</v>
      </c>
      <c r="AA234" s="306" t="n">
        <f aca="false">SUM(AA235)</f>
        <v>500000</v>
      </c>
      <c r="AB234" s="306" t="n">
        <f aca="false">SUM(AB235)</f>
        <v>0</v>
      </c>
      <c r="AC234" s="306" t="n">
        <f aca="false">SUM(AC235)</f>
        <v>500000</v>
      </c>
      <c r="AD234" s="306" t="n">
        <f aca="false">SUM(AD235)</f>
        <v>450000</v>
      </c>
      <c r="AE234" s="306" t="n">
        <f aca="false">SUM(AE235)</f>
        <v>0</v>
      </c>
      <c r="AF234" s="306" t="n">
        <f aca="false">SUM(AF235)</f>
        <v>0</v>
      </c>
      <c r="AG234" s="306" t="n">
        <f aca="false">SUM(AG235)</f>
        <v>450000</v>
      </c>
      <c r="AH234" s="306" t="n">
        <f aca="false">SUM(AH235)</f>
        <v>0</v>
      </c>
      <c r="AI234" s="306" t="n">
        <f aca="false">SUM(AI235)</f>
        <v>550000</v>
      </c>
      <c r="AJ234" s="306" t="n">
        <f aca="false">SUM(AJ235)</f>
        <v>2777.9</v>
      </c>
      <c r="AK234" s="306" t="n">
        <f aca="false">SUM(AK235)</f>
        <v>330000</v>
      </c>
      <c r="AL234" s="306" t="n">
        <f aca="false">SUM(AL235)</f>
        <v>0</v>
      </c>
      <c r="AM234" s="306" t="n">
        <f aca="false">SUM(AM235)</f>
        <v>0</v>
      </c>
      <c r="AN234" s="306" t="n">
        <f aca="false">SUM(AN235)</f>
        <v>330000</v>
      </c>
      <c r="AO234" s="306" t="n">
        <f aca="false">SUM(AN234/$AN$2)</f>
        <v>43798.5267768266</v>
      </c>
      <c r="AP234" s="306" t="n">
        <f aca="false">SUM(AP235)</f>
        <v>330000</v>
      </c>
      <c r="AQ234" s="306" t="n">
        <f aca="false">SUM(AQ235)</f>
        <v>0</v>
      </c>
      <c r="AR234" s="306" t="n">
        <f aca="false">SUM(AP234/$AN$2)</f>
        <v>43798.5267768266</v>
      </c>
      <c r="AS234" s="306"/>
      <c r="AT234" s="306" t="n">
        <f aca="false">SUM(AT235)</f>
        <v>16603.34</v>
      </c>
      <c r="AU234" s="306" t="n">
        <f aca="false">SUM(AU235)</f>
        <v>34463.16</v>
      </c>
      <c r="AV234" s="306" t="n">
        <f aca="false">SUM(AV235)</f>
        <v>0</v>
      </c>
      <c r="AW234" s="306" t="n">
        <f aca="false">SUM(AR234+AU234-AV234)</f>
        <v>78261.6867768266</v>
      </c>
      <c r="AX234" s="338"/>
      <c r="AY234" s="338"/>
      <c r="AZ234" s="338"/>
      <c r="BA234" s="338"/>
      <c r="BB234" s="338"/>
      <c r="BC234" s="338"/>
      <c r="BD234" s="338" t="n">
        <f aca="false">SUM(AX234+AY234+AZ234+BA234+BB234+BC234)</f>
        <v>0</v>
      </c>
      <c r="BE234" s="338" t="n">
        <f aca="false">SUM(AW234-BD234)</f>
        <v>78261.6867768266</v>
      </c>
      <c r="BF234" s="338" t="n">
        <f aca="false">SUM(BE234-AW234)</f>
        <v>0</v>
      </c>
      <c r="BG234" s="338" t="n">
        <f aca="false">SUM(BG235)</f>
        <v>40255.87</v>
      </c>
      <c r="BH234" s="338" t="n">
        <f aca="false">SUM(BH235)</f>
        <v>678.55</v>
      </c>
      <c r="BI234" s="338" t="n">
        <f aca="false">SUM(BI235)</f>
        <v>36000</v>
      </c>
      <c r="BJ234" s="338" t="n">
        <f aca="false">SUM(BJ235)</f>
        <v>0</v>
      </c>
      <c r="BK234" s="338" t="n">
        <f aca="false">SUM(BK235)</f>
        <v>40000</v>
      </c>
      <c r="BL234" s="338" t="n">
        <f aca="false">SUM(BL235)</f>
        <v>42000</v>
      </c>
      <c r="BM234" s="307" t="n">
        <f aca="false">SUM(BJ234/BI234*100)</f>
        <v>0</v>
      </c>
    </row>
    <row r="235" customFormat="false" ht="12.75" hidden="true" customHeight="false" outlineLevel="0" collapsed="false">
      <c r="A235" s="308"/>
      <c r="B235" s="303" t="s">
        <v>716</v>
      </c>
      <c r="C235" s="303"/>
      <c r="D235" s="303"/>
      <c r="E235" s="303"/>
      <c r="F235" s="303"/>
      <c r="G235" s="303"/>
      <c r="H235" s="303"/>
      <c r="I235" s="304" t="n">
        <v>42</v>
      </c>
      <c r="J235" s="305" t="s">
        <v>717</v>
      </c>
      <c r="K235" s="306"/>
      <c r="L235" s="306"/>
      <c r="M235" s="306"/>
      <c r="N235" s="306" t="n">
        <f aca="false">SUM(N236)</f>
        <v>50000</v>
      </c>
      <c r="O235" s="306" t="n">
        <f aca="false">SUM(O236)</f>
        <v>50000</v>
      </c>
      <c r="P235" s="306" t="n">
        <f aca="false">SUM(P236)</f>
        <v>50000</v>
      </c>
      <c r="Q235" s="306" t="n">
        <f aca="false">SUM(Q236)</f>
        <v>50000</v>
      </c>
      <c r="R235" s="306" t="n">
        <f aca="false">SUM(R236)</f>
        <v>0</v>
      </c>
      <c r="S235" s="306" t="n">
        <f aca="false">SUM(S236)</f>
        <v>100000</v>
      </c>
      <c r="T235" s="306" t="n">
        <f aca="false">SUM(T236)</f>
        <v>0</v>
      </c>
      <c r="U235" s="306" t="n">
        <f aca="false">SUM(U236)</f>
        <v>0</v>
      </c>
      <c r="V235" s="306" t="e">
        <f aca="false">SUM(V236)</f>
        <v>#DIV/0!</v>
      </c>
      <c r="W235" s="306" t="n">
        <f aca="false">SUM(W236)</f>
        <v>100000</v>
      </c>
      <c r="X235" s="306" t="n">
        <f aca="false">SUM(X236)</f>
        <v>100000</v>
      </c>
      <c r="Y235" s="306" t="n">
        <f aca="false">SUM(Y236)</f>
        <v>500000</v>
      </c>
      <c r="Z235" s="306" t="n">
        <f aca="false">SUM(Z236)</f>
        <v>500000</v>
      </c>
      <c r="AA235" s="306" t="n">
        <f aca="false">SUM(AA236)</f>
        <v>500000</v>
      </c>
      <c r="AB235" s="306" t="n">
        <f aca="false">SUM(AB236)</f>
        <v>0</v>
      </c>
      <c r="AC235" s="306" t="n">
        <f aca="false">SUM(AC236)</f>
        <v>500000</v>
      </c>
      <c r="AD235" s="306" t="n">
        <f aca="false">SUM(AD236)</f>
        <v>450000</v>
      </c>
      <c r="AE235" s="306" t="n">
        <f aca="false">SUM(AE236)</f>
        <v>0</v>
      </c>
      <c r="AF235" s="306" t="n">
        <f aca="false">SUM(AF236)</f>
        <v>0</v>
      </c>
      <c r="AG235" s="306" t="n">
        <f aca="false">SUM(AG236)</f>
        <v>450000</v>
      </c>
      <c r="AH235" s="306" t="n">
        <f aca="false">SUM(AH236)</f>
        <v>0</v>
      </c>
      <c r="AI235" s="306" t="n">
        <f aca="false">SUM(AI236)</f>
        <v>550000</v>
      </c>
      <c r="AJ235" s="306" t="n">
        <f aca="false">SUM(AJ236)</f>
        <v>2777.9</v>
      </c>
      <c r="AK235" s="306" t="n">
        <f aca="false">SUM(AK236)</f>
        <v>330000</v>
      </c>
      <c r="AL235" s="306" t="n">
        <f aca="false">SUM(AL236)</f>
        <v>0</v>
      </c>
      <c r="AM235" s="306" t="n">
        <f aca="false">SUM(AM236)</f>
        <v>0</v>
      </c>
      <c r="AN235" s="306" t="n">
        <f aca="false">SUM(AN236)</f>
        <v>330000</v>
      </c>
      <c r="AO235" s="306" t="n">
        <f aca="false">SUM(AN235/$AN$2)</f>
        <v>43798.5267768266</v>
      </c>
      <c r="AP235" s="306" t="n">
        <f aca="false">SUM(AP236)</f>
        <v>330000</v>
      </c>
      <c r="AQ235" s="306"/>
      <c r="AR235" s="306" t="n">
        <f aca="false">SUM(AP235/$AN$2)</f>
        <v>43798.5267768266</v>
      </c>
      <c r="AS235" s="306"/>
      <c r="AT235" s="306" t="n">
        <f aca="false">SUM(AT236)</f>
        <v>16603.34</v>
      </c>
      <c r="AU235" s="306" t="n">
        <f aca="false">SUM(AU236)</f>
        <v>34463.16</v>
      </c>
      <c r="AV235" s="306" t="n">
        <f aca="false">SUM(AV236)</f>
        <v>0</v>
      </c>
      <c r="AW235" s="306" t="n">
        <f aca="false">SUM(AR235+AU235-AV235)</f>
        <v>78261.6867768266</v>
      </c>
      <c r="AX235" s="338"/>
      <c r="AY235" s="338"/>
      <c r="AZ235" s="338"/>
      <c r="BA235" s="338"/>
      <c r="BB235" s="338"/>
      <c r="BC235" s="338"/>
      <c r="BD235" s="338" t="n">
        <f aca="false">SUM(AX235+AY235+AZ235+BA235+BB235+BC235)</f>
        <v>0</v>
      </c>
      <c r="BE235" s="338" t="n">
        <f aca="false">SUM(AW235-BD235)</f>
        <v>78261.6867768266</v>
      </c>
      <c r="BF235" s="338" t="n">
        <f aca="false">SUM(BE235-AW235)</f>
        <v>0</v>
      </c>
      <c r="BG235" s="338" t="n">
        <f aca="false">SUM(BG236)</f>
        <v>40255.87</v>
      </c>
      <c r="BH235" s="338" t="n">
        <f aca="false">SUM(BH236)</f>
        <v>678.55</v>
      </c>
      <c r="BI235" s="338" t="n">
        <f aca="false">SUM(BI236)</f>
        <v>36000</v>
      </c>
      <c r="BJ235" s="338" t="n">
        <f aca="false">SUM(BJ236)</f>
        <v>0</v>
      </c>
      <c r="BK235" s="338" t="n">
        <v>40000</v>
      </c>
      <c r="BL235" s="338" t="n">
        <v>42000</v>
      </c>
      <c r="BM235" s="307" t="n">
        <f aca="false">SUM(BJ235/BI235*100)</f>
        <v>0</v>
      </c>
    </row>
    <row r="236" customFormat="false" ht="12.75" hidden="true" customHeight="false" outlineLevel="0" collapsed="false">
      <c r="A236" s="333"/>
      <c r="B236" s="334"/>
      <c r="C236" s="334"/>
      <c r="D236" s="334"/>
      <c r="E236" s="334"/>
      <c r="F236" s="334"/>
      <c r="G236" s="334"/>
      <c r="H236" s="334"/>
      <c r="I236" s="335" t="n">
        <v>421</v>
      </c>
      <c r="J236" s="336" t="s">
        <v>421</v>
      </c>
      <c r="K236" s="337"/>
      <c r="L236" s="337"/>
      <c r="M236" s="337"/>
      <c r="N236" s="337" t="n">
        <f aca="false">SUM(N237:N239)</f>
        <v>50000</v>
      </c>
      <c r="O236" s="337" t="n">
        <f aca="false">SUM(O237:O239)</f>
        <v>50000</v>
      </c>
      <c r="P236" s="337" t="n">
        <f aca="false">SUM(P237:P239)</f>
        <v>50000</v>
      </c>
      <c r="Q236" s="337" t="n">
        <f aca="false">SUM(Q237:Q239)</f>
        <v>50000</v>
      </c>
      <c r="R236" s="337" t="n">
        <f aca="false">SUM(R237:R239)</f>
        <v>0</v>
      </c>
      <c r="S236" s="337" t="n">
        <f aca="false">SUM(S237:S239)</f>
        <v>100000</v>
      </c>
      <c r="T236" s="337" t="n">
        <f aca="false">SUM(T237:T239)</f>
        <v>0</v>
      </c>
      <c r="U236" s="337" t="n">
        <f aca="false">SUM(U237:U239)</f>
        <v>0</v>
      </c>
      <c r="V236" s="337" t="e">
        <f aca="false">SUM(V237:V239)</f>
        <v>#DIV/0!</v>
      </c>
      <c r="W236" s="337" t="n">
        <f aca="false">SUM(W237:W239)</f>
        <v>100000</v>
      </c>
      <c r="X236" s="337" t="n">
        <f aca="false">SUM(X237:X239)</f>
        <v>100000</v>
      </c>
      <c r="Y236" s="337" t="n">
        <f aca="false">SUM(Y237:Y239)</f>
        <v>500000</v>
      </c>
      <c r="Z236" s="337" t="n">
        <f aca="false">SUM(Z237:Z239)</f>
        <v>500000</v>
      </c>
      <c r="AA236" s="337" t="n">
        <f aca="false">SUM(AA237:AA239)</f>
        <v>500000</v>
      </c>
      <c r="AB236" s="337" t="n">
        <f aca="false">SUM(AB237:AB239)</f>
        <v>0</v>
      </c>
      <c r="AC236" s="337" t="n">
        <f aca="false">SUM(AC237:AC239)</f>
        <v>500000</v>
      </c>
      <c r="AD236" s="337" t="n">
        <f aca="false">SUM(AD237:AD239)</f>
        <v>450000</v>
      </c>
      <c r="AE236" s="337" t="n">
        <f aca="false">SUM(AE237:AE239)</f>
        <v>0</v>
      </c>
      <c r="AF236" s="337" t="n">
        <f aca="false">SUM(AF237:AF239)</f>
        <v>0</v>
      </c>
      <c r="AG236" s="337" t="n">
        <f aca="false">SUM(AG237:AG239)</f>
        <v>450000</v>
      </c>
      <c r="AH236" s="337" t="n">
        <f aca="false">SUM(AH237:AH239)</f>
        <v>0</v>
      </c>
      <c r="AI236" s="337" t="n">
        <f aca="false">SUM(AI237:AI239)</f>
        <v>550000</v>
      </c>
      <c r="AJ236" s="337" t="n">
        <f aca="false">SUM(AJ237:AJ239)</f>
        <v>2777.9</v>
      </c>
      <c r="AK236" s="337" t="n">
        <f aca="false">SUM(AK237:AK239)</f>
        <v>330000</v>
      </c>
      <c r="AL236" s="337" t="n">
        <f aca="false">SUM(AL237:AL239)</f>
        <v>0</v>
      </c>
      <c r="AM236" s="337" t="n">
        <f aca="false">SUM(AM237:AM239)</f>
        <v>0</v>
      </c>
      <c r="AN236" s="337" t="n">
        <f aca="false">SUM(AN237:AN239)</f>
        <v>330000</v>
      </c>
      <c r="AO236" s="306" t="n">
        <f aca="false">SUM(AN236/$AN$2)</f>
        <v>43798.5267768266</v>
      </c>
      <c r="AP236" s="337" t="n">
        <f aca="false">SUM(AP237:AP239)</f>
        <v>330000</v>
      </c>
      <c r="AQ236" s="337"/>
      <c r="AR236" s="306" t="n">
        <f aca="false">SUM(AP236/$AN$2)</f>
        <v>43798.5267768266</v>
      </c>
      <c r="AS236" s="306"/>
      <c r="AT236" s="306" t="n">
        <f aca="false">SUM(AT237:AT239)</f>
        <v>16603.34</v>
      </c>
      <c r="AU236" s="306" t="n">
        <f aca="false">SUM(AU237:AU239)</f>
        <v>34463.16</v>
      </c>
      <c r="AV236" s="306" t="n">
        <f aca="false">SUM(AV237:AV239)</f>
        <v>0</v>
      </c>
      <c r="AW236" s="306" t="n">
        <f aca="false">SUM(AR236+AU236-AV236)</f>
        <v>78261.6867768266</v>
      </c>
      <c r="AX236" s="338"/>
      <c r="AY236" s="338"/>
      <c r="AZ236" s="338"/>
      <c r="BA236" s="338"/>
      <c r="BB236" s="338"/>
      <c r="BC236" s="338"/>
      <c r="BD236" s="338" t="n">
        <f aca="false">SUM(AX236+AY236+AZ236+BA236+BB236+BC236)</f>
        <v>0</v>
      </c>
      <c r="BE236" s="338" t="n">
        <f aca="false">SUM(AW236-BD236)</f>
        <v>78261.6867768266</v>
      </c>
      <c r="BF236" s="338" t="n">
        <f aca="false">SUM(BE236-AW236)</f>
        <v>0</v>
      </c>
      <c r="BG236" s="338" t="n">
        <f aca="false">SUM(BG237:BG239)</f>
        <v>40255.87</v>
      </c>
      <c r="BH236" s="338" t="n">
        <f aca="false">SUM(BH237:BH239)</f>
        <v>678.55</v>
      </c>
      <c r="BI236" s="338" t="n">
        <f aca="false">SUM(BI237:BI239)</f>
        <v>36000</v>
      </c>
      <c r="BJ236" s="338" t="n">
        <f aca="false">SUM(BJ237:BJ239)</f>
        <v>0</v>
      </c>
      <c r="BK236" s="338"/>
      <c r="BL236" s="338"/>
      <c r="BM236" s="307" t="n">
        <f aca="false">SUM(BJ236/BI236*100)</f>
        <v>0</v>
      </c>
    </row>
    <row r="237" customFormat="false" ht="12.75" hidden="true" customHeight="false" outlineLevel="0" collapsed="false">
      <c r="A237" s="333"/>
      <c r="B237" s="334"/>
      <c r="C237" s="334"/>
      <c r="D237" s="334"/>
      <c r="E237" s="334"/>
      <c r="F237" s="334"/>
      <c r="G237" s="334"/>
      <c r="H237" s="334"/>
      <c r="I237" s="335" t="n">
        <v>42149</v>
      </c>
      <c r="J237" s="336" t="s">
        <v>718</v>
      </c>
      <c r="K237" s="337"/>
      <c r="L237" s="337"/>
      <c r="M237" s="337"/>
      <c r="N237" s="337" t="n">
        <v>50000</v>
      </c>
      <c r="O237" s="337" t="n">
        <v>50000</v>
      </c>
      <c r="P237" s="337" t="n">
        <v>50000</v>
      </c>
      <c r="Q237" s="337" t="n">
        <v>50000</v>
      </c>
      <c r="R237" s="337"/>
      <c r="S237" s="337" t="n">
        <v>50000</v>
      </c>
      <c r="T237" s="337"/>
      <c r="U237" s="337"/>
      <c r="V237" s="306" t="n">
        <f aca="false">S237/P237*100</f>
        <v>100</v>
      </c>
      <c r="W237" s="337" t="n">
        <v>50000</v>
      </c>
      <c r="X237" s="337" t="n">
        <v>50000</v>
      </c>
      <c r="Y237" s="337" t="n">
        <v>450000</v>
      </c>
      <c r="Z237" s="337" t="n">
        <v>450000</v>
      </c>
      <c r="AA237" s="337" t="n">
        <v>500000</v>
      </c>
      <c r="AB237" s="337"/>
      <c r="AC237" s="337" t="n">
        <v>500000</v>
      </c>
      <c r="AD237" s="337" t="n">
        <v>450000</v>
      </c>
      <c r="AE237" s="337"/>
      <c r="AF237" s="337"/>
      <c r="AG237" s="340" t="n">
        <f aca="false">SUM(AD237+AE237-AF237)</f>
        <v>450000</v>
      </c>
      <c r="AH237" s="337"/>
      <c r="AI237" s="337" t="n">
        <v>550000</v>
      </c>
      <c r="AJ237" s="338" t="n">
        <v>2777.9</v>
      </c>
      <c r="AK237" s="337" t="n">
        <v>300000</v>
      </c>
      <c r="AL237" s="337"/>
      <c r="AM237" s="337"/>
      <c r="AN237" s="338" t="n">
        <f aca="false">SUM(AK237+AL237-AM237)</f>
        <v>300000</v>
      </c>
      <c r="AO237" s="306" t="n">
        <f aca="false">SUM(AN237/$AN$2)</f>
        <v>39816.8425243878</v>
      </c>
      <c r="AP237" s="338" t="n">
        <v>300000</v>
      </c>
      <c r="AQ237" s="338"/>
      <c r="AR237" s="306" t="n">
        <f aca="false">SUM(AP237/$AN$2)</f>
        <v>39816.8425243878</v>
      </c>
      <c r="AS237" s="306" t="n">
        <v>16603.34</v>
      </c>
      <c r="AT237" s="306" t="n">
        <v>16603.34</v>
      </c>
      <c r="AU237" s="306" t="n">
        <v>4463.16</v>
      </c>
      <c r="AV237" s="306"/>
      <c r="AW237" s="306" t="n">
        <f aca="false">SUM(AR237+AU237-AV237)</f>
        <v>44280.0025243878</v>
      </c>
      <c r="AX237" s="338"/>
      <c r="AY237" s="338"/>
      <c r="AZ237" s="338"/>
      <c r="BA237" s="338" t="n">
        <v>44280</v>
      </c>
      <c r="BB237" s="338"/>
      <c r="BC237" s="338"/>
      <c r="BD237" s="338" t="n">
        <f aca="false">SUM(AX237+AY237+AZ237+BA237+BB237+BC237)</f>
        <v>44280</v>
      </c>
      <c r="BE237" s="338" t="n">
        <f aca="false">SUM(AW237-BD237)</f>
        <v>0.002524387818994</v>
      </c>
      <c r="BF237" s="338" t="n">
        <f aca="false">SUM(BE237-AW237)</f>
        <v>-44280</v>
      </c>
      <c r="BG237" s="338" t="n">
        <v>40255.87</v>
      </c>
      <c r="BH237" s="338" t="n">
        <v>678.55</v>
      </c>
      <c r="BI237" s="338" t="n">
        <v>0</v>
      </c>
      <c r="BJ237" s="338" t="n">
        <v>0</v>
      </c>
      <c r="BK237" s="338"/>
      <c r="BL237" s="338"/>
      <c r="BM237" s="307" t="n">
        <v>0</v>
      </c>
    </row>
    <row r="238" customFormat="false" ht="12.75" hidden="true" customHeight="false" outlineLevel="0" collapsed="false">
      <c r="A238" s="333"/>
      <c r="B238" s="334"/>
      <c r="C238" s="334"/>
      <c r="D238" s="334"/>
      <c r="E238" s="334"/>
      <c r="F238" s="334"/>
      <c r="G238" s="334"/>
      <c r="H238" s="334"/>
      <c r="I238" s="335" t="n">
        <v>42149</v>
      </c>
      <c r="J238" s="336" t="s">
        <v>719</v>
      </c>
      <c r="K238" s="337"/>
      <c r="L238" s="337"/>
      <c r="M238" s="337"/>
      <c r="N238" s="337"/>
      <c r="O238" s="337"/>
      <c r="P238" s="337"/>
      <c r="Q238" s="337"/>
      <c r="R238" s="337"/>
      <c r="S238" s="337"/>
      <c r="T238" s="337"/>
      <c r="U238" s="337"/>
      <c r="V238" s="306"/>
      <c r="W238" s="337"/>
      <c r="X238" s="337"/>
      <c r="Y238" s="337"/>
      <c r="Z238" s="337"/>
      <c r="AA238" s="337"/>
      <c r="AB238" s="337"/>
      <c r="AC238" s="337"/>
      <c r="AD238" s="337"/>
      <c r="AE238" s="337"/>
      <c r="AF238" s="337"/>
      <c r="AG238" s="340"/>
      <c r="AH238" s="337"/>
      <c r="AI238" s="337"/>
      <c r="AJ238" s="338"/>
      <c r="AK238" s="337"/>
      <c r="AL238" s="337"/>
      <c r="AM238" s="337"/>
      <c r="AN238" s="338"/>
      <c r="AO238" s="306"/>
      <c r="AP238" s="338"/>
      <c r="AQ238" s="338"/>
      <c r="AR238" s="306"/>
      <c r="AS238" s="306"/>
      <c r="AT238" s="306"/>
      <c r="AU238" s="306" t="n">
        <v>30000</v>
      </c>
      <c r="AV238" s="306"/>
      <c r="AW238" s="306" t="n">
        <f aca="false">SUM(AR238+AU238-AV238)</f>
        <v>30000</v>
      </c>
      <c r="AX238" s="338"/>
      <c r="AY238" s="338"/>
      <c r="AZ238" s="338"/>
      <c r="BA238" s="338"/>
      <c r="BB238" s="338" t="n">
        <v>30000</v>
      </c>
      <c r="BC238" s="338"/>
      <c r="BD238" s="338" t="n">
        <f aca="false">SUM(AX238+AY238+AZ238+BA238+BB238+BC238)</f>
        <v>30000</v>
      </c>
      <c r="BE238" s="338" t="n">
        <f aca="false">SUM(AW238-BD238)</f>
        <v>0</v>
      </c>
      <c r="BF238" s="338" t="n">
        <f aca="false">SUM(BE238-AW238)</f>
        <v>-30000</v>
      </c>
      <c r="BG238" s="338"/>
      <c r="BH238" s="338" t="n">
        <v>0</v>
      </c>
      <c r="BI238" s="338" t="n">
        <v>36000</v>
      </c>
      <c r="BJ238" s="338" t="n">
        <v>0</v>
      </c>
      <c r="BK238" s="338"/>
      <c r="BL238" s="338"/>
      <c r="BM238" s="307" t="n">
        <f aca="false">SUM(BJ238/BI238*100)</f>
        <v>0</v>
      </c>
    </row>
    <row r="239" customFormat="false" ht="12.75" hidden="true" customHeight="false" outlineLevel="0" collapsed="false">
      <c r="A239" s="333"/>
      <c r="B239" s="334"/>
      <c r="C239" s="334"/>
      <c r="D239" s="334"/>
      <c r="E239" s="334"/>
      <c r="F239" s="334"/>
      <c r="G239" s="334"/>
      <c r="H239" s="334"/>
      <c r="I239" s="335" t="n">
        <v>42141</v>
      </c>
      <c r="J239" s="336" t="s">
        <v>720</v>
      </c>
      <c r="K239" s="337"/>
      <c r="L239" s="337"/>
      <c r="M239" s="337"/>
      <c r="N239" s="337"/>
      <c r="O239" s="337"/>
      <c r="P239" s="337"/>
      <c r="Q239" s="337"/>
      <c r="R239" s="337"/>
      <c r="S239" s="337" t="n">
        <v>50000</v>
      </c>
      <c r="T239" s="337"/>
      <c r="U239" s="337"/>
      <c r="V239" s="306" t="e">
        <f aca="false">S239/P239*100</f>
        <v>#DIV/0!</v>
      </c>
      <c r="W239" s="337" t="n">
        <v>50000</v>
      </c>
      <c r="X239" s="337" t="n">
        <v>50000</v>
      </c>
      <c r="Y239" s="337" t="n">
        <v>50000</v>
      </c>
      <c r="Z239" s="337" t="n">
        <v>50000</v>
      </c>
      <c r="AA239" s="337" t="n">
        <v>0</v>
      </c>
      <c r="AB239" s="337"/>
      <c r="AC239" s="337" t="n">
        <v>0</v>
      </c>
      <c r="AD239" s="337"/>
      <c r="AE239" s="337"/>
      <c r="AF239" s="337"/>
      <c r="AG239" s="340" t="n">
        <f aca="false">SUM(AC239+AE239-AF239)</f>
        <v>0</v>
      </c>
      <c r="AH239" s="337"/>
      <c r="AI239" s="337" t="n">
        <v>0</v>
      </c>
      <c r="AJ239" s="338" t="n">
        <v>0</v>
      </c>
      <c r="AK239" s="337" t="n">
        <v>30000</v>
      </c>
      <c r="AL239" s="337"/>
      <c r="AM239" s="337"/>
      <c r="AN239" s="338" t="n">
        <f aca="false">SUM(AK239+AL239-AM239)</f>
        <v>30000</v>
      </c>
      <c r="AO239" s="306" t="n">
        <f aca="false">SUM(AN239/$AN$2)</f>
        <v>3981.68425243878</v>
      </c>
      <c r="AP239" s="338" t="n">
        <v>30000</v>
      </c>
      <c r="AQ239" s="338"/>
      <c r="AR239" s="306" t="n">
        <f aca="false">SUM(AP239/$AN$2)</f>
        <v>3981.68425243878</v>
      </c>
      <c r="AS239" s="306"/>
      <c r="AT239" s="306"/>
      <c r="AU239" s="306"/>
      <c r="AV239" s="306"/>
      <c r="AW239" s="306" t="n">
        <f aca="false">SUM(AR239+AU239-AV239)</f>
        <v>3981.68425243878</v>
      </c>
      <c r="AX239" s="338"/>
      <c r="AY239" s="338"/>
      <c r="AZ239" s="338"/>
      <c r="BA239" s="338"/>
      <c r="BB239" s="338" t="n">
        <v>3981.68</v>
      </c>
      <c r="BC239" s="338"/>
      <c r="BD239" s="338" t="n">
        <f aca="false">SUM(AX239+AY239+AZ239+BA239+BB239+BC239)</f>
        <v>3981.68</v>
      </c>
      <c r="BE239" s="338" t="n">
        <f aca="false">SUM(AW239-BD239)</f>
        <v>0.00425243878135007</v>
      </c>
      <c r="BF239" s="338" t="n">
        <f aca="false">SUM(BE239-AW239)</f>
        <v>-3981.68</v>
      </c>
      <c r="BG239" s="338"/>
      <c r="BH239" s="338" t="n">
        <v>0</v>
      </c>
      <c r="BI239" s="338" t="n">
        <v>0</v>
      </c>
      <c r="BJ239" s="338"/>
      <c r="BK239" s="338"/>
      <c r="BL239" s="338"/>
      <c r="BM239" s="307" t="n">
        <v>0</v>
      </c>
    </row>
    <row r="240" customFormat="false" ht="12.75" hidden="true" customHeight="false" outlineLevel="0" collapsed="false">
      <c r="A240" s="333" t="s">
        <v>721</v>
      </c>
      <c r="B240" s="334"/>
      <c r="C240" s="334"/>
      <c r="D240" s="334"/>
      <c r="E240" s="334"/>
      <c r="F240" s="334"/>
      <c r="G240" s="334"/>
      <c r="H240" s="334"/>
      <c r="I240" s="335" t="s">
        <v>533</v>
      </c>
      <c r="J240" s="336" t="s">
        <v>722</v>
      </c>
      <c r="K240" s="337" t="n">
        <f aca="false">SUM(K241)</f>
        <v>170587.68</v>
      </c>
      <c r="L240" s="337" t="n">
        <f aca="false">SUM(L241)</f>
        <v>30000</v>
      </c>
      <c r="M240" s="337" t="n">
        <f aca="false">SUM(M241)</f>
        <v>30000</v>
      </c>
      <c r="N240" s="337" t="n">
        <f aca="false">SUM(N241)</f>
        <v>15000</v>
      </c>
      <c r="O240" s="337" t="n">
        <f aca="false">SUM(O241)</f>
        <v>15000</v>
      </c>
      <c r="P240" s="337" t="n">
        <f aca="false">SUM(P241)</f>
        <v>13000</v>
      </c>
      <c r="Q240" s="337" t="n">
        <f aca="false">SUM(Q241)</f>
        <v>13000</v>
      </c>
      <c r="R240" s="337" t="n">
        <f aca="false">SUM(R241)</f>
        <v>0</v>
      </c>
      <c r="S240" s="337" t="n">
        <f aca="false">SUM(S241)</f>
        <v>13000</v>
      </c>
      <c r="T240" s="337" t="n">
        <f aca="false">SUM(T241)</f>
        <v>0</v>
      </c>
      <c r="U240" s="337" t="n">
        <f aca="false">SUM(U241)</f>
        <v>0</v>
      </c>
      <c r="V240" s="337" t="n">
        <f aca="false">SUM(V241)</f>
        <v>100</v>
      </c>
      <c r="W240" s="337" t="n">
        <f aca="false">SUM(W241)</f>
        <v>15000</v>
      </c>
      <c r="X240" s="337" t="n">
        <f aca="false">SUM(X241)</f>
        <v>50000</v>
      </c>
      <c r="Y240" s="337" t="n">
        <f aca="false">SUM(Y241)</f>
        <v>50000</v>
      </c>
      <c r="Z240" s="337" t="n">
        <f aca="false">SUM(Z241)</f>
        <v>50000</v>
      </c>
      <c r="AA240" s="337" t="n">
        <f aca="false">SUM(AA241)</f>
        <v>50000</v>
      </c>
      <c r="AB240" s="337" t="n">
        <f aca="false">SUM(AB241)</f>
        <v>7230.75</v>
      </c>
      <c r="AC240" s="337" t="n">
        <f aca="false">SUM(AC241)</f>
        <v>50000</v>
      </c>
      <c r="AD240" s="337" t="n">
        <f aca="false">SUM(AD241)</f>
        <v>50000</v>
      </c>
      <c r="AE240" s="337" t="n">
        <f aca="false">SUM(AE241)</f>
        <v>0</v>
      </c>
      <c r="AF240" s="337" t="n">
        <f aca="false">SUM(AF241)</f>
        <v>0</v>
      </c>
      <c r="AG240" s="337" t="n">
        <f aca="false">SUM(AG241)</f>
        <v>50000</v>
      </c>
      <c r="AH240" s="337" t="n">
        <f aca="false">SUM(AH241)</f>
        <v>8325</v>
      </c>
      <c r="AI240" s="337" t="n">
        <f aca="false">SUM(AI241)</f>
        <v>50000</v>
      </c>
      <c r="AJ240" s="337" t="n">
        <f aca="false">SUM(AJ241)</f>
        <v>0</v>
      </c>
      <c r="AK240" s="337" t="n">
        <f aca="false">SUM(AK241)</f>
        <v>50000</v>
      </c>
      <c r="AL240" s="337" t="n">
        <f aca="false">SUM(AL241)</f>
        <v>0</v>
      </c>
      <c r="AM240" s="337" t="n">
        <f aca="false">SUM(AM241)</f>
        <v>0</v>
      </c>
      <c r="AN240" s="337" t="n">
        <f aca="false">SUM(AN241)</f>
        <v>50000</v>
      </c>
      <c r="AO240" s="306" t="n">
        <f aca="false">SUM(AN240/$AN$2)</f>
        <v>6636.1404207313</v>
      </c>
      <c r="AP240" s="337" t="n">
        <f aca="false">SUM(AP241)</f>
        <v>100000</v>
      </c>
      <c r="AQ240" s="337" t="n">
        <f aca="false">SUM(AQ241)</f>
        <v>0</v>
      </c>
      <c r="AR240" s="306" t="n">
        <f aca="false">SUM(AP240/$AN$2)</f>
        <v>13272.2808414626</v>
      </c>
      <c r="AS240" s="306"/>
      <c r="AT240" s="306" t="n">
        <f aca="false">SUM(AT241)</f>
        <v>153.18</v>
      </c>
      <c r="AU240" s="306" t="n">
        <f aca="false">SUM(AU241)</f>
        <v>0</v>
      </c>
      <c r="AV240" s="306" t="n">
        <f aca="false">SUM(AV241)</f>
        <v>0</v>
      </c>
      <c r="AW240" s="306" t="n">
        <f aca="false">SUM(AR240+AU240-AV240)</f>
        <v>13272.2808414626</v>
      </c>
      <c r="AX240" s="338"/>
      <c r="AY240" s="338"/>
      <c r="AZ240" s="338"/>
      <c r="BA240" s="338"/>
      <c r="BB240" s="338"/>
      <c r="BC240" s="338"/>
      <c r="BD240" s="338" t="n">
        <f aca="false">SUM(AX240+AY240+AZ240+BA240+BB240+BC240)</f>
        <v>0</v>
      </c>
      <c r="BE240" s="338" t="n">
        <f aca="false">SUM(AW240-BD240)</f>
        <v>13272.2808414626</v>
      </c>
      <c r="BF240" s="338" t="n">
        <f aca="false">SUM(BE240-AW240)</f>
        <v>0</v>
      </c>
      <c r="BG240" s="338" t="n">
        <f aca="false">SUM(BG245)</f>
        <v>2805.68</v>
      </c>
      <c r="BH240" s="338" t="n">
        <f aca="false">SUM(BH245)</f>
        <v>137.58</v>
      </c>
      <c r="BI240" s="338" t="n">
        <f aca="false">SUM(BI245)</f>
        <v>7000</v>
      </c>
      <c r="BJ240" s="338" t="n">
        <f aca="false">SUM(BJ245)</f>
        <v>42.1</v>
      </c>
      <c r="BK240" s="338" t="n">
        <f aca="false">SUM(BK245)</f>
        <v>0</v>
      </c>
      <c r="BL240" s="338" t="n">
        <f aca="false">SUM(BL245)</f>
        <v>0</v>
      </c>
      <c r="BM240" s="307" t="n">
        <f aca="false">SUM(BJ240/BI240*100)</f>
        <v>0.601428571428571</v>
      </c>
    </row>
    <row r="241" customFormat="false" ht="12.75" hidden="true" customHeight="false" outlineLevel="0" collapsed="false">
      <c r="A241" s="333"/>
      <c r="B241" s="334"/>
      <c r="C241" s="334"/>
      <c r="D241" s="334"/>
      <c r="E241" s="334"/>
      <c r="F241" s="334"/>
      <c r="G241" s="334"/>
      <c r="H241" s="334"/>
      <c r="I241" s="335" t="s">
        <v>723</v>
      </c>
      <c r="J241" s="336"/>
      <c r="K241" s="337" t="n">
        <f aca="false">SUM(K245)</f>
        <v>170587.68</v>
      </c>
      <c r="L241" s="337" t="n">
        <f aca="false">SUM(L245)</f>
        <v>30000</v>
      </c>
      <c r="M241" s="337" t="n">
        <f aca="false">SUM(M245)</f>
        <v>30000</v>
      </c>
      <c r="N241" s="337" t="n">
        <f aca="false">SUM(N245)</f>
        <v>15000</v>
      </c>
      <c r="O241" s="337" t="n">
        <f aca="false">SUM(O245)</f>
        <v>15000</v>
      </c>
      <c r="P241" s="337" t="n">
        <f aca="false">SUM(P245)</f>
        <v>13000</v>
      </c>
      <c r="Q241" s="337" t="n">
        <f aca="false">SUM(Q245)</f>
        <v>13000</v>
      </c>
      <c r="R241" s="337" t="n">
        <f aca="false">SUM(R245)</f>
        <v>0</v>
      </c>
      <c r="S241" s="337" t="n">
        <f aca="false">SUM(S245)</f>
        <v>13000</v>
      </c>
      <c r="T241" s="337" t="n">
        <f aca="false">SUM(T245)</f>
        <v>0</v>
      </c>
      <c r="U241" s="337" t="n">
        <f aca="false">SUM(U245)</f>
        <v>0</v>
      </c>
      <c r="V241" s="337" t="n">
        <f aca="false">SUM(V245)</f>
        <v>100</v>
      </c>
      <c r="W241" s="337" t="n">
        <f aca="false">SUM(W245)</f>
        <v>15000</v>
      </c>
      <c r="X241" s="337" t="n">
        <f aca="false">SUM(X245)</f>
        <v>50000</v>
      </c>
      <c r="Y241" s="337" t="n">
        <f aca="false">SUM(Y245)</f>
        <v>50000</v>
      </c>
      <c r="Z241" s="337" t="n">
        <f aca="false">SUM(Z245)</f>
        <v>50000</v>
      </c>
      <c r="AA241" s="337" t="n">
        <f aca="false">SUM(AA245)</f>
        <v>50000</v>
      </c>
      <c r="AB241" s="337" t="n">
        <f aca="false">SUM(AB245)</f>
        <v>7230.75</v>
      </c>
      <c r="AC241" s="337" t="n">
        <f aca="false">SUM(AC245)</f>
        <v>50000</v>
      </c>
      <c r="AD241" s="337" t="n">
        <f aca="false">SUM(AD245)</f>
        <v>50000</v>
      </c>
      <c r="AE241" s="337" t="n">
        <f aca="false">SUM(AE245)</f>
        <v>0</v>
      </c>
      <c r="AF241" s="337" t="n">
        <f aca="false">SUM(AF245)</f>
        <v>0</v>
      </c>
      <c r="AG241" s="337" t="n">
        <f aca="false">SUM(AG245)</f>
        <v>50000</v>
      </c>
      <c r="AH241" s="337" t="n">
        <f aca="false">SUM(AH245)</f>
        <v>8325</v>
      </c>
      <c r="AI241" s="337" t="n">
        <f aca="false">SUM(AI245)</f>
        <v>50000</v>
      </c>
      <c r="AJ241" s="337" t="n">
        <f aca="false">SUM(AJ245)</f>
        <v>0</v>
      </c>
      <c r="AK241" s="337" t="n">
        <f aca="false">SUM(AK245)</f>
        <v>50000</v>
      </c>
      <c r="AL241" s="337" t="n">
        <f aca="false">SUM(AL245)</f>
        <v>0</v>
      </c>
      <c r="AM241" s="337" t="n">
        <f aca="false">SUM(AM245)</f>
        <v>0</v>
      </c>
      <c r="AN241" s="337" t="n">
        <f aca="false">SUM(AN245)</f>
        <v>50000</v>
      </c>
      <c r="AO241" s="306" t="n">
        <f aca="false">SUM(AN241/$AN$2)</f>
        <v>6636.1404207313</v>
      </c>
      <c r="AP241" s="337" t="n">
        <f aca="false">SUM(AP245)</f>
        <v>100000</v>
      </c>
      <c r="AQ241" s="337" t="n">
        <f aca="false">SUM(AQ245)</f>
        <v>0</v>
      </c>
      <c r="AR241" s="306" t="n">
        <f aca="false">SUM(AP241/$AN$2)</f>
        <v>13272.2808414626</v>
      </c>
      <c r="AS241" s="306"/>
      <c r="AT241" s="306" t="n">
        <f aca="false">SUM(AT245)</f>
        <v>153.18</v>
      </c>
      <c r="AU241" s="306" t="n">
        <f aca="false">SUM(AU245)</f>
        <v>0</v>
      </c>
      <c r="AV241" s="306" t="n">
        <f aca="false">SUM(AV245)</f>
        <v>0</v>
      </c>
      <c r="AW241" s="306" t="n">
        <f aca="false">SUM(AR241+AU241-AV241)</f>
        <v>13272.2808414626</v>
      </c>
      <c r="AX241" s="338"/>
      <c r="AY241" s="338"/>
      <c r="AZ241" s="338"/>
      <c r="BA241" s="338"/>
      <c r="BB241" s="338"/>
      <c r="BC241" s="338"/>
      <c r="BD241" s="338" t="n">
        <f aca="false">SUM(AX241+AY241+AZ241+BA241+BB241+BC241)</f>
        <v>0</v>
      </c>
      <c r="BE241" s="338" t="n">
        <f aca="false">SUM(AW241-BD241)</f>
        <v>13272.2808414626</v>
      </c>
      <c r="BF241" s="338" t="n">
        <f aca="false">SUM(BE241-AW241)</f>
        <v>0</v>
      </c>
      <c r="BG241" s="338"/>
      <c r="BH241" s="338" t="n">
        <f aca="false">SUM(BH242:BH244)</f>
        <v>7000</v>
      </c>
      <c r="BI241" s="338" t="n">
        <f aca="false">SUM(BI242:BI244)</f>
        <v>7000</v>
      </c>
      <c r="BJ241" s="338" t="n">
        <f aca="false">SUM(BJ242:BJ244)</f>
        <v>42.1</v>
      </c>
      <c r="BK241" s="338" t="n">
        <f aca="false">SUM(BK242:BK244)</f>
        <v>8000</v>
      </c>
      <c r="BL241" s="338" t="n">
        <f aca="false">SUM(BL242:BL244)</f>
        <v>8000</v>
      </c>
      <c r="BM241" s="307" t="n">
        <f aca="false">SUM(BJ241/BI241*100)</f>
        <v>0.601428571428571</v>
      </c>
    </row>
    <row r="242" customFormat="false" ht="12.75" hidden="true" customHeight="false" outlineLevel="0" collapsed="false">
      <c r="A242" s="333"/>
      <c r="B242" s="334" t="s">
        <v>554</v>
      </c>
      <c r="C242" s="334"/>
      <c r="D242" s="334"/>
      <c r="E242" s="334"/>
      <c r="F242" s="334"/>
      <c r="G242" s="334"/>
      <c r="H242" s="334"/>
      <c r="I242" s="339" t="s">
        <v>558</v>
      </c>
      <c r="J242" s="336" t="s">
        <v>559</v>
      </c>
      <c r="K242" s="337"/>
      <c r="L242" s="337"/>
      <c r="M242" s="337"/>
      <c r="N242" s="337"/>
      <c r="O242" s="337"/>
      <c r="P242" s="337"/>
      <c r="Q242" s="337"/>
      <c r="R242" s="337"/>
      <c r="S242" s="337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  <c r="AL242" s="337"/>
      <c r="AM242" s="337"/>
      <c r="AN242" s="337"/>
      <c r="AO242" s="306"/>
      <c r="AP242" s="337"/>
      <c r="AQ242" s="337"/>
      <c r="AR242" s="306"/>
      <c r="AS242" s="306"/>
      <c r="AT242" s="306"/>
      <c r="AU242" s="306"/>
      <c r="AV242" s="306"/>
      <c r="AW242" s="306" t="n">
        <v>985.66</v>
      </c>
      <c r="AX242" s="338"/>
      <c r="AY242" s="338"/>
      <c r="AZ242" s="338"/>
      <c r="BA242" s="338"/>
      <c r="BB242" s="338"/>
      <c r="BC242" s="338"/>
      <c r="BD242" s="338"/>
      <c r="BE242" s="338"/>
      <c r="BF242" s="338"/>
      <c r="BG242" s="338"/>
      <c r="BH242" s="338" t="n">
        <v>0</v>
      </c>
      <c r="BI242" s="338" t="n">
        <v>0</v>
      </c>
      <c r="BJ242" s="338" t="n">
        <v>42.1</v>
      </c>
      <c r="BK242" s="338"/>
      <c r="BL242" s="338"/>
      <c r="BM242" s="307" t="n">
        <v>0</v>
      </c>
    </row>
    <row r="243" customFormat="false" ht="12.75" hidden="true" customHeight="false" outlineLevel="0" collapsed="false">
      <c r="A243" s="333"/>
      <c r="B243" s="334" t="s">
        <v>554</v>
      </c>
      <c r="C243" s="334"/>
      <c r="D243" s="334"/>
      <c r="E243" s="334"/>
      <c r="F243" s="334"/>
      <c r="G243" s="334"/>
      <c r="H243" s="334"/>
      <c r="I243" s="339" t="s">
        <v>638</v>
      </c>
      <c r="J243" s="336" t="s">
        <v>48</v>
      </c>
      <c r="K243" s="337"/>
      <c r="L243" s="337"/>
      <c r="M243" s="337"/>
      <c r="N243" s="337"/>
      <c r="O243" s="337"/>
      <c r="P243" s="337"/>
      <c r="Q243" s="337"/>
      <c r="R243" s="337"/>
      <c r="S243" s="337"/>
      <c r="T243" s="337"/>
      <c r="U243" s="337"/>
      <c r="V243" s="337"/>
      <c r="W243" s="337"/>
      <c r="X243" s="337"/>
      <c r="Y243" s="337"/>
      <c r="Z243" s="337"/>
      <c r="AA243" s="337"/>
      <c r="AB243" s="337"/>
      <c r="AC243" s="337"/>
      <c r="AD243" s="337"/>
      <c r="AE243" s="337"/>
      <c r="AF243" s="337"/>
      <c r="AG243" s="337"/>
      <c r="AH243" s="337"/>
      <c r="AI243" s="337"/>
      <c r="AJ243" s="337"/>
      <c r="AK243" s="337"/>
      <c r="AL243" s="337"/>
      <c r="AM243" s="337"/>
      <c r="AN243" s="337"/>
      <c r="AO243" s="306"/>
      <c r="AP243" s="337"/>
      <c r="AQ243" s="337"/>
      <c r="AR243" s="306"/>
      <c r="AS243" s="306"/>
      <c r="AT243" s="306"/>
      <c r="AU243" s="306"/>
      <c r="AV243" s="306"/>
      <c r="AW243" s="306" t="n">
        <v>12286.62</v>
      </c>
      <c r="AX243" s="338"/>
      <c r="AY243" s="338"/>
      <c r="AZ243" s="338"/>
      <c r="BA243" s="338"/>
      <c r="BB243" s="338"/>
      <c r="BC243" s="338"/>
      <c r="BD243" s="338"/>
      <c r="BE243" s="338"/>
      <c r="BF243" s="338"/>
      <c r="BG243" s="338"/>
      <c r="BH243" s="338" t="n">
        <v>0</v>
      </c>
      <c r="BI243" s="338" t="n">
        <v>0</v>
      </c>
      <c r="BJ243" s="338"/>
      <c r="BK243" s="338"/>
      <c r="BL243" s="338"/>
      <c r="BM243" s="307" t="n">
        <v>0</v>
      </c>
    </row>
    <row r="244" customFormat="false" ht="12.75" hidden="true" customHeight="false" outlineLevel="0" collapsed="false">
      <c r="A244" s="333"/>
      <c r="B244" s="334" t="s">
        <v>554</v>
      </c>
      <c r="C244" s="334"/>
      <c r="D244" s="334"/>
      <c r="E244" s="334"/>
      <c r="F244" s="334"/>
      <c r="G244" s="334"/>
      <c r="H244" s="334"/>
      <c r="I244" s="339" t="s">
        <v>555</v>
      </c>
      <c r="J244" s="336" t="s">
        <v>39</v>
      </c>
      <c r="K244" s="337"/>
      <c r="L244" s="337"/>
      <c r="M244" s="337"/>
      <c r="N244" s="337"/>
      <c r="O244" s="337"/>
      <c r="P244" s="337"/>
      <c r="Q244" s="337"/>
      <c r="R244" s="337"/>
      <c r="S244" s="337"/>
      <c r="T244" s="337"/>
      <c r="U244" s="337"/>
      <c r="V244" s="337"/>
      <c r="W244" s="337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337"/>
      <c r="AO244" s="306" t="n">
        <f aca="false">SUM(AN244/$AN$2)</f>
        <v>0</v>
      </c>
      <c r="AP244" s="337" t="n">
        <v>100000</v>
      </c>
      <c r="AQ244" s="337"/>
      <c r="AR244" s="306" t="n">
        <f aca="false">SUM(AP244/$AN$2)</f>
        <v>13272.2808414626</v>
      </c>
      <c r="AS244" s="306"/>
      <c r="AT244" s="306" t="n">
        <v>100000</v>
      </c>
      <c r="AU244" s="306" t="n">
        <v>100000</v>
      </c>
      <c r="AV244" s="306" t="n">
        <v>100000</v>
      </c>
      <c r="AW244" s="306" t="n">
        <f aca="false">SUM(AR244+AU244-AV244)</f>
        <v>13272.2808414626</v>
      </c>
      <c r="AX244" s="338"/>
      <c r="AY244" s="338"/>
      <c r="AZ244" s="338"/>
      <c r="BA244" s="338"/>
      <c r="BB244" s="338"/>
      <c r="BC244" s="338"/>
      <c r="BD244" s="338" t="n">
        <f aca="false">SUM(AX244+AY244+AZ244+BA244+BB244+BC244)</f>
        <v>0</v>
      </c>
      <c r="BE244" s="338" t="n">
        <f aca="false">SUM(AW244-BD244)</f>
        <v>13272.2808414626</v>
      </c>
      <c r="BF244" s="338" t="n">
        <f aca="false">SUM(BE244-AW244)</f>
        <v>0</v>
      </c>
      <c r="BG244" s="338"/>
      <c r="BH244" s="338" t="n">
        <v>7000</v>
      </c>
      <c r="BI244" s="338" t="n">
        <v>7000</v>
      </c>
      <c r="BJ244" s="338"/>
      <c r="BK244" s="338" t="n">
        <v>8000</v>
      </c>
      <c r="BL244" s="338" t="n">
        <v>8000</v>
      </c>
      <c r="BM244" s="307" t="n">
        <f aca="false">SUM(BJ244/BI244*100)</f>
        <v>0</v>
      </c>
    </row>
    <row r="245" customFormat="false" ht="12.75" hidden="true" customHeight="false" outlineLevel="0" collapsed="false">
      <c r="A245" s="308"/>
      <c r="B245" s="303"/>
      <c r="C245" s="303"/>
      <c r="D245" s="303"/>
      <c r="E245" s="303"/>
      <c r="F245" s="303"/>
      <c r="G245" s="303"/>
      <c r="H245" s="303"/>
      <c r="I245" s="304" t="n">
        <v>3</v>
      </c>
      <c r="J245" s="305" t="s">
        <v>234</v>
      </c>
      <c r="K245" s="306" t="n">
        <f aca="false">SUM(K246)</f>
        <v>170587.68</v>
      </c>
      <c r="L245" s="306" t="n">
        <f aca="false">SUM(L246)</f>
        <v>30000</v>
      </c>
      <c r="M245" s="306" t="n">
        <f aca="false">SUM(M246)</f>
        <v>30000</v>
      </c>
      <c r="N245" s="306" t="n">
        <f aca="false">SUM(N246)</f>
        <v>15000</v>
      </c>
      <c r="O245" s="306" t="n">
        <f aca="false">SUM(O246)</f>
        <v>15000</v>
      </c>
      <c r="P245" s="306" t="n">
        <f aca="false">SUM(P246)</f>
        <v>13000</v>
      </c>
      <c r="Q245" s="306" t="n">
        <f aca="false">SUM(Q246)</f>
        <v>13000</v>
      </c>
      <c r="R245" s="306" t="n">
        <f aca="false">SUM(R246)</f>
        <v>0</v>
      </c>
      <c r="S245" s="306" t="n">
        <f aca="false">SUM(S246)</f>
        <v>13000</v>
      </c>
      <c r="T245" s="306" t="n">
        <f aca="false">SUM(T246)</f>
        <v>0</v>
      </c>
      <c r="U245" s="306" t="n">
        <f aca="false">SUM(U246)</f>
        <v>0</v>
      </c>
      <c r="V245" s="306" t="n">
        <f aca="false">SUM(V246)</f>
        <v>100</v>
      </c>
      <c r="W245" s="306" t="n">
        <f aca="false">SUM(W246)</f>
        <v>15000</v>
      </c>
      <c r="X245" s="306" t="n">
        <f aca="false">SUM(X246)</f>
        <v>50000</v>
      </c>
      <c r="Y245" s="306" t="n">
        <f aca="false">SUM(Y246)</f>
        <v>50000</v>
      </c>
      <c r="Z245" s="306" t="n">
        <f aca="false">SUM(Z246)</f>
        <v>50000</v>
      </c>
      <c r="AA245" s="306" t="n">
        <f aca="false">SUM(AA246)</f>
        <v>50000</v>
      </c>
      <c r="AB245" s="306" t="n">
        <f aca="false">SUM(AB246)</f>
        <v>7230.75</v>
      </c>
      <c r="AC245" s="306" t="n">
        <f aca="false">SUM(AC246)</f>
        <v>50000</v>
      </c>
      <c r="AD245" s="306" t="n">
        <f aca="false">SUM(AD246)</f>
        <v>50000</v>
      </c>
      <c r="AE245" s="306" t="n">
        <f aca="false">SUM(AE246)</f>
        <v>0</v>
      </c>
      <c r="AF245" s="306" t="n">
        <f aca="false">SUM(AF246)</f>
        <v>0</v>
      </c>
      <c r="AG245" s="306" t="n">
        <f aca="false">SUM(AG246)</f>
        <v>50000</v>
      </c>
      <c r="AH245" s="306" t="n">
        <f aca="false">SUM(AH246)</f>
        <v>8325</v>
      </c>
      <c r="AI245" s="306" t="n">
        <f aca="false">SUM(AI246)</f>
        <v>50000</v>
      </c>
      <c r="AJ245" s="306" t="n">
        <f aca="false">SUM(AJ246)</f>
        <v>0</v>
      </c>
      <c r="AK245" s="306" t="n">
        <f aca="false">SUM(AK246)</f>
        <v>50000</v>
      </c>
      <c r="AL245" s="306" t="n">
        <f aca="false">SUM(AL246)</f>
        <v>0</v>
      </c>
      <c r="AM245" s="306" t="n">
        <f aca="false">SUM(AM246)</f>
        <v>0</v>
      </c>
      <c r="AN245" s="306" t="n">
        <f aca="false">SUM(AN246)</f>
        <v>50000</v>
      </c>
      <c r="AO245" s="306" t="n">
        <f aca="false">SUM(AN245/$AN$2)</f>
        <v>6636.1404207313</v>
      </c>
      <c r="AP245" s="306" t="n">
        <f aca="false">SUM(AP246)</f>
        <v>100000</v>
      </c>
      <c r="AQ245" s="306" t="n">
        <f aca="false">SUM(AQ246)</f>
        <v>0</v>
      </c>
      <c r="AR245" s="306" t="n">
        <f aca="false">SUM(AP245/$AN$2)</f>
        <v>13272.2808414626</v>
      </c>
      <c r="AS245" s="306"/>
      <c r="AT245" s="306" t="n">
        <f aca="false">SUM(AT246)</f>
        <v>153.18</v>
      </c>
      <c r="AU245" s="306" t="n">
        <f aca="false">SUM(AU246)</f>
        <v>0</v>
      </c>
      <c r="AV245" s="306" t="n">
        <f aca="false">SUM(AV246)</f>
        <v>0</v>
      </c>
      <c r="AW245" s="306" t="n">
        <f aca="false">SUM(AR245+AU245-AV245)</f>
        <v>13272.2808414626</v>
      </c>
      <c r="AX245" s="338"/>
      <c r="AY245" s="338"/>
      <c r="AZ245" s="338"/>
      <c r="BA245" s="338"/>
      <c r="BB245" s="338"/>
      <c r="BC245" s="338"/>
      <c r="BD245" s="338" t="n">
        <f aca="false">SUM(AX245+AY245+AZ245+BA245+BB245+BC245)</f>
        <v>0</v>
      </c>
      <c r="BE245" s="338" t="n">
        <f aca="false">SUM(AW245-BD245)</f>
        <v>13272.2808414626</v>
      </c>
      <c r="BF245" s="338" t="n">
        <f aca="false">SUM(BE245-AW245)</f>
        <v>0</v>
      </c>
      <c r="BG245" s="338" t="n">
        <f aca="false">SUM(BG246)</f>
        <v>2805.68</v>
      </c>
      <c r="BH245" s="338" t="n">
        <f aca="false">SUM(BH246)</f>
        <v>137.58</v>
      </c>
      <c r="BI245" s="338" t="n">
        <f aca="false">SUM(BI246)</f>
        <v>7000</v>
      </c>
      <c r="BJ245" s="338" t="n">
        <f aca="false">SUM(BJ246)</f>
        <v>42.1</v>
      </c>
      <c r="BK245" s="338" t="n">
        <f aca="false">SUM(BK246)</f>
        <v>0</v>
      </c>
      <c r="BL245" s="338" t="n">
        <f aca="false">SUM(BL246)</f>
        <v>0</v>
      </c>
      <c r="BM245" s="307" t="n">
        <f aca="false">SUM(BJ245/BI245*100)</f>
        <v>0.601428571428571</v>
      </c>
    </row>
    <row r="246" customFormat="false" ht="12.75" hidden="true" customHeight="false" outlineLevel="0" collapsed="false">
      <c r="A246" s="308"/>
      <c r="B246" s="303" t="s">
        <v>724</v>
      </c>
      <c r="C246" s="303"/>
      <c r="D246" s="303"/>
      <c r="E246" s="303"/>
      <c r="F246" s="303"/>
      <c r="G246" s="303"/>
      <c r="H246" s="303"/>
      <c r="I246" s="304" t="n">
        <v>32</v>
      </c>
      <c r="J246" s="305" t="s">
        <v>257</v>
      </c>
      <c r="K246" s="306" t="n">
        <f aca="false">SUM(K247)</f>
        <v>170587.68</v>
      </c>
      <c r="L246" s="306" t="n">
        <f aca="false">SUM(L247)</f>
        <v>30000</v>
      </c>
      <c r="M246" s="306" t="n">
        <f aca="false">SUM(M247)</f>
        <v>30000</v>
      </c>
      <c r="N246" s="306" t="n">
        <f aca="false">SUM(N247)</f>
        <v>15000</v>
      </c>
      <c r="O246" s="306" t="n">
        <f aca="false">SUM(O247)</f>
        <v>15000</v>
      </c>
      <c r="P246" s="306" t="n">
        <f aca="false">SUM(P247)</f>
        <v>13000</v>
      </c>
      <c r="Q246" s="306" t="n">
        <f aca="false">SUM(Q247)</f>
        <v>13000</v>
      </c>
      <c r="R246" s="306" t="n">
        <f aca="false">SUM(R247)</f>
        <v>0</v>
      </c>
      <c r="S246" s="306" t="n">
        <f aca="false">SUM(S247)</f>
        <v>13000</v>
      </c>
      <c r="T246" s="306" t="n">
        <f aca="false">SUM(T247)</f>
        <v>0</v>
      </c>
      <c r="U246" s="306" t="n">
        <f aca="false">SUM(U247)</f>
        <v>0</v>
      </c>
      <c r="V246" s="306" t="n">
        <f aca="false">SUM(V247)</f>
        <v>100</v>
      </c>
      <c r="W246" s="306" t="n">
        <f aca="false">SUM(W247)</f>
        <v>15000</v>
      </c>
      <c r="X246" s="306" t="n">
        <f aca="false">SUM(X247)</f>
        <v>50000</v>
      </c>
      <c r="Y246" s="306" t="n">
        <f aca="false">SUM(Y247+Y249)</f>
        <v>50000</v>
      </c>
      <c r="Z246" s="306" t="n">
        <f aca="false">SUM(Z247+Z249)</f>
        <v>50000</v>
      </c>
      <c r="AA246" s="306" t="n">
        <f aca="false">SUM(AA247+AA249)</f>
        <v>50000</v>
      </c>
      <c r="AB246" s="306" t="n">
        <f aca="false">SUM(AB247+AB249)</f>
        <v>7230.75</v>
      </c>
      <c r="AC246" s="306" t="n">
        <f aca="false">SUM(AC247+AC249)</f>
        <v>50000</v>
      </c>
      <c r="AD246" s="306" t="n">
        <f aca="false">SUM(AD247+AD249)</f>
        <v>50000</v>
      </c>
      <c r="AE246" s="306" t="n">
        <f aca="false">SUM(AE247+AE249)</f>
        <v>0</v>
      </c>
      <c r="AF246" s="306" t="n">
        <f aca="false">SUM(AF247+AF249)</f>
        <v>0</v>
      </c>
      <c r="AG246" s="306" t="n">
        <f aca="false">SUM(AG247+AG249)</f>
        <v>50000</v>
      </c>
      <c r="AH246" s="306" t="n">
        <f aca="false">SUM(AH247+AH249)</f>
        <v>8325</v>
      </c>
      <c r="AI246" s="306" t="n">
        <f aca="false">SUM(AI247+AI249)</f>
        <v>50000</v>
      </c>
      <c r="AJ246" s="306" t="n">
        <f aca="false">SUM(AJ247+AJ249)</f>
        <v>0</v>
      </c>
      <c r="AK246" s="306" t="n">
        <f aca="false">SUM(AK247+AK249)</f>
        <v>50000</v>
      </c>
      <c r="AL246" s="306" t="n">
        <f aca="false">SUM(AL247+AL249)</f>
        <v>0</v>
      </c>
      <c r="AM246" s="306" t="n">
        <f aca="false">SUM(AM247+AM249)</f>
        <v>0</v>
      </c>
      <c r="AN246" s="306" t="n">
        <f aca="false">SUM(AN247+AN249)</f>
        <v>50000</v>
      </c>
      <c r="AO246" s="306" t="n">
        <f aca="false">SUM(AN246/$AN$2)</f>
        <v>6636.1404207313</v>
      </c>
      <c r="AP246" s="306" t="n">
        <f aca="false">SUM(AP247+AP249)</f>
        <v>100000</v>
      </c>
      <c r="AQ246" s="306"/>
      <c r="AR246" s="306" t="n">
        <f aca="false">SUM(AP246/$AN$2)</f>
        <v>13272.2808414626</v>
      </c>
      <c r="AS246" s="306"/>
      <c r="AT246" s="306" t="n">
        <f aca="false">SUM(AT247+AT249)</f>
        <v>153.18</v>
      </c>
      <c r="AU246" s="306" t="n">
        <f aca="false">SUM(AU247+AU249)</f>
        <v>0</v>
      </c>
      <c r="AV246" s="306" t="n">
        <f aca="false">SUM(AV247+AV249)</f>
        <v>0</v>
      </c>
      <c r="AW246" s="306" t="n">
        <f aca="false">SUM(AR246+AU246-AV246)</f>
        <v>13272.2808414626</v>
      </c>
      <c r="AX246" s="338"/>
      <c r="AY246" s="338"/>
      <c r="AZ246" s="338"/>
      <c r="BA246" s="338"/>
      <c r="BB246" s="338"/>
      <c r="BC246" s="338"/>
      <c r="BD246" s="338" t="n">
        <f aca="false">SUM(AX246+AY246+AZ246+BA246+BB246+BC246)</f>
        <v>0</v>
      </c>
      <c r="BE246" s="338" t="n">
        <f aca="false">SUM(AW246-BD246)</f>
        <v>13272.2808414626</v>
      </c>
      <c r="BF246" s="338" t="n">
        <f aca="false">SUM(BE246-AW246)</f>
        <v>0</v>
      </c>
      <c r="BG246" s="338" t="n">
        <f aca="false">SUM(BG249)</f>
        <v>2805.68</v>
      </c>
      <c r="BH246" s="338" t="n">
        <f aca="false">SUM(BH249)</f>
        <v>137.58</v>
      </c>
      <c r="BI246" s="338" t="n">
        <f aca="false">SUM(BI249)</f>
        <v>7000</v>
      </c>
      <c r="BJ246" s="338" t="n">
        <f aca="false">SUM(BJ249)</f>
        <v>42.1</v>
      </c>
      <c r="BK246" s="338" t="n">
        <f aca="false">SUM(BK249)</f>
        <v>0</v>
      </c>
      <c r="BL246" s="338" t="n">
        <f aca="false">SUM(BL249)</f>
        <v>0</v>
      </c>
      <c r="BM246" s="307" t="n">
        <f aca="false">SUM(BJ246/BI246*100)</f>
        <v>0.601428571428571</v>
      </c>
    </row>
    <row r="247" customFormat="false" ht="12.75" hidden="true" customHeight="false" outlineLevel="0" collapsed="false">
      <c r="A247" s="333"/>
      <c r="B247" s="334"/>
      <c r="C247" s="334"/>
      <c r="D247" s="334"/>
      <c r="E247" s="334"/>
      <c r="F247" s="334"/>
      <c r="G247" s="334"/>
      <c r="H247" s="334"/>
      <c r="I247" s="335" t="n">
        <v>322</v>
      </c>
      <c r="J247" s="336" t="s">
        <v>725</v>
      </c>
      <c r="K247" s="337" t="n">
        <f aca="false">SUM(K250)</f>
        <v>170587.68</v>
      </c>
      <c r="L247" s="337" t="n">
        <f aca="false">SUM(L250)</f>
        <v>30000</v>
      </c>
      <c r="M247" s="337" t="n">
        <f aca="false">SUM(M250)</f>
        <v>30000</v>
      </c>
      <c r="N247" s="337" t="n">
        <f aca="false">SUM(N250)</f>
        <v>15000</v>
      </c>
      <c r="O247" s="337" t="n">
        <f aca="false">SUM(O250)</f>
        <v>15000</v>
      </c>
      <c r="P247" s="337" t="n">
        <f aca="false">SUM(P250)</f>
        <v>13000</v>
      </c>
      <c r="Q247" s="337" t="n">
        <f aca="false">SUM(Q250)</f>
        <v>13000</v>
      </c>
      <c r="R247" s="337" t="n">
        <f aca="false">SUM(R250)</f>
        <v>0</v>
      </c>
      <c r="S247" s="337" t="n">
        <f aca="false">SUM(S250)</f>
        <v>13000</v>
      </c>
      <c r="T247" s="337" t="n">
        <f aca="false">SUM(T250)</f>
        <v>0</v>
      </c>
      <c r="U247" s="337" t="n">
        <f aca="false">SUM(U250)</f>
        <v>0</v>
      </c>
      <c r="V247" s="337" t="n">
        <f aca="false">SUM(V250)</f>
        <v>100</v>
      </c>
      <c r="W247" s="337" t="n">
        <f aca="false">SUM(W250)</f>
        <v>15000</v>
      </c>
      <c r="X247" s="337" t="n">
        <f aca="false">SUM(X250)</f>
        <v>50000</v>
      </c>
      <c r="Y247" s="337" t="n">
        <f aca="false">SUM(Y248)</f>
        <v>0</v>
      </c>
      <c r="Z247" s="337" t="n">
        <f aca="false">SUM(Z248)</f>
        <v>0</v>
      </c>
      <c r="AA247" s="337" t="n">
        <v>0</v>
      </c>
      <c r="AB247" s="337" t="n">
        <f aca="false">SUM(AB248)</f>
        <v>3818.25</v>
      </c>
      <c r="AC247" s="337" t="n">
        <v>0</v>
      </c>
      <c r="AD247" s="337"/>
      <c r="AE247" s="337"/>
      <c r="AF247" s="337"/>
      <c r="AG247" s="340" t="n">
        <f aca="false">SUM(AC247+AE247-AF247)</f>
        <v>0</v>
      </c>
      <c r="AH247" s="337"/>
      <c r="AI247" s="337"/>
      <c r="AJ247" s="338"/>
      <c r="AK247" s="337"/>
      <c r="AL247" s="337"/>
      <c r="AM247" s="337"/>
      <c r="AN247" s="338" t="n">
        <f aca="false">SUM(AK247+AL247-AM247)</f>
        <v>0</v>
      </c>
      <c r="AO247" s="306" t="n">
        <f aca="false">SUM(AN247/$AN$2)</f>
        <v>0</v>
      </c>
      <c r="AP247" s="338"/>
      <c r="AQ247" s="338"/>
      <c r="AR247" s="306" t="n">
        <f aca="false">SUM(AP247/$AN$2)</f>
        <v>0</v>
      </c>
      <c r="AS247" s="306"/>
      <c r="AT247" s="306"/>
      <c r="AU247" s="306"/>
      <c r="AV247" s="306"/>
      <c r="AW247" s="306" t="n">
        <f aca="false">SUM(AR247+AU247-AV247)</f>
        <v>0</v>
      </c>
      <c r="AX247" s="338"/>
      <c r="AY247" s="338"/>
      <c r="AZ247" s="338"/>
      <c r="BA247" s="338"/>
      <c r="BB247" s="338"/>
      <c r="BC247" s="338"/>
      <c r="BD247" s="338" t="n">
        <f aca="false">SUM(AX247+AY247+AZ247+BA247+BB247+BC247)</f>
        <v>0</v>
      </c>
      <c r="BE247" s="338" t="n">
        <f aca="false">SUM(AW247-BD247)</f>
        <v>0</v>
      </c>
      <c r="BF247" s="338" t="n">
        <f aca="false">SUM(BE247-AW247)</f>
        <v>0</v>
      </c>
      <c r="BG247" s="338"/>
      <c r="BH247" s="338" t="n">
        <v>0</v>
      </c>
      <c r="BI247" s="338" t="n">
        <v>0</v>
      </c>
      <c r="BJ247" s="338"/>
      <c r="BK247" s="338"/>
      <c r="BL247" s="338"/>
      <c r="BM247" s="307" t="n">
        <v>0</v>
      </c>
    </row>
    <row r="248" customFormat="false" ht="12.75" hidden="true" customHeight="false" outlineLevel="0" collapsed="false">
      <c r="A248" s="333"/>
      <c r="B248" s="334"/>
      <c r="C248" s="334"/>
      <c r="D248" s="334"/>
      <c r="E248" s="334"/>
      <c r="F248" s="334"/>
      <c r="G248" s="334"/>
      <c r="H248" s="334"/>
      <c r="I248" s="335" t="n">
        <v>32241</v>
      </c>
      <c r="J248" s="336" t="s">
        <v>726</v>
      </c>
      <c r="K248" s="337"/>
      <c r="L248" s="337"/>
      <c r="M248" s="337"/>
      <c r="N248" s="337"/>
      <c r="O248" s="337"/>
      <c r="P248" s="337"/>
      <c r="Q248" s="337"/>
      <c r="R248" s="337"/>
      <c r="S248" s="337"/>
      <c r="T248" s="337"/>
      <c r="U248" s="337"/>
      <c r="V248" s="306"/>
      <c r="W248" s="337"/>
      <c r="X248" s="337"/>
      <c r="Y248" s="337"/>
      <c r="Z248" s="337"/>
      <c r="AA248" s="337" t="n">
        <v>0</v>
      </c>
      <c r="AB248" s="337" t="n">
        <v>3818.25</v>
      </c>
      <c r="AC248" s="337" t="n">
        <v>0</v>
      </c>
      <c r="AD248" s="337"/>
      <c r="AE248" s="337"/>
      <c r="AF248" s="337"/>
      <c r="AG248" s="340" t="n">
        <f aca="false">SUM(AC248+AE248-AF248)</f>
        <v>0</v>
      </c>
      <c r="AH248" s="337"/>
      <c r="AI248" s="337"/>
      <c r="AJ248" s="338"/>
      <c r="AK248" s="337"/>
      <c r="AL248" s="337"/>
      <c r="AM248" s="337"/>
      <c r="AN248" s="338" t="n">
        <f aca="false">SUM(AK248+AL248-AM248)</f>
        <v>0</v>
      </c>
      <c r="AO248" s="306" t="n">
        <f aca="false">SUM(AN248/$AN$2)</f>
        <v>0</v>
      </c>
      <c r="AP248" s="338"/>
      <c r="AQ248" s="338"/>
      <c r="AR248" s="306" t="n">
        <f aca="false">SUM(AP248/$AN$2)</f>
        <v>0</v>
      </c>
      <c r="AS248" s="306"/>
      <c r="AT248" s="306"/>
      <c r="AU248" s="306"/>
      <c r="AV248" s="306"/>
      <c r="AW248" s="306" t="n">
        <f aca="false">SUM(AR248+AU248-AV248)</f>
        <v>0</v>
      </c>
      <c r="AX248" s="338"/>
      <c r="AY248" s="338"/>
      <c r="AZ248" s="338"/>
      <c r="BA248" s="338"/>
      <c r="BB248" s="338"/>
      <c r="BC248" s="338"/>
      <c r="BD248" s="338" t="n">
        <f aca="false">SUM(AX248+AY248+AZ248+BA248+BB248+BC248)</f>
        <v>0</v>
      </c>
      <c r="BE248" s="338" t="n">
        <f aca="false">SUM(AW248-BD248)</f>
        <v>0</v>
      </c>
      <c r="BF248" s="338" t="n">
        <f aca="false">SUM(BE248-AW248)</f>
        <v>0</v>
      </c>
      <c r="BG248" s="338"/>
      <c r="BH248" s="338" t="n">
        <v>0</v>
      </c>
      <c r="BI248" s="338" t="n">
        <v>0</v>
      </c>
      <c r="BJ248" s="338"/>
      <c r="BK248" s="338"/>
      <c r="BL248" s="338"/>
      <c r="BM248" s="307" t="n">
        <v>0</v>
      </c>
    </row>
    <row r="249" customFormat="false" ht="12.75" hidden="true" customHeight="false" outlineLevel="0" collapsed="false">
      <c r="A249" s="333"/>
      <c r="B249" s="334"/>
      <c r="C249" s="334"/>
      <c r="D249" s="334"/>
      <c r="E249" s="334"/>
      <c r="F249" s="334"/>
      <c r="G249" s="334"/>
      <c r="H249" s="334"/>
      <c r="I249" s="335" t="n">
        <v>323</v>
      </c>
      <c r="J249" s="336" t="s">
        <v>283</v>
      </c>
      <c r="K249" s="337"/>
      <c r="L249" s="337"/>
      <c r="M249" s="337"/>
      <c r="N249" s="337"/>
      <c r="O249" s="337"/>
      <c r="P249" s="337"/>
      <c r="Q249" s="337"/>
      <c r="R249" s="337"/>
      <c r="S249" s="337"/>
      <c r="T249" s="337"/>
      <c r="U249" s="337"/>
      <c r="V249" s="306"/>
      <c r="W249" s="337"/>
      <c r="X249" s="337"/>
      <c r="Y249" s="337" t="n">
        <f aca="false">SUM(Y250)</f>
        <v>50000</v>
      </c>
      <c r="Z249" s="337" t="n">
        <f aca="false">SUM(Z250)</f>
        <v>50000</v>
      </c>
      <c r="AA249" s="337" t="n">
        <f aca="false">SUM(AA250)</f>
        <v>50000</v>
      </c>
      <c r="AB249" s="337" t="n">
        <f aca="false">SUM(AB250)</f>
        <v>3412.5</v>
      </c>
      <c r="AC249" s="337" t="n">
        <f aca="false">SUM(AC250)</f>
        <v>50000</v>
      </c>
      <c r="AD249" s="337" t="n">
        <f aca="false">SUM(AD250)</f>
        <v>50000</v>
      </c>
      <c r="AE249" s="337" t="n">
        <f aca="false">SUM(AE250)</f>
        <v>0</v>
      </c>
      <c r="AF249" s="337" t="n">
        <f aca="false">SUM(AF250)</f>
        <v>0</v>
      </c>
      <c r="AG249" s="337" t="n">
        <f aca="false">SUM(AG250)</f>
        <v>50000</v>
      </c>
      <c r="AH249" s="337" t="n">
        <f aca="false">SUM(AH250)</f>
        <v>8325</v>
      </c>
      <c r="AI249" s="337" t="n">
        <f aca="false">SUM(AI250)</f>
        <v>50000</v>
      </c>
      <c r="AJ249" s="337" t="n">
        <f aca="false">SUM(AJ250)</f>
        <v>0</v>
      </c>
      <c r="AK249" s="337" t="n">
        <f aca="false">SUM(AK250)</f>
        <v>50000</v>
      </c>
      <c r="AL249" s="337" t="n">
        <f aca="false">SUM(AL250)</f>
        <v>0</v>
      </c>
      <c r="AM249" s="337" t="n">
        <f aca="false">SUM(AM250)</f>
        <v>0</v>
      </c>
      <c r="AN249" s="337" t="n">
        <f aca="false">SUM(AN250)</f>
        <v>50000</v>
      </c>
      <c r="AO249" s="306" t="n">
        <f aca="false">SUM(AN249/$AN$2)</f>
        <v>6636.1404207313</v>
      </c>
      <c r="AP249" s="337" t="n">
        <f aca="false">SUM(AP250)</f>
        <v>100000</v>
      </c>
      <c r="AQ249" s="337"/>
      <c r="AR249" s="306" t="n">
        <f aca="false">SUM(AP249/$AN$2)</f>
        <v>13272.2808414626</v>
      </c>
      <c r="AS249" s="306"/>
      <c r="AT249" s="306" t="n">
        <f aca="false">SUM(AT250)</f>
        <v>153.18</v>
      </c>
      <c r="AU249" s="306" t="n">
        <f aca="false">SUM(AU250)</f>
        <v>0</v>
      </c>
      <c r="AV249" s="306" t="n">
        <f aca="false">SUM(AV250)</f>
        <v>0</v>
      </c>
      <c r="AW249" s="306" t="n">
        <f aca="false">SUM(AR249+AU249-AV249)</f>
        <v>13272.2808414626</v>
      </c>
      <c r="AX249" s="338"/>
      <c r="AY249" s="338"/>
      <c r="AZ249" s="338"/>
      <c r="BA249" s="338"/>
      <c r="BB249" s="338"/>
      <c r="BC249" s="338"/>
      <c r="BD249" s="338" t="n">
        <f aca="false">SUM(AX249+AY249+AZ249+BA249+BB249+BC249)</f>
        <v>0</v>
      </c>
      <c r="BE249" s="338" t="n">
        <f aca="false">SUM(AW249-BD249)</f>
        <v>13272.2808414626</v>
      </c>
      <c r="BF249" s="338" t="n">
        <f aca="false">SUM(BE249-AW249)</f>
        <v>0</v>
      </c>
      <c r="BG249" s="338" t="n">
        <f aca="false">SUM(BG250)</f>
        <v>2805.68</v>
      </c>
      <c r="BH249" s="338" t="n">
        <f aca="false">SUM(BH250)</f>
        <v>137.58</v>
      </c>
      <c r="BI249" s="338" t="n">
        <f aca="false">SUM(BI250)</f>
        <v>7000</v>
      </c>
      <c r="BJ249" s="338" t="n">
        <f aca="false">SUM(BJ250)</f>
        <v>42.1</v>
      </c>
      <c r="BK249" s="338" t="n">
        <v>0</v>
      </c>
      <c r="BL249" s="338" t="n">
        <v>0</v>
      </c>
      <c r="BM249" s="307" t="n">
        <f aca="false">SUM(BJ249/BI249*100)</f>
        <v>0.601428571428571</v>
      </c>
    </row>
    <row r="250" customFormat="false" ht="12.75" hidden="true" customHeight="false" outlineLevel="0" collapsed="false">
      <c r="A250" s="333"/>
      <c r="B250" s="334"/>
      <c r="C250" s="334"/>
      <c r="D250" s="334"/>
      <c r="E250" s="334"/>
      <c r="F250" s="334"/>
      <c r="G250" s="334"/>
      <c r="H250" s="334"/>
      <c r="I250" s="335" t="n">
        <v>32329</v>
      </c>
      <c r="J250" s="336" t="s">
        <v>727</v>
      </c>
      <c r="K250" s="337" t="n">
        <v>170587.68</v>
      </c>
      <c r="L250" s="337" t="n">
        <v>30000</v>
      </c>
      <c r="M250" s="337" t="n">
        <v>30000</v>
      </c>
      <c r="N250" s="337" t="n">
        <v>15000</v>
      </c>
      <c r="O250" s="337" t="n">
        <v>15000</v>
      </c>
      <c r="P250" s="337" t="n">
        <v>13000</v>
      </c>
      <c r="Q250" s="337" t="n">
        <v>13000</v>
      </c>
      <c r="R250" s="337"/>
      <c r="S250" s="337" t="n">
        <v>13000</v>
      </c>
      <c r="T250" s="337"/>
      <c r="U250" s="337"/>
      <c r="V250" s="306" t="n">
        <f aca="false">S250/P250*100</f>
        <v>100</v>
      </c>
      <c r="W250" s="337" t="n">
        <v>15000</v>
      </c>
      <c r="X250" s="337" t="n">
        <v>50000</v>
      </c>
      <c r="Y250" s="337" t="n">
        <v>50000</v>
      </c>
      <c r="Z250" s="337" t="n">
        <v>50000</v>
      </c>
      <c r="AA250" s="337" t="n">
        <v>50000</v>
      </c>
      <c r="AB250" s="337" t="n">
        <v>3412.5</v>
      </c>
      <c r="AC250" s="337" t="n">
        <v>50000</v>
      </c>
      <c r="AD250" s="337" t="n">
        <v>50000</v>
      </c>
      <c r="AE250" s="337"/>
      <c r="AF250" s="337"/>
      <c r="AG250" s="340" t="n">
        <f aca="false">SUM(AD250+AE250-AF250)</f>
        <v>50000</v>
      </c>
      <c r="AH250" s="337" t="n">
        <v>8325</v>
      </c>
      <c r="AI250" s="337" t="n">
        <v>50000</v>
      </c>
      <c r="AJ250" s="338" t="n">
        <v>0</v>
      </c>
      <c r="AK250" s="337" t="n">
        <v>50000</v>
      </c>
      <c r="AL250" s="337"/>
      <c r="AM250" s="337"/>
      <c r="AN250" s="338" t="n">
        <f aca="false">SUM(AK250+AL250-AM250)</f>
        <v>50000</v>
      </c>
      <c r="AO250" s="306" t="n">
        <f aca="false">SUM(AN250/$AN$2)</f>
        <v>6636.1404207313</v>
      </c>
      <c r="AP250" s="338" t="n">
        <v>100000</v>
      </c>
      <c r="AQ250" s="338"/>
      <c r="AR250" s="306" t="n">
        <f aca="false">SUM(AP250/$AN$2)</f>
        <v>13272.2808414626</v>
      </c>
      <c r="AS250" s="306" t="n">
        <v>153.18</v>
      </c>
      <c r="AT250" s="306" t="n">
        <v>153.18</v>
      </c>
      <c r="AU250" s="306"/>
      <c r="AV250" s="306"/>
      <c r="AW250" s="306" t="n">
        <f aca="false">SUM(AR250+AU250-AV250)</f>
        <v>13272.2808414626</v>
      </c>
      <c r="AX250" s="338"/>
      <c r="AY250" s="338" t="n">
        <v>985.66</v>
      </c>
      <c r="AZ250" s="338"/>
      <c r="BA250" s="338"/>
      <c r="BB250" s="338"/>
      <c r="BC250" s="338" t="n">
        <v>12286.62</v>
      </c>
      <c r="BD250" s="338" t="n">
        <f aca="false">SUM(AX250+AY250+AZ250+BA250+BB250+BC250)</f>
        <v>13272.28</v>
      </c>
      <c r="BE250" s="338" t="n">
        <f aca="false">SUM(AW250-BD250)</f>
        <v>0.000841462604512344</v>
      </c>
      <c r="BF250" s="338" t="n">
        <f aca="false">SUM(BE250-AW250)</f>
        <v>-13272.28</v>
      </c>
      <c r="BG250" s="338" t="n">
        <v>2805.68</v>
      </c>
      <c r="BH250" s="338" t="n">
        <v>137.58</v>
      </c>
      <c r="BI250" s="338" t="n">
        <v>7000</v>
      </c>
      <c r="BJ250" s="338" t="n">
        <v>42.1</v>
      </c>
      <c r="BK250" s="338"/>
      <c r="BL250" s="338"/>
      <c r="BM250" s="307" t="n">
        <f aca="false">SUM(BJ250/BI250*100)</f>
        <v>0.601428571428571</v>
      </c>
    </row>
    <row r="251" customFormat="false" ht="12.75" hidden="true" customHeight="false" outlineLevel="0" collapsed="false">
      <c r="A251" s="308" t="s">
        <v>728</v>
      </c>
      <c r="B251" s="303"/>
      <c r="C251" s="303"/>
      <c r="D251" s="303"/>
      <c r="E251" s="303"/>
      <c r="F251" s="303"/>
      <c r="G251" s="303"/>
      <c r="H251" s="303"/>
      <c r="I251" s="304" t="s">
        <v>729</v>
      </c>
      <c r="J251" s="305" t="s">
        <v>730</v>
      </c>
      <c r="K251" s="306" t="e">
        <f aca="false">SUM(K252+#REF!+#REF!+#REF!+#REF!)</f>
        <v>#REF!</v>
      </c>
      <c r="L251" s="306" t="e">
        <f aca="false">SUM(L252+#REF!+#REF!+#REF!+#REF!)</f>
        <v>#REF!</v>
      </c>
      <c r="M251" s="306" t="e">
        <f aca="false">SUM(M252+#REF!+#REF!+#REF!+#REF!)</f>
        <v>#REF!</v>
      </c>
      <c r="N251" s="306" t="n">
        <f aca="false">SUM(N252)</f>
        <v>400000</v>
      </c>
      <c r="O251" s="306" t="n">
        <f aca="false">SUM(O252)</f>
        <v>400000</v>
      </c>
      <c r="P251" s="306" t="n">
        <f aca="false">SUM(P252)</f>
        <v>500000</v>
      </c>
      <c r="Q251" s="306" t="n">
        <f aca="false">SUM(Q252)</f>
        <v>500000</v>
      </c>
      <c r="R251" s="306" t="n">
        <f aca="false">SUM(R252)</f>
        <v>0</v>
      </c>
      <c r="S251" s="306" t="n">
        <f aca="false">SUM(S252)</f>
        <v>500000</v>
      </c>
      <c r="T251" s="306" t="n">
        <f aca="false">SUM(T252)</f>
        <v>0</v>
      </c>
      <c r="U251" s="306" t="n">
        <f aca="false">SUM(U252)</f>
        <v>0</v>
      </c>
      <c r="V251" s="306" t="n">
        <f aca="false">SUM(V252)</f>
        <v>100</v>
      </c>
      <c r="W251" s="306" t="n">
        <f aca="false">SUM(W252)</f>
        <v>625000</v>
      </c>
      <c r="X251" s="306" t="n">
        <f aca="false">SUM(X252)</f>
        <v>200000</v>
      </c>
      <c r="Y251" s="306" t="n">
        <f aca="false">SUM(Y252+Y266)</f>
        <v>100000</v>
      </c>
      <c r="Z251" s="306" t="n">
        <f aca="false">SUM(Z252+Z266)</f>
        <v>500000</v>
      </c>
      <c r="AA251" s="306" t="n">
        <f aca="false">SUM(AA252+AA266)</f>
        <v>150000</v>
      </c>
      <c r="AB251" s="306" t="n">
        <f aca="false">SUM(AB252+AB266)</f>
        <v>0</v>
      </c>
      <c r="AC251" s="306" t="n">
        <f aca="false">SUM(AC252+AC266)</f>
        <v>250000</v>
      </c>
      <c r="AD251" s="306" t="n">
        <f aca="false">SUM(AD252+AD266)</f>
        <v>250000</v>
      </c>
      <c r="AE251" s="306" t="n">
        <f aca="false">SUM(AE252+AE266)</f>
        <v>0</v>
      </c>
      <c r="AF251" s="306" t="n">
        <f aca="false">SUM(AF252+AF266)</f>
        <v>0</v>
      </c>
      <c r="AG251" s="306" t="n">
        <f aca="false">SUM(AG252+AG266)</f>
        <v>250000</v>
      </c>
      <c r="AH251" s="306" t="n">
        <f aca="false">SUM(AH252+AH266)</f>
        <v>143600</v>
      </c>
      <c r="AI251" s="306" t="n">
        <f aca="false">SUM(AI252+AI266)</f>
        <v>350000</v>
      </c>
      <c r="AJ251" s="306" t="n">
        <f aca="false">SUM(AJ252+AJ266)</f>
        <v>19017.5</v>
      </c>
      <c r="AK251" s="306" t="n">
        <f aca="false">SUM(AK252+AK266)</f>
        <v>3770000</v>
      </c>
      <c r="AL251" s="306" t="n">
        <f aca="false">SUM(AL252+AL266)</f>
        <v>450000</v>
      </c>
      <c r="AM251" s="306" t="n">
        <f aca="false">SUM(AM252+AM266)</f>
        <v>0</v>
      </c>
      <c r="AN251" s="306" t="n">
        <f aca="false">SUM(AN252+AN266)</f>
        <v>4220000</v>
      </c>
      <c r="AO251" s="306" t="n">
        <f aca="false">SUM(AN251/$AN$2)</f>
        <v>560090.251509722</v>
      </c>
      <c r="AP251" s="306" t="n">
        <f aca="false">SUM(AP252+AP266)</f>
        <v>6670000</v>
      </c>
      <c r="AQ251" s="306" t="n">
        <f aca="false">SUM(AQ252+AQ266)</f>
        <v>0</v>
      </c>
      <c r="AR251" s="306" t="n">
        <f aca="false">SUM(AP251/$AN$2)</f>
        <v>885261.132125556</v>
      </c>
      <c r="AS251" s="306"/>
      <c r="AT251" s="306" t="n">
        <f aca="false">SUM(AT252+AT266)</f>
        <v>5900.5</v>
      </c>
      <c r="AU251" s="306" t="n">
        <f aca="false">SUM(AU252+AU266)</f>
        <v>66900.3</v>
      </c>
      <c r="AV251" s="306" t="n">
        <f aca="false">SUM(AV252+AV266)</f>
        <v>26544.56</v>
      </c>
      <c r="AW251" s="306" t="n">
        <f aca="false">SUM(AR251+AU251-AV251)</f>
        <v>925616.872125556</v>
      </c>
      <c r="AX251" s="338"/>
      <c r="AY251" s="338"/>
      <c r="AZ251" s="338"/>
      <c r="BA251" s="338"/>
      <c r="BB251" s="338"/>
      <c r="BC251" s="338"/>
      <c r="BD251" s="338" t="n">
        <f aca="false">SUM(AX251+AY251+AZ251+BA251+BB251+BC251)</f>
        <v>0</v>
      </c>
      <c r="BE251" s="338" t="n">
        <f aca="false">SUM(AW251-BD251)</f>
        <v>925616.872125556</v>
      </c>
      <c r="BF251" s="338" t="n">
        <f aca="false">SUM(BE251-AW251)</f>
        <v>0</v>
      </c>
      <c r="BG251" s="338" t="n">
        <f aca="false">SUM(BG252+BG266)</f>
        <v>5900.5</v>
      </c>
      <c r="BH251" s="338" t="n">
        <f aca="false">SUM(BH252+BH266)</f>
        <v>0</v>
      </c>
      <c r="BI251" s="338" t="n">
        <f aca="false">SUM(BI252+BI266)</f>
        <v>836000</v>
      </c>
      <c r="BJ251" s="338" t="n">
        <f aca="false">SUM(BJ252+BJ266)</f>
        <v>0</v>
      </c>
      <c r="BK251" s="338" t="n">
        <f aca="false">SUM(BK252+BK266)</f>
        <v>836000</v>
      </c>
      <c r="BL251" s="338" t="n">
        <f aca="false">SUM(BL252+BL266)</f>
        <v>836000</v>
      </c>
      <c r="BM251" s="307" t="n">
        <f aca="false">SUM(BJ251/BI251*100)</f>
        <v>0</v>
      </c>
    </row>
    <row r="252" customFormat="false" ht="12.75" hidden="true" customHeight="false" outlineLevel="0" collapsed="false">
      <c r="A252" s="333" t="s">
        <v>731</v>
      </c>
      <c r="B252" s="334"/>
      <c r="C252" s="334"/>
      <c r="D252" s="334"/>
      <c r="E252" s="334"/>
      <c r="F252" s="334"/>
      <c r="G252" s="334"/>
      <c r="H252" s="334"/>
      <c r="I252" s="335" t="s">
        <v>635</v>
      </c>
      <c r="J252" s="336" t="s">
        <v>732</v>
      </c>
      <c r="K252" s="337" t="e">
        <f aca="false">SUM(K257)</f>
        <v>#REF!</v>
      </c>
      <c r="L252" s="337" t="e">
        <f aca="false">SUM(L257)</f>
        <v>#REF!</v>
      </c>
      <c r="M252" s="337" t="e">
        <f aca="false">SUM(M257)</f>
        <v>#REF!</v>
      </c>
      <c r="N252" s="337" t="n">
        <f aca="false">SUM(N257)</f>
        <v>400000</v>
      </c>
      <c r="O252" s="337" t="n">
        <f aca="false">SUM(O257)</f>
        <v>400000</v>
      </c>
      <c r="P252" s="337" t="n">
        <f aca="false">SUM(P257)</f>
        <v>500000</v>
      </c>
      <c r="Q252" s="337" t="n">
        <f aca="false">SUM(Q257)</f>
        <v>500000</v>
      </c>
      <c r="R252" s="337" t="n">
        <f aca="false">SUM(R257)</f>
        <v>0</v>
      </c>
      <c r="S252" s="337" t="n">
        <f aca="false">SUM(S257)</f>
        <v>500000</v>
      </c>
      <c r="T252" s="337" t="n">
        <f aca="false">SUM(T257)</f>
        <v>0</v>
      </c>
      <c r="U252" s="337" t="n">
        <f aca="false">SUM(U257)</f>
        <v>0</v>
      </c>
      <c r="V252" s="337" t="n">
        <f aca="false">SUM(V257)</f>
        <v>100</v>
      </c>
      <c r="W252" s="337" t="n">
        <f aca="false">SUM(W257)</f>
        <v>625000</v>
      </c>
      <c r="X252" s="337" t="n">
        <f aca="false">SUM(X257)</f>
        <v>200000</v>
      </c>
      <c r="Y252" s="337" t="n">
        <f aca="false">SUM(Y257)</f>
        <v>50000</v>
      </c>
      <c r="Z252" s="337" t="n">
        <f aca="false">SUM(Z257)</f>
        <v>50000</v>
      </c>
      <c r="AA252" s="337" t="n">
        <f aca="false">SUM(AA257)</f>
        <v>50000</v>
      </c>
      <c r="AB252" s="337" t="n">
        <f aca="false">SUM(AB257)</f>
        <v>0</v>
      </c>
      <c r="AC252" s="337" t="n">
        <f aca="false">SUM(AC257)</f>
        <v>50000</v>
      </c>
      <c r="AD252" s="337" t="n">
        <f aca="false">SUM(AD257)</f>
        <v>50000</v>
      </c>
      <c r="AE252" s="337" t="n">
        <f aca="false">SUM(AE257)</f>
        <v>0</v>
      </c>
      <c r="AF252" s="337" t="n">
        <f aca="false">SUM(AF257)</f>
        <v>0</v>
      </c>
      <c r="AG252" s="337" t="n">
        <f aca="false">SUM(AG257)</f>
        <v>50000</v>
      </c>
      <c r="AH252" s="337" t="n">
        <f aca="false">SUM(AH257)</f>
        <v>0</v>
      </c>
      <c r="AI252" s="337" t="n">
        <f aca="false">SUM(AI257)</f>
        <v>200000</v>
      </c>
      <c r="AJ252" s="337" t="n">
        <f aca="false">SUM(AJ257)</f>
        <v>19017.5</v>
      </c>
      <c r="AK252" s="337" t="n">
        <f aca="false">SUM(AK257)</f>
        <v>3620000</v>
      </c>
      <c r="AL252" s="337" t="n">
        <f aca="false">SUM(AL257)</f>
        <v>400000</v>
      </c>
      <c r="AM252" s="337" t="n">
        <f aca="false">SUM(AM257)</f>
        <v>0</v>
      </c>
      <c r="AN252" s="337" t="n">
        <f aca="false">SUM(AN257)</f>
        <v>4020000</v>
      </c>
      <c r="AO252" s="306" t="n">
        <f aca="false">SUM(AN252/$AN$2)</f>
        <v>533545.689826797</v>
      </c>
      <c r="AP252" s="337" t="n">
        <f aca="false">SUM(AP257)</f>
        <v>6470000</v>
      </c>
      <c r="AQ252" s="337" t="n">
        <f aca="false">SUM(AQ257)</f>
        <v>0</v>
      </c>
      <c r="AR252" s="306" t="n">
        <f aca="false">SUM(AP252/$AN$2)</f>
        <v>858716.570442631</v>
      </c>
      <c r="AS252" s="306"/>
      <c r="AT252" s="306" t="n">
        <f aca="false">SUM(AT257)</f>
        <v>0</v>
      </c>
      <c r="AU252" s="306" t="n">
        <f aca="false">SUM(AU257)</f>
        <v>60999.3</v>
      </c>
      <c r="AV252" s="306" t="n">
        <f aca="false">SUM(AV257)</f>
        <v>26544.56</v>
      </c>
      <c r="AW252" s="306" t="n">
        <f aca="false">SUM(AR252+AU252-AV252)</f>
        <v>893171.310442631</v>
      </c>
      <c r="AX252" s="338"/>
      <c r="AY252" s="338"/>
      <c r="AZ252" s="338"/>
      <c r="BA252" s="338"/>
      <c r="BB252" s="338"/>
      <c r="BC252" s="338"/>
      <c r="BD252" s="338" t="n">
        <f aca="false">SUM(AX252+AY252+AZ252+BA252+BB252+BC252)</f>
        <v>0</v>
      </c>
      <c r="BE252" s="338" t="n">
        <f aca="false">SUM(AW252-BD252)</f>
        <v>893171.310442631</v>
      </c>
      <c r="BF252" s="338" t="n">
        <f aca="false">SUM(BE252-AW252)</f>
        <v>0</v>
      </c>
      <c r="BG252" s="338" t="n">
        <f aca="false">SUM(BG257)</f>
        <v>0</v>
      </c>
      <c r="BH252" s="338" t="n">
        <f aca="false">SUM(BH257)</f>
        <v>0</v>
      </c>
      <c r="BI252" s="338" t="n">
        <f aca="false">SUM(BI257)</f>
        <v>833000</v>
      </c>
      <c r="BJ252" s="338" t="n">
        <f aca="false">SUM(BJ257)</f>
        <v>0</v>
      </c>
      <c r="BK252" s="338" t="n">
        <f aca="false">SUM(BK257)</f>
        <v>833000</v>
      </c>
      <c r="BL252" s="338" t="n">
        <f aca="false">SUM(BL257)</f>
        <v>833000</v>
      </c>
      <c r="BM252" s="307" t="n">
        <f aca="false">SUM(BJ252/BI252*100)</f>
        <v>0</v>
      </c>
    </row>
    <row r="253" customFormat="false" ht="12.75" hidden="true" customHeight="false" outlineLevel="0" collapsed="false">
      <c r="A253" s="333"/>
      <c r="B253" s="334"/>
      <c r="C253" s="334"/>
      <c r="D253" s="334"/>
      <c r="E253" s="334"/>
      <c r="F253" s="334"/>
      <c r="G253" s="334"/>
      <c r="H253" s="334"/>
      <c r="I253" s="335" t="s">
        <v>704</v>
      </c>
      <c r="J253" s="336"/>
      <c r="K253" s="337" t="e">
        <f aca="false">SUM(K257)</f>
        <v>#REF!</v>
      </c>
      <c r="L253" s="337" t="e">
        <f aca="false">SUM(L257)</f>
        <v>#REF!</v>
      </c>
      <c r="M253" s="337" t="e">
        <f aca="false">SUM(M257)</f>
        <v>#REF!</v>
      </c>
      <c r="N253" s="337" t="n">
        <f aca="false">SUM(N257)</f>
        <v>400000</v>
      </c>
      <c r="O253" s="337" t="n">
        <f aca="false">SUM(O257)</f>
        <v>400000</v>
      </c>
      <c r="P253" s="337" t="n">
        <f aca="false">SUM(P257)</f>
        <v>500000</v>
      </c>
      <c r="Q253" s="337" t="n">
        <f aca="false">SUM(Q257)</f>
        <v>500000</v>
      </c>
      <c r="R253" s="337" t="n">
        <f aca="false">SUM(R257)</f>
        <v>0</v>
      </c>
      <c r="S253" s="337" t="n">
        <f aca="false">SUM(S257)</f>
        <v>500000</v>
      </c>
      <c r="T253" s="337" t="n">
        <f aca="false">SUM(T257)</f>
        <v>0</v>
      </c>
      <c r="U253" s="337" t="n">
        <f aca="false">SUM(U257)</f>
        <v>0</v>
      </c>
      <c r="V253" s="337" t="n">
        <f aca="false">SUM(V257)</f>
        <v>100</v>
      </c>
      <c r="W253" s="337" t="n">
        <f aca="false">SUM(W257)</f>
        <v>625000</v>
      </c>
      <c r="X253" s="337" t="n">
        <f aca="false">SUM(X257)</f>
        <v>200000</v>
      </c>
      <c r="Y253" s="337" t="n">
        <f aca="false">SUM(Y257)</f>
        <v>50000</v>
      </c>
      <c r="Z253" s="337" t="n">
        <f aca="false">SUM(Z257)</f>
        <v>50000</v>
      </c>
      <c r="AA253" s="337" t="n">
        <f aca="false">SUM(AA257)</f>
        <v>50000</v>
      </c>
      <c r="AB253" s="337" t="n">
        <f aca="false">SUM(AB257)</f>
        <v>0</v>
      </c>
      <c r="AC253" s="337" t="n">
        <f aca="false">SUM(AC257)</f>
        <v>50000</v>
      </c>
      <c r="AD253" s="337" t="n">
        <f aca="false">SUM(AD257)</f>
        <v>50000</v>
      </c>
      <c r="AE253" s="337" t="n">
        <f aca="false">SUM(AE257)</f>
        <v>0</v>
      </c>
      <c r="AF253" s="337" t="n">
        <f aca="false">SUM(AF257)</f>
        <v>0</v>
      </c>
      <c r="AG253" s="337" t="n">
        <f aca="false">SUM(AG257)</f>
        <v>50000</v>
      </c>
      <c r="AH253" s="337" t="n">
        <f aca="false">SUM(AH257)</f>
        <v>0</v>
      </c>
      <c r="AI253" s="337" t="n">
        <f aca="false">SUM(AI257)</f>
        <v>200000</v>
      </c>
      <c r="AJ253" s="337" t="n">
        <f aca="false">SUM(AJ257)</f>
        <v>19017.5</v>
      </c>
      <c r="AK253" s="337" t="n">
        <f aca="false">SUM(AK257)</f>
        <v>3620000</v>
      </c>
      <c r="AL253" s="337" t="n">
        <f aca="false">SUM(AL257)</f>
        <v>400000</v>
      </c>
      <c r="AM253" s="337" t="n">
        <f aca="false">SUM(AM257)</f>
        <v>0</v>
      </c>
      <c r="AN253" s="337" t="n">
        <f aca="false">SUM(AN257)</f>
        <v>4020000</v>
      </c>
      <c r="AO253" s="306" t="n">
        <f aca="false">SUM(AN253/$AN$2)</f>
        <v>533545.689826797</v>
      </c>
      <c r="AP253" s="337" t="n">
        <f aca="false">SUM(AP257)</f>
        <v>6470000</v>
      </c>
      <c r="AQ253" s="337" t="n">
        <f aca="false">SUM(AQ257)</f>
        <v>0</v>
      </c>
      <c r="AR253" s="306" t="n">
        <f aca="false">SUM(AP253/$AN$2)</f>
        <v>858716.570442631</v>
      </c>
      <c r="AS253" s="306"/>
      <c r="AT253" s="306" t="n">
        <f aca="false">SUM(AT257)</f>
        <v>0</v>
      </c>
      <c r="AU253" s="306" t="n">
        <f aca="false">SUM(AU257)</f>
        <v>60999.3</v>
      </c>
      <c r="AV253" s="306" t="n">
        <f aca="false">SUM(AV257)</f>
        <v>26544.56</v>
      </c>
      <c r="AW253" s="306" t="n">
        <f aca="false">SUM(AR253+AU253-AV253)</f>
        <v>893171.310442631</v>
      </c>
      <c r="AX253" s="338"/>
      <c r="AY253" s="338"/>
      <c r="AZ253" s="338"/>
      <c r="BA253" s="338"/>
      <c r="BB253" s="338"/>
      <c r="BC253" s="338"/>
      <c r="BD253" s="338" t="n">
        <f aca="false">SUM(AX253+AY253+AZ253+BA253+BB253+BC253)</f>
        <v>0</v>
      </c>
      <c r="BE253" s="338" t="n">
        <f aca="false">SUM(AW253-BD253)</f>
        <v>893171.310442631</v>
      </c>
      <c r="BF253" s="338" t="n">
        <f aca="false">SUM(BE253-AW253)</f>
        <v>0</v>
      </c>
      <c r="BG253" s="338"/>
      <c r="BH253" s="338" t="n">
        <v>0</v>
      </c>
      <c r="BI253" s="338" t="n">
        <f aca="false">SUM(BI254:BI256)</f>
        <v>833000</v>
      </c>
      <c r="BJ253" s="338" t="n">
        <f aca="false">SUM(BJ254:BJ256)</f>
        <v>0</v>
      </c>
      <c r="BK253" s="338" t="n">
        <f aca="false">SUM(BK254:BK256)</f>
        <v>833000</v>
      </c>
      <c r="BL253" s="338" t="n">
        <f aca="false">SUM(BL254:BL256)</f>
        <v>833000</v>
      </c>
      <c r="BM253" s="307" t="n">
        <f aca="false">SUM(BJ253/BI253*100)</f>
        <v>0</v>
      </c>
    </row>
    <row r="254" customFormat="false" ht="12.75" hidden="true" customHeight="false" outlineLevel="0" collapsed="false">
      <c r="A254" s="333"/>
      <c r="B254" s="334" t="s">
        <v>554</v>
      </c>
      <c r="C254" s="334"/>
      <c r="D254" s="334"/>
      <c r="E254" s="334"/>
      <c r="F254" s="334"/>
      <c r="G254" s="334"/>
      <c r="H254" s="334"/>
      <c r="I254" s="339" t="s">
        <v>555</v>
      </c>
      <c r="J254" s="336" t="s">
        <v>39</v>
      </c>
      <c r="K254" s="337"/>
      <c r="L254" s="337"/>
      <c r="M254" s="337"/>
      <c r="N254" s="337"/>
      <c r="O254" s="337"/>
      <c r="P254" s="337"/>
      <c r="Q254" s="337"/>
      <c r="R254" s="337"/>
      <c r="S254" s="337"/>
      <c r="T254" s="337"/>
      <c r="U254" s="337"/>
      <c r="V254" s="337"/>
      <c r="W254" s="337"/>
      <c r="X254" s="337"/>
      <c r="Y254" s="337"/>
      <c r="Z254" s="337"/>
      <c r="AA254" s="337"/>
      <c r="AB254" s="337"/>
      <c r="AC254" s="337"/>
      <c r="AD254" s="337"/>
      <c r="AE254" s="337"/>
      <c r="AF254" s="337"/>
      <c r="AG254" s="337"/>
      <c r="AH254" s="337"/>
      <c r="AI254" s="337"/>
      <c r="AJ254" s="337"/>
      <c r="AK254" s="337"/>
      <c r="AL254" s="337"/>
      <c r="AM254" s="337"/>
      <c r="AN254" s="337"/>
      <c r="AO254" s="306" t="n">
        <f aca="false">SUM(AN254/$AN$2)</f>
        <v>0</v>
      </c>
      <c r="AP254" s="337" t="n">
        <v>250000</v>
      </c>
      <c r="AQ254" s="337"/>
      <c r="AR254" s="306" t="n">
        <f aca="false">SUM(AP254/$AN$2)</f>
        <v>33180.7021036565</v>
      </c>
      <c r="AS254" s="306"/>
      <c r="AT254" s="306" t="n">
        <v>250000</v>
      </c>
      <c r="AU254" s="306"/>
      <c r="AV254" s="306"/>
      <c r="AW254" s="306" t="n">
        <v>0</v>
      </c>
      <c r="AX254" s="338"/>
      <c r="AY254" s="338"/>
      <c r="AZ254" s="338"/>
      <c r="BA254" s="338"/>
      <c r="BB254" s="338"/>
      <c r="BC254" s="338"/>
      <c r="BD254" s="338" t="n">
        <f aca="false">SUM(AX254+AY254+AZ254+BA254+BB254+BC254)</f>
        <v>0</v>
      </c>
      <c r="BE254" s="338" t="n">
        <f aca="false">SUM(AW254-BD254)</f>
        <v>0</v>
      </c>
      <c r="BF254" s="338" t="n">
        <f aca="false">SUM(BE254-AW254)</f>
        <v>0</v>
      </c>
      <c r="BG254" s="338"/>
      <c r="BH254" s="338" t="n">
        <v>22083</v>
      </c>
      <c r="BI254" s="338" t="n">
        <v>22083</v>
      </c>
      <c r="BJ254" s="338"/>
      <c r="BK254" s="338"/>
      <c r="BL254" s="338"/>
      <c r="BM254" s="307" t="n">
        <f aca="false">SUM(BJ254/BI254*100)</f>
        <v>0</v>
      </c>
    </row>
    <row r="255" customFormat="false" ht="12.75" hidden="true" customHeight="false" outlineLevel="0" collapsed="false">
      <c r="A255" s="333"/>
      <c r="B255" s="334" t="s">
        <v>554</v>
      </c>
      <c r="C255" s="334"/>
      <c r="D255" s="334"/>
      <c r="E255" s="334"/>
      <c r="F255" s="334"/>
      <c r="G255" s="334"/>
      <c r="H255" s="334"/>
      <c r="I255" s="339" t="s">
        <v>556</v>
      </c>
      <c r="J255" s="336" t="s">
        <v>557</v>
      </c>
      <c r="K255" s="337"/>
      <c r="L255" s="337"/>
      <c r="M255" s="337"/>
      <c r="N255" s="337"/>
      <c r="O255" s="337"/>
      <c r="P255" s="337"/>
      <c r="Q255" s="337"/>
      <c r="R255" s="337"/>
      <c r="S255" s="337"/>
      <c r="T255" s="337"/>
      <c r="U255" s="337"/>
      <c r="V255" s="337"/>
      <c r="W255" s="337"/>
      <c r="X255" s="337"/>
      <c r="Y255" s="337"/>
      <c r="Z255" s="337"/>
      <c r="AA255" s="337"/>
      <c r="AB255" s="337"/>
      <c r="AC255" s="337"/>
      <c r="AD255" s="337"/>
      <c r="AE255" s="337"/>
      <c r="AF255" s="337"/>
      <c r="AG255" s="337"/>
      <c r="AH255" s="337"/>
      <c r="AI255" s="337"/>
      <c r="AJ255" s="337"/>
      <c r="AK255" s="337"/>
      <c r="AL255" s="337"/>
      <c r="AM255" s="337"/>
      <c r="AN255" s="337"/>
      <c r="AO255" s="306" t="n">
        <f aca="false">SUM(AN255/$AN$2)</f>
        <v>0</v>
      </c>
      <c r="AP255" s="337" t="n">
        <v>6200000</v>
      </c>
      <c r="AQ255" s="337"/>
      <c r="AR255" s="306" t="n">
        <f aca="false">SUM(AP255/$AN$2)</f>
        <v>822881.412170682</v>
      </c>
      <c r="AS255" s="306"/>
      <c r="AT255" s="306" t="n">
        <v>6200000</v>
      </c>
      <c r="AU255" s="306"/>
      <c r="AV255" s="306"/>
      <c r="AW255" s="306" t="n">
        <v>892939.91</v>
      </c>
      <c r="AX255" s="338"/>
      <c r="AY255" s="338"/>
      <c r="AZ255" s="338"/>
      <c r="BA255" s="338"/>
      <c r="BB255" s="338"/>
      <c r="BC255" s="338"/>
      <c r="BD255" s="338" t="n">
        <f aca="false">SUM(AX255+AY255+AZ255+BA255+BB255+BC255)</f>
        <v>0</v>
      </c>
      <c r="BE255" s="338" t="n">
        <f aca="false">SUM(AW255-BD255)</f>
        <v>892939.91</v>
      </c>
      <c r="BF255" s="338" t="n">
        <f aca="false">SUM(BE255-AW255)</f>
        <v>0</v>
      </c>
      <c r="BG255" s="338"/>
      <c r="BH255" s="338" t="n">
        <v>800000</v>
      </c>
      <c r="BI255" s="338" t="n">
        <v>800000</v>
      </c>
      <c r="BJ255" s="338"/>
      <c r="BK255" s="338" t="n">
        <v>833000</v>
      </c>
      <c r="BL255" s="338" t="n">
        <v>833000</v>
      </c>
      <c r="BM255" s="307" t="n">
        <f aca="false">SUM(BJ255/BI255*100)</f>
        <v>0</v>
      </c>
    </row>
    <row r="256" customFormat="false" ht="12.75" hidden="true" customHeight="false" outlineLevel="0" collapsed="false">
      <c r="A256" s="333"/>
      <c r="B256" s="334" t="s">
        <v>554</v>
      </c>
      <c r="C256" s="334"/>
      <c r="D256" s="334"/>
      <c r="E256" s="334"/>
      <c r="F256" s="334"/>
      <c r="G256" s="334"/>
      <c r="H256" s="334"/>
      <c r="I256" s="339" t="s">
        <v>558</v>
      </c>
      <c r="J256" s="336" t="s">
        <v>559</v>
      </c>
      <c r="K256" s="337"/>
      <c r="L256" s="337"/>
      <c r="M256" s="337"/>
      <c r="N256" s="337"/>
      <c r="O256" s="337"/>
      <c r="P256" s="337"/>
      <c r="Q256" s="337"/>
      <c r="R256" s="337"/>
      <c r="S256" s="337"/>
      <c r="T256" s="337"/>
      <c r="U256" s="337"/>
      <c r="V256" s="337"/>
      <c r="W256" s="337"/>
      <c r="X256" s="337"/>
      <c r="Y256" s="337"/>
      <c r="Z256" s="337"/>
      <c r="AA256" s="337"/>
      <c r="AB256" s="337"/>
      <c r="AC256" s="337"/>
      <c r="AD256" s="337"/>
      <c r="AE256" s="337"/>
      <c r="AF256" s="337"/>
      <c r="AG256" s="337"/>
      <c r="AH256" s="337"/>
      <c r="AI256" s="337"/>
      <c r="AJ256" s="337"/>
      <c r="AK256" s="337"/>
      <c r="AL256" s="337"/>
      <c r="AM256" s="337"/>
      <c r="AN256" s="337"/>
      <c r="AO256" s="306" t="n">
        <f aca="false">SUM(AN256/$AN$2)</f>
        <v>0</v>
      </c>
      <c r="AP256" s="337" t="n">
        <v>20000</v>
      </c>
      <c r="AQ256" s="337"/>
      <c r="AR256" s="306" t="n">
        <f aca="false">SUM(AP256/$AN$2)</f>
        <v>2654.45616829252</v>
      </c>
      <c r="AS256" s="306"/>
      <c r="AT256" s="306" t="n">
        <v>20000</v>
      </c>
      <c r="AU256" s="306"/>
      <c r="AV256" s="306"/>
      <c r="AW256" s="306" t="n">
        <v>231.4</v>
      </c>
      <c r="AX256" s="338"/>
      <c r="AY256" s="338"/>
      <c r="AZ256" s="338"/>
      <c r="BA256" s="338"/>
      <c r="BB256" s="338"/>
      <c r="BC256" s="338"/>
      <c r="BD256" s="338" t="n">
        <f aca="false">SUM(AX256+AY256+AZ256+BA256+BB256+BC256)</f>
        <v>0</v>
      </c>
      <c r="BE256" s="338" t="n">
        <f aca="false">SUM(AW256-BD256)</f>
        <v>231.4</v>
      </c>
      <c r="BF256" s="338" t="n">
        <f aca="false">SUM(BE256-AW256)</f>
        <v>0</v>
      </c>
      <c r="BG256" s="338"/>
      <c r="BH256" s="338" t="n">
        <v>10917</v>
      </c>
      <c r="BI256" s="338" t="n">
        <v>10917</v>
      </c>
      <c r="BJ256" s="338"/>
      <c r="BK256" s="338"/>
      <c r="BL256" s="338"/>
      <c r="BM256" s="307" t="n">
        <f aca="false">SUM(BJ256/BI256*100)</f>
        <v>0</v>
      </c>
    </row>
    <row r="257" customFormat="false" ht="12.75" hidden="true" customHeight="false" outlineLevel="0" collapsed="false">
      <c r="A257" s="308"/>
      <c r="B257" s="303"/>
      <c r="C257" s="303"/>
      <c r="D257" s="303"/>
      <c r="E257" s="303"/>
      <c r="F257" s="303"/>
      <c r="G257" s="303"/>
      <c r="H257" s="303"/>
      <c r="I257" s="304" t="n">
        <v>4</v>
      </c>
      <c r="J257" s="305" t="s">
        <v>409</v>
      </c>
      <c r="K257" s="306" t="e">
        <f aca="false">SUM(K258)</f>
        <v>#REF!</v>
      </c>
      <c r="L257" s="306" t="e">
        <f aca="false">SUM(L258)</f>
        <v>#REF!</v>
      </c>
      <c r="M257" s="306" t="e">
        <f aca="false">SUM(M258)</f>
        <v>#REF!</v>
      </c>
      <c r="N257" s="306" t="n">
        <f aca="false">SUM(N258)</f>
        <v>400000</v>
      </c>
      <c r="O257" s="306" t="n">
        <f aca="false">SUM(O258)</f>
        <v>400000</v>
      </c>
      <c r="P257" s="306" t="n">
        <f aca="false">SUM(P258)</f>
        <v>500000</v>
      </c>
      <c r="Q257" s="306" t="n">
        <f aca="false">SUM(Q258)</f>
        <v>500000</v>
      </c>
      <c r="R257" s="306" t="n">
        <f aca="false">SUM(R258)</f>
        <v>0</v>
      </c>
      <c r="S257" s="306" t="n">
        <f aca="false">SUM(S258)</f>
        <v>500000</v>
      </c>
      <c r="T257" s="306" t="n">
        <f aca="false">SUM(T258)</f>
        <v>0</v>
      </c>
      <c r="U257" s="306" t="n">
        <f aca="false">SUM(U258)</f>
        <v>0</v>
      </c>
      <c r="V257" s="306" t="n">
        <f aca="false">SUM(V258)</f>
        <v>100</v>
      </c>
      <c r="W257" s="306" t="n">
        <f aca="false">SUM(W258)</f>
        <v>625000</v>
      </c>
      <c r="X257" s="306" t="n">
        <f aca="false">SUM(X258)</f>
        <v>200000</v>
      </c>
      <c r="Y257" s="306" t="n">
        <f aca="false">SUM(Y258)</f>
        <v>50000</v>
      </c>
      <c r="Z257" s="306" t="n">
        <f aca="false">SUM(Z258)</f>
        <v>50000</v>
      </c>
      <c r="AA257" s="306" t="n">
        <f aca="false">SUM(AA258)</f>
        <v>50000</v>
      </c>
      <c r="AB257" s="306" t="n">
        <f aca="false">SUM(AB258)</f>
        <v>0</v>
      </c>
      <c r="AC257" s="306" t="n">
        <f aca="false">SUM(AC258)</f>
        <v>50000</v>
      </c>
      <c r="AD257" s="306" t="n">
        <f aca="false">SUM(AD258)</f>
        <v>50000</v>
      </c>
      <c r="AE257" s="306" t="n">
        <f aca="false">SUM(AE258)</f>
        <v>0</v>
      </c>
      <c r="AF257" s="306" t="n">
        <f aca="false">SUM(AF258)</f>
        <v>0</v>
      </c>
      <c r="AG257" s="306" t="n">
        <f aca="false">SUM(AG258)</f>
        <v>50000</v>
      </c>
      <c r="AH257" s="306" t="n">
        <f aca="false">SUM(AH258)</f>
        <v>0</v>
      </c>
      <c r="AI257" s="306" t="n">
        <f aca="false">SUM(AI258)</f>
        <v>200000</v>
      </c>
      <c r="AJ257" s="306" t="n">
        <f aca="false">SUM(AJ258)</f>
        <v>19017.5</v>
      </c>
      <c r="AK257" s="306" t="n">
        <f aca="false">SUM(AK258)</f>
        <v>3620000</v>
      </c>
      <c r="AL257" s="306" t="n">
        <f aca="false">SUM(AL258)</f>
        <v>400000</v>
      </c>
      <c r="AM257" s="306" t="n">
        <f aca="false">SUM(AM258)</f>
        <v>0</v>
      </c>
      <c r="AN257" s="306" t="n">
        <f aca="false">SUM(AN258)</f>
        <v>4020000</v>
      </c>
      <c r="AO257" s="306" t="n">
        <f aca="false">SUM(AN257/$AN$2)</f>
        <v>533545.689826797</v>
      </c>
      <c r="AP257" s="306" t="n">
        <f aca="false">SUM(AP258)</f>
        <v>6470000</v>
      </c>
      <c r="AQ257" s="306" t="n">
        <f aca="false">SUM(AQ258)</f>
        <v>0</v>
      </c>
      <c r="AR257" s="306" t="n">
        <f aca="false">SUM(AP257/$AN$2)</f>
        <v>858716.570442631</v>
      </c>
      <c r="AS257" s="306"/>
      <c r="AT257" s="306" t="n">
        <f aca="false">SUM(AT258)</f>
        <v>0</v>
      </c>
      <c r="AU257" s="306" t="n">
        <f aca="false">SUM(AU258)</f>
        <v>60999.3</v>
      </c>
      <c r="AV257" s="306" t="n">
        <f aca="false">SUM(AV258)</f>
        <v>26544.56</v>
      </c>
      <c r="AW257" s="306" t="n">
        <f aca="false">SUM(AR257+AU257-AV257)</f>
        <v>893171.310442631</v>
      </c>
      <c r="AX257" s="338"/>
      <c r="AY257" s="338"/>
      <c r="AZ257" s="338"/>
      <c r="BA257" s="338"/>
      <c r="BB257" s="338"/>
      <c r="BC257" s="338"/>
      <c r="BD257" s="338" t="n">
        <f aca="false">SUM(AX257+AY257+AZ257+BA257+BB257+BC257)</f>
        <v>0</v>
      </c>
      <c r="BE257" s="338" t="n">
        <f aca="false">SUM(AW257-BD257)</f>
        <v>893171.310442631</v>
      </c>
      <c r="BF257" s="338" t="n">
        <f aca="false">SUM(BE257-AW257)</f>
        <v>0</v>
      </c>
      <c r="BG257" s="338" t="n">
        <f aca="false">SUM(BG258)</f>
        <v>0</v>
      </c>
      <c r="BH257" s="338" t="n">
        <f aca="false">SUM(BH258)</f>
        <v>0</v>
      </c>
      <c r="BI257" s="338" t="n">
        <f aca="false">SUM(BI258)</f>
        <v>833000</v>
      </c>
      <c r="BJ257" s="338" t="n">
        <f aca="false">SUM(BJ258)</f>
        <v>0</v>
      </c>
      <c r="BK257" s="338" t="n">
        <f aca="false">SUM(BK258)</f>
        <v>833000</v>
      </c>
      <c r="BL257" s="338" t="n">
        <f aca="false">SUM(BL258)</f>
        <v>833000</v>
      </c>
      <c r="BM257" s="307" t="n">
        <f aca="false">SUM(BJ257/BI257*100)</f>
        <v>0</v>
      </c>
    </row>
    <row r="258" customFormat="false" ht="12.75" hidden="true" customHeight="false" outlineLevel="0" collapsed="false">
      <c r="A258" s="308"/>
      <c r="B258" s="303" t="s">
        <v>733</v>
      </c>
      <c r="C258" s="303"/>
      <c r="D258" s="303"/>
      <c r="E258" s="303"/>
      <c r="F258" s="303"/>
      <c r="G258" s="303"/>
      <c r="H258" s="303"/>
      <c r="I258" s="304" t="n">
        <v>42</v>
      </c>
      <c r="J258" s="305" t="s">
        <v>717</v>
      </c>
      <c r="K258" s="306" t="e">
        <f aca="false">SUM(K259:K259)</f>
        <v>#REF!</v>
      </c>
      <c r="L258" s="306" t="e">
        <f aca="false">SUM(L259:L259)</f>
        <v>#REF!</v>
      </c>
      <c r="M258" s="306" t="e">
        <f aca="false">SUM(M259:M259)</f>
        <v>#REF!</v>
      </c>
      <c r="N258" s="306" t="n">
        <f aca="false">SUM(N259)</f>
        <v>400000</v>
      </c>
      <c r="O258" s="306" t="n">
        <f aca="false">SUM(O259)</f>
        <v>400000</v>
      </c>
      <c r="P258" s="306" t="n">
        <f aca="false">SUM(P259)</f>
        <v>500000</v>
      </c>
      <c r="Q258" s="306" t="n">
        <f aca="false">SUM(Q259)</f>
        <v>500000</v>
      </c>
      <c r="R258" s="306" t="n">
        <f aca="false">SUM(R259)</f>
        <v>0</v>
      </c>
      <c r="S258" s="306" t="n">
        <f aca="false">SUM(S259)</f>
        <v>500000</v>
      </c>
      <c r="T258" s="306" t="n">
        <f aca="false">SUM(T259)</f>
        <v>0</v>
      </c>
      <c r="U258" s="306" t="n">
        <f aca="false">SUM(U259)</f>
        <v>0</v>
      </c>
      <c r="V258" s="306" t="n">
        <f aca="false">SUM(V259)</f>
        <v>100</v>
      </c>
      <c r="W258" s="306" t="n">
        <f aca="false">SUM(W259)</f>
        <v>625000</v>
      </c>
      <c r="X258" s="306" t="n">
        <f aca="false">SUM(X259)</f>
        <v>200000</v>
      </c>
      <c r="Y258" s="306" t="n">
        <f aca="false">SUM(Y259)</f>
        <v>50000</v>
      </c>
      <c r="Z258" s="306" t="n">
        <f aca="false">SUM(Z259)</f>
        <v>50000</v>
      </c>
      <c r="AA258" s="306" t="n">
        <f aca="false">SUM(AA259)</f>
        <v>50000</v>
      </c>
      <c r="AB258" s="306" t="n">
        <f aca="false">SUM(AB259)</f>
        <v>0</v>
      </c>
      <c r="AC258" s="306" t="n">
        <f aca="false">SUM(AC259)</f>
        <v>50000</v>
      </c>
      <c r="AD258" s="306" t="n">
        <f aca="false">SUM(AD259)</f>
        <v>50000</v>
      </c>
      <c r="AE258" s="306" t="n">
        <f aca="false">SUM(AE259)</f>
        <v>0</v>
      </c>
      <c r="AF258" s="306" t="n">
        <f aca="false">SUM(AF259)</f>
        <v>0</v>
      </c>
      <c r="AG258" s="306" t="n">
        <f aca="false">SUM(AG259)</f>
        <v>50000</v>
      </c>
      <c r="AH258" s="306" t="n">
        <f aca="false">SUM(AH259)</f>
        <v>0</v>
      </c>
      <c r="AI258" s="306" t="n">
        <f aca="false">SUM(AI259)</f>
        <v>200000</v>
      </c>
      <c r="AJ258" s="306" t="n">
        <f aca="false">SUM(AJ259)</f>
        <v>19017.5</v>
      </c>
      <c r="AK258" s="306" t="n">
        <f aca="false">SUM(AK259)</f>
        <v>3620000</v>
      </c>
      <c r="AL258" s="306" t="n">
        <f aca="false">SUM(AL259)</f>
        <v>400000</v>
      </c>
      <c r="AM258" s="306" t="n">
        <f aca="false">SUM(AM259)</f>
        <v>0</v>
      </c>
      <c r="AN258" s="306" t="n">
        <f aca="false">SUM(AN259)</f>
        <v>4020000</v>
      </c>
      <c r="AO258" s="306" t="n">
        <f aca="false">SUM(AN258/$AN$2)</f>
        <v>533545.689826797</v>
      </c>
      <c r="AP258" s="306" t="n">
        <f aca="false">SUM(AP259)</f>
        <v>6470000</v>
      </c>
      <c r="AQ258" s="306"/>
      <c r="AR258" s="306" t="n">
        <f aca="false">SUM(AP258/$AN$2)</f>
        <v>858716.570442631</v>
      </c>
      <c r="AS258" s="306"/>
      <c r="AT258" s="306" t="n">
        <f aca="false">SUM(AT259)</f>
        <v>0</v>
      </c>
      <c r="AU258" s="306" t="n">
        <f aca="false">SUM(AU259)</f>
        <v>60999.3</v>
      </c>
      <c r="AV258" s="306" t="n">
        <f aca="false">SUM(AV259)</f>
        <v>26544.56</v>
      </c>
      <c r="AW258" s="306" t="n">
        <f aca="false">SUM(AR258+AU258-AV258)</f>
        <v>893171.310442631</v>
      </c>
      <c r="AX258" s="338"/>
      <c r="AY258" s="338"/>
      <c r="AZ258" s="338"/>
      <c r="BA258" s="338"/>
      <c r="BB258" s="338"/>
      <c r="BC258" s="338"/>
      <c r="BD258" s="338" t="n">
        <f aca="false">SUM(AX258+AY258+AZ258+BA258+BB258+BC258)</f>
        <v>0</v>
      </c>
      <c r="BE258" s="338" t="n">
        <f aca="false">SUM(AW258-BD258)</f>
        <v>893171.310442631</v>
      </c>
      <c r="BF258" s="338" t="n">
        <f aca="false">SUM(BE258-AW258)</f>
        <v>0</v>
      </c>
      <c r="BG258" s="338" t="n">
        <f aca="false">SUM(BG259)</f>
        <v>0</v>
      </c>
      <c r="BH258" s="338" t="n">
        <f aca="false">SUM(BH259)</f>
        <v>0</v>
      </c>
      <c r="BI258" s="338" t="n">
        <f aca="false">SUM(BI259)</f>
        <v>833000</v>
      </c>
      <c r="BJ258" s="338" t="n">
        <f aca="false">SUM(BJ259)</f>
        <v>0</v>
      </c>
      <c r="BK258" s="338" t="n">
        <v>833000</v>
      </c>
      <c r="BL258" s="338" t="n">
        <v>833000</v>
      </c>
      <c r="BM258" s="307" t="n">
        <f aca="false">SUM(BJ258/BI258*100)</f>
        <v>0</v>
      </c>
    </row>
    <row r="259" customFormat="false" ht="12.75" hidden="true" customHeight="false" outlineLevel="0" collapsed="false">
      <c r="A259" s="333"/>
      <c r="B259" s="334"/>
      <c r="C259" s="334"/>
      <c r="D259" s="334"/>
      <c r="E259" s="334"/>
      <c r="F259" s="334"/>
      <c r="G259" s="334"/>
      <c r="H259" s="334"/>
      <c r="I259" s="335" t="n">
        <v>421</v>
      </c>
      <c r="J259" s="336" t="s">
        <v>421</v>
      </c>
      <c r="K259" s="337" t="e">
        <f aca="false">SUM(#REF!)</f>
        <v>#REF!</v>
      </c>
      <c r="L259" s="337" t="e">
        <f aca="false">SUM(#REF!)</f>
        <v>#REF!</v>
      </c>
      <c r="M259" s="337" t="e">
        <f aca="false">SUM(#REF!)</f>
        <v>#REF!</v>
      </c>
      <c r="N259" s="337" t="n">
        <f aca="false">SUM(N262:N262)</f>
        <v>400000</v>
      </c>
      <c r="O259" s="337" t="n">
        <f aca="false">SUM(O262:O262)</f>
        <v>400000</v>
      </c>
      <c r="P259" s="337" t="n">
        <f aca="false">SUM(P262:P262)</f>
        <v>500000</v>
      </c>
      <c r="Q259" s="337" t="n">
        <f aca="false">SUM(Q262:Q262)</f>
        <v>500000</v>
      </c>
      <c r="R259" s="337" t="n">
        <f aca="false">SUM(R262:R262)</f>
        <v>0</v>
      </c>
      <c r="S259" s="337" t="n">
        <f aca="false">SUM(S262:S262)</f>
        <v>500000</v>
      </c>
      <c r="T259" s="337" t="n">
        <f aca="false">SUM(T262:T262)</f>
        <v>0</v>
      </c>
      <c r="U259" s="337" t="n">
        <f aca="false">SUM(U262:U262)</f>
        <v>0</v>
      </c>
      <c r="V259" s="337" t="n">
        <f aca="false">SUM(V262:V262)</f>
        <v>100</v>
      </c>
      <c r="W259" s="337" t="n">
        <f aca="false">SUM(W262:W262)</f>
        <v>625000</v>
      </c>
      <c r="X259" s="337" t="n">
        <f aca="false">SUM(X262:X262)</f>
        <v>200000</v>
      </c>
      <c r="Y259" s="337" t="n">
        <f aca="false">SUM(Y262:Y262)</f>
        <v>50000</v>
      </c>
      <c r="Z259" s="337" t="n">
        <f aca="false">SUM(Z262:Z262)</f>
        <v>50000</v>
      </c>
      <c r="AA259" s="337" t="n">
        <f aca="false">SUM(AA262:AA262)</f>
        <v>50000</v>
      </c>
      <c r="AB259" s="337" t="n">
        <f aca="false">SUM(AB262:AB262)</f>
        <v>0</v>
      </c>
      <c r="AC259" s="337" t="n">
        <f aca="false">SUM(AC262:AC262)</f>
        <v>50000</v>
      </c>
      <c r="AD259" s="337" t="n">
        <f aca="false">SUM(AD262:AD262)</f>
        <v>50000</v>
      </c>
      <c r="AE259" s="337" t="n">
        <f aca="false">SUM(AE262:AE262)</f>
        <v>0</v>
      </c>
      <c r="AF259" s="337" t="n">
        <f aca="false">SUM(AF262:AF262)</f>
        <v>0</v>
      </c>
      <c r="AG259" s="337" t="n">
        <f aca="false">SUM(AG265+AG262)</f>
        <v>50000</v>
      </c>
      <c r="AH259" s="337" t="n">
        <f aca="false">SUM(AH265+AH262)</f>
        <v>0</v>
      </c>
      <c r="AI259" s="337" t="n">
        <f aca="false">SUM(AI265+AI262)</f>
        <v>200000</v>
      </c>
      <c r="AJ259" s="337" t="n">
        <f aca="false">SUM(AJ262:AJ265)</f>
        <v>19017.5</v>
      </c>
      <c r="AK259" s="337" t="n">
        <f aca="false">SUM(AK260:AK265)</f>
        <v>3620000</v>
      </c>
      <c r="AL259" s="337" t="n">
        <f aca="false">SUM(AL260:AL265)</f>
        <v>400000</v>
      </c>
      <c r="AM259" s="337" t="n">
        <f aca="false">SUM(AM260:AM265)</f>
        <v>0</v>
      </c>
      <c r="AN259" s="337" t="n">
        <f aca="false">SUM(AN260:AN265)</f>
        <v>4020000</v>
      </c>
      <c r="AO259" s="306" t="n">
        <f aca="false">SUM(AN259/$AN$2)</f>
        <v>533545.689826797</v>
      </c>
      <c r="AP259" s="337" t="n">
        <f aca="false">SUM(AP260:AP265)</f>
        <v>6470000</v>
      </c>
      <c r="AQ259" s="337"/>
      <c r="AR259" s="306" t="n">
        <f aca="false">SUM(AP259/$AN$2)</f>
        <v>858716.570442631</v>
      </c>
      <c r="AS259" s="306"/>
      <c r="AT259" s="306" t="n">
        <f aca="false">SUM(AT260:AT265)</f>
        <v>0</v>
      </c>
      <c r="AU259" s="306" t="n">
        <f aca="false">SUM(AU260:AU265)</f>
        <v>60999.3</v>
      </c>
      <c r="AV259" s="306" t="n">
        <f aca="false">SUM(AV260:AV265)</f>
        <v>26544.56</v>
      </c>
      <c r="AW259" s="306" t="n">
        <f aca="false">SUM(AR259+AU259-AV259)</f>
        <v>893171.310442631</v>
      </c>
      <c r="AX259" s="338"/>
      <c r="AY259" s="338"/>
      <c r="AZ259" s="338"/>
      <c r="BA259" s="338"/>
      <c r="BB259" s="338"/>
      <c r="BC259" s="338"/>
      <c r="BD259" s="338" t="n">
        <f aca="false">SUM(AX259+AY259+AZ259+BA259+BB259+BC259)</f>
        <v>0</v>
      </c>
      <c r="BE259" s="338" t="n">
        <f aca="false">SUM(AW259-BD259)</f>
        <v>893171.310442631</v>
      </c>
      <c r="BF259" s="338" t="n">
        <f aca="false">SUM(BE259-AW259)</f>
        <v>0</v>
      </c>
      <c r="BG259" s="338" t="n">
        <f aca="false">SUM(BG260:BG265)</f>
        <v>0</v>
      </c>
      <c r="BH259" s="338" t="n">
        <f aca="false">SUM(BH260:BH265)</f>
        <v>0</v>
      </c>
      <c r="BI259" s="338" t="n">
        <f aca="false">SUM(BI260:BI265)</f>
        <v>833000</v>
      </c>
      <c r="BJ259" s="338" t="n">
        <f aca="false">SUM(BJ260:BJ265)</f>
        <v>0</v>
      </c>
      <c r="BK259" s="338"/>
      <c r="BL259" s="338"/>
      <c r="BM259" s="307" t="n">
        <f aca="false">SUM(BJ259/BI259*100)</f>
        <v>0</v>
      </c>
    </row>
    <row r="260" customFormat="false" ht="12.75" hidden="true" customHeight="false" outlineLevel="0" collapsed="false">
      <c r="A260" s="333"/>
      <c r="B260" s="334"/>
      <c r="C260" s="334"/>
      <c r="D260" s="334"/>
      <c r="E260" s="334"/>
      <c r="F260" s="334"/>
      <c r="G260" s="334"/>
      <c r="H260" s="334"/>
      <c r="I260" s="335" t="n">
        <v>42131</v>
      </c>
      <c r="J260" s="336" t="s">
        <v>734</v>
      </c>
      <c r="K260" s="337"/>
      <c r="L260" s="337"/>
      <c r="M260" s="337"/>
      <c r="N260" s="337"/>
      <c r="O260" s="337"/>
      <c r="P260" s="337"/>
      <c r="Q260" s="337"/>
      <c r="R260" s="337"/>
      <c r="S260" s="337"/>
      <c r="T260" s="337"/>
      <c r="U260" s="337"/>
      <c r="V260" s="337"/>
      <c r="W260" s="337"/>
      <c r="X260" s="337"/>
      <c r="Y260" s="337"/>
      <c r="Z260" s="337"/>
      <c r="AA260" s="337"/>
      <c r="AB260" s="337"/>
      <c r="AC260" s="337"/>
      <c r="AD260" s="337"/>
      <c r="AE260" s="337"/>
      <c r="AF260" s="337"/>
      <c r="AG260" s="337"/>
      <c r="AH260" s="337"/>
      <c r="AI260" s="337"/>
      <c r="AJ260" s="337"/>
      <c r="AK260" s="337"/>
      <c r="AL260" s="337" t="n">
        <v>400000</v>
      </c>
      <c r="AM260" s="337"/>
      <c r="AN260" s="337" t="n">
        <f aca="false">SUM(AK260+AL260-AM260)</f>
        <v>400000</v>
      </c>
      <c r="AO260" s="306" t="n">
        <f aca="false">SUM(AN260/$AN$2)</f>
        <v>53089.1233658504</v>
      </c>
      <c r="AP260" s="337" t="n">
        <v>250000</v>
      </c>
      <c r="AQ260" s="337"/>
      <c r="AR260" s="306" t="n">
        <f aca="false">SUM(AP260/$AN$2)</f>
        <v>33180.7021036565</v>
      </c>
      <c r="AS260" s="306"/>
      <c r="AT260" s="306"/>
      <c r="AU260" s="306" t="n">
        <v>20999.3</v>
      </c>
      <c r="AV260" s="306"/>
      <c r="AW260" s="306" t="n">
        <f aca="false">SUM(AR260+AU260-AV260)</f>
        <v>54180.0021036565</v>
      </c>
      <c r="AX260" s="338"/>
      <c r="AY260" s="338"/>
      <c r="AZ260" s="338"/>
      <c r="BA260" s="338" t="n">
        <v>54180</v>
      </c>
      <c r="BB260" s="338"/>
      <c r="BC260" s="338"/>
      <c r="BD260" s="338" t="n">
        <f aca="false">SUM(AX260+AY260+AZ260+BA260+BB260+BC260)</f>
        <v>54180</v>
      </c>
      <c r="BE260" s="338" t="n">
        <f aca="false">SUM(AW260-BD260)</f>
        <v>0.00210365651582833</v>
      </c>
      <c r="BF260" s="338" t="n">
        <f aca="false">SUM(BE260-AW260)</f>
        <v>-54180</v>
      </c>
      <c r="BG260" s="338"/>
      <c r="BH260" s="338" t="n">
        <v>0</v>
      </c>
      <c r="BI260" s="338" t="n">
        <v>0</v>
      </c>
      <c r="BJ260" s="338"/>
      <c r="BK260" s="338"/>
      <c r="BL260" s="338"/>
      <c r="BM260" s="307" t="n">
        <v>0</v>
      </c>
    </row>
    <row r="261" customFormat="false" ht="12.75" hidden="true" customHeight="false" outlineLevel="0" collapsed="false">
      <c r="A261" s="333"/>
      <c r="B261" s="334"/>
      <c r="C261" s="334"/>
      <c r="D261" s="334"/>
      <c r="E261" s="334"/>
      <c r="F261" s="334"/>
      <c r="G261" s="334"/>
      <c r="H261" s="334"/>
      <c r="I261" s="335" t="n">
        <v>42131</v>
      </c>
      <c r="J261" s="336" t="s">
        <v>735</v>
      </c>
      <c r="K261" s="337"/>
      <c r="L261" s="337"/>
      <c r="M261" s="337"/>
      <c r="N261" s="337"/>
      <c r="O261" s="337"/>
      <c r="P261" s="337"/>
      <c r="Q261" s="337"/>
      <c r="R261" s="337"/>
      <c r="S261" s="337"/>
      <c r="T261" s="337"/>
      <c r="U261" s="337"/>
      <c r="V261" s="337"/>
      <c r="W261" s="337"/>
      <c r="X261" s="337"/>
      <c r="Y261" s="337"/>
      <c r="Z261" s="337"/>
      <c r="AA261" s="337"/>
      <c r="AB261" s="337"/>
      <c r="AC261" s="337"/>
      <c r="AD261" s="337"/>
      <c r="AE261" s="337"/>
      <c r="AF261" s="337"/>
      <c r="AG261" s="337"/>
      <c r="AH261" s="337"/>
      <c r="AI261" s="337"/>
      <c r="AJ261" s="337"/>
      <c r="AK261" s="337"/>
      <c r="AL261" s="337"/>
      <c r="AM261" s="337"/>
      <c r="AN261" s="337"/>
      <c r="AO261" s="306"/>
      <c r="AP261" s="337"/>
      <c r="AQ261" s="337"/>
      <c r="AR261" s="306"/>
      <c r="AS261" s="306"/>
      <c r="AT261" s="306"/>
      <c r="AU261" s="306" t="n">
        <v>40000</v>
      </c>
      <c r="AV261" s="306"/>
      <c r="AW261" s="306" t="n">
        <f aca="false">SUM(AR261+AU261-AV261)</f>
        <v>40000</v>
      </c>
      <c r="AX261" s="338"/>
      <c r="AY261" s="338"/>
      <c r="AZ261" s="338"/>
      <c r="BA261" s="338" t="n">
        <v>39768.6</v>
      </c>
      <c r="BB261" s="338"/>
      <c r="BC261" s="338" t="n">
        <v>231.4</v>
      </c>
      <c r="BD261" s="338" t="n">
        <f aca="false">SUM(AX261+AY261+AZ261+BA261+BB261+BC261)</f>
        <v>40000</v>
      </c>
      <c r="BE261" s="338" t="n">
        <f aca="false">SUM(AW261-BD261)</f>
        <v>0</v>
      </c>
      <c r="BF261" s="338" t="n">
        <f aca="false">SUM(BE261-AW261)</f>
        <v>-40000</v>
      </c>
      <c r="BG261" s="338"/>
      <c r="BH261" s="338" t="n">
        <v>0</v>
      </c>
      <c r="BI261" s="338" t="n">
        <v>25000</v>
      </c>
      <c r="BJ261" s="338" t="n">
        <v>0</v>
      </c>
      <c r="BK261" s="338"/>
      <c r="BL261" s="338"/>
      <c r="BM261" s="307" t="n">
        <f aca="false">SUM(BJ261/BI261*100)</f>
        <v>0</v>
      </c>
    </row>
    <row r="262" customFormat="false" ht="12.75" hidden="true" customHeight="false" outlineLevel="0" collapsed="false">
      <c r="A262" s="333"/>
      <c r="B262" s="334"/>
      <c r="C262" s="334"/>
      <c r="D262" s="334"/>
      <c r="E262" s="334"/>
      <c r="F262" s="334"/>
      <c r="G262" s="334"/>
      <c r="H262" s="334"/>
      <c r="I262" s="335" t="n">
        <v>42141</v>
      </c>
      <c r="J262" s="336" t="s">
        <v>736</v>
      </c>
      <c r="K262" s="337"/>
      <c r="L262" s="337"/>
      <c r="M262" s="337"/>
      <c r="N262" s="337" t="n">
        <v>400000</v>
      </c>
      <c r="O262" s="337" t="n">
        <v>400000</v>
      </c>
      <c r="P262" s="337" t="n">
        <v>500000</v>
      </c>
      <c r="Q262" s="337" t="n">
        <v>500000</v>
      </c>
      <c r="R262" s="337"/>
      <c r="S262" s="337" t="n">
        <v>500000</v>
      </c>
      <c r="T262" s="337"/>
      <c r="U262" s="337"/>
      <c r="V262" s="306" t="n">
        <f aca="false">S262/P262*100</f>
        <v>100</v>
      </c>
      <c r="W262" s="337" t="n">
        <v>625000</v>
      </c>
      <c r="X262" s="337" t="n">
        <v>200000</v>
      </c>
      <c r="Y262" s="337" t="n">
        <v>50000</v>
      </c>
      <c r="Z262" s="337" t="n">
        <v>50000</v>
      </c>
      <c r="AA262" s="337" t="n">
        <v>50000</v>
      </c>
      <c r="AB262" s="337"/>
      <c r="AC262" s="337" t="n">
        <v>50000</v>
      </c>
      <c r="AD262" s="337" t="n">
        <v>50000</v>
      </c>
      <c r="AE262" s="337"/>
      <c r="AF262" s="337"/>
      <c r="AG262" s="340" t="n">
        <f aca="false">SUM(AD262+AE262-AF262)</f>
        <v>50000</v>
      </c>
      <c r="AH262" s="337"/>
      <c r="AI262" s="337" t="n">
        <v>200000</v>
      </c>
      <c r="AJ262" s="338" t="n">
        <v>0</v>
      </c>
      <c r="AK262" s="337" t="n">
        <v>20000</v>
      </c>
      <c r="AL262" s="337"/>
      <c r="AM262" s="337"/>
      <c r="AN262" s="338" t="n">
        <f aca="false">SUM(AK262+AL262-AM262)</f>
        <v>20000</v>
      </c>
      <c r="AO262" s="306" t="n">
        <f aca="false">SUM(AN262/$AN$2)</f>
        <v>2654.45616829252</v>
      </c>
      <c r="AP262" s="338" t="n">
        <v>20000</v>
      </c>
      <c r="AQ262" s="338"/>
      <c r="AR262" s="306" t="n">
        <f aca="false">SUM(AP262/$AN$2)</f>
        <v>2654.45616829252</v>
      </c>
      <c r="AS262" s="306"/>
      <c r="AT262" s="306"/>
      <c r="AU262" s="306"/>
      <c r="AV262" s="306"/>
      <c r="AW262" s="306" t="n">
        <f aca="false">SUM(AR262+AU262-AV262)</f>
        <v>2654.45616829252</v>
      </c>
      <c r="AX262" s="338"/>
      <c r="AY262" s="338"/>
      <c r="AZ262" s="338"/>
      <c r="BA262" s="338" t="n">
        <v>2654.46</v>
      </c>
      <c r="BB262" s="338"/>
      <c r="BC262" s="338"/>
      <c r="BD262" s="338" t="n">
        <f aca="false">SUM(AX262+AY262+AZ262+BA262+BB262+BC262)</f>
        <v>2654.46</v>
      </c>
      <c r="BE262" s="338" t="n">
        <f aca="false">SUM(AW262-BD262)</f>
        <v>-0.00383170747909389</v>
      </c>
      <c r="BF262" s="338" t="n">
        <f aca="false">SUM(BE262-AW262)</f>
        <v>-2654.46</v>
      </c>
      <c r="BG262" s="338"/>
      <c r="BH262" s="338" t="n">
        <v>0</v>
      </c>
      <c r="BI262" s="338" t="n">
        <v>0</v>
      </c>
      <c r="BJ262" s="338"/>
      <c r="BK262" s="338"/>
      <c r="BL262" s="338"/>
      <c r="BM262" s="307" t="n">
        <v>0</v>
      </c>
    </row>
    <row r="263" customFormat="false" ht="12.75" hidden="true" customHeight="false" outlineLevel="0" collapsed="false">
      <c r="A263" s="333"/>
      <c r="B263" s="334"/>
      <c r="C263" s="334"/>
      <c r="D263" s="334"/>
      <c r="E263" s="334"/>
      <c r="F263" s="334"/>
      <c r="G263" s="334"/>
      <c r="H263" s="334"/>
      <c r="I263" s="335" t="n">
        <v>42142</v>
      </c>
      <c r="J263" s="336" t="s">
        <v>737</v>
      </c>
      <c r="K263" s="337"/>
      <c r="L263" s="337"/>
      <c r="M263" s="337"/>
      <c r="N263" s="337"/>
      <c r="O263" s="337"/>
      <c r="P263" s="337"/>
      <c r="Q263" s="337"/>
      <c r="R263" s="337"/>
      <c r="S263" s="337"/>
      <c r="T263" s="337"/>
      <c r="U263" s="337"/>
      <c r="V263" s="306"/>
      <c r="W263" s="337"/>
      <c r="X263" s="337"/>
      <c r="Y263" s="337"/>
      <c r="Z263" s="337"/>
      <c r="AA263" s="337"/>
      <c r="AB263" s="337"/>
      <c r="AC263" s="337"/>
      <c r="AD263" s="337"/>
      <c r="AE263" s="337"/>
      <c r="AF263" s="337"/>
      <c r="AG263" s="340"/>
      <c r="AH263" s="337"/>
      <c r="AI263" s="337"/>
      <c r="AJ263" s="338"/>
      <c r="AK263" s="337" t="n">
        <v>600000</v>
      </c>
      <c r="AL263" s="337"/>
      <c r="AM263" s="337"/>
      <c r="AN263" s="338" t="n">
        <f aca="false">SUM(AK263+AL263-AM263)</f>
        <v>600000</v>
      </c>
      <c r="AO263" s="306" t="n">
        <f aca="false">SUM(AN263/$AN$2)</f>
        <v>79633.6850487756</v>
      </c>
      <c r="AP263" s="338" t="n">
        <v>200000</v>
      </c>
      <c r="AQ263" s="338"/>
      <c r="AR263" s="306" t="n">
        <f aca="false">SUM(AP263/$AN$2)</f>
        <v>26544.5616829252</v>
      </c>
      <c r="AS263" s="306"/>
      <c r="AT263" s="306"/>
      <c r="AU263" s="306"/>
      <c r="AV263" s="306" t="n">
        <v>26544.56</v>
      </c>
      <c r="AW263" s="306" t="n">
        <f aca="false">SUM(AR263+AU263-AV263)</f>
        <v>0.00168292520902469</v>
      </c>
      <c r="AX263" s="338"/>
      <c r="AY263" s="338"/>
      <c r="AZ263" s="338"/>
      <c r="BA263" s="338"/>
      <c r="BB263" s="338"/>
      <c r="BC263" s="338"/>
      <c r="BD263" s="338" t="n">
        <f aca="false">SUM(AX263+AY263+AZ263+BA263+BB263+BC263)</f>
        <v>0</v>
      </c>
      <c r="BE263" s="338" t="n">
        <f aca="false">SUM(AW263-BD263)</f>
        <v>0.00168292520902469</v>
      </c>
      <c r="BF263" s="338" t="n">
        <f aca="false">SUM(BE263-AW263)</f>
        <v>0</v>
      </c>
      <c r="BG263" s="338"/>
      <c r="BH263" s="338" t="n">
        <v>0</v>
      </c>
      <c r="BI263" s="338" t="n">
        <v>0</v>
      </c>
      <c r="BJ263" s="338"/>
      <c r="BK263" s="338"/>
      <c r="BL263" s="338"/>
      <c r="BM263" s="307" t="n">
        <v>0</v>
      </c>
    </row>
    <row r="264" customFormat="false" ht="12.75" hidden="true" customHeight="false" outlineLevel="0" collapsed="false">
      <c r="A264" s="333"/>
      <c r="B264" s="334"/>
      <c r="C264" s="334"/>
      <c r="D264" s="334"/>
      <c r="E264" s="334"/>
      <c r="F264" s="334"/>
      <c r="G264" s="334"/>
      <c r="H264" s="334"/>
      <c r="I264" s="335" t="n">
        <v>42142</v>
      </c>
      <c r="J264" s="336" t="s">
        <v>738</v>
      </c>
      <c r="K264" s="337"/>
      <c r="L264" s="337"/>
      <c r="M264" s="337"/>
      <c r="N264" s="337"/>
      <c r="O264" s="337"/>
      <c r="P264" s="337"/>
      <c r="Q264" s="337"/>
      <c r="R264" s="337"/>
      <c r="S264" s="337"/>
      <c r="T264" s="337"/>
      <c r="U264" s="337"/>
      <c r="V264" s="306"/>
      <c r="W264" s="337"/>
      <c r="X264" s="337"/>
      <c r="Y264" s="337"/>
      <c r="Z264" s="337"/>
      <c r="AA264" s="337"/>
      <c r="AB264" s="337"/>
      <c r="AC264" s="337"/>
      <c r="AD264" s="337"/>
      <c r="AE264" s="337"/>
      <c r="AF264" s="337"/>
      <c r="AG264" s="340"/>
      <c r="AH264" s="337"/>
      <c r="AI264" s="337"/>
      <c r="AJ264" s="338"/>
      <c r="AK264" s="337" t="n">
        <v>3000000</v>
      </c>
      <c r="AL264" s="337"/>
      <c r="AM264" s="337"/>
      <c r="AN264" s="338" t="n">
        <f aca="false">SUM(AK264+AL264-AM264)</f>
        <v>3000000</v>
      </c>
      <c r="AO264" s="306" t="n">
        <f aca="false">SUM(AN264/$AN$2)</f>
        <v>398168.425243878</v>
      </c>
      <c r="AP264" s="338" t="n">
        <v>6000000</v>
      </c>
      <c r="AQ264" s="338"/>
      <c r="AR264" s="306" t="n">
        <f aca="false">SUM(AP264/$AN$2)</f>
        <v>796336.850487756</v>
      </c>
      <c r="AS264" s="306"/>
      <c r="AT264" s="306"/>
      <c r="AU264" s="306"/>
      <c r="AV264" s="306"/>
      <c r="AW264" s="306" t="n">
        <f aca="false">SUM(AR264+AU264-AV264)</f>
        <v>796336.850487756</v>
      </c>
      <c r="AX264" s="338"/>
      <c r="AY264" s="338"/>
      <c r="AZ264" s="338"/>
      <c r="BA264" s="338" t="n">
        <v>796336.85</v>
      </c>
      <c r="BB264" s="338"/>
      <c r="BC264" s="338"/>
      <c r="BD264" s="338" t="n">
        <f aca="false">SUM(AX264+AY264+AZ264+BA264+BB264+BC264)</f>
        <v>796336.85</v>
      </c>
      <c r="BE264" s="338" t="n">
        <f aca="false">SUM(AW264-BD264)</f>
        <v>0.000487756333313882</v>
      </c>
      <c r="BF264" s="338" t="n">
        <f aca="false">SUM(BE264-AW264)</f>
        <v>-796336.85</v>
      </c>
      <c r="BG264" s="338"/>
      <c r="BH264" s="338" t="n">
        <v>0</v>
      </c>
      <c r="BI264" s="338" t="n">
        <v>800000</v>
      </c>
      <c r="BJ264" s="338" t="n">
        <v>0</v>
      </c>
      <c r="BK264" s="338"/>
      <c r="BL264" s="338"/>
      <c r="BM264" s="307" t="n">
        <f aca="false">SUM(BJ264/BI264*100)</f>
        <v>0</v>
      </c>
    </row>
    <row r="265" customFormat="false" ht="12.75" hidden="true" customHeight="false" outlineLevel="0" collapsed="false">
      <c r="A265" s="333"/>
      <c r="B265" s="334"/>
      <c r="C265" s="334"/>
      <c r="D265" s="334"/>
      <c r="E265" s="334"/>
      <c r="F265" s="334"/>
      <c r="G265" s="334"/>
      <c r="H265" s="334"/>
      <c r="I265" s="335" t="n">
        <v>42147</v>
      </c>
      <c r="J265" s="336" t="s">
        <v>739</v>
      </c>
      <c r="K265" s="337"/>
      <c r="L265" s="337"/>
      <c r="M265" s="337"/>
      <c r="N265" s="337"/>
      <c r="O265" s="337"/>
      <c r="P265" s="337"/>
      <c r="Q265" s="337"/>
      <c r="R265" s="337"/>
      <c r="S265" s="337"/>
      <c r="T265" s="337"/>
      <c r="U265" s="337"/>
      <c r="V265" s="306"/>
      <c r="W265" s="337"/>
      <c r="X265" s="337"/>
      <c r="Y265" s="337"/>
      <c r="Z265" s="337"/>
      <c r="AA265" s="337"/>
      <c r="AB265" s="337"/>
      <c r="AC265" s="337"/>
      <c r="AD265" s="337"/>
      <c r="AE265" s="337"/>
      <c r="AF265" s="337"/>
      <c r="AG265" s="340"/>
      <c r="AH265" s="337"/>
      <c r="AI265" s="337"/>
      <c r="AJ265" s="338" t="n">
        <v>19017.5</v>
      </c>
      <c r="AK265" s="337" t="n">
        <v>0</v>
      </c>
      <c r="AL265" s="337"/>
      <c r="AM265" s="337"/>
      <c r="AN265" s="338" t="n">
        <f aca="false">SUM(AK265+AL265-AM265)</f>
        <v>0</v>
      </c>
      <c r="AO265" s="306" t="n">
        <f aca="false">SUM(AN265/$AN$2)</f>
        <v>0</v>
      </c>
      <c r="AP265" s="338"/>
      <c r="AQ265" s="338"/>
      <c r="AR265" s="306" t="n">
        <f aca="false">SUM(AP265/$AN$2)</f>
        <v>0</v>
      </c>
      <c r="AS265" s="306"/>
      <c r="AT265" s="306"/>
      <c r="AU265" s="306"/>
      <c r="AV265" s="306"/>
      <c r="AW265" s="306" t="n">
        <f aca="false">SUM(AR265+AU265-AV265)</f>
        <v>0</v>
      </c>
      <c r="AX265" s="338"/>
      <c r="AY265" s="338"/>
      <c r="AZ265" s="338"/>
      <c r="BA265" s="338"/>
      <c r="BB265" s="338"/>
      <c r="BC265" s="338"/>
      <c r="BD265" s="338" t="n">
        <f aca="false">SUM(AX265+AY265+AZ265+BA265+BB265+BC265)</f>
        <v>0</v>
      </c>
      <c r="BE265" s="338" t="n">
        <f aca="false">SUM(AW265-BD265)</f>
        <v>0</v>
      </c>
      <c r="BF265" s="338" t="n">
        <f aca="false">SUM(BE265-AW265)</f>
        <v>0</v>
      </c>
      <c r="BG265" s="338"/>
      <c r="BH265" s="338" t="n">
        <v>0</v>
      </c>
      <c r="BI265" s="338" t="n">
        <v>8000</v>
      </c>
      <c r="BJ265" s="338" t="n">
        <v>0</v>
      </c>
      <c r="BK265" s="338"/>
      <c r="BL265" s="338"/>
      <c r="BM265" s="307" t="n">
        <f aca="false">SUM(BJ265/BI265*100)</f>
        <v>0</v>
      </c>
    </row>
    <row r="266" customFormat="false" ht="12.75" hidden="true" customHeight="false" outlineLevel="0" collapsed="false">
      <c r="A266" s="333" t="s">
        <v>740</v>
      </c>
      <c r="B266" s="334"/>
      <c r="C266" s="334"/>
      <c r="D266" s="334"/>
      <c r="E266" s="334"/>
      <c r="F266" s="334"/>
      <c r="G266" s="334"/>
      <c r="H266" s="334"/>
      <c r="I266" s="335" t="s">
        <v>635</v>
      </c>
      <c r="J266" s="336" t="s">
        <v>741</v>
      </c>
      <c r="K266" s="337" t="e">
        <f aca="false">SUM(K274)</f>
        <v>#REF!</v>
      </c>
      <c r="L266" s="337" t="e">
        <f aca="false">SUM(L274)</f>
        <v>#REF!</v>
      </c>
      <c r="M266" s="337" t="e">
        <f aca="false">SUM(M274)</f>
        <v>#REF!</v>
      </c>
      <c r="N266" s="337" t="n">
        <f aca="false">SUM(N274)</f>
        <v>400000</v>
      </c>
      <c r="O266" s="337" t="n">
        <f aca="false">SUM(O274)</f>
        <v>400000</v>
      </c>
      <c r="P266" s="337" t="n">
        <f aca="false">SUM(P274)</f>
        <v>500000</v>
      </c>
      <c r="Q266" s="337" t="n">
        <f aca="false">SUM(Q274)</f>
        <v>500000</v>
      </c>
      <c r="R266" s="337" t="n">
        <f aca="false">SUM(R274)</f>
        <v>0</v>
      </c>
      <c r="S266" s="337" t="n">
        <f aca="false">SUM(S274)</f>
        <v>500000</v>
      </c>
      <c r="T266" s="337" t="n">
        <f aca="false">SUM(T274)</f>
        <v>0</v>
      </c>
      <c r="U266" s="337" t="n">
        <f aca="false">SUM(U274)</f>
        <v>0</v>
      </c>
      <c r="V266" s="337" t="n">
        <f aca="false">SUM(V274)</f>
        <v>100</v>
      </c>
      <c r="W266" s="337" t="n">
        <f aca="false">SUM(W274)</f>
        <v>0</v>
      </c>
      <c r="X266" s="337" t="n">
        <f aca="false">SUM(X274)</f>
        <v>0</v>
      </c>
      <c r="Y266" s="337" t="n">
        <f aca="false">SUM(Y274)</f>
        <v>50000</v>
      </c>
      <c r="Z266" s="337" t="n">
        <f aca="false">SUM(Z274)</f>
        <v>450000</v>
      </c>
      <c r="AA266" s="337" t="n">
        <f aca="false">SUM(AA274)</f>
        <v>100000</v>
      </c>
      <c r="AB266" s="337" t="n">
        <f aca="false">SUM(AB274)</f>
        <v>0</v>
      </c>
      <c r="AC266" s="337" t="n">
        <f aca="false">SUM(AC274)</f>
        <v>200000</v>
      </c>
      <c r="AD266" s="337" t="n">
        <f aca="false">SUM(AD274)</f>
        <v>200000</v>
      </c>
      <c r="AE266" s="337" t="n">
        <f aca="false">SUM(AE274)</f>
        <v>0</v>
      </c>
      <c r="AF266" s="337" t="n">
        <f aca="false">SUM(AF274)</f>
        <v>0</v>
      </c>
      <c r="AG266" s="337" t="n">
        <f aca="false">SUM(AG274)</f>
        <v>200000</v>
      </c>
      <c r="AH266" s="337" t="n">
        <f aca="false">SUM(AH274)</f>
        <v>143600</v>
      </c>
      <c r="AI266" s="337" t="n">
        <f aca="false">SUM(AI274)</f>
        <v>150000</v>
      </c>
      <c r="AJ266" s="337" t="n">
        <f aca="false">SUM(AJ274)</f>
        <v>0</v>
      </c>
      <c r="AK266" s="337" t="n">
        <f aca="false">SUM(AK274)</f>
        <v>150000</v>
      </c>
      <c r="AL266" s="337" t="n">
        <f aca="false">SUM(AL274)</f>
        <v>50000</v>
      </c>
      <c r="AM266" s="337" t="n">
        <f aca="false">SUM(AM274)</f>
        <v>0</v>
      </c>
      <c r="AN266" s="337" t="n">
        <f aca="false">SUM(AN274)</f>
        <v>200000</v>
      </c>
      <c r="AO266" s="306" t="n">
        <f aca="false">SUM(AN266/$AN$2)</f>
        <v>26544.5616829252</v>
      </c>
      <c r="AP266" s="337" t="n">
        <f aca="false">SUM(AP274)</f>
        <v>200000</v>
      </c>
      <c r="AQ266" s="337" t="n">
        <f aca="false">SUM(AQ274)</f>
        <v>0</v>
      </c>
      <c r="AR266" s="306" t="n">
        <f aca="false">SUM(AP266/$AN$2)</f>
        <v>26544.5616829252</v>
      </c>
      <c r="AS266" s="306"/>
      <c r="AT266" s="306" t="n">
        <f aca="false">SUM(AT267)</f>
        <v>5900.5</v>
      </c>
      <c r="AU266" s="306" t="n">
        <f aca="false">SUM(AU267)</f>
        <v>5901</v>
      </c>
      <c r="AV266" s="306" t="n">
        <f aca="false">SUM(AV267)</f>
        <v>0</v>
      </c>
      <c r="AW266" s="306" t="n">
        <f aca="false">SUM(AR266+AU266-AV266)</f>
        <v>32445.5616829252</v>
      </c>
      <c r="AX266" s="338"/>
      <c r="AY266" s="338"/>
      <c r="AZ266" s="338"/>
      <c r="BA266" s="338"/>
      <c r="BB266" s="338"/>
      <c r="BC266" s="338"/>
      <c r="BD266" s="338" t="n">
        <f aca="false">SUM(AX266+AY266+AZ266+BA266+BB266+BC266)</f>
        <v>0</v>
      </c>
      <c r="BE266" s="338" t="n">
        <f aca="false">SUM(AW266-BD266)</f>
        <v>32445.5616829252</v>
      </c>
      <c r="BF266" s="338" t="n">
        <f aca="false">SUM(BE266-AW266)</f>
        <v>0</v>
      </c>
      <c r="BG266" s="338" t="n">
        <f aca="false">SUM(BG270+BG274)</f>
        <v>5900.5</v>
      </c>
      <c r="BH266" s="338" t="n">
        <f aca="false">SUM(BH267)</f>
        <v>0</v>
      </c>
      <c r="BI266" s="338" t="n">
        <f aca="false">SUM(BI270+BI274)</f>
        <v>3000</v>
      </c>
      <c r="BJ266" s="338" t="n">
        <f aca="false">SUM(BJ270+BJ274)</f>
        <v>0</v>
      </c>
      <c r="BK266" s="338" t="n">
        <f aca="false">SUM(BK270+BK274)</f>
        <v>3000</v>
      </c>
      <c r="BL266" s="338" t="n">
        <f aca="false">SUM(BL270+BL274)</f>
        <v>3000</v>
      </c>
      <c r="BM266" s="307" t="n">
        <f aca="false">SUM(BJ266/BI266*100)</f>
        <v>0</v>
      </c>
    </row>
    <row r="267" customFormat="false" ht="12.75" hidden="true" customHeight="false" outlineLevel="0" collapsed="false">
      <c r="A267" s="333"/>
      <c r="B267" s="334"/>
      <c r="C267" s="334"/>
      <c r="D267" s="334"/>
      <c r="E267" s="334"/>
      <c r="F267" s="334"/>
      <c r="G267" s="334"/>
      <c r="H267" s="334"/>
      <c r="I267" s="335" t="s">
        <v>704</v>
      </c>
      <c r="J267" s="336"/>
      <c r="K267" s="337" t="e">
        <f aca="false">SUM(K274)</f>
        <v>#REF!</v>
      </c>
      <c r="L267" s="337" t="e">
        <f aca="false">SUM(L274)</f>
        <v>#REF!</v>
      </c>
      <c r="M267" s="337" t="e">
        <f aca="false">SUM(M274)</f>
        <v>#REF!</v>
      </c>
      <c r="N267" s="337" t="n">
        <f aca="false">SUM(N274)</f>
        <v>400000</v>
      </c>
      <c r="O267" s="337" t="n">
        <f aca="false">SUM(O274)</f>
        <v>400000</v>
      </c>
      <c r="P267" s="337" t="n">
        <f aca="false">SUM(P274)</f>
        <v>500000</v>
      </c>
      <c r="Q267" s="337" t="n">
        <f aca="false">SUM(Q274)</f>
        <v>500000</v>
      </c>
      <c r="R267" s="337" t="n">
        <f aca="false">SUM(R274)</f>
        <v>0</v>
      </c>
      <c r="S267" s="337" t="n">
        <f aca="false">SUM(S274)</f>
        <v>500000</v>
      </c>
      <c r="T267" s="337" t="n">
        <f aca="false">SUM(T274)</f>
        <v>0</v>
      </c>
      <c r="U267" s="337" t="n">
        <f aca="false">SUM(U274)</f>
        <v>0</v>
      </c>
      <c r="V267" s="337" t="n">
        <f aca="false">SUM(V274)</f>
        <v>100</v>
      </c>
      <c r="W267" s="337" t="n">
        <f aca="false">SUM(W274)</f>
        <v>0</v>
      </c>
      <c r="X267" s="337" t="n">
        <f aca="false">SUM(X274)</f>
        <v>0</v>
      </c>
      <c r="Y267" s="337" t="n">
        <f aca="false">SUM(Y274)</f>
        <v>50000</v>
      </c>
      <c r="Z267" s="337" t="n">
        <f aca="false">SUM(Z274)</f>
        <v>450000</v>
      </c>
      <c r="AA267" s="337" t="n">
        <f aca="false">SUM(AA274)</f>
        <v>100000</v>
      </c>
      <c r="AB267" s="337" t="n">
        <f aca="false">SUM(AB274)</f>
        <v>0</v>
      </c>
      <c r="AC267" s="337" t="n">
        <f aca="false">SUM(AC274)</f>
        <v>200000</v>
      </c>
      <c r="AD267" s="337" t="n">
        <f aca="false">SUM(AD274)</f>
        <v>200000</v>
      </c>
      <c r="AE267" s="337" t="n">
        <f aca="false">SUM(AE274)</f>
        <v>0</v>
      </c>
      <c r="AF267" s="337" t="n">
        <f aca="false">SUM(AF274)</f>
        <v>0</v>
      </c>
      <c r="AG267" s="337" t="n">
        <f aca="false">SUM(AG274)</f>
        <v>200000</v>
      </c>
      <c r="AH267" s="337" t="n">
        <f aca="false">SUM(AH274)</f>
        <v>143600</v>
      </c>
      <c r="AI267" s="337" t="n">
        <f aca="false">SUM(AI274)</f>
        <v>150000</v>
      </c>
      <c r="AJ267" s="337" t="n">
        <f aca="false">SUM(AJ274)</f>
        <v>0</v>
      </c>
      <c r="AK267" s="337" t="n">
        <f aca="false">SUM(AK274)</f>
        <v>150000</v>
      </c>
      <c r="AL267" s="337" t="n">
        <f aca="false">SUM(AL274)</f>
        <v>50000</v>
      </c>
      <c r="AM267" s="337" t="n">
        <f aca="false">SUM(AM274)</f>
        <v>0</v>
      </c>
      <c r="AN267" s="337" t="n">
        <f aca="false">SUM(AN274)</f>
        <v>200000</v>
      </c>
      <c r="AO267" s="306" t="n">
        <f aca="false">SUM(AN267/$AN$2)</f>
        <v>26544.5616829252</v>
      </c>
      <c r="AP267" s="337" t="n">
        <f aca="false">SUM(AP274)</f>
        <v>200000</v>
      </c>
      <c r="AQ267" s="337" t="n">
        <f aca="false">SUM(AQ274)</f>
        <v>0</v>
      </c>
      <c r="AR267" s="306" t="n">
        <f aca="false">SUM(AP267/$AN$2)</f>
        <v>26544.5616829252</v>
      </c>
      <c r="AS267" s="306"/>
      <c r="AT267" s="306" t="n">
        <f aca="false">SUM(AT270+AT274)</f>
        <v>5900.5</v>
      </c>
      <c r="AU267" s="306" t="n">
        <f aca="false">SUM(AU270+AU274)</f>
        <v>5901</v>
      </c>
      <c r="AV267" s="306" t="n">
        <f aca="false">SUM(AV270+AV274)</f>
        <v>0</v>
      </c>
      <c r="AW267" s="306" t="n">
        <f aca="false">SUM(AR267+AU267-AV267)</f>
        <v>32445.5616829252</v>
      </c>
      <c r="AX267" s="338"/>
      <c r="AY267" s="338"/>
      <c r="AZ267" s="338"/>
      <c r="BA267" s="338"/>
      <c r="BB267" s="338"/>
      <c r="BC267" s="338"/>
      <c r="BD267" s="338" t="n">
        <f aca="false">SUM(AX267+AY267+AZ267+BA267+BB267+BC267)</f>
        <v>0</v>
      </c>
      <c r="BE267" s="338" t="n">
        <f aca="false">SUM(AW267-BD267)</f>
        <v>32445.5616829252</v>
      </c>
      <c r="BF267" s="338" t="n">
        <f aca="false">SUM(BE267-AW267)</f>
        <v>0</v>
      </c>
      <c r="BG267" s="338"/>
      <c r="BH267" s="338" t="n">
        <f aca="false">SUM(BH274)</f>
        <v>0</v>
      </c>
      <c r="BI267" s="338" t="n">
        <v>3000</v>
      </c>
      <c r="BJ267" s="338" t="n">
        <v>0</v>
      </c>
      <c r="BK267" s="338" t="n">
        <v>3000</v>
      </c>
      <c r="BL267" s="338" t="n">
        <v>3000</v>
      </c>
      <c r="BM267" s="307" t="n">
        <f aca="false">SUM(BJ267/BI267*100)</f>
        <v>0</v>
      </c>
    </row>
    <row r="268" customFormat="false" ht="12.75" hidden="true" customHeight="false" outlineLevel="0" collapsed="false">
      <c r="A268" s="333"/>
      <c r="B268" s="334" t="s">
        <v>554</v>
      </c>
      <c r="C268" s="334"/>
      <c r="D268" s="334"/>
      <c r="E268" s="334"/>
      <c r="F268" s="334"/>
      <c r="G268" s="334"/>
      <c r="H268" s="334"/>
      <c r="I268" s="339" t="s">
        <v>638</v>
      </c>
      <c r="J268" s="336" t="s">
        <v>48</v>
      </c>
      <c r="K268" s="337"/>
      <c r="L268" s="337"/>
      <c r="M268" s="337"/>
      <c r="N268" s="337"/>
      <c r="O268" s="337"/>
      <c r="P268" s="337"/>
      <c r="Q268" s="337"/>
      <c r="R268" s="337"/>
      <c r="S268" s="337"/>
      <c r="T268" s="337"/>
      <c r="U268" s="337"/>
      <c r="V268" s="337"/>
      <c r="W268" s="337"/>
      <c r="X268" s="337"/>
      <c r="Y268" s="337"/>
      <c r="Z268" s="337"/>
      <c r="AA268" s="337"/>
      <c r="AB268" s="337"/>
      <c r="AC268" s="337"/>
      <c r="AD268" s="337"/>
      <c r="AE268" s="337"/>
      <c r="AF268" s="337"/>
      <c r="AG268" s="337"/>
      <c r="AH268" s="337"/>
      <c r="AI268" s="337"/>
      <c r="AJ268" s="337"/>
      <c r="AK268" s="337"/>
      <c r="AL268" s="337"/>
      <c r="AM268" s="337"/>
      <c r="AN268" s="337"/>
      <c r="AO268" s="306"/>
      <c r="AP268" s="337"/>
      <c r="AQ268" s="337"/>
      <c r="AR268" s="306"/>
      <c r="AS268" s="306"/>
      <c r="AT268" s="306"/>
      <c r="AU268" s="306"/>
      <c r="AV268" s="306"/>
      <c r="AW268" s="306" t="n">
        <v>5901</v>
      </c>
      <c r="AX268" s="338"/>
      <c r="AY268" s="338"/>
      <c r="AZ268" s="338"/>
      <c r="BA268" s="338"/>
      <c r="BB268" s="338"/>
      <c r="BC268" s="338"/>
      <c r="BD268" s="338"/>
      <c r="BE268" s="338"/>
      <c r="BF268" s="338"/>
      <c r="BG268" s="338"/>
      <c r="BH268" s="338" t="n">
        <v>0</v>
      </c>
      <c r="BI268" s="338" t="n">
        <v>0</v>
      </c>
      <c r="BJ268" s="338"/>
      <c r="BK268" s="338"/>
      <c r="BL268" s="338"/>
      <c r="BM268" s="307" t="n">
        <v>0</v>
      </c>
    </row>
    <row r="269" customFormat="false" ht="12.75" hidden="true" customHeight="false" outlineLevel="0" collapsed="false">
      <c r="A269" s="333"/>
      <c r="B269" s="334" t="s">
        <v>554</v>
      </c>
      <c r="C269" s="334"/>
      <c r="D269" s="334"/>
      <c r="E269" s="334"/>
      <c r="F269" s="334"/>
      <c r="G269" s="334"/>
      <c r="H269" s="334"/>
      <c r="I269" s="339" t="s">
        <v>556</v>
      </c>
      <c r="J269" s="336" t="s">
        <v>742</v>
      </c>
      <c r="K269" s="337"/>
      <c r="L269" s="337"/>
      <c r="M269" s="337"/>
      <c r="N269" s="337"/>
      <c r="O269" s="337"/>
      <c r="P269" s="337"/>
      <c r="Q269" s="337"/>
      <c r="R269" s="337"/>
      <c r="S269" s="337"/>
      <c r="T269" s="337"/>
      <c r="U269" s="337"/>
      <c r="V269" s="337"/>
      <c r="W269" s="337"/>
      <c r="X269" s="337"/>
      <c r="Y269" s="337"/>
      <c r="Z269" s="337"/>
      <c r="AA269" s="337"/>
      <c r="AB269" s="337"/>
      <c r="AC269" s="337"/>
      <c r="AD269" s="337"/>
      <c r="AE269" s="337"/>
      <c r="AF269" s="337"/>
      <c r="AG269" s="337"/>
      <c r="AH269" s="337"/>
      <c r="AI269" s="337"/>
      <c r="AJ269" s="337"/>
      <c r="AK269" s="337"/>
      <c r="AL269" s="337"/>
      <c r="AM269" s="337"/>
      <c r="AN269" s="337"/>
      <c r="AO269" s="306" t="n">
        <f aca="false">SUM(AN269/$AN$2)</f>
        <v>0</v>
      </c>
      <c r="AP269" s="337" t="n">
        <v>200000</v>
      </c>
      <c r="AQ269" s="337"/>
      <c r="AR269" s="306" t="n">
        <f aca="false">SUM(AP269/$AN$2)</f>
        <v>26544.5616829252</v>
      </c>
      <c r="AS269" s="306"/>
      <c r="AT269" s="306" t="n">
        <v>200000</v>
      </c>
      <c r="AU269" s="306"/>
      <c r="AV269" s="306"/>
      <c r="AW269" s="306" t="n">
        <f aca="false">SUM(AR269+AU269-AV269)</f>
        <v>26544.5616829252</v>
      </c>
      <c r="AX269" s="338"/>
      <c r="AY269" s="338"/>
      <c r="AZ269" s="338"/>
      <c r="BA269" s="338"/>
      <c r="BB269" s="338"/>
      <c r="BC269" s="338"/>
      <c r="BD269" s="338" t="n">
        <f aca="false">SUM(AX269+AY269+AZ269+BA269+BB269+BC269)</f>
        <v>0</v>
      </c>
      <c r="BE269" s="338" t="n">
        <f aca="false">SUM(AW269-BD269)</f>
        <v>26544.5616829252</v>
      </c>
      <c r="BF269" s="338" t="n">
        <f aca="false">SUM(BE269-AW269)</f>
        <v>0</v>
      </c>
      <c r="BG269" s="338"/>
      <c r="BH269" s="338" t="n">
        <v>3000</v>
      </c>
      <c r="BI269" s="338" t="n">
        <v>3000</v>
      </c>
      <c r="BJ269" s="338"/>
      <c r="BK269" s="338" t="n">
        <v>3000</v>
      </c>
      <c r="BL269" s="338" t="n">
        <v>3000</v>
      </c>
      <c r="BM269" s="307" t="n">
        <f aca="false">SUM(BJ269/BI269*100)</f>
        <v>0</v>
      </c>
    </row>
    <row r="270" customFormat="false" ht="12.75" hidden="true" customHeight="false" outlineLevel="0" collapsed="false">
      <c r="A270" s="333"/>
      <c r="B270" s="334"/>
      <c r="C270" s="334"/>
      <c r="D270" s="334"/>
      <c r="E270" s="334"/>
      <c r="F270" s="334"/>
      <c r="G270" s="334"/>
      <c r="H270" s="334"/>
      <c r="I270" s="304" t="n">
        <v>3</v>
      </c>
      <c r="J270" s="305" t="s">
        <v>234</v>
      </c>
      <c r="K270" s="337"/>
      <c r="L270" s="337"/>
      <c r="M270" s="337"/>
      <c r="N270" s="337"/>
      <c r="O270" s="337"/>
      <c r="P270" s="337"/>
      <c r="Q270" s="337"/>
      <c r="R270" s="337"/>
      <c r="S270" s="337"/>
      <c r="T270" s="337"/>
      <c r="U270" s="337"/>
      <c r="V270" s="337"/>
      <c r="W270" s="337"/>
      <c r="X270" s="337"/>
      <c r="Y270" s="337"/>
      <c r="Z270" s="337"/>
      <c r="AA270" s="337"/>
      <c r="AB270" s="337"/>
      <c r="AC270" s="337"/>
      <c r="AD270" s="337"/>
      <c r="AE270" s="337"/>
      <c r="AF270" s="337"/>
      <c r="AG270" s="337"/>
      <c r="AH270" s="337"/>
      <c r="AI270" s="337"/>
      <c r="AJ270" s="337"/>
      <c r="AK270" s="337"/>
      <c r="AL270" s="337"/>
      <c r="AM270" s="337"/>
      <c r="AN270" s="337"/>
      <c r="AO270" s="306"/>
      <c r="AP270" s="337"/>
      <c r="AQ270" s="337"/>
      <c r="AR270" s="306"/>
      <c r="AS270" s="306"/>
      <c r="AT270" s="306" t="n">
        <f aca="false">SUM(AT271)</f>
        <v>5900.5</v>
      </c>
      <c r="AU270" s="306" t="n">
        <f aca="false">SUM(AU271)</f>
        <v>5901</v>
      </c>
      <c r="AV270" s="306" t="n">
        <f aca="false">SUM(AV271)</f>
        <v>0</v>
      </c>
      <c r="AW270" s="306" t="n">
        <f aca="false">SUM(AR270+AU270-AV270)</f>
        <v>5901</v>
      </c>
      <c r="AX270" s="338"/>
      <c r="AY270" s="338"/>
      <c r="AZ270" s="338"/>
      <c r="BA270" s="338"/>
      <c r="BB270" s="338"/>
      <c r="BC270" s="338"/>
      <c r="BD270" s="338" t="n">
        <f aca="false">SUM(AX270+AY270+AZ270+BA270+BB270+BC270)</f>
        <v>0</v>
      </c>
      <c r="BE270" s="338" t="n">
        <f aca="false">SUM(AW270-BD270)</f>
        <v>5901</v>
      </c>
      <c r="BF270" s="338" t="n">
        <f aca="false">SUM(BE270-AW270)</f>
        <v>0</v>
      </c>
      <c r="BG270" s="338" t="n">
        <f aca="false">SUM(BG271)</f>
        <v>5900.5</v>
      </c>
      <c r="BH270" s="338" t="n">
        <f aca="false">SUM(BH271)</f>
        <v>0</v>
      </c>
      <c r="BI270" s="338" t="n">
        <f aca="false">SUM(BI271)</f>
        <v>0</v>
      </c>
      <c r="BJ270" s="338"/>
      <c r="BK270" s="338"/>
      <c r="BL270" s="338"/>
      <c r="BM270" s="307" t="n">
        <v>0</v>
      </c>
    </row>
    <row r="271" customFormat="false" ht="12.75" hidden="true" customHeight="false" outlineLevel="0" collapsed="false">
      <c r="A271" s="333"/>
      <c r="B271" s="334" t="s">
        <v>638</v>
      </c>
      <c r="C271" s="334"/>
      <c r="D271" s="334"/>
      <c r="E271" s="334"/>
      <c r="F271" s="334"/>
      <c r="G271" s="334"/>
      <c r="H271" s="334"/>
      <c r="I271" s="304" t="n">
        <v>32</v>
      </c>
      <c r="J271" s="305" t="s">
        <v>257</v>
      </c>
      <c r="K271" s="337"/>
      <c r="L271" s="337"/>
      <c r="M271" s="337"/>
      <c r="N271" s="337"/>
      <c r="O271" s="337"/>
      <c r="P271" s="337"/>
      <c r="Q271" s="337"/>
      <c r="R271" s="337"/>
      <c r="S271" s="337"/>
      <c r="T271" s="337"/>
      <c r="U271" s="337"/>
      <c r="V271" s="337"/>
      <c r="W271" s="337"/>
      <c r="X271" s="337"/>
      <c r="Y271" s="337"/>
      <c r="Z271" s="337"/>
      <c r="AA271" s="337"/>
      <c r="AB271" s="337"/>
      <c r="AC271" s="337"/>
      <c r="AD271" s="337"/>
      <c r="AE271" s="337"/>
      <c r="AF271" s="337"/>
      <c r="AG271" s="337"/>
      <c r="AH271" s="337"/>
      <c r="AI271" s="337"/>
      <c r="AJ271" s="337"/>
      <c r="AK271" s="337"/>
      <c r="AL271" s="337"/>
      <c r="AM271" s="337"/>
      <c r="AN271" s="337"/>
      <c r="AO271" s="306"/>
      <c r="AP271" s="337"/>
      <c r="AQ271" s="337"/>
      <c r="AR271" s="306"/>
      <c r="AS271" s="306"/>
      <c r="AT271" s="306" t="n">
        <f aca="false">SUM(AT272)</f>
        <v>5900.5</v>
      </c>
      <c r="AU271" s="306" t="n">
        <f aca="false">SUM(AU272)</f>
        <v>5901</v>
      </c>
      <c r="AV271" s="306" t="n">
        <f aca="false">SUM(AV272)</f>
        <v>0</v>
      </c>
      <c r="AW271" s="306" t="n">
        <f aca="false">SUM(AR271+AU271-AV271)</f>
        <v>5901</v>
      </c>
      <c r="AX271" s="338"/>
      <c r="AY271" s="338"/>
      <c r="AZ271" s="338"/>
      <c r="BA271" s="338"/>
      <c r="BB271" s="338"/>
      <c r="BC271" s="338"/>
      <c r="BD271" s="338" t="n">
        <f aca="false">SUM(AX271+AY271+AZ271+BA271+BB271+BC271)</f>
        <v>0</v>
      </c>
      <c r="BE271" s="338" t="n">
        <f aca="false">SUM(AW271-BD271)</f>
        <v>5901</v>
      </c>
      <c r="BF271" s="338" t="n">
        <f aca="false">SUM(BE271-AW271)</f>
        <v>0</v>
      </c>
      <c r="BG271" s="338" t="n">
        <f aca="false">SUM(BG272)</f>
        <v>5900.5</v>
      </c>
      <c r="BH271" s="338" t="n">
        <f aca="false">SUM(BH272)</f>
        <v>0</v>
      </c>
      <c r="BI271" s="338" t="n">
        <f aca="false">SUM(BI272)</f>
        <v>0</v>
      </c>
      <c r="BJ271" s="338"/>
      <c r="BK271" s="338"/>
      <c r="BL271" s="338"/>
      <c r="BM271" s="307" t="n">
        <v>0</v>
      </c>
    </row>
    <row r="272" customFormat="false" ht="12.75" hidden="true" customHeight="false" outlineLevel="0" collapsed="false">
      <c r="A272" s="333"/>
      <c r="B272" s="334"/>
      <c r="C272" s="334"/>
      <c r="D272" s="334"/>
      <c r="E272" s="334"/>
      <c r="F272" s="334"/>
      <c r="G272" s="334"/>
      <c r="H272" s="334"/>
      <c r="I272" s="335" t="n">
        <v>327</v>
      </c>
      <c r="J272" s="336"/>
      <c r="K272" s="337"/>
      <c r="L272" s="337"/>
      <c r="M272" s="337"/>
      <c r="N272" s="337"/>
      <c r="O272" s="337"/>
      <c r="P272" s="337"/>
      <c r="Q272" s="337"/>
      <c r="R272" s="337"/>
      <c r="S272" s="337"/>
      <c r="T272" s="337"/>
      <c r="U272" s="337"/>
      <c r="V272" s="337"/>
      <c r="W272" s="337"/>
      <c r="X272" s="337"/>
      <c r="Y272" s="337"/>
      <c r="Z272" s="337"/>
      <c r="AA272" s="337"/>
      <c r="AB272" s="337"/>
      <c r="AC272" s="337"/>
      <c r="AD272" s="337"/>
      <c r="AE272" s="337"/>
      <c r="AF272" s="337"/>
      <c r="AG272" s="337"/>
      <c r="AH272" s="337"/>
      <c r="AI272" s="337"/>
      <c r="AJ272" s="337"/>
      <c r="AK272" s="337"/>
      <c r="AL272" s="337"/>
      <c r="AM272" s="337"/>
      <c r="AN272" s="337"/>
      <c r="AO272" s="306"/>
      <c r="AP272" s="337"/>
      <c r="AQ272" s="337"/>
      <c r="AR272" s="306"/>
      <c r="AS272" s="306"/>
      <c r="AT272" s="306" t="n">
        <f aca="false">SUM(AT273)</f>
        <v>5900.5</v>
      </c>
      <c r="AU272" s="306" t="n">
        <f aca="false">SUM(AU273)</f>
        <v>5901</v>
      </c>
      <c r="AV272" s="306" t="n">
        <f aca="false">SUM(AV273)</f>
        <v>0</v>
      </c>
      <c r="AW272" s="306" t="n">
        <f aca="false">SUM(AR272+AU272-AV272)</f>
        <v>5901</v>
      </c>
      <c r="AX272" s="338"/>
      <c r="AY272" s="338"/>
      <c r="AZ272" s="338"/>
      <c r="BA272" s="338"/>
      <c r="BB272" s="338"/>
      <c r="BC272" s="338"/>
      <c r="BD272" s="338" t="n">
        <f aca="false">SUM(AX272+AY272+AZ272+BA272+BB272+BC272)</f>
        <v>0</v>
      </c>
      <c r="BE272" s="338" t="n">
        <f aca="false">SUM(AW272-BD272)</f>
        <v>5901</v>
      </c>
      <c r="BF272" s="338" t="n">
        <f aca="false">SUM(BE272-AW272)</f>
        <v>0</v>
      </c>
      <c r="BG272" s="338" t="n">
        <f aca="false">SUM(BG273)</f>
        <v>5900.5</v>
      </c>
      <c r="BH272" s="338" t="n">
        <f aca="false">SUM(BH273)</f>
        <v>0</v>
      </c>
      <c r="BI272" s="338" t="n">
        <f aca="false">SUM(BI273)</f>
        <v>0</v>
      </c>
      <c r="BJ272" s="338"/>
      <c r="BK272" s="338"/>
      <c r="BL272" s="338"/>
      <c r="BM272" s="307" t="n">
        <v>0</v>
      </c>
    </row>
    <row r="273" customFormat="false" ht="12.75" hidden="true" customHeight="false" outlineLevel="0" collapsed="false">
      <c r="A273" s="333"/>
      <c r="B273" s="334"/>
      <c r="C273" s="334"/>
      <c r="D273" s="334"/>
      <c r="E273" s="334"/>
      <c r="F273" s="334"/>
      <c r="G273" s="334"/>
      <c r="H273" s="334"/>
      <c r="I273" s="335" t="n">
        <v>327</v>
      </c>
      <c r="J273" s="336" t="s">
        <v>743</v>
      </c>
      <c r="K273" s="337"/>
      <c r="L273" s="337"/>
      <c r="M273" s="337"/>
      <c r="N273" s="337"/>
      <c r="O273" s="337"/>
      <c r="P273" s="337"/>
      <c r="Q273" s="337"/>
      <c r="R273" s="337"/>
      <c r="S273" s="337"/>
      <c r="T273" s="337"/>
      <c r="U273" s="337"/>
      <c r="V273" s="337"/>
      <c r="W273" s="337"/>
      <c r="X273" s="337"/>
      <c r="Y273" s="337"/>
      <c r="Z273" s="337"/>
      <c r="AA273" s="337"/>
      <c r="AB273" s="337"/>
      <c r="AC273" s="337"/>
      <c r="AD273" s="337"/>
      <c r="AE273" s="337"/>
      <c r="AF273" s="337"/>
      <c r="AG273" s="337"/>
      <c r="AH273" s="337"/>
      <c r="AI273" s="337"/>
      <c r="AJ273" s="337"/>
      <c r="AK273" s="337"/>
      <c r="AL273" s="337"/>
      <c r="AM273" s="337"/>
      <c r="AN273" s="337"/>
      <c r="AO273" s="306"/>
      <c r="AP273" s="337"/>
      <c r="AQ273" s="337"/>
      <c r="AR273" s="306"/>
      <c r="AS273" s="306" t="n">
        <v>5900.5</v>
      </c>
      <c r="AT273" s="306" t="n">
        <v>5900.5</v>
      </c>
      <c r="AU273" s="306" t="n">
        <v>5901</v>
      </c>
      <c r="AV273" s="306"/>
      <c r="AW273" s="306" t="n">
        <f aca="false">SUM(AR273+AU273-AV273)</f>
        <v>5901</v>
      </c>
      <c r="AX273" s="338"/>
      <c r="AY273" s="338"/>
      <c r="AZ273" s="338"/>
      <c r="BA273" s="338"/>
      <c r="BB273" s="338"/>
      <c r="BC273" s="338" t="n">
        <v>5901</v>
      </c>
      <c r="BD273" s="338" t="n">
        <f aca="false">SUM(AX273+AY273+AZ273+BA273+BB273+BC273)</f>
        <v>5901</v>
      </c>
      <c r="BE273" s="338" t="n">
        <f aca="false">SUM(AW273-BD273)</f>
        <v>0</v>
      </c>
      <c r="BF273" s="338" t="n">
        <f aca="false">SUM(BE273-AW273)</f>
        <v>-5901</v>
      </c>
      <c r="BG273" s="338" t="n">
        <v>5900.5</v>
      </c>
      <c r="BH273" s="338" t="n">
        <v>0</v>
      </c>
      <c r="BI273" s="338" t="n">
        <v>0</v>
      </c>
      <c r="BJ273" s="338"/>
      <c r="BK273" s="338"/>
      <c r="BL273" s="338"/>
      <c r="BM273" s="307" t="n">
        <v>0</v>
      </c>
    </row>
    <row r="274" customFormat="false" ht="12.75" hidden="true" customHeight="false" outlineLevel="0" collapsed="false">
      <c r="A274" s="308"/>
      <c r="B274" s="303"/>
      <c r="C274" s="303"/>
      <c r="D274" s="303"/>
      <c r="E274" s="303"/>
      <c r="F274" s="303"/>
      <c r="G274" s="303"/>
      <c r="H274" s="303"/>
      <c r="I274" s="304" t="n">
        <v>4</v>
      </c>
      <c r="J274" s="305" t="s">
        <v>409</v>
      </c>
      <c r="K274" s="306" t="e">
        <f aca="false">SUM(K275)</f>
        <v>#REF!</v>
      </c>
      <c r="L274" s="306" t="e">
        <f aca="false">SUM(L275)</f>
        <v>#REF!</v>
      </c>
      <c r="M274" s="306" t="e">
        <f aca="false">SUM(M275)</f>
        <v>#REF!</v>
      </c>
      <c r="N274" s="306" t="n">
        <f aca="false">SUM(N275)</f>
        <v>400000</v>
      </c>
      <c r="O274" s="306" t="n">
        <f aca="false">SUM(O275)</f>
        <v>400000</v>
      </c>
      <c r="P274" s="306" t="n">
        <f aca="false">SUM(P275)</f>
        <v>500000</v>
      </c>
      <c r="Q274" s="306" t="n">
        <f aca="false">SUM(Q275)</f>
        <v>500000</v>
      </c>
      <c r="R274" s="306" t="n">
        <f aca="false">SUM(R275)</f>
        <v>0</v>
      </c>
      <c r="S274" s="306" t="n">
        <f aca="false">SUM(S275)</f>
        <v>500000</v>
      </c>
      <c r="T274" s="306" t="n">
        <f aca="false">SUM(T275)</f>
        <v>0</v>
      </c>
      <c r="U274" s="306" t="n">
        <f aca="false">SUM(U275)</f>
        <v>0</v>
      </c>
      <c r="V274" s="306" t="n">
        <f aca="false">SUM(V275)</f>
        <v>100</v>
      </c>
      <c r="W274" s="306" t="n">
        <f aca="false">SUM(W275)</f>
        <v>0</v>
      </c>
      <c r="X274" s="306" t="n">
        <f aca="false">SUM(X275)</f>
        <v>0</v>
      </c>
      <c r="Y274" s="306" t="n">
        <f aca="false">SUM(Y275)</f>
        <v>50000</v>
      </c>
      <c r="Z274" s="306" t="n">
        <f aca="false">SUM(Z275)</f>
        <v>450000</v>
      </c>
      <c r="AA274" s="306" t="n">
        <f aca="false">SUM(AA275)</f>
        <v>100000</v>
      </c>
      <c r="AB274" s="306" t="n">
        <f aca="false">SUM(AB275)</f>
        <v>0</v>
      </c>
      <c r="AC274" s="306" t="n">
        <f aca="false">SUM(AC275)</f>
        <v>200000</v>
      </c>
      <c r="AD274" s="306" t="n">
        <f aca="false">SUM(AD275)</f>
        <v>200000</v>
      </c>
      <c r="AE274" s="306" t="n">
        <f aca="false">SUM(AE275)</f>
        <v>0</v>
      </c>
      <c r="AF274" s="306" t="n">
        <f aca="false">SUM(AF275)</f>
        <v>0</v>
      </c>
      <c r="AG274" s="306" t="n">
        <f aca="false">SUM(AG275)</f>
        <v>200000</v>
      </c>
      <c r="AH274" s="306" t="n">
        <f aca="false">SUM(AH275)</f>
        <v>143600</v>
      </c>
      <c r="AI274" s="306" t="n">
        <f aca="false">SUM(AI275)</f>
        <v>150000</v>
      </c>
      <c r="AJ274" s="306" t="n">
        <f aca="false">SUM(AJ275)</f>
        <v>0</v>
      </c>
      <c r="AK274" s="306" t="n">
        <f aca="false">SUM(AK275)</f>
        <v>150000</v>
      </c>
      <c r="AL274" s="306" t="n">
        <f aca="false">SUM(AL275)</f>
        <v>50000</v>
      </c>
      <c r="AM274" s="306" t="n">
        <f aca="false">SUM(AM275)</f>
        <v>0</v>
      </c>
      <c r="AN274" s="306" t="n">
        <f aca="false">SUM(AN275)</f>
        <v>200000</v>
      </c>
      <c r="AO274" s="306" t="n">
        <f aca="false">SUM(AN274/$AN$2)</f>
        <v>26544.5616829252</v>
      </c>
      <c r="AP274" s="306" t="n">
        <f aca="false">SUM(AP275)</f>
        <v>200000</v>
      </c>
      <c r="AQ274" s="306" t="n">
        <f aca="false">SUM(AQ275)</f>
        <v>0</v>
      </c>
      <c r="AR274" s="306" t="n">
        <f aca="false">SUM(AP274/$AN$2)</f>
        <v>26544.5616829252</v>
      </c>
      <c r="AS274" s="306"/>
      <c r="AT274" s="306" t="n">
        <f aca="false">SUM(AT275)</f>
        <v>0</v>
      </c>
      <c r="AU274" s="306" t="n">
        <f aca="false">SUM(AU275)</f>
        <v>0</v>
      </c>
      <c r="AV274" s="306" t="n">
        <f aca="false">SUM(AV275)</f>
        <v>0</v>
      </c>
      <c r="AW274" s="306" t="n">
        <f aca="false">SUM(AR274+AU274-AV274)</f>
        <v>26544.5616829252</v>
      </c>
      <c r="AX274" s="338"/>
      <c r="AY274" s="338"/>
      <c r="AZ274" s="338"/>
      <c r="BA274" s="338"/>
      <c r="BB274" s="338"/>
      <c r="BC274" s="338"/>
      <c r="BD274" s="338" t="n">
        <f aca="false">SUM(AX274+AY274+AZ274+BA274+BB274+BC274)</f>
        <v>0</v>
      </c>
      <c r="BE274" s="338" t="n">
        <f aca="false">SUM(AW274-BD274)</f>
        <v>26544.5616829252</v>
      </c>
      <c r="BF274" s="338" t="n">
        <f aca="false">SUM(BE274-AW274)</f>
        <v>0</v>
      </c>
      <c r="BG274" s="338" t="n">
        <f aca="false">SUM(BG275)</f>
        <v>0</v>
      </c>
      <c r="BH274" s="338" t="n">
        <f aca="false">SUM(BH275)</f>
        <v>0</v>
      </c>
      <c r="BI274" s="338" t="n">
        <f aca="false">SUM(BI275)</f>
        <v>3000</v>
      </c>
      <c r="BJ274" s="338" t="n">
        <f aca="false">SUM(BJ275)</f>
        <v>0</v>
      </c>
      <c r="BK274" s="338" t="n">
        <f aca="false">SUM(BK275)</f>
        <v>3000</v>
      </c>
      <c r="BL274" s="338" t="n">
        <f aca="false">SUM(BL275)</f>
        <v>3000</v>
      </c>
      <c r="BM274" s="307" t="n">
        <v>0</v>
      </c>
    </row>
    <row r="275" customFormat="false" ht="12.75" hidden="true" customHeight="false" outlineLevel="0" collapsed="false">
      <c r="A275" s="308"/>
      <c r="B275" s="303" t="s">
        <v>556</v>
      </c>
      <c r="C275" s="303"/>
      <c r="D275" s="303"/>
      <c r="E275" s="303"/>
      <c r="F275" s="303"/>
      <c r="G275" s="303"/>
      <c r="H275" s="303"/>
      <c r="I275" s="304" t="n">
        <v>42</v>
      </c>
      <c r="J275" s="305" t="s">
        <v>717</v>
      </c>
      <c r="K275" s="306" t="e">
        <f aca="false">SUM(K276:K276)</f>
        <v>#REF!</v>
      </c>
      <c r="L275" s="306" t="e">
        <f aca="false">SUM(L276:L276)</f>
        <v>#REF!</v>
      </c>
      <c r="M275" s="306" t="e">
        <f aca="false">SUM(M276:M276)</f>
        <v>#REF!</v>
      </c>
      <c r="N275" s="306" t="n">
        <f aca="false">SUM(N276)</f>
        <v>400000</v>
      </c>
      <c r="O275" s="306" t="n">
        <f aca="false">SUM(O276)</f>
        <v>400000</v>
      </c>
      <c r="P275" s="306" t="n">
        <f aca="false">SUM(P276)</f>
        <v>500000</v>
      </c>
      <c r="Q275" s="306" t="n">
        <f aca="false">SUM(Q276)</f>
        <v>500000</v>
      </c>
      <c r="R275" s="306" t="n">
        <f aca="false">SUM(R276)</f>
        <v>0</v>
      </c>
      <c r="S275" s="306" t="n">
        <f aca="false">SUM(S276)</f>
        <v>500000</v>
      </c>
      <c r="T275" s="306" t="n">
        <f aca="false">SUM(T276)</f>
        <v>0</v>
      </c>
      <c r="U275" s="306" t="n">
        <f aca="false">SUM(U276)</f>
        <v>0</v>
      </c>
      <c r="V275" s="306" t="n">
        <f aca="false">SUM(V276)</f>
        <v>100</v>
      </c>
      <c r="W275" s="306" t="n">
        <f aca="false">SUM(W276)</f>
        <v>0</v>
      </c>
      <c r="X275" s="306" t="n">
        <f aca="false">SUM(X276)</f>
        <v>0</v>
      </c>
      <c r="Y275" s="306" t="n">
        <f aca="false">SUM(Y276+Y278)</f>
        <v>50000</v>
      </c>
      <c r="Z275" s="306" t="n">
        <f aca="false">SUM(Z276+Z278)</f>
        <v>450000</v>
      </c>
      <c r="AA275" s="306" t="n">
        <f aca="false">SUM(AA276+AA278)</f>
        <v>100000</v>
      </c>
      <c r="AB275" s="306" t="n">
        <f aca="false">SUM(AB276+AB278)</f>
        <v>0</v>
      </c>
      <c r="AC275" s="306" t="n">
        <f aca="false">SUM(AC276+AC278)</f>
        <v>200000</v>
      </c>
      <c r="AD275" s="306" t="n">
        <f aca="false">SUM(AD276+AD278)</f>
        <v>200000</v>
      </c>
      <c r="AE275" s="306" t="n">
        <f aca="false">SUM(AE276+AE278)</f>
        <v>0</v>
      </c>
      <c r="AF275" s="306" t="n">
        <f aca="false">SUM(AF276+AF278)</f>
        <v>0</v>
      </c>
      <c r="AG275" s="306" t="n">
        <f aca="false">SUM(AG276+AG278)</f>
        <v>200000</v>
      </c>
      <c r="AH275" s="306" t="n">
        <f aca="false">SUM(AH276+AH278)</f>
        <v>143600</v>
      </c>
      <c r="AI275" s="306" t="n">
        <f aca="false">SUM(AI276+AI278)</f>
        <v>150000</v>
      </c>
      <c r="AJ275" s="306" t="n">
        <f aca="false">SUM(AJ276+AJ278)</f>
        <v>0</v>
      </c>
      <c r="AK275" s="306" t="n">
        <f aca="false">SUM(AK276+AK278)</f>
        <v>150000</v>
      </c>
      <c r="AL275" s="306" t="n">
        <f aca="false">SUM(AL276+AL278)</f>
        <v>50000</v>
      </c>
      <c r="AM275" s="306" t="n">
        <f aca="false">SUM(AM276+AM278)</f>
        <v>0</v>
      </c>
      <c r="AN275" s="306" t="n">
        <f aca="false">SUM(AN276+AN278)</f>
        <v>200000</v>
      </c>
      <c r="AO275" s="306" t="n">
        <f aca="false">SUM(AN275/$AN$2)</f>
        <v>26544.5616829252</v>
      </c>
      <c r="AP275" s="306" t="n">
        <f aca="false">SUM(AP276+AP278)</f>
        <v>200000</v>
      </c>
      <c r="AQ275" s="306"/>
      <c r="AR275" s="306" t="n">
        <f aca="false">SUM(AP275/$AN$2)</f>
        <v>26544.5616829252</v>
      </c>
      <c r="AS275" s="306"/>
      <c r="AT275" s="306" t="n">
        <f aca="false">SUM(AT276+AT278)</f>
        <v>0</v>
      </c>
      <c r="AU275" s="306" t="n">
        <f aca="false">SUM(AU276+AU278)</f>
        <v>0</v>
      </c>
      <c r="AV275" s="306" t="n">
        <f aca="false">SUM(AV276+AV278)</f>
        <v>0</v>
      </c>
      <c r="AW275" s="306" t="n">
        <f aca="false">SUM(AR275+AU275-AV275)</f>
        <v>26544.5616829252</v>
      </c>
      <c r="AX275" s="338"/>
      <c r="AY275" s="338"/>
      <c r="AZ275" s="338"/>
      <c r="BA275" s="338"/>
      <c r="BB275" s="338"/>
      <c r="BC275" s="338"/>
      <c r="BD275" s="338" t="n">
        <f aca="false">SUM(AX275+AY275+AZ275+BA275+BB275+BC275)</f>
        <v>0</v>
      </c>
      <c r="BE275" s="338" t="n">
        <f aca="false">SUM(AW275-BD275)</f>
        <v>26544.5616829252</v>
      </c>
      <c r="BF275" s="338" t="n">
        <f aca="false">SUM(BE275-AW275)</f>
        <v>0</v>
      </c>
      <c r="BG275" s="338" t="n">
        <f aca="false">SUM(BG276)</f>
        <v>0</v>
      </c>
      <c r="BH275" s="338" t="n">
        <f aca="false">SUM(BH276+BH279)</f>
        <v>0</v>
      </c>
      <c r="BI275" s="338" t="n">
        <f aca="false">SUM(BI276+BI279)</f>
        <v>3000</v>
      </c>
      <c r="BJ275" s="338" t="n">
        <f aca="false">SUM(BJ276+BJ279)</f>
        <v>0</v>
      </c>
      <c r="BK275" s="338" t="n">
        <v>3000</v>
      </c>
      <c r="BL275" s="338" t="n">
        <v>3000</v>
      </c>
      <c r="BM275" s="307" t="n">
        <v>0</v>
      </c>
    </row>
    <row r="276" customFormat="false" ht="12.75" hidden="true" customHeight="false" outlineLevel="0" collapsed="false">
      <c r="A276" s="333"/>
      <c r="B276" s="334"/>
      <c r="C276" s="334"/>
      <c r="D276" s="334"/>
      <c r="E276" s="334"/>
      <c r="F276" s="334"/>
      <c r="G276" s="334"/>
      <c r="H276" s="334"/>
      <c r="I276" s="335" t="n">
        <v>422</v>
      </c>
      <c r="J276" s="336" t="s">
        <v>428</v>
      </c>
      <c r="K276" s="337" t="e">
        <f aca="false">SUM(#REF!)</f>
        <v>#REF!</v>
      </c>
      <c r="L276" s="337" t="e">
        <f aca="false">SUM(#REF!)</f>
        <v>#REF!</v>
      </c>
      <c r="M276" s="337" t="e">
        <f aca="false">SUM(#REF!)</f>
        <v>#REF!</v>
      </c>
      <c r="N276" s="337" t="n">
        <f aca="false">SUM(N277:N277)</f>
        <v>400000</v>
      </c>
      <c r="O276" s="337" t="n">
        <f aca="false">SUM(O277:O277)</f>
        <v>400000</v>
      </c>
      <c r="P276" s="337" t="n">
        <f aca="false">SUM(P277:P277)</f>
        <v>500000</v>
      </c>
      <c r="Q276" s="337" t="n">
        <f aca="false">SUM(Q277:Q277)</f>
        <v>500000</v>
      </c>
      <c r="R276" s="337" t="n">
        <f aca="false">SUM(R277:R277)</f>
        <v>0</v>
      </c>
      <c r="S276" s="337" t="n">
        <f aca="false">SUM(S277:S277)</f>
        <v>500000</v>
      </c>
      <c r="T276" s="337" t="n">
        <f aca="false">SUM(T277:T277)</f>
        <v>0</v>
      </c>
      <c r="U276" s="337" t="n">
        <f aca="false">SUM(U277:U277)</f>
        <v>0</v>
      </c>
      <c r="V276" s="337" t="n">
        <f aca="false">SUM(V277:V277)</f>
        <v>100</v>
      </c>
      <c r="W276" s="337" t="n">
        <f aca="false">SUM(W277:W277)</f>
        <v>0</v>
      </c>
      <c r="X276" s="337" t="n">
        <f aca="false">SUM(X277:X277)</f>
        <v>0</v>
      </c>
      <c r="Y276" s="337" t="n">
        <f aca="false">SUM(Y277:Y277)</f>
        <v>50000</v>
      </c>
      <c r="Z276" s="337" t="n">
        <f aca="false">SUM(Z277:Z277)</f>
        <v>50000</v>
      </c>
      <c r="AA276" s="337" t="n">
        <f aca="false">SUM(AA277:AA277)</f>
        <v>50000</v>
      </c>
      <c r="AB276" s="337" t="n">
        <f aca="false">SUM(AB277:AB277)</f>
        <v>0</v>
      </c>
      <c r="AC276" s="337" t="n">
        <f aca="false">SUM(AC277:AC277)</f>
        <v>50000</v>
      </c>
      <c r="AD276" s="337" t="n">
        <f aca="false">SUM(AD277:AD277)</f>
        <v>50000</v>
      </c>
      <c r="AE276" s="337" t="n">
        <f aca="false">SUM(AE277:AE277)</f>
        <v>0</v>
      </c>
      <c r="AF276" s="337" t="n">
        <f aca="false">SUM(AF277:AF277)</f>
        <v>0</v>
      </c>
      <c r="AG276" s="337" t="n">
        <f aca="false">SUM(AG277:AG277)</f>
        <v>50000</v>
      </c>
      <c r="AH276" s="337" t="n">
        <f aca="false">SUM(AH277:AH277)</f>
        <v>0</v>
      </c>
      <c r="AI276" s="337" t="n">
        <f aca="false">SUM(AI277:AI277)</f>
        <v>50000</v>
      </c>
      <c r="AJ276" s="337" t="n">
        <f aca="false">SUM(AJ277:AJ277)</f>
        <v>0</v>
      </c>
      <c r="AK276" s="337" t="n">
        <f aca="false">SUM(AK277:AK277)</f>
        <v>150000</v>
      </c>
      <c r="AL276" s="337" t="n">
        <f aca="false">SUM(AL277:AL277)</f>
        <v>50000</v>
      </c>
      <c r="AM276" s="337" t="n">
        <f aca="false">SUM(AM277:AM277)</f>
        <v>0</v>
      </c>
      <c r="AN276" s="337" t="n">
        <f aca="false">SUM(AN277:AN277)</f>
        <v>200000</v>
      </c>
      <c r="AO276" s="306" t="n">
        <f aca="false">SUM(AN276/$AN$2)</f>
        <v>26544.5616829252</v>
      </c>
      <c r="AP276" s="337" t="n">
        <f aca="false">SUM(AP277:AP277)</f>
        <v>200000</v>
      </c>
      <c r="AQ276" s="337"/>
      <c r="AR276" s="306" t="n">
        <f aca="false">SUM(AP276/$AN$2)</f>
        <v>26544.5616829252</v>
      </c>
      <c r="AS276" s="306"/>
      <c r="AT276" s="306" t="n">
        <f aca="false">SUM(AT277:AT277)</f>
        <v>0</v>
      </c>
      <c r="AU276" s="306" t="n">
        <f aca="false">SUM(AU277:AU277)</f>
        <v>0</v>
      </c>
      <c r="AV276" s="306" t="n">
        <f aca="false">SUM(AV277:AV277)</f>
        <v>0</v>
      </c>
      <c r="AW276" s="306" t="n">
        <f aca="false">SUM(AR276+AU276-AV276)</f>
        <v>26544.5616829252</v>
      </c>
      <c r="AX276" s="338"/>
      <c r="AY276" s="338"/>
      <c r="AZ276" s="338"/>
      <c r="BA276" s="338"/>
      <c r="BB276" s="338"/>
      <c r="BC276" s="338"/>
      <c r="BD276" s="338" t="n">
        <f aca="false">SUM(AX276+AY276+AZ276+BA276+BB276+BC276)</f>
        <v>0</v>
      </c>
      <c r="BE276" s="338" t="n">
        <f aca="false">SUM(AW276-BD276)</f>
        <v>26544.5616829252</v>
      </c>
      <c r="BF276" s="338" t="n">
        <f aca="false">SUM(BE276-AW276)</f>
        <v>0</v>
      </c>
      <c r="BG276" s="338" t="n">
        <f aca="false">SUM(BG277:BG279)</f>
        <v>0</v>
      </c>
      <c r="BH276" s="338" t="n">
        <f aca="false">SUM(BH277)</f>
        <v>0</v>
      </c>
      <c r="BI276" s="338" t="n">
        <f aca="false">SUM(BI277)</f>
        <v>0</v>
      </c>
      <c r="BJ276" s="338" t="n">
        <f aca="false">SUM(BJ277)</f>
        <v>0</v>
      </c>
      <c r="BK276" s="338"/>
      <c r="BL276" s="338"/>
      <c r="BM276" s="307" t="n">
        <v>0</v>
      </c>
    </row>
    <row r="277" customFormat="false" ht="12.75" hidden="true" customHeight="false" outlineLevel="0" collapsed="false">
      <c r="A277" s="333"/>
      <c r="B277" s="334"/>
      <c r="C277" s="334"/>
      <c r="D277" s="334"/>
      <c r="E277" s="334"/>
      <c r="F277" s="334"/>
      <c r="G277" s="334"/>
      <c r="H277" s="334"/>
      <c r="I277" s="335" t="n">
        <v>42231</v>
      </c>
      <c r="J277" s="336" t="s">
        <v>744</v>
      </c>
      <c r="K277" s="337"/>
      <c r="L277" s="337"/>
      <c r="M277" s="337"/>
      <c r="N277" s="337" t="n">
        <v>400000</v>
      </c>
      <c r="O277" s="337" t="n">
        <v>400000</v>
      </c>
      <c r="P277" s="337" t="n">
        <v>500000</v>
      </c>
      <c r="Q277" s="337" t="n">
        <v>500000</v>
      </c>
      <c r="R277" s="337"/>
      <c r="S277" s="337" t="n">
        <v>500000</v>
      </c>
      <c r="T277" s="337"/>
      <c r="U277" s="337"/>
      <c r="V277" s="306" t="n">
        <f aca="false">S277/P277*100</f>
        <v>100</v>
      </c>
      <c r="W277" s="337"/>
      <c r="X277" s="337"/>
      <c r="Y277" s="337" t="n">
        <v>50000</v>
      </c>
      <c r="Z277" s="337" t="n">
        <v>50000</v>
      </c>
      <c r="AA277" s="337" t="n">
        <v>50000</v>
      </c>
      <c r="AB277" s="337"/>
      <c r="AC277" s="337" t="n">
        <v>50000</v>
      </c>
      <c r="AD277" s="337" t="n">
        <v>50000</v>
      </c>
      <c r="AE277" s="337"/>
      <c r="AF277" s="337"/>
      <c r="AG277" s="340" t="n">
        <f aca="false">SUM(AD277+AE277-AF277)</f>
        <v>50000</v>
      </c>
      <c r="AH277" s="337"/>
      <c r="AI277" s="337" t="n">
        <v>50000</v>
      </c>
      <c r="AJ277" s="338" t="n">
        <v>0</v>
      </c>
      <c r="AK277" s="337" t="n">
        <v>150000</v>
      </c>
      <c r="AL277" s="337" t="n">
        <v>50000</v>
      </c>
      <c r="AM277" s="337"/>
      <c r="AN277" s="338" t="n">
        <f aca="false">SUM(AK277+AL277-AM277)</f>
        <v>200000</v>
      </c>
      <c r="AO277" s="306" t="n">
        <f aca="false">SUM(AN277/$AN$2)</f>
        <v>26544.5616829252</v>
      </c>
      <c r="AP277" s="338" t="n">
        <v>200000</v>
      </c>
      <c r="AQ277" s="338"/>
      <c r="AR277" s="306" t="n">
        <f aca="false">SUM(AP277/$AN$2)</f>
        <v>26544.5616829252</v>
      </c>
      <c r="AS277" s="306"/>
      <c r="AT277" s="306"/>
      <c r="AU277" s="306"/>
      <c r="AV277" s="306"/>
      <c r="AW277" s="306" t="n">
        <f aca="false">SUM(AR277+AU277-AV277)</f>
        <v>26544.5616829252</v>
      </c>
      <c r="AX277" s="338"/>
      <c r="AY277" s="338"/>
      <c r="AZ277" s="338"/>
      <c r="BA277" s="338" t="n">
        <v>26544.56</v>
      </c>
      <c r="BB277" s="338"/>
      <c r="BC277" s="338"/>
      <c r="BD277" s="338" t="n">
        <f aca="false">SUM(AX277+AY277+AZ277+BA277+BB277+BC277)</f>
        <v>26544.56</v>
      </c>
      <c r="BE277" s="338" t="n">
        <f aca="false">SUM(AW277-BD277)</f>
        <v>0.00168292520902469</v>
      </c>
      <c r="BF277" s="338" t="n">
        <f aca="false">SUM(BE277-AW277)</f>
        <v>-26544.56</v>
      </c>
      <c r="BG277" s="338"/>
      <c r="BH277" s="338" t="n">
        <v>0</v>
      </c>
      <c r="BI277" s="338" t="n">
        <v>0</v>
      </c>
      <c r="BJ277" s="338"/>
      <c r="BK277" s="338"/>
      <c r="BL277" s="338"/>
      <c r="BM277" s="307" t="n">
        <v>0</v>
      </c>
    </row>
    <row r="278" customFormat="false" ht="12.75" hidden="true" customHeight="false" outlineLevel="0" collapsed="false">
      <c r="A278" s="333"/>
      <c r="B278" s="334"/>
      <c r="C278" s="334"/>
      <c r="D278" s="334"/>
      <c r="E278" s="334"/>
      <c r="F278" s="334"/>
      <c r="G278" s="334"/>
      <c r="H278" s="334"/>
      <c r="I278" s="335" t="n">
        <v>423</v>
      </c>
      <c r="J278" s="336" t="s">
        <v>745</v>
      </c>
      <c r="K278" s="337"/>
      <c r="L278" s="337"/>
      <c r="M278" s="337"/>
      <c r="N278" s="337"/>
      <c r="O278" s="337"/>
      <c r="P278" s="337"/>
      <c r="Q278" s="337"/>
      <c r="R278" s="337"/>
      <c r="S278" s="337"/>
      <c r="T278" s="337"/>
      <c r="U278" s="337"/>
      <c r="V278" s="306"/>
      <c r="W278" s="337"/>
      <c r="X278" s="337"/>
      <c r="Y278" s="337" t="n">
        <f aca="false">SUM(Y279)</f>
        <v>0</v>
      </c>
      <c r="Z278" s="337" t="n">
        <f aca="false">SUM(Z279)</f>
        <v>400000</v>
      </c>
      <c r="AA278" s="337" t="n">
        <f aca="false">AA279</f>
        <v>50000</v>
      </c>
      <c r="AB278" s="337" t="n">
        <f aca="false">AB279</f>
        <v>0</v>
      </c>
      <c r="AC278" s="337" t="n">
        <f aca="false">AC279</f>
        <v>150000</v>
      </c>
      <c r="AD278" s="337" t="n">
        <f aca="false">AD279</f>
        <v>150000</v>
      </c>
      <c r="AE278" s="337" t="n">
        <f aca="false">AE279</f>
        <v>0</v>
      </c>
      <c r="AF278" s="337" t="n">
        <f aca="false">AF279</f>
        <v>0</v>
      </c>
      <c r="AG278" s="337" t="n">
        <f aca="false">AG279</f>
        <v>150000</v>
      </c>
      <c r="AH278" s="337" t="n">
        <f aca="false">AH279</f>
        <v>143600</v>
      </c>
      <c r="AI278" s="337" t="n">
        <f aca="false">AI279</f>
        <v>100000</v>
      </c>
      <c r="AJ278" s="337" t="n">
        <f aca="false">AJ279</f>
        <v>0</v>
      </c>
      <c r="AK278" s="337" t="n">
        <f aca="false">AK279</f>
        <v>0</v>
      </c>
      <c r="AL278" s="337"/>
      <c r="AM278" s="337"/>
      <c r="AN278" s="338" t="n">
        <f aca="false">SUM(AK278+AL278-AM278)</f>
        <v>0</v>
      </c>
      <c r="AO278" s="306" t="n">
        <f aca="false">SUM(AN278/$AN$2)</f>
        <v>0</v>
      </c>
      <c r="AP278" s="338"/>
      <c r="AQ278" s="338"/>
      <c r="AR278" s="306" t="n">
        <f aca="false">SUM(AP278/$AN$2)</f>
        <v>0</v>
      </c>
      <c r="AS278" s="306"/>
      <c r="AT278" s="306"/>
      <c r="AU278" s="306"/>
      <c r="AV278" s="306"/>
      <c r="AW278" s="306" t="n">
        <f aca="false">SUM(AR278+AU278-AV278)</f>
        <v>0</v>
      </c>
      <c r="AX278" s="338"/>
      <c r="AY278" s="338"/>
      <c r="AZ278" s="338"/>
      <c r="BA278" s="338"/>
      <c r="BB278" s="338"/>
      <c r="BC278" s="338"/>
      <c r="BD278" s="338" t="n">
        <f aca="false">SUM(AX278+AY278+AZ278+BA278+BB278+BC278)</f>
        <v>0</v>
      </c>
      <c r="BE278" s="338" t="n">
        <f aca="false">SUM(AW278-BD278)</f>
        <v>0</v>
      </c>
      <c r="BF278" s="338" t="n">
        <f aca="false">SUM(BE278-AW278)</f>
        <v>0</v>
      </c>
      <c r="BG278" s="338"/>
      <c r="BH278" s="338" t="n">
        <f aca="false">SUM(BH279)</f>
        <v>0</v>
      </c>
      <c r="BI278" s="338" t="n">
        <f aca="false">SUM(BI279)</f>
        <v>3000</v>
      </c>
      <c r="BJ278" s="338" t="n">
        <f aca="false">SUM(BJ279)</f>
        <v>0</v>
      </c>
      <c r="BK278" s="338"/>
      <c r="BL278" s="338"/>
      <c r="BM278" s="307" t="n">
        <f aca="false">SUM(BJ278/BI278*100)</f>
        <v>0</v>
      </c>
    </row>
    <row r="279" customFormat="false" ht="12.75" hidden="true" customHeight="false" outlineLevel="0" collapsed="false">
      <c r="A279" s="333"/>
      <c r="B279" s="334"/>
      <c r="C279" s="334"/>
      <c r="D279" s="334"/>
      <c r="E279" s="334"/>
      <c r="F279" s="334"/>
      <c r="G279" s="334"/>
      <c r="H279" s="334"/>
      <c r="I279" s="335" t="n">
        <v>42315</v>
      </c>
      <c r="J279" s="336" t="s">
        <v>745</v>
      </c>
      <c r="K279" s="337"/>
      <c r="L279" s="337"/>
      <c r="M279" s="337"/>
      <c r="N279" s="337"/>
      <c r="O279" s="337"/>
      <c r="P279" s="337"/>
      <c r="Q279" s="337"/>
      <c r="R279" s="337"/>
      <c r="S279" s="337"/>
      <c r="T279" s="337"/>
      <c r="U279" s="337"/>
      <c r="V279" s="306"/>
      <c r="W279" s="337"/>
      <c r="X279" s="337"/>
      <c r="Y279" s="337" t="n">
        <v>0</v>
      </c>
      <c r="Z279" s="337" t="n">
        <v>400000</v>
      </c>
      <c r="AA279" s="337" t="n">
        <v>50000</v>
      </c>
      <c r="AB279" s="337"/>
      <c r="AC279" s="337" t="n">
        <v>150000</v>
      </c>
      <c r="AD279" s="337" t="n">
        <v>150000</v>
      </c>
      <c r="AE279" s="337"/>
      <c r="AF279" s="337"/>
      <c r="AG279" s="340" t="n">
        <f aca="false">SUM(AD279+AE279-AF279)</f>
        <v>150000</v>
      </c>
      <c r="AH279" s="337" t="n">
        <v>143600</v>
      </c>
      <c r="AI279" s="337" t="n">
        <v>100000</v>
      </c>
      <c r="AJ279" s="338" t="n">
        <v>0</v>
      </c>
      <c r="AK279" s="337" t="n">
        <v>0</v>
      </c>
      <c r="AL279" s="337"/>
      <c r="AM279" s="337"/>
      <c r="AN279" s="338" t="n">
        <f aca="false">SUM(AK279+AL279-AM279)</f>
        <v>0</v>
      </c>
      <c r="AO279" s="306" t="n">
        <f aca="false">SUM(AN279/$AN$2)</f>
        <v>0</v>
      </c>
      <c r="AP279" s="338"/>
      <c r="AQ279" s="338"/>
      <c r="AR279" s="306" t="n">
        <f aca="false">SUM(AP279/$AN$2)</f>
        <v>0</v>
      </c>
      <c r="AS279" s="306"/>
      <c r="AT279" s="306"/>
      <c r="AU279" s="306"/>
      <c r="AV279" s="306"/>
      <c r="AW279" s="306" t="n">
        <f aca="false">SUM(AR279+AU279-AV279)</f>
        <v>0</v>
      </c>
      <c r="AX279" s="338"/>
      <c r="AY279" s="338"/>
      <c r="AZ279" s="338"/>
      <c r="BA279" s="338"/>
      <c r="BB279" s="338"/>
      <c r="BC279" s="338"/>
      <c r="BD279" s="338" t="n">
        <f aca="false">SUM(AX279+AY279+AZ279+BA279+BB279+BC279)</f>
        <v>0</v>
      </c>
      <c r="BE279" s="338" t="n">
        <f aca="false">SUM(AW279-BD279)</f>
        <v>0</v>
      </c>
      <c r="BF279" s="338" t="n">
        <f aca="false">SUM(BE279-AW279)</f>
        <v>0</v>
      </c>
      <c r="BG279" s="338"/>
      <c r="BH279" s="338" t="n">
        <v>0</v>
      </c>
      <c r="BI279" s="338" t="n">
        <v>3000</v>
      </c>
      <c r="BJ279" s="338" t="n">
        <v>0</v>
      </c>
      <c r="BK279" s="338"/>
      <c r="BL279" s="338"/>
      <c r="BM279" s="307" t="n">
        <f aca="false">SUM(BJ279/BI279*100)</f>
        <v>0</v>
      </c>
    </row>
    <row r="280" customFormat="false" ht="12.75" hidden="true" customHeight="false" outlineLevel="0" collapsed="false">
      <c r="A280" s="308" t="s">
        <v>746</v>
      </c>
      <c r="B280" s="309"/>
      <c r="C280" s="309"/>
      <c r="D280" s="309"/>
      <c r="E280" s="309"/>
      <c r="F280" s="309"/>
      <c r="G280" s="309"/>
      <c r="H280" s="309"/>
      <c r="I280" s="310" t="s">
        <v>747</v>
      </c>
      <c r="J280" s="311" t="s">
        <v>748</v>
      </c>
      <c r="K280" s="312" t="e">
        <f aca="false">SUM(K281+K292+K380+K307)</f>
        <v>#REF!</v>
      </c>
      <c r="L280" s="312" t="e">
        <f aca="false">SUM(L281+L292+L380+L307)</f>
        <v>#REF!</v>
      </c>
      <c r="M280" s="312" t="e">
        <f aca="false">SUM(M281+M292+M380+M307)</f>
        <v>#REF!</v>
      </c>
      <c r="N280" s="312" t="n">
        <f aca="false">SUM(N281+N380+N307+N292)</f>
        <v>88000</v>
      </c>
      <c r="O280" s="312" t="n">
        <f aca="false">SUM(O281+O380+O307+O292)</f>
        <v>88000</v>
      </c>
      <c r="P280" s="312" t="n">
        <f aca="false">SUM(P281+P380+P307+P292+P301)</f>
        <v>508000</v>
      </c>
      <c r="Q280" s="312" t="n">
        <f aca="false">SUM(Q281+Q380+Q307+Q292+Q301)</f>
        <v>508000</v>
      </c>
      <c r="R280" s="312" t="n">
        <f aca="false">SUM(R281+R380+R307+R292)</f>
        <v>39709.34</v>
      </c>
      <c r="S280" s="312" t="n">
        <f aca="false">SUM(S281+S380+S307+S292)</f>
        <v>98000</v>
      </c>
      <c r="T280" s="312" t="n">
        <f aca="false">SUM(T281+T380+T307+T292)</f>
        <v>35615.2</v>
      </c>
      <c r="U280" s="312" t="n">
        <f aca="false">SUM(U281+U380+U307+U292)</f>
        <v>0</v>
      </c>
      <c r="V280" s="312" t="n">
        <f aca="false">SUM(V281+V380+V307+V292)</f>
        <v>610</v>
      </c>
      <c r="W280" s="312" t="n">
        <f aca="false">SUM(W281+W380+W307+W292)</f>
        <v>88000</v>
      </c>
      <c r="X280" s="312" t="n">
        <f aca="false">SUM(X281+X380+X307+X292)</f>
        <v>118000</v>
      </c>
      <c r="Y280" s="312" t="n">
        <f aca="false">SUM(Y281+Y380+Y307+Y292)</f>
        <v>113000</v>
      </c>
      <c r="Z280" s="312" t="n">
        <f aca="false">SUM(Z281+Z380+Z307+Z292)</f>
        <v>128000</v>
      </c>
      <c r="AA280" s="312" t="n">
        <f aca="false">SUM(AA281+AA380+AA307+AA292)</f>
        <v>137000</v>
      </c>
      <c r="AB280" s="312" t="n">
        <f aca="false">SUM(AB281+AB380+AB307+AB292)</f>
        <v>57395.38</v>
      </c>
      <c r="AC280" s="312" t="n">
        <f aca="false">SUM(AC281+AC380+AC307+AC292)</f>
        <v>437000</v>
      </c>
      <c r="AD280" s="312" t="n">
        <f aca="false">SUM(AD281+AD380+AD307+AD292)</f>
        <v>427000</v>
      </c>
      <c r="AE280" s="312" t="n">
        <f aca="false">SUM(AE281+AE380+AE307+AE292)</f>
        <v>0</v>
      </c>
      <c r="AF280" s="312" t="n">
        <f aca="false">SUM(AF281+AF380+AF307+AF292)</f>
        <v>0</v>
      </c>
      <c r="AG280" s="312" t="n">
        <f aca="false">SUM(AG281+AG380+AG307+AG292)</f>
        <v>427000</v>
      </c>
      <c r="AH280" s="312" t="n">
        <f aca="false">SUM(AH281+AH380+AH307+AH292)</f>
        <v>218703.98</v>
      </c>
      <c r="AI280" s="312" t="n">
        <f aca="false">SUM(AI281+AI380+AI307+AI292)</f>
        <v>730000</v>
      </c>
      <c r="AJ280" s="312" t="n">
        <f aca="false">SUM(AJ281+AJ380+AJ307+AJ292)</f>
        <v>86900.66</v>
      </c>
      <c r="AK280" s="312" t="n">
        <f aca="false">SUM(AK281+AK380+AK307+AK292)</f>
        <v>852000</v>
      </c>
      <c r="AL280" s="312" t="n">
        <f aca="false">SUM(AL281+AL380+AL307+AL292)</f>
        <v>10000</v>
      </c>
      <c r="AM280" s="312" t="n">
        <f aca="false">SUM(AM281+AM380+AM307+AM292)</f>
        <v>150000</v>
      </c>
      <c r="AN280" s="312" t="n">
        <f aca="false">SUM(AN281+AN380+AN307+AN292)</f>
        <v>712000</v>
      </c>
      <c r="AO280" s="306" t="n">
        <f aca="false">SUM(AN280/$AN$2)</f>
        <v>94498.6395912137</v>
      </c>
      <c r="AP280" s="312" t="n">
        <f aca="false">SUM(AP281+AP380+AP307+AP292)</f>
        <v>531000</v>
      </c>
      <c r="AQ280" s="312" t="n">
        <f aca="false">SUM(AQ281+AQ380+AQ307+AQ292)</f>
        <v>0</v>
      </c>
      <c r="AR280" s="306" t="n">
        <f aca="false">SUM(AP280/$AN$2)</f>
        <v>70475.8112681664</v>
      </c>
      <c r="AS280" s="306"/>
      <c r="AT280" s="306" t="n">
        <f aca="false">SUM(AT281+AT380+AT307+AT292)</f>
        <v>31515.59</v>
      </c>
      <c r="AU280" s="306" t="n">
        <f aca="false">SUM(AU281+AU380+AU307+AU292)</f>
        <v>0</v>
      </c>
      <c r="AV280" s="306" t="n">
        <f aca="false">SUM(AV281+AV380+AV307+AV292)</f>
        <v>0</v>
      </c>
      <c r="AW280" s="306" t="n">
        <f aca="false">SUM(AR280+AU280-AV280)</f>
        <v>70475.8112681664</v>
      </c>
      <c r="AX280" s="338"/>
      <c r="AY280" s="338"/>
      <c r="AZ280" s="338"/>
      <c r="BA280" s="338"/>
      <c r="BB280" s="338"/>
      <c r="BC280" s="338"/>
      <c r="BD280" s="338" t="n">
        <f aca="false">SUM(AX280+AY280+AZ280+BA280+BB280+BC280)</f>
        <v>0</v>
      </c>
      <c r="BE280" s="338" t="n">
        <f aca="false">SUM(AW280-BD280)</f>
        <v>70475.8112681664</v>
      </c>
      <c r="BF280" s="338" t="n">
        <f aca="false">SUM(BE280-AW280)</f>
        <v>0</v>
      </c>
      <c r="BG280" s="338" t="n">
        <f aca="false">SUM(BG281+BG292+BG307)</f>
        <v>18614.04</v>
      </c>
      <c r="BH280" s="338" t="n">
        <f aca="false">SUM(BH281+BH292+BH307)</f>
        <v>8529.55</v>
      </c>
      <c r="BI280" s="338" t="n">
        <f aca="false">SUM(BI281+BI292+BI307)</f>
        <v>37150</v>
      </c>
      <c r="BJ280" s="338" t="n">
        <f aca="false">SUM(BJ281+BJ292+BJ307)</f>
        <v>22422.75</v>
      </c>
      <c r="BK280" s="338" t="n">
        <f aca="false">SUM(BK281+BK292+BK307)</f>
        <v>37800</v>
      </c>
      <c r="BL280" s="338" t="n">
        <f aca="false">SUM(BL281+BL292+BL307)</f>
        <v>38300</v>
      </c>
      <c r="BM280" s="307" t="n">
        <f aca="false">SUM(BJ280/BI280*100)</f>
        <v>60.35733512786</v>
      </c>
    </row>
    <row r="281" customFormat="false" ht="12.75" hidden="true" customHeight="false" outlineLevel="0" collapsed="false">
      <c r="A281" s="343" t="s">
        <v>749</v>
      </c>
      <c r="B281" s="334"/>
      <c r="C281" s="334"/>
      <c r="D281" s="334"/>
      <c r="E281" s="334"/>
      <c r="F281" s="334"/>
      <c r="G281" s="334"/>
      <c r="H281" s="334"/>
      <c r="I281" s="304" t="s">
        <v>533</v>
      </c>
      <c r="J281" s="305" t="s">
        <v>750</v>
      </c>
      <c r="K281" s="306" t="n">
        <f aca="false">SUM(K282)</f>
        <v>71746.5</v>
      </c>
      <c r="L281" s="306" t="n">
        <f aca="false">SUM(L282)</f>
        <v>180000</v>
      </c>
      <c r="M281" s="306" t="n">
        <f aca="false">SUM(M282)</f>
        <v>180000</v>
      </c>
      <c r="N281" s="306" t="n">
        <f aca="false">SUM(N282)</f>
        <v>61000</v>
      </c>
      <c r="O281" s="306" t="n">
        <f aca="false">SUM(O282)</f>
        <v>61000</v>
      </c>
      <c r="P281" s="306" t="n">
        <f aca="false">SUM(P282)</f>
        <v>70000</v>
      </c>
      <c r="Q281" s="306" t="n">
        <f aca="false">SUM(Q282)</f>
        <v>70000</v>
      </c>
      <c r="R281" s="306" t="n">
        <f aca="false">SUM(R282)</f>
        <v>21923.2</v>
      </c>
      <c r="S281" s="306" t="n">
        <f aca="false">SUM(S282)</f>
        <v>60000</v>
      </c>
      <c r="T281" s="306" t="n">
        <f aca="false">SUM(T282)</f>
        <v>16193.2</v>
      </c>
      <c r="U281" s="306" t="n">
        <f aca="false">SUM(U282)</f>
        <v>0</v>
      </c>
      <c r="V281" s="306" t="n">
        <f aca="false">SUM(V282)</f>
        <v>210</v>
      </c>
      <c r="W281" s="306" t="n">
        <f aca="false">SUM(W282)</f>
        <v>50000</v>
      </c>
      <c r="X281" s="306" t="n">
        <f aca="false">SUM(X282)</f>
        <v>50000</v>
      </c>
      <c r="Y281" s="306" t="n">
        <f aca="false">SUM(Y282)</f>
        <v>50000</v>
      </c>
      <c r="Z281" s="306" t="n">
        <f aca="false">SUM(Z282)</f>
        <v>65000</v>
      </c>
      <c r="AA281" s="306" t="n">
        <f aca="false">SUM(AA282)</f>
        <v>50000</v>
      </c>
      <c r="AB281" s="306" t="n">
        <f aca="false">SUM(AB282)</f>
        <v>23896.8</v>
      </c>
      <c r="AC281" s="306" t="n">
        <f aca="false">SUM(AC282)</f>
        <v>70000</v>
      </c>
      <c r="AD281" s="306" t="n">
        <f aca="false">SUM(AD282)</f>
        <v>70000</v>
      </c>
      <c r="AE281" s="306" t="n">
        <f aca="false">SUM(AE282)</f>
        <v>0</v>
      </c>
      <c r="AF281" s="306" t="n">
        <f aca="false">SUM(AF282)</f>
        <v>0</v>
      </c>
      <c r="AG281" s="306" t="n">
        <f aca="false">SUM(AG282)</f>
        <v>70000</v>
      </c>
      <c r="AH281" s="306" t="n">
        <f aca="false">SUM(AH282)</f>
        <v>46387.46</v>
      </c>
      <c r="AI281" s="306" t="n">
        <f aca="false">SUM(AI282)</f>
        <v>120000</v>
      </c>
      <c r="AJ281" s="306" t="n">
        <f aca="false">SUM(AJ282)</f>
        <v>63901.96</v>
      </c>
      <c r="AK281" s="306" t="n">
        <f aca="false">SUM(AK282)</f>
        <v>242000</v>
      </c>
      <c r="AL281" s="306" t="n">
        <f aca="false">SUM(AL282)</f>
        <v>10000</v>
      </c>
      <c r="AM281" s="306" t="n">
        <f aca="false">SUM(AM282)</f>
        <v>0</v>
      </c>
      <c r="AN281" s="306" t="n">
        <f aca="false">SUM(AN282)</f>
        <v>252000</v>
      </c>
      <c r="AO281" s="306" t="n">
        <f aca="false">SUM(AN281/$AN$2)</f>
        <v>33446.1477204858</v>
      </c>
      <c r="AP281" s="306" t="n">
        <f aca="false">SUM(AP282)</f>
        <v>227000</v>
      </c>
      <c r="AQ281" s="306" t="n">
        <f aca="false">SUM(AQ282)</f>
        <v>0</v>
      </c>
      <c r="AR281" s="306" t="n">
        <f aca="false">SUM(AP281/$AN$2)</f>
        <v>30128.0775101201</v>
      </c>
      <c r="AS281" s="306"/>
      <c r="AT281" s="306" t="n">
        <f aca="false">SUM(AT282)</f>
        <v>12461.14</v>
      </c>
      <c r="AU281" s="306" t="n">
        <f aca="false">SUM(AU282)</f>
        <v>0</v>
      </c>
      <c r="AV281" s="306" t="n">
        <f aca="false">SUM(AV282)</f>
        <v>0</v>
      </c>
      <c r="AW281" s="306" t="n">
        <f aca="false">SUM(AR281+AU281-AV281)</f>
        <v>30128.0775101201</v>
      </c>
      <c r="AX281" s="338"/>
      <c r="AY281" s="338"/>
      <c r="AZ281" s="338"/>
      <c r="BA281" s="338"/>
      <c r="BB281" s="338"/>
      <c r="BC281" s="338"/>
      <c r="BD281" s="338" t="n">
        <f aca="false">SUM(AX281+AY281+AZ281+BA281+BB281+BC281)</f>
        <v>0</v>
      </c>
      <c r="BE281" s="338" t="n">
        <f aca="false">SUM(AW281-BD281)</f>
        <v>30128.0775101201</v>
      </c>
      <c r="BF281" s="338" t="n">
        <f aca="false">SUM(BE281-AW281)</f>
        <v>0</v>
      </c>
      <c r="BG281" s="338" t="n">
        <f aca="false">SUM(BG284)</f>
        <v>15936.81</v>
      </c>
      <c r="BH281" s="338" t="n">
        <f aca="false">SUM(BH284)</f>
        <v>8529.55</v>
      </c>
      <c r="BI281" s="338" t="n">
        <f aca="false">SUM(BI284)</f>
        <v>32000</v>
      </c>
      <c r="BJ281" s="338" t="n">
        <f aca="false">SUM(BJ284)</f>
        <v>22422.75</v>
      </c>
      <c r="BK281" s="338" t="n">
        <f aca="false">SUM(BK284)</f>
        <v>32500</v>
      </c>
      <c r="BL281" s="338" t="n">
        <f aca="false">SUM(BL284)</f>
        <v>33000</v>
      </c>
      <c r="BM281" s="307" t="n">
        <f aca="false">SUM(BJ281/BI281*100)</f>
        <v>70.07109375</v>
      </c>
    </row>
    <row r="282" customFormat="false" ht="12.75" hidden="true" customHeight="false" outlineLevel="0" collapsed="false">
      <c r="A282" s="343"/>
      <c r="B282" s="334"/>
      <c r="C282" s="334"/>
      <c r="D282" s="334"/>
      <c r="E282" s="334"/>
      <c r="F282" s="334"/>
      <c r="G282" s="334"/>
      <c r="H282" s="334"/>
      <c r="I282" s="310" t="s">
        <v>751</v>
      </c>
      <c r="J282" s="311"/>
      <c r="K282" s="312" t="n">
        <f aca="false">SUM(K284)</f>
        <v>71746.5</v>
      </c>
      <c r="L282" s="312" t="n">
        <f aca="false">SUM(L284)</f>
        <v>180000</v>
      </c>
      <c r="M282" s="312" t="n">
        <f aca="false">SUM(M284)</f>
        <v>180000</v>
      </c>
      <c r="N282" s="312" t="n">
        <f aca="false">SUM(N284)</f>
        <v>61000</v>
      </c>
      <c r="O282" s="312" t="n">
        <f aca="false">SUM(O284)</f>
        <v>61000</v>
      </c>
      <c r="P282" s="312" t="n">
        <f aca="false">SUM(P284)</f>
        <v>70000</v>
      </c>
      <c r="Q282" s="312" t="n">
        <f aca="false">SUM(Q284)</f>
        <v>70000</v>
      </c>
      <c r="R282" s="312" t="n">
        <f aca="false">SUM(R284)</f>
        <v>21923.2</v>
      </c>
      <c r="S282" s="312" t="n">
        <f aca="false">SUM(S284)</f>
        <v>60000</v>
      </c>
      <c r="T282" s="312" t="n">
        <f aca="false">SUM(T284)</f>
        <v>16193.2</v>
      </c>
      <c r="U282" s="312" t="n">
        <f aca="false">SUM(U284)</f>
        <v>0</v>
      </c>
      <c r="V282" s="312" t="n">
        <f aca="false">SUM(V284)</f>
        <v>210</v>
      </c>
      <c r="W282" s="312" t="n">
        <f aca="false">SUM(W284)</f>
        <v>50000</v>
      </c>
      <c r="X282" s="312" t="n">
        <f aca="false">SUM(X284)</f>
        <v>50000</v>
      </c>
      <c r="Y282" s="312" t="n">
        <f aca="false">SUM(Y284)</f>
        <v>50000</v>
      </c>
      <c r="Z282" s="312" t="n">
        <f aca="false">SUM(Z284)</f>
        <v>65000</v>
      </c>
      <c r="AA282" s="312" t="n">
        <f aca="false">SUM(AA284)</f>
        <v>50000</v>
      </c>
      <c r="AB282" s="312" t="n">
        <f aca="false">SUM(AB284)</f>
        <v>23896.8</v>
      </c>
      <c r="AC282" s="312" t="n">
        <f aca="false">SUM(AC284)</f>
        <v>70000</v>
      </c>
      <c r="AD282" s="312" t="n">
        <f aca="false">SUM(AD284)</f>
        <v>70000</v>
      </c>
      <c r="AE282" s="312" t="n">
        <f aca="false">SUM(AE284)</f>
        <v>0</v>
      </c>
      <c r="AF282" s="312" t="n">
        <f aca="false">SUM(AF284)</f>
        <v>0</v>
      </c>
      <c r="AG282" s="312" t="n">
        <f aca="false">SUM(AG284)</f>
        <v>70000</v>
      </c>
      <c r="AH282" s="312" t="n">
        <f aca="false">SUM(AH284)</f>
        <v>46387.46</v>
      </c>
      <c r="AI282" s="312" t="n">
        <f aca="false">SUM(AI284)</f>
        <v>120000</v>
      </c>
      <c r="AJ282" s="312" t="n">
        <f aca="false">SUM(AJ284)</f>
        <v>63901.96</v>
      </c>
      <c r="AK282" s="312" t="n">
        <f aca="false">SUM(AK284)</f>
        <v>242000</v>
      </c>
      <c r="AL282" s="312" t="n">
        <f aca="false">SUM(AL284)</f>
        <v>10000</v>
      </c>
      <c r="AM282" s="312" t="n">
        <f aca="false">SUM(AM284)</f>
        <v>0</v>
      </c>
      <c r="AN282" s="312" t="n">
        <f aca="false">SUM(AN284)</f>
        <v>252000</v>
      </c>
      <c r="AO282" s="306" t="n">
        <f aca="false">SUM(AN282/$AN$2)</f>
        <v>33446.1477204858</v>
      </c>
      <c r="AP282" s="312" t="n">
        <f aca="false">SUM(AP284)</f>
        <v>227000</v>
      </c>
      <c r="AQ282" s="312" t="n">
        <f aca="false">SUM(AQ284)</f>
        <v>0</v>
      </c>
      <c r="AR282" s="306" t="n">
        <f aca="false">SUM(AP282/$AN$2)</f>
        <v>30128.0775101201</v>
      </c>
      <c r="AS282" s="306"/>
      <c r="AT282" s="306" t="n">
        <f aca="false">SUM(AT284)</f>
        <v>12461.14</v>
      </c>
      <c r="AU282" s="306" t="n">
        <f aca="false">SUM(AU284)</f>
        <v>0</v>
      </c>
      <c r="AV282" s="306" t="n">
        <f aca="false">SUM(AV284)</f>
        <v>0</v>
      </c>
      <c r="AW282" s="306" t="n">
        <f aca="false">SUM(AR282+AU282-AV282)</f>
        <v>30128.0775101201</v>
      </c>
      <c r="AX282" s="338"/>
      <c r="AY282" s="338"/>
      <c r="AZ282" s="338"/>
      <c r="BA282" s="338"/>
      <c r="BB282" s="338"/>
      <c r="BC282" s="338"/>
      <c r="BD282" s="338" t="n">
        <f aca="false">SUM(AX282+AY282+AZ282+BA282+BB282+BC282)</f>
        <v>0</v>
      </c>
      <c r="BE282" s="338" t="n">
        <f aca="false">SUM(AW282-BD282)</f>
        <v>30128.0775101201</v>
      </c>
      <c r="BF282" s="338" t="n">
        <f aca="false">SUM(BE282-AW282)</f>
        <v>0</v>
      </c>
      <c r="BG282" s="338"/>
      <c r="BH282" s="338" t="n">
        <f aca="false">SUM(BH284)</f>
        <v>8529.55</v>
      </c>
      <c r="BI282" s="338" t="n">
        <f aca="false">SUM(BI283)</f>
        <v>32000</v>
      </c>
      <c r="BJ282" s="338" t="n">
        <f aca="false">SUM(BJ283)</f>
        <v>307.587553846154</v>
      </c>
      <c r="BK282" s="338" t="n">
        <f aca="false">SUM(BK283)</f>
        <v>0</v>
      </c>
      <c r="BL282" s="338" t="n">
        <f aca="false">SUM(BL283)</f>
        <v>0</v>
      </c>
      <c r="BM282" s="307" t="n">
        <f aca="false">SUM(BJ282/BI282*100)</f>
        <v>0.961211105769231</v>
      </c>
    </row>
    <row r="283" customFormat="false" ht="12.75" hidden="true" customHeight="false" outlineLevel="0" collapsed="false">
      <c r="A283" s="343"/>
      <c r="B283" s="334" t="s">
        <v>537</v>
      </c>
      <c r="C283" s="334"/>
      <c r="D283" s="334"/>
      <c r="E283" s="334"/>
      <c r="F283" s="334"/>
      <c r="G283" s="334"/>
      <c r="H283" s="334"/>
      <c r="I283" s="335" t="s">
        <v>538</v>
      </c>
      <c r="J283" s="336" t="s">
        <v>75</v>
      </c>
      <c r="K283" s="312"/>
      <c r="L283" s="312"/>
      <c r="M283" s="312"/>
      <c r="N283" s="312"/>
      <c r="O283" s="312"/>
      <c r="P283" s="312"/>
      <c r="Q283" s="312"/>
      <c r="R283" s="312"/>
      <c r="S283" s="312"/>
      <c r="T283" s="312"/>
      <c r="U283" s="312"/>
      <c r="V283" s="312"/>
      <c r="W283" s="312"/>
      <c r="X283" s="312"/>
      <c r="Y283" s="312"/>
      <c r="Z283" s="312"/>
      <c r="AA283" s="312"/>
      <c r="AB283" s="312"/>
      <c r="AC283" s="312"/>
      <c r="AD283" s="312"/>
      <c r="AE283" s="312"/>
      <c r="AF283" s="312"/>
      <c r="AG283" s="312"/>
      <c r="AH283" s="312"/>
      <c r="AI283" s="312"/>
      <c r="AJ283" s="312"/>
      <c r="AK283" s="312"/>
      <c r="AL283" s="312"/>
      <c r="AM283" s="312"/>
      <c r="AN283" s="312"/>
      <c r="AO283" s="306" t="n">
        <f aca="false">SUM(AN283/$AN$2)</f>
        <v>0</v>
      </c>
      <c r="AP283" s="312" t="n">
        <v>227000</v>
      </c>
      <c r="AQ283" s="312"/>
      <c r="AR283" s="306" t="n">
        <f aca="false">SUM(AP283/$AN$2)</f>
        <v>30128.0775101201</v>
      </c>
      <c r="AS283" s="306" t="n">
        <f aca="false">SUM(AQ283/$AN$2)</f>
        <v>0</v>
      </c>
      <c r="AT283" s="306" t="n">
        <f aca="false">SUM(AR283/$AN$2)</f>
        <v>3998.68305927668</v>
      </c>
      <c r="AU283" s="306" t="n">
        <f aca="false">SUM(AS283/$AN$2)</f>
        <v>0</v>
      </c>
      <c r="AV283" s="306"/>
      <c r="AW283" s="306" t="n">
        <v>30128.08</v>
      </c>
      <c r="AX283" s="338"/>
      <c r="AY283" s="338"/>
      <c r="AZ283" s="338"/>
      <c r="BA283" s="338"/>
      <c r="BB283" s="338"/>
      <c r="BC283" s="338"/>
      <c r="BD283" s="338" t="n">
        <f aca="false">SUM(AX283+AY283+AZ283+BA283+BB283+BC283)</f>
        <v>0</v>
      </c>
      <c r="BE283" s="338" t="n">
        <f aca="false">SUM(AW283-BD283)</f>
        <v>30128.08</v>
      </c>
      <c r="BF283" s="338" t="n">
        <f aca="false">SUM(BE283-AW283)</f>
        <v>0</v>
      </c>
      <c r="BG283" s="338"/>
      <c r="BH283" s="338" t="n">
        <v>32000</v>
      </c>
      <c r="BI283" s="338" t="n">
        <v>32000</v>
      </c>
      <c r="BJ283" s="338" t="n">
        <f aca="false">SUM(BM287:BM291)</f>
        <v>307.587553846154</v>
      </c>
      <c r="BK283" s="338" t="n">
        <f aca="false">SUM(BN287:BN292)</f>
        <v>0</v>
      </c>
      <c r="BL283" s="338" t="n">
        <f aca="false">SUM(BO287:BO292)</f>
        <v>0</v>
      </c>
      <c r="BM283" s="307" t="n">
        <f aca="false">SUM(BJ283/BI283*100)</f>
        <v>0.961211105769231</v>
      </c>
    </row>
    <row r="284" customFormat="false" ht="12.75" hidden="true" customHeight="false" outlineLevel="0" collapsed="false">
      <c r="A284" s="308"/>
      <c r="B284" s="303"/>
      <c r="C284" s="303"/>
      <c r="D284" s="303"/>
      <c r="E284" s="303"/>
      <c r="F284" s="303"/>
      <c r="G284" s="303"/>
      <c r="H284" s="303"/>
      <c r="I284" s="304" t="n">
        <v>3</v>
      </c>
      <c r="J284" s="305" t="s">
        <v>234</v>
      </c>
      <c r="K284" s="306" t="n">
        <f aca="false">SUM(K285)</f>
        <v>71746.5</v>
      </c>
      <c r="L284" s="306" t="n">
        <f aca="false">SUM(L285)</f>
        <v>180000</v>
      </c>
      <c r="M284" s="306" t="n">
        <f aca="false">SUM(M285)</f>
        <v>180000</v>
      </c>
      <c r="N284" s="306" t="n">
        <f aca="false">SUM(N285)</f>
        <v>61000</v>
      </c>
      <c r="O284" s="306" t="n">
        <f aca="false">SUM(O285)</f>
        <v>61000</v>
      </c>
      <c r="P284" s="306" t="n">
        <f aca="false">SUM(P285)</f>
        <v>70000</v>
      </c>
      <c r="Q284" s="306" t="n">
        <f aca="false">SUM(Q285)</f>
        <v>70000</v>
      </c>
      <c r="R284" s="306" t="n">
        <f aca="false">SUM(R285)</f>
        <v>21923.2</v>
      </c>
      <c r="S284" s="306" t="n">
        <f aca="false">SUM(S285)</f>
        <v>60000</v>
      </c>
      <c r="T284" s="306" t="n">
        <f aca="false">SUM(T285)</f>
        <v>16193.2</v>
      </c>
      <c r="U284" s="306" t="n">
        <f aca="false">SUM(U285)</f>
        <v>0</v>
      </c>
      <c r="V284" s="306" t="n">
        <f aca="false">SUM(V285)</f>
        <v>210</v>
      </c>
      <c r="W284" s="306" t="n">
        <f aca="false">SUM(W285)</f>
        <v>50000</v>
      </c>
      <c r="X284" s="306" t="n">
        <f aca="false">SUM(X285)</f>
        <v>50000</v>
      </c>
      <c r="Y284" s="306" t="n">
        <f aca="false">SUM(Y285)</f>
        <v>50000</v>
      </c>
      <c r="Z284" s="306" t="n">
        <f aca="false">SUM(Z285)</f>
        <v>65000</v>
      </c>
      <c r="AA284" s="306" t="n">
        <f aca="false">SUM(AA285)</f>
        <v>50000</v>
      </c>
      <c r="AB284" s="306" t="n">
        <f aca="false">SUM(AB285)</f>
        <v>23896.8</v>
      </c>
      <c r="AC284" s="306" t="n">
        <f aca="false">SUM(AC285)</f>
        <v>70000</v>
      </c>
      <c r="AD284" s="306" t="n">
        <f aca="false">SUM(AD285)</f>
        <v>70000</v>
      </c>
      <c r="AE284" s="306" t="n">
        <f aca="false">SUM(AE285)</f>
        <v>0</v>
      </c>
      <c r="AF284" s="306" t="n">
        <f aca="false">SUM(AF285)</f>
        <v>0</v>
      </c>
      <c r="AG284" s="306" t="n">
        <f aca="false">SUM(AG285)</f>
        <v>70000</v>
      </c>
      <c r="AH284" s="306" t="n">
        <f aca="false">SUM(AH285)</f>
        <v>46387.46</v>
      </c>
      <c r="AI284" s="306" t="n">
        <f aca="false">SUM(AI285)</f>
        <v>120000</v>
      </c>
      <c r="AJ284" s="306" t="n">
        <f aca="false">SUM(AJ285)</f>
        <v>63901.96</v>
      </c>
      <c r="AK284" s="306" t="n">
        <f aca="false">SUM(AK285)</f>
        <v>242000</v>
      </c>
      <c r="AL284" s="306" t="n">
        <f aca="false">SUM(AL285)</f>
        <v>10000</v>
      </c>
      <c r="AM284" s="306" t="n">
        <f aca="false">SUM(AM285)</f>
        <v>0</v>
      </c>
      <c r="AN284" s="306" t="n">
        <f aca="false">SUM(AN285)</f>
        <v>252000</v>
      </c>
      <c r="AO284" s="306" t="n">
        <f aca="false">SUM(AN284/$AN$2)</f>
        <v>33446.1477204858</v>
      </c>
      <c r="AP284" s="306" t="n">
        <f aca="false">SUM(AP285)</f>
        <v>227000</v>
      </c>
      <c r="AQ284" s="306" t="n">
        <f aca="false">SUM(AQ285)</f>
        <v>0</v>
      </c>
      <c r="AR284" s="306" t="n">
        <f aca="false">SUM(AP284/$AN$2)</f>
        <v>30128.0775101201</v>
      </c>
      <c r="AS284" s="306"/>
      <c r="AT284" s="306" t="n">
        <f aca="false">SUM(AT285)</f>
        <v>12461.14</v>
      </c>
      <c r="AU284" s="306" t="n">
        <f aca="false">SUM(AU285)</f>
        <v>0</v>
      </c>
      <c r="AV284" s="306" t="n">
        <f aca="false">SUM(AV285)</f>
        <v>0</v>
      </c>
      <c r="AW284" s="306" t="n">
        <f aca="false">SUM(AR284+AU284-AV284)</f>
        <v>30128.0775101201</v>
      </c>
      <c r="AX284" s="338"/>
      <c r="AY284" s="338"/>
      <c r="AZ284" s="338"/>
      <c r="BA284" s="338"/>
      <c r="BB284" s="338"/>
      <c r="BC284" s="338"/>
      <c r="BD284" s="338" t="n">
        <f aca="false">SUM(AX284+AY284+AZ284+BA284+BB284+BC284)</f>
        <v>0</v>
      </c>
      <c r="BE284" s="338" t="n">
        <f aca="false">SUM(AW284-BD284)</f>
        <v>30128.0775101201</v>
      </c>
      <c r="BF284" s="338" t="n">
        <f aca="false">SUM(BE284-AW284)</f>
        <v>0</v>
      </c>
      <c r="BG284" s="338" t="n">
        <f aca="false">SUM(BG285)</f>
        <v>15936.81</v>
      </c>
      <c r="BH284" s="338" t="n">
        <f aca="false">SUM(BH285)</f>
        <v>8529.55</v>
      </c>
      <c r="BI284" s="338" t="n">
        <f aca="false">SUM(BI285)</f>
        <v>32000</v>
      </c>
      <c r="BJ284" s="338" t="n">
        <f aca="false">SUM(BJ285)</f>
        <v>22422.75</v>
      </c>
      <c r="BK284" s="338" t="n">
        <f aca="false">SUM(BK285)</f>
        <v>32500</v>
      </c>
      <c r="BL284" s="338" t="n">
        <f aca="false">SUM(BL285)</f>
        <v>33000</v>
      </c>
      <c r="BM284" s="307" t="n">
        <f aca="false">SUM(BJ284/BI284*100)</f>
        <v>70.07109375</v>
      </c>
    </row>
    <row r="285" customFormat="false" ht="12.75" hidden="true" customHeight="false" outlineLevel="0" collapsed="false">
      <c r="A285" s="308"/>
      <c r="B285" s="303" t="s">
        <v>538</v>
      </c>
      <c r="C285" s="303"/>
      <c r="D285" s="303"/>
      <c r="E285" s="303"/>
      <c r="F285" s="303"/>
      <c r="G285" s="303"/>
      <c r="H285" s="303"/>
      <c r="I285" s="304" t="n">
        <v>37</v>
      </c>
      <c r="J285" s="305" t="s">
        <v>674</v>
      </c>
      <c r="K285" s="306" t="n">
        <f aca="false">SUM(K286)</f>
        <v>71746.5</v>
      </c>
      <c r="L285" s="306" t="n">
        <f aca="false">SUM(L286)</f>
        <v>180000</v>
      </c>
      <c r="M285" s="306" t="n">
        <f aca="false">SUM(M286)</f>
        <v>180000</v>
      </c>
      <c r="N285" s="306" t="n">
        <f aca="false">SUM(N286)</f>
        <v>61000</v>
      </c>
      <c r="O285" s="306" t="n">
        <f aca="false">SUM(O286)</f>
        <v>61000</v>
      </c>
      <c r="P285" s="306" t="n">
        <f aca="false">SUM(P286)</f>
        <v>70000</v>
      </c>
      <c r="Q285" s="306" t="n">
        <f aca="false">SUM(Q286)</f>
        <v>70000</v>
      </c>
      <c r="R285" s="306" t="n">
        <f aca="false">SUM(R286)</f>
        <v>21923.2</v>
      </c>
      <c r="S285" s="306" t="n">
        <f aca="false">SUM(S286)</f>
        <v>60000</v>
      </c>
      <c r="T285" s="306" t="n">
        <f aca="false">SUM(T286)</f>
        <v>16193.2</v>
      </c>
      <c r="U285" s="306" t="n">
        <f aca="false">SUM(U286)</f>
        <v>0</v>
      </c>
      <c r="V285" s="306" t="n">
        <f aca="false">SUM(V286)</f>
        <v>210</v>
      </c>
      <c r="W285" s="306" t="n">
        <f aca="false">SUM(W286)</f>
        <v>50000</v>
      </c>
      <c r="X285" s="306" t="n">
        <f aca="false">SUM(X286)</f>
        <v>50000</v>
      </c>
      <c r="Y285" s="306" t="n">
        <f aca="false">SUM(Y286)</f>
        <v>50000</v>
      </c>
      <c r="Z285" s="306" t="n">
        <f aca="false">SUM(Z286)</f>
        <v>65000</v>
      </c>
      <c r="AA285" s="306" t="n">
        <f aca="false">SUM(AA286)</f>
        <v>50000</v>
      </c>
      <c r="AB285" s="306" t="n">
        <f aca="false">SUM(AB286)</f>
        <v>23896.8</v>
      </c>
      <c r="AC285" s="306" t="n">
        <f aca="false">SUM(AC286)</f>
        <v>70000</v>
      </c>
      <c r="AD285" s="306" t="n">
        <f aca="false">SUM(AD286)</f>
        <v>70000</v>
      </c>
      <c r="AE285" s="306" t="n">
        <f aca="false">SUM(AE286)</f>
        <v>0</v>
      </c>
      <c r="AF285" s="306" t="n">
        <f aca="false">SUM(AF286)</f>
        <v>0</v>
      </c>
      <c r="AG285" s="306" t="n">
        <f aca="false">SUM(AG286)</f>
        <v>70000</v>
      </c>
      <c r="AH285" s="306" t="n">
        <f aca="false">SUM(AH286)</f>
        <v>46387.46</v>
      </c>
      <c r="AI285" s="306" t="n">
        <f aca="false">SUM(AI286)</f>
        <v>120000</v>
      </c>
      <c r="AJ285" s="306" t="n">
        <f aca="false">SUM(AJ286)</f>
        <v>63901.96</v>
      </c>
      <c r="AK285" s="306" t="n">
        <f aca="false">SUM(AK286)</f>
        <v>242000</v>
      </c>
      <c r="AL285" s="306" t="n">
        <f aca="false">SUM(AL286)</f>
        <v>10000</v>
      </c>
      <c r="AM285" s="306" t="n">
        <f aca="false">SUM(AM286)</f>
        <v>0</v>
      </c>
      <c r="AN285" s="306" t="n">
        <f aca="false">SUM(AN286)</f>
        <v>252000</v>
      </c>
      <c r="AO285" s="306" t="n">
        <f aca="false">SUM(AN285/$AN$2)</f>
        <v>33446.1477204858</v>
      </c>
      <c r="AP285" s="306" t="n">
        <f aca="false">SUM(AP286)</f>
        <v>227000</v>
      </c>
      <c r="AQ285" s="306"/>
      <c r="AR285" s="306" t="n">
        <f aca="false">SUM(AP285/$AN$2)</f>
        <v>30128.0775101201</v>
      </c>
      <c r="AS285" s="306"/>
      <c r="AT285" s="306" t="n">
        <f aca="false">SUM(AT286)</f>
        <v>12461.14</v>
      </c>
      <c r="AU285" s="306" t="n">
        <f aca="false">SUM(AU286)</f>
        <v>0</v>
      </c>
      <c r="AV285" s="306" t="n">
        <f aca="false">SUM(AV286)</f>
        <v>0</v>
      </c>
      <c r="AW285" s="306" t="n">
        <f aca="false">SUM(AR285+AU285-AV285)</f>
        <v>30128.0775101201</v>
      </c>
      <c r="AX285" s="338"/>
      <c r="AY285" s="338"/>
      <c r="AZ285" s="338"/>
      <c r="BA285" s="338"/>
      <c r="BB285" s="338"/>
      <c r="BC285" s="338"/>
      <c r="BD285" s="338" t="n">
        <f aca="false">SUM(AX285+AY285+AZ285+BA285+BB285+BC285)</f>
        <v>0</v>
      </c>
      <c r="BE285" s="338" t="n">
        <f aca="false">SUM(AW285-BD285)</f>
        <v>30128.0775101201</v>
      </c>
      <c r="BF285" s="338" t="n">
        <f aca="false">SUM(BE285-AW285)</f>
        <v>0</v>
      </c>
      <c r="BG285" s="338" t="n">
        <f aca="false">SUM(BG286)</f>
        <v>15936.81</v>
      </c>
      <c r="BH285" s="338" t="n">
        <f aca="false">SUM(BH286)</f>
        <v>8529.55</v>
      </c>
      <c r="BI285" s="338" t="n">
        <f aca="false">SUM(BI286)</f>
        <v>32000</v>
      </c>
      <c r="BJ285" s="338" t="n">
        <f aca="false">SUM(BJ286)</f>
        <v>22422.75</v>
      </c>
      <c r="BK285" s="338" t="n">
        <v>32500</v>
      </c>
      <c r="BL285" s="338" t="n">
        <v>33000</v>
      </c>
      <c r="BM285" s="307" t="n">
        <f aca="false">SUM(BJ285/BI285*100)</f>
        <v>70.07109375</v>
      </c>
    </row>
    <row r="286" customFormat="false" ht="13.5" hidden="true" customHeight="true" outlineLevel="0" collapsed="false">
      <c r="A286" s="333"/>
      <c r="B286" s="334"/>
      <c r="C286" s="334"/>
      <c r="D286" s="334"/>
      <c r="E286" s="334"/>
      <c r="F286" s="334"/>
      <c r="G286" s="334"/>
      <c r="H286" s="334"/>
      <c r="I286" s="335" t="n">
        <v>372</v>
      </c>
      <c r="J286" s="336" t="s">
        <v>752</v>
      </c>
      <c r="K286" s="337" t="n">
        <f aca="false">SUM(K287)</f>
        <v>71746.5</v>
      </c>
      <c r="L286" s="337" t="n">
        <f aca="false">SUM(L287)</f>
        <v>180000</v>
      </c>
      <c r="M286" s="337" t="n">
        <f aca="false">SUM(M287)</f>
        <v>180000</v>
      </c>
      <c r="N286" s="337" t="n">
        <f aca="false">SUM(N287:N288)</f>
        <v>61000</v>
      </c>
      <c r="O286" s="337" t="n">
        <f aca="false">SUM(O287:O288)</f>
        <v>61000</v>
      </c>
      <c r="P286" s="337" t="n">
        <f aca="false">SUM(P287:P288)</f>
        <v>70000</v>
      </c>
      <c r="Q286" s="337" t="n">
        <f aca="false">SUM(Q287:Q288)</f>
        <v>70000</v>
      </c>
      <c r="R286" s="337" t="n">
        <f aca="false">SUM(R287:R288)</f>
        <v>21923.2</v>
      </c>
      <c r="S286" s="337" t="n">
        <f aca="false">SUM(S287:S288)</f>
        <v>60000</v>
      </c>
      <c r="T286" s="337" t="n">
        <f aca="false">SUM(T287:T288)</f>
        <v>16193.2</v>
      </c>
      <c r="U286" s="337" t="n">
        <f aca="false">SUM(U287:U288)</f>
        <v>0</v>
      </c>
      <c r="V286" s="337" t="n">
        <f aca="false">SUM(V287:V288)</f>
        <v>210</v>
      </c>
      <c r="W286" s="337" t="n">
        <f aca="false">SUM(W287:W288)</f>
        <v>50000</v>
      </c>
      <c r="X286" s="337" t="n">
        <f aca="false">SUM(X287:X291)</f>
        <v>50000</v>
      </c>
      <c r="Y286" s="337" t="n">
        <f aca="false">SUM(Y287:Y291)</f>
        <v>50000</v>
      </c>
      <c r="Z286" s="337" t="n">
        <f aca="false">SUM(Z287:Z291)</f>
        <v>65000</v>
      </c>
      <c r="AA286" s="337" t="n">
        <f aca="false">SUM(AA287:AA291)</f>
        <v>50000</v>
      </c>
      <c r="AB286" s="337" t="n">
        <f aca="false">SUM(AB287:AB291)</f>
        <v>23896.8</v>
      </c>
      <c r="AC286" s="337" t="n">
        <f aca="false">SUM(AC287:AC291)</f>
        <v>70000</v>
      </c>
      <c r="AD286" s="337" t="n">
        <f aca="false">SUM(AD287:AD291)</f>
        <v>70000</v>
      </c>
      <c r="AE286" s="337" t="n">
        <f aca="false">SUM(AE287:AE291)</f>
        <v>0</v>
      </c>
      <c r="AF286" s="337" t="n">
        <f aca="false">SUM(AF287:AF291)</f>
        <v>0</v>
      </c>
      <c r="AG286" s="337" t="n">
        <f aca="false">SUM(AG287:AG291)</f>
        <v>70000</v>
      </c>
      <c r="AH286" s="337" t="n">
        <f aca="false">SUM(AH287:AH291)</f>
        <v>46387.46</v>
      </c>
      <c r="AI286" s="337" t="n">
        <f aca="false">SUM(AI287:AI291)</f>
        <v>120000</v>
      </c>
      <c r="AJ286" s="337" t="n">
        <f aca="false">SUM(AJ287:AJ291)</f>
        <v>63901.96</v>
      </c>
      <c r="AK286" s="337" t="n">
        <f aca="false">SUM(AK287:AK291)</f>
        <v>242000</v>
      </c>
      <c r="AL286" s="337" t="n">
        <f aca="false">SUM(AL287:AL291)</f>
        <v>10000</v>
      </c>
      <c r="AM286" s="337" t="n">
        <f aca="false">SUM(AM287:AM291)</f>
        <v>0</v>
      </c>
      <c r="AN286" s="337" t="n">
        <f aca="false">SUM(AN287:AN291)</f>
        <v>252000</v>
      </c>
      <c r="AO286" s="306" t="n">
        <f aca="false">SUM(AN286/$AN$2)</f>
        <v>33446.1477204858</v>
      </c>
      <c r="AP286" s="337" t="n">
        <f aca="false">SUM(AP287:AP291)</f>
        <v>227000</v>
      </c>
      <c r="AQ286" s="337"/>
      <c r="AR286" s="306" t="n">
        <f aca="false">SUM(AP286/$AN$2)</f>
        <v>30128.0775101201</v>
      </c>
      <c r="AS286" s="306"/>
      <c r="AT286" s="306" t="n">
        <f aca="false">SUM(AT287:AT291)</f>
        <v>12461.14</v>
      </c>
      <c r="AU286" s="306" t="n">
        <f aca="false">SUM(AU287:AU291)</f>
        <v>0</v>
      </c>
      <c r="AV286" s="306" t="n">
        <f aca="false">SUM(AV287:AV291)</f>
        <v>0</v>
      </c>
      <c r="AW286" s="306" t="n">
        <f aca="false">SUM(AR286+AU286-AV286)</f>
        <v>30128.0775101201</v>
      </c>
      <c r="AX286" s="338"/>
      <c r="AY286" s="338"/>
      <c r="AZ286" s="338"/>
      <c r="BA286" s="338"/>
      <c r="BB286" s="338"/>
      <c r="BC286" s="338"/>
      <c r="BD286" s="338" t="n">
        <f aca="false">SUM(AX286+AY286+AZ286+BA286+BB286+BC286)</f>
        <v>0</v>
      </c>
      <c r="BE286" s="338" t="n">
        <f aca="false">SUM(AW286-BD286)</f>
        <v>30128.0775101201</v>
      </c>
      <c r="BF286" s="338" t="n">
        <f aca="false">SUM(BE286-AW286)</f>
        <v>0</v>
      </c>
      <c r="BG286" s="338" t="n">
        <f aca="false">SUM(BG287:BG291)</f>
        <v>15936.81</v>
      </c>
      <c r="BH286" s="338" t="n">
        <f aca="false">SUM(BH287:BH291)</f>
        <v>8529.55</v>
      </c>
      <c r="BI286" s="338" t="n">
        <f aca="false">SUM(BI287:BI291)</f>
        <v>32000</v>
      </c>
      <c r="BJ286" s="338" t="n">
        <f aca="false">SUM(BJ287:BJ291)</f>
        <v>22422.75</v>
      </c>
      <c r="BK286" s="338"/>
      <c r="BL286" s="338"/>
      <c r="BM286" s="307" t="n">
        <f aca="false">SUM(BJ286/BI286*100)</f>
        <v>70.07109375</v>
      </c>
    </row>
    <row r="287" customFormat="false" ht="12.75" hidden="true" customHeight="false" outlineLevel="0" collapsed="false">
      <c r="A287" s="333"/>
      <c r="B287" s="334"/>
      <c r="C287" s="334"/>
      <c r="D287" s="334"/>
      <c r="E287" s="334"/>
      <c r="F287" s="334"/>
      <c r="G287" s="334"/>
      <c r="H287" s="334"/>
      <c r="I287" s="335" t="n">
        <v>37211</v>
      </c>
      <c r="J287" s="336" t="s">
        <v>753</v>
      </c>
      <c r="K287" s="337" t="n">
        <v>71746.5</v>
      </c>
      <c r="L287" s="337" t="n">
        <v>180000</v>
      </c>
      <c r="M287" s="337" t="n">
        <v>180000</v>
      </c>
      <c r="N287" s="337" t="n">
        <v>44000</v>
      </c>
      <c r="O287" s="337" t="n">
        <v>44000</v>
      </c>
      <c r="P287" s="337" t="n">
        <v>50000</v>
      </c>
      <c r="Q287" s="337" t="n">
        <v>50000</v>
      </c>
      <c r="R287" s="337" t="n">
        <v>8923.2</v>
      </c>
      <c r="S287" s="337" t="n">
        <v>30000</v>
      </c>
      <c r="T287" s="337" t="n">
        <v>7893.2</v>
      </c>
      <c r="U287" s="337"/>
      <c r="V287" s="306" t="n">
        <f aca="false">S287/P287*100</f>
        <v>60</v>
      </c>
      <c r="W287" s="337" t="n">
        <v>25000</v>
      </c>
      <c r="X287" s="337" t="n">
        <v>20000</v>
      </c>
      <c r="Y287" s="337" t="n">
        <v>20000</v>
      </c>
      <c r="Z287" s="337" t="n">
        <v>20000</v>
      </c>
      <c r="AA287" s="337" t="n">
        <v>20000</v>
      </c>
      <c r="AB287" s="337" t="n">
        <v>5896.8</v>
      </c>
      <c r="AC287" s="337" t="n">
        <v>20000</v>
      </c>
      <c r="AD287" s="337" t="n">
        <v>20000</v>
      </c>
      <c r="AE287" s="337"/>
      <c r="AF287" s="337"/>
      <c r="AG287" s="340" t="n">
        <f aca="false">SUM(AD287+AE287-AF287)</f>
        <v>20000</v>
      </c>
      <c r="AH287" s="337" t="n">
        <v>9287.46</v>
      </c>
      <c r="AI287" s="337" t="n">
        <v>20000</v>
      </c>
      <c r="AJ287" s="338" t="n">
        <v>10601.96</v>
      </c>
      <c r="AK287" s="337" t="n">
        <v>20000</v>
      </c>
      <c r="AL287" s="337"/>
      <c r="AM287" s="337"/>
      <c r="AN287" s="338" t="n">
        <f aca="false">SUM(AK287+AL287-AM287)</f>
        <v>20000</v>
      </c>
      <c r="AO287" s="306" t="n">
        <f aca="false">SUM(AN287/$AN$2)</f>
        <v>2654.45616829252</v>
      </c>
      <c r="AP287" s="338" t="n">
        <v>20000</v>
      </c>
      <c r="AQ287" s="338"/>
      <c r="AR287" s="306" t="n">
        <f aca="false">SUM(AP287/$AN$2)</f>
        <v>2654.45616829252</v>
      </c>
      <c r="AS287" s="306" t="n">
        <v>666.76</v>
      </c>
      <c r="AT287" s="306" t="n">
        <v>666.76</v>
      </c>
      <c r="AU287" s="306"/>
      <c r="AV287" s="306"/>
      <c r="AW287" s="306" t="n">
        <f aca="false">SUM(AR287+AU287-AV287)</f>
        <v>2654.45616829252</v>
      </c>
      <c r="AX287" s="338" t="n">
        <v>2654.46</v>
      </c>
      <c r="AY287" s="338"/>
      <c r="AZ287" s="338"/>
      <c r="BA287" s="338"/>
      <c r="BB287" s="338"/>
      <c r="BC287" s="338"/>
      <c r="BD287" s="338" t="n">
        <f aca="false">SUM(AX287+AY287+AZ287+BA287+BB287+BC287)</f>
        <v>2654.46</v>
      </c>
      <c r="BE287" s="338" t="n">
        <f aca="false">SUM(AW287-BD287)</f>
        <v>-0.00383170747909389</v>
      </c>
      <c r="BF287" s="338" t="n">
        <f aca="false">SUM(BE287-AW287)</f>
        <v>-2654.46</v>
      </c>
      <c r="BG287" s="338" t="n">
        <v>757.25</v>
      </c>
      <c r="BH287" s="338" t="n">
        <v>347.85</v>
      </c>
      <c r="BI287" s="338" t="n">
        <v>1000</v>
      </c>
      <c r="BJ287" s="338" t="n">
        <v>1003.48</v>
      </c>
      <c r="BK287" s="338"/>
      <c r="BL287" s="338"/>
      <c r="BM287" s="307" t="n">
        <f aca="false">SUM(BJ287/BI287*100)</f>
        <v>100.348</v>
      </c>
    </row>
    <row r="288" customFormat="false" ht="12.75" hidden="true" customHeight="false" outlineLevel="0" collapsed="false">
      <c r="A288" s="333"/>
      <c r="B288" s="334"/>
      <c r="C288" s="334"/>
      <c r="D288" s="334"/>
      <c r="E288" s="334"/>
      <c r="F288" s="334"/>
      <c r="G288" s="334"/>
      <c r="H288" s="334"/>
      <c r="I288" s="335" t="n">
        <v>37211</v>
      </c>
      <c r="J288" s="336" t="s">
        <v>754</v>
      </c>
      <c r="K288" s="337"/>
      <c r="L288" s="337"/>
      <c r="M288" s="337"/>
      <c r="N288" s="337" t="n">
        <v>17000</v>
      </c>
      <c r="O288" s="337" t="n">
        <v>17000</v>
      </c>
      <c r="P288" s="337" t="n">
        <v>20000</v>
      </c>
      <c r="Q288" s="337" t="n">
        <v>20000</v>
      </c>
      <c r="R288" s="337" t="n">
        <v>13000</v>
      </c>
      <c r="S288" s="337" t="n">
        <v>30000</v>
      </c>
      <c r="T288" s="337" t="n">
        <v>8300</v>
      </c>
      <c r="U288" s="337"/>
      <c r="V288" s="306" t="n">
        <f aca="false">S288/P288*100</f>
        <v>150</v>
      </c>
      <c r="W288" s="337" t="n">
        <v>25000</v>
      </c>
      <c r="X288" s="337" t="n">
        <v>30000</v>
      </c>
      <c r="Y288" s="337" t="n">
        <v>30000</v>
      </c>
      <c r="Z288" s="337" t="n">
        <v>45000</v>
      </c>
      <c r="AA288" s="337" t="n">
        <v>30000</v>
      </c>
      <c r="AB288" s="337" t="n">
        <v>18000</v>
      </c>
      <c r="AC288" s="337" t="n">
        <v>50000</v>
      </c>
      <c r="AD288" s="337" t="n">
        <v>50000</v>
      </c>
      <c r="AE288" s="337"/>
      <c r="AF288" s="337"/>
      <c r="AG288" s="340" t="n">
        <f aca="false">SUM(AD288+AE288-AF288)</f>
        <v>50000</v>
      </c>
      <c r="AH288" s="337" t="n">
        <v>37100</v>
      </c>
      <c r="AI288" s="337" t="n">
        <v>70000</v>
      </c>
      <c r="AJ288" s="338" t="n">
        <v>27300</v>
      </c>
      <c r="AK288" s="337" t="n">
        <v>70000</v>
      </c>
      <c r="AL288" s="337" t="n">
        <v>10000</v>
      </c>
      <c r="AM288" s="337"/>
      <c r="AN288" s="338" t="n">
        <f aca="false">SUM(AK288+AL288-AM288)</f>
        <v>80000</v>
      </c>
      <c r="AO288" s="306" t="n">
        <f aca="false">SUM(AN288/$AN$2)</f>
        <v>10617.8246731701</v>
      </c>
      <c r="AP288" s="338" t="n">
        <v>50000</v>
      </c>
      <c r="AQ288" s="338"/>
      <c r="AR288" s="306" t="n">
        <f aca="false">SUM(AP288/$AN$2)</f>
        <v>6636.1404207313</v>
      </c>
      <c r="AS288" s="306" t="n">
        <v>5570</v>
      </c>
      <c r="AT288" s="306" t="n">
        <v>5570</v>
      </c>
      <c r="AU288" s="306"/>
      <c r="AV288" s="306"/>
      <c r="AW288" s="306" t="n">
        <f aca="false">SUM(AR288+AU288-AV288)</f>
        <v>6636.1404207313</v>
      </c>
      <c r="AX288" s="338" t="n">
        <v>6636.14</v>
      </c>
      <c r="AY288" s="338"/>
      <c r="AZ288" s="338"/>
      <c r="BA288" s="338"/>
      <c r="BB288" s="338"/>
      <c r="BC288" s="338"/>
      <c r="BD288" s="338" t="n">
        <f aca="false">SUM(AX288+AY288+AZ288+BA288+BB288+BC288)</f>
        <v>6636.14</v>
      </c>
      <c r="BE288" s="338" t="n">
        <f aca="false">SUM(AW288-BD288)</f>
        <v>0.000420731302256172</v>
      </c>
      <c r="BF288" s="338" t="n">
        <f aca="false">SUM(BE288-AW288)</f>
        <v>-6636.14</v>
      </c>
      <c r="BG288" s="338" t="n">
        <v>6900</v>
      </c>
      <c r="BH288" s="338" t="n">
        <v>3550</v>
      </c>
      <c r="BI288" s="338" t="n">
        <v>7000</v>
      </c>
      <c r="BJ288" s="338" t="n">
        <v>4025</v>
      </c>
      <c r="BK288" s="338"/>
      <c r="BL288" s="338"/>
      <c r="BM288" s="307" t="n">
        <f aca="false">SUM(BJ288/BI288*100)</f>
        <v>57.5</v>
      </c>
    </row>
    <row r="289" customFormat="false" ht="12.75" hidden="true" customHeight="false" outlineLevel="0" collapsed="false">
      <c r="A289" s="333"/>
      <c r="B289" s="334"/>
      <c r="C289" s="334"/>
      <c r="D289" s="334"/>
      <c r="E289" s="334"/>
      <c r="F289" s="334"/>
      <c r="G289" s="334"/>
      <c r="H289" s="334"/>
      <c r="I289" s="335" t="n">
        <v>37211</v>
      </c>
      <c r="J289" s="336" t="s">
        <v>755</v>
      </c>
      <c r="K289" s="337"/>
      <c r="L289" s="337"/>
      <c r="M289" s="337"/>
      <c r="N289" s="337"/>
      <c r="O289" s="337"/>
      <c r="P289" s="337"/>
      <c r="Q289" s="337"/>
      <c r="R289" s="337"/>
      <c r="S289" s="337"/>
      <c r="T289" s="337"/>
      <c r="U289" s="337"/>
      <c r="V289" s="306"/>
      <c r="W289" s="337"/>
      <c r="X289" s="337"/>
      <c r="Y289" s="337"/>
      <c r="Z289" s="337"/>
      <c r="AA289" s="337"/>
      <c r="AB289" s="337"/>
      <c r="AC289" s="337"/>
      <c r="AD289" s="337"/>
      <c r="AE289" s="337"/>
      <c r="AF289" s="337"/>
      <c r="AG289" s="340"/>
      <c r="AH289" s="337"/>
      <c r="AI289" s="337"/>
      <c r="AJ289" s="338"/>
      <c r="AK289" s="337" t="n">
        <v>70000</v>
      </c>
      <c r="AL289" s="337"/>
      <c r="AM289" s="337"/>
      <c r="AN289" s="338" t="n">
        <f aca="false">SUM(AK289+AL289-AM289)</f>
        <v>70000</v>
      </c>
      <c r="AO289" s="306" t="n">
        <f aca="false">SUM(AN289/$AN$2)</f>
        <v>9290.59658902382</v>
      </c>
      <c r="AP289" s="338" t="n">
        <v>70000</v>
      </c>
      <c r="AQ289" s="338"/>
      <c r="AR289" s="306" t="n">
        <f aca="false">SUM(AP289/$AN$2)</f>
        <v>9290.59658902382</v>
      </c>
      <c r="AS289" s="306"/>
      <c r="AT289" s="306"/>
      <c r="AU289" s="306"/>
      <c r="AV289" s="306"/>
      <c r="AW289" s="306" t="n">
        <f aca="false">SUM(AR289+AU289-AV289)</f>
        <v>9290.59658902382</v>
      </c>
      <c r="AX289" s="338" t="n">
        <v>9290.6</v>
      </c>
      <c r="AY289" s="338"/>
      <c r="AZ289" s="338"/>
      <c r="BA289" s="338"/>
      <c r="BB289" s="338"/>
      <c r="BC289" s="338"/>
      <c r="BD289" s="338" t="n">
        <f aca="false">SUM(AX289+AY289+AZ289+BA289+BB289+BC289)</f>
        <v>9290.6</v>
      </c>
      <c r="BE289" s="338" t="n">
        <f aca="false">SUM(AW289-BD289)</f>
        <v>-0.00341097617638297</v>
      </c>
      <c r="BF289" s="338" t="n">
        <f aca="false">SUM(BE289-AW289)</f>
        <v>-9290.6</v>
      </c>
      <c r="BG289" s="338"/>
      <c r="BH289" s="338" t="n">
        <v>0</v>
      </c>
      <c r="BI289" s="338" t="n">
        <v>13000</v>
      </c>
      <c r="BJ289" s="338" t="n">
        <v>12330</v>
      </c>
      <c r="BK289" s="338"/>
      <c r="BL289" s="338"/>
      <c r="BM289" s="307" t="n">
        <f aca="false">SUM(BJ289/BI289*100)</f>
        <v>94.8461538461538</v>
      </c>
    </row>
    <row r="290" customFormat="false" ht="12.75" hidden="true" customHeight="false" outlineLevel="0" collapsed="false">
      <c r="A290" s="333"/>
      <c r="B290" s="334"/>
      <c r="C290" s="334"/>
      <c r="D290" s="334"/>
      <c r="E290" s="334"/>
      <c r="F290" s="334"/>
      <c r="G290" s="334"/>
      <c r="H290" s="334"/>
      <c r="I290" s="335" t="n">
        <v>37221</v>
      </c>
      <c r="J290" s="336" t="s">
        <v>756</v>
      </c>
      <c r="K290" s="337"/>
      <c r="L290" s="337"/>
      <c r="M290" s="337"/>
      <c r="N290" s="337"/>
      <c r="O290" s="337"/>
      <c r="P290" s="337"/>
      <c r="Q290" s="337"/>
      <c r="R290" s="337"/>
      <c r="S290" s="337"/>
      <c r="T290" s="337"/>
      <c r="U290" s="337"/>
      <c r="V290" s="306"/>
      <c r="W290" s="337"/>
      <c r="X290" s="337"/>
      <c r="Y290" s="337"/>
      <c r="Z290" s="337"/>
      <c r="AA290" s="337"/>
      <c r="AB290" s="337"/>
      <c r="AC290" s="337"/>
      <c r="AD290" s="337"/>
      <c r="AE290" s="337"/>
      <c r="AF290" s="337"/>
      <c r="AG290" s="340"/>
      <c r="AH290" s="337"/>
      <c r="AI290" s="337" t="n">
        <v>30000</v>
      </c>
      <c r="AJ290" s="338" t="n">
        <v>0</v>
      </c>
      <c r="AK290" s="337" t="n">
        <v>30000</v>
      </c>
      <c r="AL290" s="337"/>
      <c r="AM290" s="337"/>
      <c r="AN290" s="338" t="n">
        <f aca="false">SUM(AK290+AL290-AM290)</f>
        <v>30000</v>
      </c>
      <c r="AO290" s="306" t="n">
        <f aca="false">SUM(AN290/$AN$2)</f>
        <v>3981.68425243878</v>
      </c>
      <c r="AP290" s="338" t="n">
        <v>15000</v>
      </c>
      <c r="AQ290" s="338"/>
      <c r="AR290" s="306" t="n">
        <f aca="false">SUM(AP290/$AN$2)</f>
        <v>1990.84212621939</v>
      </c>
      <c r="AS290" s="306"/>
      <c r="AT290" s="306"/>
      <c r="AU290" s="306"/>
      <c r="AV290" s="306"/>
      <c r="AW290" s="306" t="n">
        <f aca="false">SUM(AR290+AU290-AV290)</f>
        <v>1990.84212621939</v>
      </c>
      <c r="AX290" s="338" t="n">
        <v>1990.84</v>
      </c>
      <c r="AY290" s="338"/>
      <c r="AZ290" s="338"/>
      <c r="BA290" s="338"/>
      <c r="BB290" s="338"/>
      <c r="BC290" s="338"/>
      <c r="BD290" s="338" t="n">
        <f aca="false">SUM(AX290+AY290+AZ290+BA290+BB290+BC290)</f>
        <v>1990.84</v>
      </c>
      <c r="BE290" s="338" t="n">
        <f aca="false">SUM(AW290-BD290)</f>
        <v>0.00212621939067503</v>
      </c>
      <c r="BF290" s="338" t="n">
        <f aca="false">SUM(BE290-AW290)</f>
        <v>-1990.84</v>
      </c>
      <c r="BG290" s="338"/>
      <c r="BH290" s="338" t="n">
        <v>0</v>
      </c>
      <c r="BI290" s="338" t="n">
        <v>1000</v>
      </c>
      <c r="BJ290" s="338" t="n">
        <v>47.23</v>
      </c>
      <c r="BK290" s="338"/>
      <c r="BL290" s="338"/>
      <c r="BM290" s="307" t="n">
        <f aca="false">SUM(BJ290/BI290*100)</f>
        <v>4.723</v>
      </c>
    </row>
    <row r="291" customFormat="false" ht="12.75" hidden="true" customHeight="false" outlineLevel="0" collapsed="false">
      <c r="A291" s="333"/>
      <c r="B291" s="334"/>
      <c r="C291" s="334"/>
      <c r="D291" s="334"/>
      <c r="E291" s="334"/>
      <c r="F291" s="334"/>
      <c r="G291" s="334"/>
      <c r="H291" s="334"/>
      <c r="I291" s="335" t="n">
        <v>37221</v>
      </c>
      <c r="J291" s="336" t="s">
        <v>757</v>
      </c>
      <c r="K291" s="337"/>
      <c r="L291" s="337"/>
      <c r="M291" s="337"/>
      <c r="N291" s="337"/>
      <c r="O291" s="337"/>
      <c r="P291" s="337"/>
      <c r="Q291" s="337"/>
      <c r="R291" s="337"/>
      <c r="S291" s="337"/>
      <c r="T291" s="337"/>
      <c r="U291" s="337"/>
      <c r="V291" s="306"/>
      <c r="W291" s="337"/>
      <c r="X291" s="337"/>
      <c r="Y291" s="337"/>
      <c r="Z291" s="337"/>
      <c r="AA291" s="337"/>
      <c r="AB291" s="337"/>
      <c r="AC291" s="337"/>
      <c r="AD291" s="337"/>
      <c r="AE291" s="337"/>
      <c r="AF291" s="337"/>
      <c r="AG291" s="340"/>
      <c r="AH291" s="337"/>
      <c r="AI291" s="337"/>
      <c r="AJ291" s="338" t="n">
        <v>26000</v>
      </c>
      <c r="AK291" s="337" t="n">
        <v>52000</v>
      </c>
      <c r="AL291" s="337"/>
      <c r="AM291" s="337"/>
      <c r="AN291" s="338" t="n">
        <f aca="false">SUM(AK291+AL291-AM291)</f>
        <v>52000</v>
      </c>
      <c r="AO291" s="306" t="n">
        <f aca="false">SUM(AN291/$AN$2)</f>
        <v>6901.58603756055</v>
      </c>
      <c r="AP291" s="338" t="n">
        <v>72000</v>
      </c>
      <c r="AQ291" s="338"/>
      <c r="AR291" s="306" t="n">
        <f aca="false">SUM(AP291/$AN$2)</f>
        <v>9556.04220585308</v>
      </c>
      <c r="AS291" s="306" t="n">
        <v>6224.38</v>
      </c>
      <c r="AT291" s="306" t="n">
        <v>6224.38</v>
      </c>
      <c r="AU291" s="306"/>
      <c r="AV291" s="306"/>
      <c r="AW291" s="306" t="n">
        <f aca="false">SUM(AR291+AU291-AV291)</f>
        <v>9556.04220585308</v>
      </c>
      <c r="AX291" s="338" t="n">
        <v>9556.04</v>
      </c>
      <c r="AY291" s="338"/>
      <c r="AZ291" s="338"/>
      <c r="BA291" s="338"/>
      <c r="BB291" s="338"/>
      <c r="BC291" s="338"/>
      <c r="BD291" s="338" t="n">
        <f aca="false">SUM(AX291+AY291+AZ291+BA291+BB291+BC291)</f>
        <v>9556.04</v>
      </c>
      <c r="BE291" s="338" t="n">
        <f aca="false">SUM(AW291-BD291)</f>
        <v>0.00220585307397414</v>
      </c>
      <c r="BF291" s="338" t="n">
        <f aca="false">SUM(BE291-AW291)</f>
        <v>-9556.04</v>
      </c>
      <c r="BG291" s="338" t="n">
        <v>8279.56</v>
      </c>
      <c r="BH291" s="338" t="n">
        <v>4631.7</v>
      </c>
      <c r="BI291" s="338" t="n">
        <v>10000</v>
      </c>
      <c r="BJ291" s="338" t="n">
        <v>5017.04</v>
      </c>
      <c r="BK291" s="338"/>
      <c r="BL291" s="338"/>
      <c r="BM291" s="307" t="n">
        <f aca="false">SUM(BJ291/BI291*100)</f>
        <v>50.1704</v>
      </c>
    </row>
    <row r="292" customFormat="false" ht="12.75" hidden="true" customHeight="false" outlineLevel="0" collapsed="false">
      <c r="A292" s="333" t="s">
        <v>758</v>
      </c>
      <c r="B292" s="334"/>
      <c r="C292" s="334"/>
      <c r="D292" s="334"/>
      <c r="E292" s="334"/>
      <c r="F292" s="334"/>
      <c r="G292" s="334"/>
      <c r="H292" s="334"/>
      <c r="I292" s="335" t="s">
        <v>533</v>
      </c>
      <c r="J292" s="336" t="s">
        <v>759</v>
      </c>
      <c r="K292" s="337" t="e">
        <f aca="false">SUM(#REF!)</f>
        <v>#REF!</v>
      </c>
      <c r="L292" s="337" t="e">
        <f aca="false">SUM(#REF!)</f>
        <v>#REF!</v>
      </c>
      <c r="M292" s="337" t="e">
        <f aca="false">SUM(#REF!)</f>
        <v>#REF!</v>
      </c>
      <c r="N292" s="306" t="n">
        <f aca="false">SUM(N293)</f>
        <v>16000</v>
      </c>
      <c r="O292" s="306" t="n">
        <f aca="false">SUM(O293)</f>
        <v>16000</v>
      </c>
      <c r="P292" s="306" t="n">
        <f aca="false">SUM(P293)</f>
        <v>25000</v>
      </c>
      <c r="Q292" s="306" t="n">
        <f aca="false">SUM(Q293)</f>
        <v>25000</v>
      </c>
      <c r="R292" s="306" t="n">
        <f aca="false">SUM(R293)</f>
        <v>16786.14</v>
      </c>
      <c r="S292" s="306" t="n">
        <f aca="false">SUM(S293)</f>
        <v>25000</v>
      </c>
      <c r="T292" s="306" t="n">
        <f aca="false">SUM(T293)</f>
        <v>16422</v>
      </c>
      <c r="U292" s="306" t="n">
        <f aca="false">SUM(U293)</f>
        <v>0</v>
      </c>
      <c r="V292" s="306" t="n">
        <f aca="false">SUM(V293)</f>
        <v>200</v>
      </c>
      <c r="W292" s="306" t="n">
        <f aca="false">SUM(W293)</f>
        <v>25000</v>
      </c>
      <c r="X292" s="306" t="n">
        <f aca="false">SUM(X293)</f>
        <v>25000</v>
      </c>
      <c r="Y292" s="306" t="n">
        <f aca="false">SUM(Y293)</f>
        <v>30000</v>
      </c>
      <c r="Z292" s="306" t="n">
        <f aca="false">SUM(Z293)</f>
        <v>30000</v>
      </c>
      <c r="AA292" s="306" t="n">
        <f aca="false">SUM(AA293)</f>
        <v>30000</v>
      </c>
      <c r="AB292" s="306" t="n">
        <f aca="false">SUM(AB293)</f>
        <v>15498.58</v>
      </c>
      <c r="AC292" s="306" t="n">
        <f aca="false">SUM(AC293)</f>
        <v>30000</v>
      </c>
      <c r="AD292" s="306" t="n">
        <f aca="false">SUM(AD293)</f>
        <v>45000</v>
      </c>
      <c r="AE292" s="306" t="n">
        <f aca="false">SUM(AE293)</f>
        <v>0</v>
      </c>
      <c r="AF292" s="306" t="n">
        <f aca="false">SUM(AF293)</f>
        <v>0</v>
      </c>
      <c r="AG292" s="306" t="n">
        <f aca="false">SUM(AG293)</f>
        <v>45000</v>
      </c>
      <c r="AH292" s="306" t="n">
        <f aca="false">SUM(AH293)</f>
        <v>28479.63</v>
      </c>
      <c r="AI292" s="306" t="n">
        <f aca="false">SUM(AI293)</f>
        <v>45000</v>
      </c>
      <c r="AJ292" s="306" t="n">
        <f aca="false">SUM(AJ293)</f>
        <v>12998.7</v>
      </c>
      <c r="AK292" s="306" t="n">
        <f aca="false">SUM(AK293)</f>
        <v>45000</v>
      </c>
      <c r="AL292" s="306" t="n">
        <f aca="false">SUM(AL293)</f>
        <v>0</v>
      </c>
      <c r="AM292" s="306" t="n">
        <f aca="false">SUM(AM293)</f>
        <v>0</v>
      </c>
      <c r="AN292" s="306" t="n">
        <f aca="false">SUM(AN293)</f>
        <v>45000</v>
      </c>
      <c r="AO292" s="306" t="n">
        <f aca="false">SUM(AN292/$AN$2)</f>
        <v>5972.52637865817</v>
      </c>
      <c r="AP292" s="306" t="n">
        <f aca="false">SUM(AP293)</f>
        <v>34000</v>
      </c>
      <c r="AQ292" s="306" t="n">
        <f aca="false">SUM(AQ293)</f>
        <v>0</v>
      </c>
      <c r="AR292" s="306" t="n">
        <f aca="false">SUM(AP292/$AN$2)</f>
        <v>4512.57548609729</v>
      </c>
      <c r="AS292" s="306"/>
      <c r="AT292" s="306" t="n">
        <f aca="false">SUM(AT293)</f>
        <v>0</v>
      </c>
      <c r="AU292" s="306" t="n">
        <f aca="false">SUM(AU293)</f>
        <v>0</v>
      </c>
      <c r="AV292" s="306" t="n">
        <f aca="false">SUM(AV293)</f>
        <v>0</v>
      </c>
      <c r="AW292" s="306" t="n">
        <f aca="false">SUM(AR292+AU292-AV292)</f>
        <v>4512.57548609729</v>
      </c>
      <c r="AX292" s="338"/>
      <c r="AY292" s="338"/>
      <c r="AZ292" s="338"/>
      <c r="BA292" s="338"/>
      <c r="BB292" s="338"/>
      <c r="BC292" s="338"/>
      <c r="BD292" s="338" t="n">
        <f aca="false">SUM(AX292+AY292+AZ292+BA292+BB292+BC292)</f>
        <v>0</v>
      </c>
      <c r="BE292" s="338" t="n">
        <f aca="false">SUM(AW292-BD292)</f>
        <v>4512.57548609729</v>
      </c>
      <c r="BF292" s="338" t="n">
        <f aca="false">SUM(BE292-AW292)</f>
        <v>0</v>
      </c>
      <c r="BG292" s="338" t="n">
        <f aca="false">SUM(BG295)</f>
        <v>1350</v>
      </c>
      <c r="BH292" s="338" t="n">
        <f aca="false">SUM(BH295)</f>
        <v>0</v>
      </c>
      <c r="BI292" s="338" t="n">
        <f aca="false">SUM(BI295)</f>
        <v>3850</v>
      </c>
      <c r="BJ292" s="338" t="n">
        <f aca="false">SUM(BJ295)</f>
        <v>0</v>
      </c>
      <c r="BK292" s="338" t="n">
        <f aca="false">SUM(BK295)</f>
        <v>4000</v>
      </c>
      <c r="BL292" s="338" t="n">
        <f aca="false">SUM(BL295)</f>
        <v>4000</v>
      </c>
      <c r="BM292" s="307" t="n">
        <f aca="false">SUM(BJ292/BI292*100)</f>
        <v>0</v>
      </c>
    </row>
    <row r="293" customFormat="false" ht="12.75" hidden="true" customHeight="false" outlineLevel="0" collapsed="false">
      <c r="A293" s="343"/>
      <c r="B293" s="334"/>
      <c r="C293" s="334"/>
      <c r="D293" s="334"/>
      <c r="E293" s="334"/>
      <c r="F293" s="334"/>
      <c r="G293" s="334"/>
      <c r="H293" s="334"/>
      <c r="I293" s="310" t="s">
        <v>751</v>
      </c>
      <c r="J293" s="311"/>
      <c r="K293" s="312" t="e">
        <f aca="false">SUM(#REF!)</f>
        <v>#REF!</v>
      </c>
      <c r="L293" s="312" t="e">
        <f aca="false">SUM(#REF!)</f>
        <v>#REF!</v>
      </c>
      <c r="M293" s="312" t="e">
        <f aca="false">SUM(#REF!)</f>
        <v>#REF!</v>
      </c>
      <c r="N293" s="312" t="n">
        <f aca="false">SUM(N295)</f>
        <v>16000</v>
      </c>
      <c r="O293" s="312" t="n">
        <f aca="false">SUM(O295)</f>
        <v>16000</v>
      </c>
      <c r="P293" s="312" t="n">
        <f aca="false">SUM(P295)</f>
        <v>25000</v>
      </c>
      <c r="Q293" s="312" t="n">
        <f aca="false">SUM(Q295)</f>
        <v>25000</v>
      </c>
      <c r="R293" s="312" t="n">
        <f aca="false">SUM(R295)</f>
        <v>16786.14</v>
      </c>
      <c r="S293" s="312" t="n">
        <f aca="false">SUM(S295)</f>
        <v>25000</v>
      </c>
      <c r="T293" s="312" t="n">
        <f aca="false">SUM(T295)</f>
        <v>16422</v>
      </c>
      <c r="U293" s="312" t="n">
        <f aca="false">SUM(U295)</f>
        <v>0</v>
      </c>
      <c r="V293" s="312" t="n">
        <f aca="false">SUM(V295)</f>
        <v>200</v>
      </c>
      <c r="W293" s="312" t="n">
        <f aca="false">SUM(W295)</f>
        <v>25000</v>
      </c>
      <c r="X293" s="312" t="n">
        <f aca="false">SUM(X295)</f>
        <v>25000</v>
      </c>
      <c r="Y293" s="312" t="n">
        <f aca="false">SUM(Y295)</f>
        <v>30000</v>
      </c>
      <c r="Z293" s="312" t="n">
        <f aca="false">SUM(Z295)</f>
        <v>30000</v>
      </c>
      <c r="AA293" s="312" t="n">
        <f aca="false">SUM(AA295)</f>
        <v>30000</v>
      </c>
      <c r="AB293" s="312" t="n">
        <f aca="false">SUM(AB295)</f>
        <v>15498.58</v>
      </c>
      <c r="AC293" s="312" t="n">
        <f aca="false">SUM(AC295)</f>
        <v>30000</v>
      </c>
      <c r="AD293" s="312" t="n">
        <f aca="false">SUM(AD295)</f>
        <v>45000</v>
      </c>
      <c r="AE293" s="312" t="n">
        <f aca="false">SUM(AE295)</f>
        <v>0</v>
      </c>
      <c r="AF293" s="312" t="n">
        <f aca="false">SUM(AF295)</f>
        <v>0</v>
      </c>
      <c r="AG293" s="312" t="n">
        <f aca="false">SUM(AG295)</f>
        <v>45000</v>
      </c>
      <c r="AH293" s="312" t="n">
        <f aca="false">SUM(AH295)</f>
        <v>28479.63</v>
      </c>
      <c r="AI293" s="312" t="n">
        <f aca="false">SUM(AI295)</f>
        <v>45000</v>
      </c>
      <c r="AJ293" s="312" t="n">
        <f aca="false">SUM(AJ295)</f>
        <v>12998.7</v>
      </c>
      <c r="AK293" s="312" t="n">
        <f aca="false">SUM(AK295)</f>
        <v>45000</v>
      </c>
      <c r="AL293" s="312" t="n">
        <f aca="false">SUM(AL295)</f>
        <v>0</v>
      </c>
      <c r="AM293" s="312" t="n">
        <f aca="false">SUM(AM295)</f>
        <v>0</v>
      </c>
      <c r="AN293" s="312" t="n">
        <f aca="false">SUM(AN295)</f>
        <v>45000</v>
      </c>
      <c r="AO293" s="306" t="n">
        <f aca="false">SUM(AN293/$AN$2)</f>
        <v>5972.52637865817</v>
      </c>
      <c r="AP293" s="312" t="n">
        <f aca="false">SUM(AP295)</f>
        <v>34000</v>
      </c>
      <c r="AQ293" s="312" t="n">
        <f aca="false">SUM(AQ295)</f>
        <v>0</v>
      </c>
      <c r="AR293" s="306" t="n">
        <f aca="false">SUM(AP293/$AN$2)</f>
        <v>4512.57548609729</v>
      </c>
      <c r="AS293" s="306"/>
      <c r="AT293" s="306" t="n">
        <f aca="false">SUM(AT295)</f>
        <v>0</v>
      </c>
      <c r="AU293" s="306" t="n">
        <f aca="false">SUM(AU295)</f>
        <v>0</v>
      </c>
      <c r="AV293" s="306" t="n">
        <f aca="false">SUM(AV295)</f>
        <v>0</v>
      </c>
      <c r="AW293" s="306" t="n">
        <f aca="false">SUM(AR293+AU293-AV293)</f>
        <v>4512.57548609729</v>
      </c>
      <c r="AX293" s="338"/>
      <c r="AY293" s="338"/>
      <c r="AZ293" s="338"/>
      <c r="BA293" s="338"/>
      <c r="BB293" s="338"/>
      <c r="BC293" s="338"/>
      <c r="BD293" s="338" t="n">
        <f aca="false">SUM(AX293+AY293+AZ293+BA293+BB293+BC293)</f>
        <v>0</v>
      </c>
      <c r="BE293" s="338" t="n">
        <f aca="false">SUM(AW293-BD293)</f>
        <v>4512.57548609729</v>
      </c>
      <c r="BF293" s="338" t="n">
        <f aca="false">SUM(BE293-AW293)</f>
        <v>0</v>
      </c>
      <c r="BG293" s="338"/>
      <c r="BH293" s="338" t="n">
        <f aca="false">SUM(BH295)</f>
        <v>0</v>
      </c>
      <c r="BI293" s="338" t="n">
        <f aca="false">SUM(BI295)</f>
        <v>3850</v>
      </c>
      <c r="BJ293" s="338" t="n">
        <f aca="false">SUM(BJ295)</f>
        <v>0</v>
      </c>
      <c r="BK293" s="338" t="n">
        <f aca="false">SUM(BK294)</f>
        <v>0</v>
      </c>
      <c r="BL293" s="338" t="n">
        <f aca="false">SUM(BL294)</f>
        <v>0</v>
      </c>
      <c r="BM293" s="307" t="n">
        <v>0</v>
      </c>
    </row>
    <row r="294" customFormat="false" ht="12.75" hidden="true" customHeight="false" outlineLevel="0" collapsed="false">
      <c r="A294" s="343"/>
      <c r="B294" s="334" t="s">
        <v>537</v>
      </c>
      <c r="C294" s="334"/>
      <c r="D294" s="334"/>
      <c r="E294" s="334"/>
      <c r="F294" s="334"/>
      <c r="G294" s="334"/>
      <c r="H294" s="334"/>
      <c r="I294" s="335" t="s">
        <v>538</v>
      </c>
      <c r="J294" s="336" t="s">
        <v>75</v>
      </c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/>
      <c r="W294" s="312"/>
      <c r="X294" s="312"/>
      <c r="Y294" s="312"/>
      <c r="Z294" s="312"/>
      <c r="AA294" s="312"/>
      <c r="AB294" s="312"/>
      <c r="AC294" s="312"/>
      <c r="AD294" s="312"/>
      <c r="AE294" s="312"/>
      <c r="AF294" s="312"/>
      <c r="AG294" s="312"/>
      <c r="AH294" s="312"/>
      <c r="AI294" s="312"/>
      <c r="AJ294" s="312"/>
      <c r="AK294" s="312"/>
      <c r="AL294" s="312"/>
      <c r="AM294" s="312"/>
      <c r="AN294" s="312"/>
      <c r="AO294" s="306" t="n">
        <f aca="false">SUM(AN294/$AN$2)</f>
        <v>0</v>
      </c>
      <c r="AP294" s="312" t="n">
        <v>34000</v>
      </c>
      <c r="AQ294" s="312"/>
      <c r="AR294" s="306" t="n">
        <f aca="false">SUM(AP294/$AN$2)</f>
        <v>4512.57548609729</v>
      </c>
      <c r="AS294" s="306"/>
      <c r="AT294" s="306" t="n">
        <v>34000</v>
      </c>
      <c r="AU294" s="306"/>
      <c r="AV294" s="306"/>
      <c r="AW294" s="306" t="n">
        <f aca="false">SUM(AR294+AU294-AV294)</f>
        <v>4512.57548609729</v>
      </c>
      <c r="AX294" s="338"/>
      <c r="AY294" s="338"/>
      <c r="AZ294" s="338"/>
      <c r="BA294" s="338"/>
      <c r="BB294" s="338"/>
      <c r="BC294" s="338"/>
      <c r="BD294" s="338" t="n">
        <f aca="false">SUM(AX294+AY294+AZ294+BA294+BB294+BC294)</f>
        <v>0</v>
      </c>
      <c r="BE294" s="338" t="n">
        <f aca="false">SUM(AW294-BD294)</f>
        <v>4512.57548609729</v>
      </c>
      <c r="BF294" s="338" t="n">
        <f aca="false">SUM(BE294-AW294)</f>
        <v>0</v>
      </c>
      <c r="BG294" s="338"/>
      <c r="BH294" s="338" t="n">
        <f aca="false">SUM(BL298:BL300)</f>
        <v>0</v>
      </c>
      <c r="BI294" s="338" t="n">
        <f aca="false">SUM(BM298:BM300)</f>
        <v>0</v>
      </c>
      <c r="BJ294" s="338" t="e">
        <f aca="false">SUM(#REF!)</f>
        <v>#REF!</v>
      </c>
      <c r="BK294" s="338" t="n">
        <f aca="false">SUM(BN298:BN300)</f>
        <v>0</v>
      </c>
      <c r="BL294" s="338" t="n">
        <f aca="false">SUM(BO298:BO300)</f>
        <v>0</v>
      </c>
      <c r="BM294" s="307" t="n">
        <v>0</v>
      </c>
    </row>
    <row r="295" customFormat="false" ht="12.75" hidden="true" customHeight="false" outlineLevel="0" collapsed="false">
      <c r="A295" s="302"/>
      <c r="B295" s="303"/>
      <c r="C295" s="303"/>
      <c r="D295" s="303"/>
      <c r="E295" s="303"/>
      <c r="F295" s="303"/>
      <c r="G295" s="303"/>
      <c r="H295" s="303"/>
      <c r="I295" s="304" t="n">
        <v>3</v>
      </c>
      <c r="J295" s="305" t="s">
        <v>234</v>
      </c>
      <c r="K295" s="312"/>
      <c r="L295" s="312"/>
      <c r="M295" s="312"/>
      <c r="N295" s="312" t="n">
        <f aca="false">SUM(N296+N304)</f>
        <v>16000</v>
      </c>
      <c r="O295" s="312" t="n">
        <f aca="false">SUM(O296+O304)</f>
        <v>16000</v>
      </c>
      <c r="P295" s="312" t="n">
        <f aca="false">SUM(P296)</f>
        <v>25000</v>
      </c>
      <c r="Q295" s="312" t="n">
        <f aca="false">SUM(Q296)</f>
        <v>25000</v>
      </c>
      <c r="R295" s="312" t="n">
        <f aca="false">SUM(R296+R304)</f>
        <v>16786.14</v>
      </c>
      <c r="S295" s="312" t="n">
        <f aca="false">SUM(S296+S304)</f>
        <v>25000</v>
      </c>
      <c r="T295" s="312" t="n">
        <f aca="false">SUM(T296+T304)</f>
        <v>16422</v>
      </c>
      <c r="U295" s="312" t="n">
        <f aca="false">SUM(U296+U304)</f>
        <v>0</v>
      </c>
      <c r="V295" s="312" t="n">
        <f aca="false">SUM(V296+V304)</f>
        <v>200</v>
      </c>
      <c r="W295" s="312" t="n">
        <f aca="false">SUM(W296+W304)</f>
        <v>25000</v>
      </c>
      <c r="X295" s="312" t="n">
        <f aca="false">SUM(X296+X304)</f>
        <v>25000</v>
      </c>
      <c r="Y295" s="312" t="n">
        <f aca="false">SUM(Y296+Y304)</f>
        <v>30000</v>
      </c>
      <c r="Z295" s="312" t="n">
        <f aca="false">SUM(Z296+Z304)</f>
        <v>30000</v>
      </c>
      <c r="AA295" s="312" t="n">
        <f aca="false">SUM(AA296+AA304)</f>
        <v>30000</v>
      </c>
      <c r="AB295" s="312" t="n">
        <f aca="false">SUM(AB296+AB304)</f>
        <v>15498.58</v>
      </c>
      <c r="AC295" s="312" t="n">
        <f aca="false">SUM(AC296+AC304)</f>
        <v>30000</v>
      </c>
      <c r="AD295" s="312" t="n">
        <f aca="false">SUM(AD296+AD304)</f>
        <v>45000</v>
      </c>
      <c r="AE295" s="312" t="n">
        <f aca="false">SUM(AE296+AE304)</f>
        <v>0</v>
      </c>
      <c r="AF295" s="312" t="n">
        <f aca="false">SUM(AF296+AF304)</f>
        <v>0</v>
      </c>
      <c r="AG295" s="312" t="n">
        <f aca="false">SUM(AG296+AG304)</f>
        <v>45000</v>
      </c>
      <c r="AH295" s="312" t="n">
        <f aca="false">SUM(AH296+AH304)</f>
        <v>28479.63</v>
      </c>
      <c r="AI295" s="312" t="n">
        <f aca="false">SUM(AI296+AI304)</f>
        <v>45000</v>
      </c>
      <c r="AJ295" s="312" t="n">
        <f aca="false">SUM(AJ296+AJ304)</f>
        <v>12998.7</v>
      </c>
      <c r="AK295" s="312" t="n">
        <f aca="false">SUM(AK296+AK304)</f>
        <v>45000</v>
      </c>
      <c r="AL295" s="312" t="n">
        <f aca="false">SUM(AL296+AL304)</f>
        <v>0</v>
      </c>
      <c r="AM295" s="312" t="n">
        <f aca="false">SUM(AM296+AM304)</f>
        <v>0</v>
      </c>
      <c r="AN295" s="312" t="n">
        <f aca="false">SUM(AN296+AN304)</f>
        <v>45000</v>
      </c>
      <c r="AO295" s="306" t="n">
        <f aca="false">SUM(AN295/$AN$2)</f>
        <v>5972.52637865817</v>
      </c>
      <c r="AP295" s="312" t="n">
        <f aca="false">SUM(AP296+AP304)</f>
        <v>34000</v>
      </c>
      <c r="AQ295" s="312" t="n">
        <f aca="false">SUM(AQ296+AQ304)</f>
        <v>0</v>
      </c>
      <c r="AR295" s="306" t="n">
        <f aca="false">SUM(AP295/$AN$2)</f>
        <v>4512.57548609729</v>
      </c>
      <c r="AS295" s="306"/>
      <c r="AT295" s="306" t="n">
        <f aca="false">SUM(AT296+AT304)</f>
        <v>0</v>
      </c>
      <c r="AU295" s="306" t="n">
        <f aca="false">SUM(AU296+AU304)</f>
        <v>0</v>
      </c>
      <c r="AV295" s="306" t="n">
        <f aca="false">SUM(AV296+AV304)</f>
        <v>0</v>
      </c>
      <c r="AW295" s="306" t="n">
        <f aca="false">SUM(AR295+AU295-AV295)</f>
        <v>4512.57548609729</v>
      </c>
      <c r="AX295" s="338"/>
      <c r="AY295" s="338"/>
      <c r="AZ295" s="338"/>
      <c r="BA295" s="338"/>
      <c r="BB295" s="338"/>
      <c r="BC295" s="338"/>
      <c r="BD295" s="338" t="n">
        <f aca="false">SUM(AX295+AY295+AZ295+BA295+BB295+BC295)</f>
        <v>0</v>
      </c>
      <c r="BE295" s="338" t="n">
        <f aca="false">SUM(AW295-BD295)</f>
        <v>4512.57548609729</v>
      </c>
      <c r="BF295" s="338" t="n">
        <f aca="false">SUM(BE295-AW295)</f>
        <v>0</v>
      </c>
      <c r="BG295" s="338" t="n">
        <f aca="false">SUM(BG296)</f>
        <v>1350</v>
      </c>
      <c r="BH295" s="338" t="n">
        <f aca="false">SUM(BH296)</f>
        <v>0</v>
      </c>
      <c r="BI295" s="338" t="n">
        <f aca="false">SUM(BI296)</f>
        <v>3850</v>
      </c>
      <c r="BJ295" s="338" t="n">
        <f aca="false">SUM(BJ296)</f>
        <v>0</v>
      </c>
      <c r="BK295" s="338" t="n">
        <f aca="false">SUM(BK296)</f>
        <v>4000</v>
      </c>
      <c r="BL295" s="338" t="n">
        <f aca="false">SUM(BL296)</f>
        <v>4000</v>
      </c>
      <c r="BM295" s="307" t="n">
        <f aca="false">SUM(BJ295/BI295*100)</f>
        <v>0</v>
      </c>
    </row>
    <row r="296" customFormat="false" ht="12.75" hidden="true" customHeight="false" outlineLevel="0" collapsed="false">
      <c r="A296" s="308"/>
      <c r="B296" s="303" t="s">
        <v>538</v>
      </c>
      <c r="C296" s="303"/>
      <c r="D296" s="303"/>
      <c r="E296" s="303"/>
      <c r="F296" s="303"/>
      <c r="G296" s="303"/>
      <c r="H296" s="303"/>
      <c r="I296" s="304" t="n">
        <v>37</v>
      </c>
      <c r="J296" s="305" t="s">
        <v>674</v>
      </c>
      <c r="K296" s="306" t="n">
        <f aca="false">SUM(K297)</f>
        <v>25650</v>
      </c>
      <c r="L296" s="306" t="n">
        <f aca="false">SUM(L297)</f>
        <v>40000</v>
      </c>
      <c r="M296" s="306" t="n">
        <f aca="false">SUM(M297)</f>
        <v>40000</v>
      </c>
      <c r="N296" s="306" t="n">
        <f aca="false">SUM(N297)</f>
        <v>16000</v>
      </c>
      <c r="O296" s="306" t="n">
        <f aca="false">SUM(O297)</f>
        <v>16000</v>
      </c>
      <c r="P296" s="306" t="n">
        <f aca="false">SUM(P297)</f>
        <v>25000</v>
      </c>
      <c r="Q296" s="306" t="n">
        <f aca="false">SUM(Q297)</f>
        <v>25000</v>
      </c>
      <c r="R296" s="306" t="n">
        <f aca="false">SUM(R297)</f>
        <v>14665.8</v>
      </c>
      <c r="S296" s="306" t="n">
        <f aca="false">SUM(S297)</f>
        <v>25000</v>
      </c>
      <c r="T296" s="306" t="n">
        <f aca="false">SUM(T297)</f>
        <v>16422</v>
      </c>
      <c r="U296" s="306" t="n">
        <f aca="false">SUM(U297)</f>
        <v>0</v>
      </c>
      <c r="V296" s="306" t="n">
        <f aca="false">SUM(V297)</f>
        <v>200</v>
      </c>
      <c r="W296" s="306" t="n">
        <f aca="false">SUM(W297)</f>
        <v>25000</v>
      </c>
      <c r="X296" s="306" t="n">
        <f aca="false">SUM(X297)</f>
        <v>25000</v>
      </c>
      <c r="Y296" s="306" t="n">
        <f aca="false">SUM(Y297)</f>
        <v>30000</v>
      </c>
      <c r="Z296" s="306" t="n">
        <f aca="false">SUM(Z297)</f>
        <v>30000</v>
      </c>
      <c r="AA296" s="306" t="n">
        <f aca="false">SUM(AA297)</f>
        <v>30000</v>
      </c>
      <c r="AB296" s="306" t="n">
        <f aca="false">SUM(AB297)</f>
        <v>15498.58</v>
      </c>
      <c r="AC296" s="306" t="n">
        <f aca="false">SUM(AC297)</f>
        <v>30000</v>
      </c>
      <c r="AD296" s="306" t="n">
        <f aca="false">SUM(AD297)</f>
        <v>45000</v>
      </c>
      <c r="AE296" s="306" t="n">
        <f aca="false">SUM(AE297)</f>
        <v>0</v>
      </c>
      <c r="AF296" s="306" t="n">
        <f aca="false">SUM(AF297)</f>
        <v>0</v>
      </c>
      <c r="AG296" s="306" t="n">
        <f aca="false">SUM(AG297)</f>
        <v>45000</v>
      </c>
      <c r="AH296" s="306" t="n">
        <f aca="false">SUM(AH297)</f>
        <v>28479.63</v>
      </c>
      <c r="AI296" s="306" t="n">
        <f aca="false">SUM(AI297)</f>
        <v>45000</v>
      </c>
      <c r="AJ296" s="306" t="n">
        <f aca="false">SUM(AJ297)</f>
        <v>12998.7</v>
      </c>
      <c r="AK296" s="306" t="n">
        <f aca="false">SUM(AK297)</f>
        <v>45000</v>
      </c>
      <c r="AL296" s="306" t="n">
        <f aca="false">SUM(AL297)</f>
        <v>0</v>
      </c>
      <c r="AM296" s="306" t="n">
        <f aca="false">SUM(AM297)</f>
        <v>0</v>
      </c>
      <c r="AN296" s="306" t="n">
        <f aca="false">SUM(AN297)</f>
        <v>45000</v>
      </c>
      <c r="AO296" s="306" t="n">
        <f aca="false">SUM(AN296/$AN$2)</f>
        <v>5972.52637865817</v>
      </c>
      <c r="AP296" s="306" t="n">
        <f aca="false">SUM(AP297)</f>
        <v>34000</v>
      </c>
      <c r="AQ296" s="306"/>
      <c r="AR296" s="306" t="n">
        <f aca="false">SUM(AP296/$AN$2)</f>
        <v>4512.57548609729</v>
      </c>
      <c r="AS296" s="306"/>
      <c r="AT296" s="306" t="n">
        <f aca="false">SUM(AT297)</f>
        <v>0</v>
      </c>
      <c r="AU296" s="306" t="n">
        <f aca="false">SUM(AU297)</f>
        <v>0</v>
      </c>
      <c r="AV296" s="306" t="n">
        <f aca="false">SUM(AV297)</f>
        <v>0</v>
      </c>
      <c r="AW296" s="306" t="n">
        <f aca="false">SUM(AR296+AU296-AV296)</f>
        <v>4512.57548609729</v>
      </c>
      <c r="AX296" s="338"/>
      <c r="AY296" s="338"/>
      <c r="AZ296" s="338"/>
      <c r="BA296" s="338"/>
      <c r="BB296" s="338"/>
      <c r="BC296" s="338"/>
      <c r="BD296" s="338" t="n">
        <f aca="false">SUM(AX296+AY296+AZ296+BA296+BB296+BC296)</f>
        <v>0</v>
      </c>
      <c r="BE296" s="338" t="n">
        <f aca="false">SUM(AW296-BD296)</f>
        <v>4512.57548609729</v>
      </c>
      <c r="BF296" s="338" t="n">
        <f aca="false">SUM(BE296-AW296)</f>
        <v>0</v>
      </c>
      <c r="BG296" s="338" t="n">
        <f aca="false">SUM(BG297)</f>
        <v>1350</v>
      </c>
      <c r="BH296" s="338" t="n">
        <f aca="false">SUM(BH297)</f>
        <v>0</v>
      </c>
      <c r="BI296" s="338" t="n">
        <f aca="false">SUM(BI297)</f>
        <v>3850</v>
      </c>
      <c r="BJ296" s="338" t="n">
        <f aca="false">SUM(BJ297)</f>
        <v>0</v>
      </c>
      <c r="BK296" s="338" t="n">
        <v>4000</v>
      </c>
      <c r="BL296" s="338" t="n">
        <v>4000</v>
      </c>
      <c r="BM296" s="307" t="n">
        <f aca="false">SUM(BJ296/BI296*100)</f>
        <v>0</v>
      </c>
    </row>
    <row r="297" customFormat="false" ht="12.75" hidden="true" customHeight="false" outlineLevel="0" collapsed="false">
      <c r="A297" s="333"/>
      <c r="B297" s="334"/>
      <c r="C297" s="334"/>
      <c r="D297" s="334"/>
      <c r="E297" s="334"/>
      <c r="F297" s="334"/>
      <c r="G297" s="334"/>
      <c r="H297" s="334"/>
      <c r="I297" s="335" t="n">
        <v>372</v>
      </c>
      <c r="J297" s="336" t="s">
        <v>752</v>
      </c>
      <c r="K297" s="337" t="n">
        <f aca="false">SUM(K298)</f>
        <v>25650</v>
      </c>
      <c r="L297" s="337" t="n">
        <f aca="false">SUM(L298)</f>
        <v>40000</v>
      </c>
      <c r="M297" s="337" t="n">
        <f aca="false">SUM(M298)</f>
        <v>40000</v>
      </c>
      <c r="N297" s="337" t="n">
        <f aca="false">SUM(N298:N300)</f>
        <v>16000</v>
      </c>
      <c r="O297" s="337" t="n">
        <f aca="false">SUM(O298:O300)</f>
        <v>16000</v>
      </c>
      <c r="P297" s="337" t="n">
        <f aca="false">SUM(P298:P300)</f>
        <v>25000</v>
      </c>
      <c r="Q297" s="337" t="n">
        <f aca="false">SUM(Q298:Q300)</f>
        <v>25000</v>
      </c>
      <c r="R297" s="337" t="n">
        <f aca="false">SUM(R298:R300)</f>
        <v>14665.8</v>
      </c>
      <c r="S297" s="337" t="n">
        <f aca="false">SUM(S298:S300)</f>
        <v>25000</v>
      </c>
      <c r="T297" s="337" t="n">
        <f aca="false">SUM(T298:T300)</f>
        <v>16422</v>
      </c>
      <c r="U297" s="337" t="n">
        <f aca="false">SUM(U298:U300)</f>
        <v>0</v>
      </c>
      <c r="V297" s="337" t="n">
        <f aca="false">SUM(V298:V300)</f>
        <v>200</v>
      </c>
      <c r="W297" s="337" t="n">
        <f aca="false">SUM(W298:W300)</f>
        <v>25000</v>
      </c>
      <c r="X297" s="337" t="n">
        <f aca="false">SUM(X298:X300)</f>
        <v>25000</v>
      </c>
      <c r="Y297" s="337" t="n">
        <f aca="false">SUM(Y298:Y300)</f>
        <v>30000</v>
      </c>
      <c r="Z297" s="337" t="n">
        <f aca="false">SUM(Z298:Z300)</f>
        <v>30000</v>
      </c>
      <c r="AA297" s="337" t="n">
        <f aca="false">SUM(AA298:AA300)</f>
        <v>30000</v>
      </c>
      <c r="AB297" s="337" t="n">
        <f aca="false">SUM(AB298:AB300)</f>
        <v>15498.58</v>
      </c>
      <c r="AC297" s="337" t="n">
        <f aca="false">SUM(AC298:AC300)</f>
        <v>30000</v>
      </c>
      <c r="AD297" s="337" t="n">
        <f aca="false">SUM(AD298:AD300)</f>
        <v>45000</v>
      </c>
      <c r="AE297" s="337" t="n">
        <f aca="false">SUM(AE298:AE300)</f>
        <v>0</v>
      </c>
      <c r="AF297" s="337" t="n">
        <f aca="false">SUM(AF298:AF300)</f>
        <v>0</v>
      </c>
      <c r="AG297" s="337" t="n">
        <f aca="false">SUM(AG298:AG300)</f>
        <v>45000</v>
      </c>
      <c r="AH297" s="337" t="n">
        <f aca="false">SUM(AH298:AH300)</f>
        <v>28479.63</v>
      </c>
      <c r="AI297" s="337" t="n">
        <f aca="false">SUM(AI298:AI300)</f>
        <v>45000</v>
      </c>
      <c r="AJ297" s="337" t="n">
        <f aca="false">SUM(AJ298:AJ300)</f>
        <v>12998.7</v>
      </c>
      <c r="AK297" s="337" t="n">
        <f aca="false">SUM(AK298:AK300)</f>
        <v>45000</v>
      </c>
      <c r="AL297" s="337" t="n">
        <f aca="false">SUM(AL298:AL300)</f>
        <v>0</v>
      </c>
      <c r="AM297" s="337" t="n">
        <f aca="false">SUM(AM298:AM300)</f>
        <v>0</v>
      </c>
      <c r="AN297" s="337" t="n">
        <f aca="false">SUM(AN298:AN300)</f>
        <v>45000</v>
      </c>
      <c r="AO297" s="306" t="n">
        <f aca="false">SUM(AN297/$AN$2)</f>
        <v>5972.52637865817</v>
      </c>
      <c r="AP297" s="337" t="n">
        <f aca="false">SUM(AP298:AP300)</f>
        <v>34000</v>
      </c>
      <c r="AQ297" s="337"/>
      <c r="AR297" s="306" t="n">
        <f aca="false">SUM(AP297/$AN$2)</f>
        <v>4512.57548609729</v>
      </c>
      <c r="AS297" s="306"/>
      <c r="AT297" s="306" t="n">
        <f aca="false">SUM(AT298:AT300)</f>
        <v>0</v>
      </c>
      <c r="AU297" s="306" t="n">
        <f aca="false">SUM(AU298:AU300)</f>
        <v>0</v>
      </c>
      <c r="AV297" s="306" t="n">
        <f aca="false">SUM(AV298:AV300)</f>
        <v>0</v>
      </c>
      <c r="AW297" s="306" t="n">
        <f aca="false">SUM(AR297+AU297-AV297)</f>
        <v>4512.57548609729</v>
      </c>
      <c r="AX297" s="338"/>
      <c r="AY297" s="338"/>
      <c r="AZ297" s="338"/>
      <c r="BA297" s="338"/>
      <c r="BB297" s="338"/>
      <c r="BC297" s="338"/>
      <c r="BD297" s="338" t="n">
        <f aca="false">SUM(AX297+AY297+AZ297+BA297+BB297+BC297)</f>
        <v>0</v>
      </c>
      <c r="BE297" s="338" t="n">
        <f aca="false">SUM(AW297-BD297)</f>
        <v>4512.57548609729</v>
      </c>
      <c r="BF297" s="338" t="n">
        <f aca="false">SUM(BE297-AW297)</f>
        <v>0</v>
      </c>
      <c r="BG297" s="338" t="n">
        <f aca="false">SUM(BG298:BG300)</f>
        <v>1350</v>
      </c>
      <c r="BH297" s="338" t="n">
        <f aca="false">SUM(BH298:BH300)</f>
        <v>0</v>
      </c>
      <c r="BI297" s="338" t="n">
        <f aca="false">SUM(BI298:BI300)</f>
        <v>3850</v>
      </c>
      <c r="BJ297" s="338" t="n">
        <f aca="false">SUM(BJ298:BJ300)</f>
        <v>0</v>
      </c>
      <c r="BK297" s="338" t="n">
        <f aca="false">SUM(BK298:BK300)</f>
        <v>0</v>
      </c>
      <c r="BL297" s="338" t="n">
        <f aca="false">SUM(BL298:BL300)</f>
        <v>0</v>
      </c>
      <c r="BM297" s="307" t="n">
        <f aca="false">SUM(BJ297/BI297*100)</f>
        <v>0</v>
      </c>
    </row>
    <row r="298" customFormat="false" ht="12.75" hidden="true" customHeight="false" outlineLevel="0" collapsed="false">
      <c r="A298" s="333"/>
      <c r="B298" s="334"/>
      <c r="C298" s="334"/>
      <c r="D298" s="334"/>
      <c r="E298" s="334"/>
      <c r="F298" s="334"/>
      <c r="G298" s="334"/>
      <c r="H298" s="334"/>
      <c r="I298" s="335" t="n">
        <v>37211</v>
      </c>
      <c r="J298" s="336" t="s">
        <v>760</v>
      </c>
      <c r="K298" s="337" t="n">
        <v>25650</v>
      </c>
      <c r="L298" s="337" t="n">
        <v>40000</v>
      </c>
      <c r="M298" s="337" t="n">
        <v>40000</v>
      </c>
      <c r="N298" s="337" t="n">
        <v>6000</v>
      </c>
      <c r="O298" s="337" t="n">
        <v>6000</v>
      </c>
      <c r="P298" s="337" t="n">
        <v>10000</v>
      </c>
      <c r="Q298" s="337" t="n">
        <v>10000</v>
      </c>
      <c r="R298" s="337" t="n">
        <v>4289</v>
      </c>
      <c r="S298" s="337" t="n">
        <v>10000</v>
      </c>
      <c r="T298" s="337" t="n">
        <v>2847</v>
      </c>
      <c r="U298" s="337"/>
      <c r="V298" s="306" t="n">
        <f aca="false">S298/P298*100</f>
        <v>100</v>
      </c>
      <c r="W298" s="337" t="n">
        <v>10000</v>
      </c>
      <c r="X298" s="337" t="n">
        <v>10000</v>
      </c>
      <c r="Y298" s="337" t="n">
        <v>15000</v>
      </c>
      <c r="Z298" s="337" t="n">
        <v>10000</v>
      </c>
      <c r="AA298" s="337" t="n">
        <v>15000</v>
      </c>
      <c r="AB298" s="337"/>
      <c r="AC298" s="337" t="n">
        <v>15000</v>
      </c>
      <c r="AD298" s="337" t="n">
        <v>15000</v>
      </c>
      <c r="AE298" s="337"/>
      <c r="AF298" s="337"/>
      <c r="AG298" s="340" t="n">
        <f aca="false">SUM(AD298+AE298-AF298)</f>
        <v>15000</v>
      </c>
      <c r="AH298" s="337" t="n">
        <v>14980.98</v>
      </c>
      <c r="AI298" s="337" t="n">
        <v>15000</v>
      </c>
      <c r="AJ298" s="338" t="n">
        <v>0</v>
      </c>
      <c r="AK298" s="337" t="n">
        <v>15000</v>
      </c>
      <c r="AL298" s="337"/>
      <c r="AM298" s="337"/>
      <c r="AN298" s="338" t="n">
        <f aca="false">SUM(AK298+AL298-AM298)</f>
        <v>15000</v>
      </c>
      <c r="AO298" s="306" t="n">
        <f aca="false">SUM(AN298/$AN$2)</f>
        <v>1990.84212621939</v>
      </c>
      <c r="AP298" s="338" t="n">
        <v>15000</v>
      </c>
      <c r="AQ298" s="338"/>
      <c r="AR298" s="306" t="n">
        <f aca="false">SUM(AP298/$AN$2)</f>
        <v>1990.84212621939</v>
      </c>
      <c r="AS298" s="306"/>
      <c r="AT298" s="306"/>
      <c r="AU298" s="306"/>
      <c r="AV298" s="306"/>
      <c r="AW298" s="306" t="n">
        <f aca="false">SUM(AR298+AU298-AV298)</f>
        <v>1990.84212621939</v>
      </c>
      <c r="AX298" s="338" t="n">
        <v>1990.84</v>
      </c>
      <c r="AY298" s="338"/>
      <c r="AZ298" s="338"/>
      <c r="BA298" s="338"/>
      <c r="BB298" s="338"/>
      <c r="BC298" s="338"/>
      <c r="BD298" s="338" t="n">
        <f aca="false">SUM(AX298+AY298+AZ298+BA298+BB298+BC298)</f>
        <v>1990.84</v>
      </c>
      <c r="BE298" s="338" t="n">
        <f aca="false">SUM(AW298-BD298)</f>
        <v>0.00212621939067503</v>
      </c>
      <c r="BF298" s="338" t="n">
        <f aca="false">SUM(BE298-AW298)</f>
        <v>-1990.84</v>
      </c>
      <c r="BG298" s="338" t="n">
        <v>1350</v>
      </c>
      <c r="BH298" s="338" t="n">
        <v>0</v>
      </c>
      <c r="BI298" s="338" t="n">
        <v>1350</v>
      </c>
      <c r="BJ298" s="338" t="n">
        <v>0</v>
      </c>
      <c r="BK298" s="338"/>
      <c r="BL298" s="338"/>
      <c r="BM298" s="307" t="n">
        <f aca="false">SUM(BJ298/BI298*100)</f>
        <v>0</v>
      </c>
    </row>
    <row r="299" customFormat="false" ht="12.75" hidden="true" customHeight="false" outlineLevel="0" collapsed="false">
      <c r="A299" s="333"/>
      <c r="B299" s="334"/>
      <c r="C299" s="334"/>
      <c r="D299" s="334"/>
      <c r="E299" s="334"/>
      <c r="F299" s="334"/>
      <c r="G299" s="334"/>
      <c r="H299" s="334"/>
      <c r="I299" s="335" t="n">
        <v>37211</v>
      </c>
      <c r="J299" s="336" t="s">
        <v>761</v>
      </c>
      <c r="K299" s="337"/>
      <c r="L299" s="337"/>
      <c r="M299" s="337"/>
      <c r="N299" s="337"/>
      <c r="O299" s="337"/>
      <c r="P299" s="337"/>
      <c r="Q299" s="337"/>
      <c r="R299" s="337"/>
      <c r="S299" s="337"/>
      <c r="T299" s="337"/>
      <c r="U299" s="337"/>
      <c r="V299" s="306"/>
      <c r="W299" s="337"/>
      <c r="X299" s="337"/>
      <c r="Y299" s="337"/>
      <c r="Z299" s="337"/>
      <c r="AA299" s="337"/>
      <c r="AB299" s="337"/>
      <c r="AC299" s="337"/>
      <c r="AD299" s="337"/>
      <c r="AE299" s="337"/>
      <c r="AF299" s="337"/>
      <c r="AG299" s="340"/>
      <c r="AH299" s="337"/>
      <c r="AI299" s="337"/>
      <c r="AJ299" s="338"/>
      <c r="AK299" s="337"/>
      <c r="AL299" s="337"/>
      <c r="AM299" s="337"/>
      <c r="AN299" s="338"/>
      <c r="AO299" s="306" t="n">
        <f aca="false">SUM(AN299/$AN$2)</f>
        <v>0</v>
      </c>
      <c r="AP299" s="338" t="n">
        <v>4000</v>
      </c>
      <c r="AQ299" s="338"/>
      <c r="AR299" s="306" t="n">
        <f aca="false">SUM(AP299/$AN$2)</f>
        <v>530.891233658504</v>
      </c>
      <c r="AS299" s="306"/>
      <c r="AT299" s="306"/>
      <c r="AU299" s="306"/>
      <c r="AV299" s="306"/>
      <c r="AW299" s="306" t="n">
        <f aca="false">SUM(AR299+AU299-AV299)</f>
        <v>530.891233658504</v>
      </c>
      <c r="AX299" s="338" t="n">
        <v>530.89</v>
      </c>
      <c r="AY299" s="338"/>
      <c r="AZ299" s="338"/>
      <c r="BA299" s="338"/>
      <c r="BB299" s="338"/>
      <c r="BC299" s="338"/>
      <c r="BD299" s="338" t="n">
        <f aca="false">SUM(AX299+AY299+AZ299+BA299+BB299+BC299)</f>
        <v>530.89</v>
      </c>
      <c r="BE299" s="338" t="n">
        <f aca="false">SUM(AW299-BD299)</f>
        <v>0.00123365850424761</v>
      </c>
      <c r="BF299" s="338" t="n">
        <f aca="false">SUM(BE299-AW299)</f>
        <v>-530.89</v>
      </c>
      <c r="BG299" s="338"/>
      <c r="BH299" s="338" t="n">
        <v>0</v>
      </c>
      <c r="BI299" s="338" t="n">
        <v>500</v>
      </c>
      <c r="BJ299" s="338" t="n">
        <v>0</v>
      </c>
      <c r="BK299" s="338"/>
      <c r="BL299" s="338"/>
      <c r="BM299" s="307" t="n">
        <f aca="false">SUM(BJ299/BI299*100)</f>
        <v>0</v>
      </c>
    </row>
    <row r="300" customFormat="false" ht="12.75" hidden="true" customHeight="false" outlineLevel="0" collapsed="false">
      <c r="A300" s="333"/>
      <c r="B300" s="334"/>
      <c r="C300" s="334"/>
      <c r="D300" s="334"/>
      <c r="E300" s="334"/>
      <c r="F300" s="334"/>
      <c r="G300" s="334"/>
      <c r="H300" s="334"/>
      <c r="I300" s="335" t="n">
        <v>37211</v>
      </c>
      <c r="J300" s="336" t="s">
        <v>762</v>
      </c>
      <c r="K300" s="337"/>
      <c r="L300" s="337"/>
      <c r="M300" s="337"/>
      <c r="N300" s="337" t="n">
        <v>10000</v>
      </c>
      <c r="O300" s="337" t="n">
        <v>10000</v>
      </c>
      <c r="P300" s="337" t="n">
        <v>15000</v>
      </c>
      <c r="Q300" s="337" t="n">
        <v>15000</v>
      </c>
      <c r="R300" s="337" t="n">
        <v>10376.8</v>
      </c>
      <c r="S300" s="337" t="n">
        <v>15000</v>
      </c>
      <c r="T300" s="337" t="n">
        <v>13575</v>
      </c>
      <c r="U300" s="337"/>
      <c r="V300" s="306" t="n">
        <f aca="false">S300/P300*100</f>
        <v>100</v>
      </c>
      <c r="W300" s="337" t="n">
        <v>15000</v>
      </c>
      <c r="X300" s="337" t="n">
        <v>15000</v>
      </c>
      <c r="Y300" s="337" t="n">
        <v>15000</v>
      </c>
      <c r="Z300" s="337" t="n">
        <v>20000</v>
      </c>
      <c r="AA300" s="337" t="n">
        <v>15000</v>
      </c>
      <c r="AB300" s="337" t="n">
        <v>15498.58</v>
      </c>
      <c r="AC300" s="337" t="n">
        <v>15000</v>
      </c>
      <c r="AD300" s="337" t="n">
        <v>30000</v>
      </c>
      <c r="AE300" s="337"/>
      <c r="AF300" s="337"/>
      <c r="AG300" s="340" t="n">
        <f aca="false">SUM(AD300+AE300-AF300)</f>
        <v>30000</v>
      </c>
      <c r="AH300" s="337" t="n">
        <v>13498.65</v>
      </c>
      <c r="AI300" s="337" t="n">
        <v>30000</v>
      </c>
      <c r="AJ300" s="338" t="n">
        <v>12998.7</v>
      </c>
      <c r="AK300" s="337" t="n">
        <v>30000</v>
      </c>
      <c r="AL300" s="337"/>
      <c r="AM300" s="337"/>
      <c r="AN300" s="338" t="n">
        <f aca="false">SUM(AK300+AL300-AM300)</f>
        <v>30000</v>
      </c>
      <c r="AO300" s="306" t="n">
        <f aca="false">SUM(AN300/$AN$2)</f>
        <v>3981.68425243878</v>
      </c>
      <c r="AP300" s="338" t="n">
        <v>15000</v>
      </c>
      <c r="AQ300" s="338"/>
      <c r="AR300" s="306" t="n">
        <f aca="false">SUM(AP300/$AN$2)</f>
        <v>1990.84212621939</v>
      </c>
      <c r="AS300" s="306"/>
      <c r="AT300" s="306"/>
      <c r="AU300" s="306"/>
      <c r="AV300" s="306"/>
      <c r="AW300" s="306" t="n">
        <f aca="false">SUM(AR300+AU300-AV300)</f>
        <v>1990.84212621939</v>
      </c>
      <c r="AX300" s="338" t="n">
        <v>1990.84</v>
      </c>
      <c r="AY300" s="338"/>
      <c r="AZ300" s="338"/>
      <c r="BA300" s="338"/>
      <c r="BB300" s="338"/>
      <c r="BC300" s="338"/>
      <c r="BD300" s="338" t="n">
        <f aca="false">SUM(AX300+AY300+AZ300+BA300+BB300+BC300)</f>
        <v>1990.84</v>
      </c>
      <c r="BE300" s="338" t="n">
        <f aca="false">SUM(AW300-BD300)</f>
        <v>0.00212621939067503</v>
      </c>
      <c r="BF300" s="338" t="n">
        <f aca="false">SUM(BE300-AW300)</f>
        <v>-1990.84</v>
      </c>
      <c r="BG300" s="338"/>
      <c r="BH300" s="338" t="n">
        <v>0</v>
      </c>
      <c r="BI300" s="338" t="n">
        <v>2000</v>
      </c>
      <c r="BJ300" s="338" t="n">
        <v>0</v>
      </c>
      <c r="BK300" s="338"/>
      <c r="BL300" s="338"/>
      <c r="BM300" s="307" t="n">
        <f aca="false">SUM(BJ300/BI300*100)</f>
        <v>0</v>
      </c>
    </row>
    <row r="301" customFormat="false" ht="12.75" hidden="true" customHeight="false" outlineLevel="0" collapsed="false">
      <c r="A301" s="343" t="s">
        <v>763</v>
      </c>
      <c r="B301" s="334"/>
      <c r="C301" s="334"/>
      <c r="D301" s="334"/>
      <c r="E301" s="334"/>
      <c r="F301" s="334"/>
      <c r="G301" s="334"/>
      <c r="H301" s="334"/>
      <c r="I301" s="336" t="s">
        <v>764</v>
      </c>
      <c r="J301" s="334"/>
      <c r="K301" s="334"/>
      <c r="L301" s="334"/>
      <c r="M301" s="334"/>
      <c r="N301" s="334"/>
      <c r="O301" s="334"/>
      <c r="P301" s="344" t="n">
        <f aca="false">SUM(P302)</f>
        <v>400000</v>
      </c>
      <c r="Q301" s="344" t="n">
        <f aca="false">SUM(Q302)</f>
        <v>400000</v>
      </c>
      <c r="R301" s="344" t="n">
        <f aca="false">SUM(R302)</f>
        <v>2120.34</v>
      </c>
      <c r="S301" s="344" t="n">
        <f aca="false">SUM(S302)</f>
        <v>0</v>
      </c>
      <c r="T301" s="344" t="n">
        <f aca="false">SUM(T302)</f>
        <v>0</v>
      </c>
      <c r="U301" s="344" t="n">
        <f aca="false">SUM(U302)</f>
        <v>0</v>
      </c>
      <c r="V301" s="344" t="n">
        <f aca="false">SUM(V302)</f>
        <v>0</v>
      </c>
      <c r="W301" s="344"/>
      <c r="X301" s="337"/>
      <c r="Y301" s="337"/>
      <c r="Z301" s="337"/>
      <c r="AA301" s="337" t="n">
        <v>0</v>
      </c>
      <c r="AB301" s="337"/>
      <c r="AC301" s="337" t="n">
        <v>0</v>
      </c>
      <c r="AD301" s="337"/>
      <c r="AE301" s="337"/>
      <c r="AF301" s="337"/>
      <c r="AG301" s="340" t="n">
        <f aca="false">SUM(AC301+AE301-AF301)</f>
        <v>0</v>
      </c>
      <c r="AH301" s="337"/>
      <c r="AI301" s="337"/>
      <c r="AJ301" s="338"/>
      <c r="AK301" s="337"/>
      <c r="AL301" s="337"/>
      <c r="AM301" s="337"/>
      <c r="AN301" s="338" t="n">
        <f aca="false">SUM(AK301+AL301-AM301)</f>
        <v>0</v>
      </c>
      <c r="AO301" s="306" t="n">
        <f aca="false">SUM(AN301/$AN$2)</f>
        <v>0</v>
      </c>
      <c r="AP301" s="338"/>
      <c r="AQ301" s="338"/>
      <c r="AR301" s="306" t="n">
        <f aca="false">SUM(AP301/$AN$2)</f>
        <v>0</v>
      </c>
      <c r="AS301" s="306"/>
      <c r="AT301" s="306"/>
      <c r="AU301" s="306"/>
      <c r="AV301" s="306"/>
      <c r="AW301" s="306" t="n">
        <f aca="false">SUM(AR301+AU301-AV301)</f>
        <v>0</v>
      </c>
      <c r="AX301" s="338"/>
      <c r="AY301" s="338"/>
      <c r="AZ301" s="338"/>
      <c r="BA301" s="338"/>
      <c r="BB301" s="338"/>
      <c r="BC301" s="338"/>
      <c r="BD301" s="338" t="n">
        <f aca="false">SUM(AX301+AY301+AZ301+BA301+BB301+BC301)</f>
        <v>0</v>
      </c>
      <c r="BE301" s="338" t="n">
        <f aca="false">SUM(AW301-BD301)</f>
        <v>0</v>
      </c>
      <c r="BF301" s="338" t="n">
        <f aca="false">SUM(BE301-AW301)</f>
        <v>0</v>
      </c>
      <c r="BG301" s="338"/>
      <c r="BH301" s="338"/>
      <c r="BI301" s="338"/>
      <c r="BJ301" s="338"/>
      <c r="BK301" s="338"/>
      <c r="BL301" s="338"/>
      <c r="BM301" s="307" t="e">
        <f aca="false">SUM(BJ301/BI301*100)</f>
        <v>#DIV/0!</v>
      </c>
    </row>
    <row r="302" customFormat="false" ht="12.75" hidden="true" customHeight="false" outlineLevel="0" collapsed="false">
      <c r="A302" s="343"/>
      <c r="B302" s="334"/>
      <c r="C302" s="334"/>
      <c r="D302" s="334"/>
      <c r="E302" s="334"/>
      <c r="F302" s="334"/>
      <c r="G302" s="334"/>
      <c r="H302" s="334"/>
      <c r="I302" s="336" t="s">
        <v>765</v>
      </c>
      <c r="J302" s="334"/>
      <c r="K302" s="334"/>
      <c r="L302" s="334"/>
      <c r="M302" s="334"/>
      <c r="N302" s="334"/>
      <c r="O302" s="334"/>
      <c r="P302" s="344" t="n">
        <f aca="false">SUM(P303)</f>
        <v>400000</v>
      </c>
      <c r="Q302" s="344" t="n">
        <f aca="false">SUM(Q303)</f>
        <v>400000</v>
      </c>
      <c r="R302" s="344" t="n">
        <f aca="false">SUM(R303)</f>
        <v>2120.34</v>
      </c>
      <c r="S302" s="344" t="n">
        <f aca="false">SUM(S303)</f>
        <v>0</v>
      </c>
      <c r="T302" s="344" t="n">
        <f aca="false">SUM(T303)</f>
        <v>0</v>
      </c>
      <c r="U302" s="344" t="n">
        <f aca="false">SUM(U303)</f>
        <v>0</v>
      </c>
      <c r="V302" s="344" t="n">
        <f aca="false">SUM(V303)</f>
        <v>0</v>
      </c>
      <c r="W302" s="344"/>
      <c r="X302" s="337"/>
      <c r="Y302" s="337"/>
      <c r="Z302" s="337"/>
      <c r="AA302" s="337" t="n">
        <v>0</v>
      </c>
      <c r="AB302" s="337"/>
      <c r="AC302" s="337" t="n">
        <v>0</v>
      </c>
      <c r="AD302" s="337"/>
      <c r="AE302" s="337"/>
      <c r="AF302" s="337"/>
      <c r="AG302" s="340" t="n">
        <f aca="false">SUM(AC302+AE302-AF302)</f>
        <v>0</v>
      </c>
      <c r="AH302" s="337"/>
      <c r="AI302" s="337"/>
      <c r="AJ302" s="338"/>
      <c r="AK302" s="337"/>
      <c r="AL302" s="337"/>
      <c r="AM302" s="337"/>
      <c r="AN302" s="338" t="n">
        <f aca="false">SUM(AK302+AL302-AM302)</f>
        <v>0</v>
      </c>
      <c r="AO302" s="306" t="n">
        <f aca="false">SUM(AN302/$AN$2)</f>
        <v>0</v>
      </c>
      <c r="AP302" s="338"/>
      <c r="AQ302" s="338"/>
      <c r="AR302" s="306" t="n">
        <f aca="false">SUM(AP302/$AN$2)</f>
        <v>0</v>
      </c>
      <c r="AS302" s="306"/>
      <c r="AT302" s="306"/>
      <c r="AU302" s="306"/>
      <c r="AV302" s="306"/>
      <c r="AW302" s="306" t="n">
        <f aca="false">SUM(AR302+AU302-AV302)</f>
        <v>0</v>
      </c>
      <c r="AX302" s="338"/>
      <c r="AY302" s="338"/>
      <c r="AZ302" s="338"/>
      <c r="BA302" s="338"/>
      <c r="BB302" s="338"/>
      <c r="BC302" s="338"/>
      <c r="BD302" s="338" t="n">
        <f aca="false">SUM(AX302+AY302+AZ302+BA302+BB302+BC302)</f>
        <v>0</v>
      </c>
      <c r="BE302" s="338" t="n">
        <f aca="false">SUM(AW302-BD302)</f>
        <v>0</v>
      </c>
      <c r="BF302" s="338" t="n">
        <f aca="false">SUM(BE302-AW302)</f>
        <v>0</v>
      </c>
      <c r="BG302" s="338"/>
      <c r="BH302" s="338"/>
      <c r="BI302" s="338"/>
      <c r="BJ302" s="338"/>
      <c r="BK302" s="338"/>
      <c r="BL302" s="338"/>
      <c r="BM302" s="307" t="e">
        <f aca="false">SUM(BJ302/BI302*100)</f>
        <v>#DIV/0!</v>
      </c>
    </row>
    <row r="303" customFormat="false" ht="12.75" hidden="true" customHeight="false" outlineLevel="0" collapsed="false">
      <c r="A303" s="308"/>
      <c r="B303" s="303"/>
      <c r="C303" s="303"/>
      <c r="D303" s="303"/>
      <c r="E303" s="303"/>
      <c r="F303" s="303"/>
      <c r="G303" s="303"/>
      <c r="H303" s="303"/>
      <c r="I303" s="304" t="n">
        <v>3</v>
      </c>
      <c r="J303" s="305" t="s">
        <v>234</v>
      </c>
      <c r="K303" s="306"/>
      <c r="L303" s="306"/>
      <c r="M303" s="306"/>
      <c r="N303" s="306"/>
      <c r="O303" s="306"/>
      <c r="P303" s="306" t="n">
        <f aca="false">SUM(P304)</f>
        <v>400000</v>
      </c>
      <c r="Q303" s="306" t="n">
        <f aca="false">SUM(Q304)</f>
        <v>400000</v>
      </c>
      <c r="R303" s="306" t="n">
        <f aca="false">SUM(R304)</f>
        <v>2120.34</v>
      </c>
      <c r="S303" s="306" t="n">
        <f aca="false">SUM(S304)</f>
        <v>0</v>
      </c>
      <c r="T303" s="306" t="n">
        <f aca="false">SUM(T304)</f>
        <v>0</v>
      </c>
      <c r="U303" s="306" t="n">
        <f aca="false">SUM(U304)</f>
        <v>0</v>
      </c>
      <c r="V303" s="306" t="n">
        <f aca="false">S303/P303*100</f>
        <v>0</v>
      </c>
      <c r="W303" s="306"/>
      <c r="X303" s="306"/>
      <c r="Y303" s="306"/>
      <c r="Z303" s="306"/>
      <c r="AA303" s="306" t="n">
        <v>0</v>
      </c>
      <c r="AB303" s="306"/>
      <c r="AC303" s="306" t="n">
        <v>0</v>
      </c>
      <c r="AD303" s="306"/>
      <c r="AE303" s="306"/>
      <c r="AF303" s="306"/>
      <c r="AG303" s="340" t="n">
        <f aca="false">SUM(AC303+AE303-AF303)</f>
        <v>0</v>
      </c>
      <c r="AH303" s="337"/>
      <c r="AI303" s="337"/>
      <c r="AJ303" s="338"/>
      <c r="AK303" s="337"/>
      <c r="AL303" s="337"/>
      <c r="AM303" s="337"/>
      <c r="AN303" s="338" t="n">
        <f aca="false">SUM(AK303+AL303-AM303)</f>
        <v>0</v>
      </c>
      <c r="AO303" s="306" t="n">
        <f aca="false">SUM(AN303/$AN$2)</f>
        <v>0</v>
      </c>
      <c r="AP303" s="338"/>
      <c r="AQ303" s="338"/>
      <c r="AR303" s="306" t="n">
        <f aca="false">SUM(AP303/$AN$2)</f>
        <v>0</v>
      </c>
      <c r="AS303" s="306"/>
      <c r="AT303" s="306"/>
      <c r="AU303" s="306"/>
      <c r="AV303" s="306"/>
      <c r="AW303" s="306" t="n">
        <f aca="false">SUM(AR303+AU303-AV303)</f>
        <v>0</v>
      </c>
      <c r="AX303" s="338"/>
      <c r="AY303" s="338"/>
      <c r="AZ303" s="338"/>
      <c r="BA303" s="338"/>
      <c r="BB303" s="338"/>
      <c r="BC303" s="338"/>
      <c r="BD303" s="338" t="n">
        <f aca="false">SUM(AX303+AY303+AZ303+BA303+BB303+BC303)</f>
        <v>0</v>
      </c>
      <c r="BE303" s="338" t="n">
        <f aca="false">SUM(AW303-BD303)</f>
        <v>0</v>
      </c>
      <c r="BF303" s="338" t="n">
        <f aca="false">SUM(BE303-AW303)</f>
        <v>0</v>
      </c>
      <c r="BG303" s="338"/>
      <c r="BH303" s="338"/>
      <c r="BI303" s="338"/>
      <c r="BJ303" s="338"/>
      <c r="BK303" s="338"/>
      <c r="BL303" s="338"/>
      <c r="BM303" s="307" t="e">
        <f aca="false">SUM(BJ303/BI303*100)</f>
        <v>#DIV/0!</v>
      </c>
    </row>
    <row r="304" customFormat="false" ht="12.75" hidden="true" customHeight="false" outlineLevel="0" collapsed="false">
      <c r="A304" s="308"/>
      <c r="B304" s="303"/>
      <c r="C304" s="303"/>
      <c r="D304" s="303"/>
      <c r="E304" s="303"/>
      <c r="F304" s="303"/>
      <c r="G304" s="303"/>
      <c r="H304" s="303"/>
      <c r="I304" s="304" t="n">
        <v>38</v>
      </c>
      <c r="J304" s="305" t="s">
        <v>383</v>
      </c>
      <c r="K304" s="306"/>
      <c r="L304" s="306"/>
      <c r="M304" s="306"/>
      <c r="N304" s="306"/>
      <c r="O304" s="306"/>
      <c r="P304" s="306" t="n">
        <f aca="false">SUM(P306)</f>
        <v>400000</v>
      </c>
      <c r="Q304" s="306" t="n">
        <f aca="false">SUM(Q306)</f>
        <v>400000</v>
      </c>
      <c r="R304" s="306" t="n">
        <f aca="false">SUM(R306)</f>
        <v>2120.34</v>
      </c>
      <c r="S304" s="306" t="n">
        <f aca="false">SUM(S306)</f>
        <v>0</v>
      </c>
      <c r="T304" s="306" t="n">
        <f aca="false">SUM(T306)</f>
        <v>0</v>
      </c>
      <c r="U304" s="306" t="n">
        <v>0</v>
      </c>
      <c r="V304" s="306" t="n">
        <f aca="false">S304/P304*100</f>
        <v>0</v>
      </c>
      <c r="W304" s="306"/>
      <c r="X304" s="306"/>
      <c r="Y304" s="306"/>
      <c r="Z304" s="306"/>
      <c r="AA304" s="306" t="n">
        <v>0</v>
      </c>
      <c r="AB304" s="306"/>
      <c r="AC304" s="306" t="n">
        <v>0</v>
      </c>
      <c r="AD304" s="306"/>
      <c r="AE304" s="306"/>
      <c r="AF304" s="306"/>
      <c r="AG304" s="340" t="n">
        <f aca="false">SUM(AC304+AE304-AF304)</f>
        <v>0</v>
      </c>
      <c r="AH304" s="337"/>
      <c r="AI304" s="337"/>
      <c r="AJ304" s="338"/>
      <c r="AK304" s="337"/>
      <c r="AL304" s="337"/>
      <c r="AM304" s="337"/>
      <c r="AN304" s="338" t="n">
        <f aca="false">SUM(AK304+AL304-AM304)</f>
        <v>0</v>
      </c>
      <c r="AO304" s="306" t="n">
        <f aca="false">SUM(AN304/$AN$2)</f>
        <v>0</v>
      </c>
      <c r="AP304" s="338"/>
      <c r="AQ304" s="338"/>
      <c r="AR304" s="306" t="n">
        <f aca="false">SUM(AP304/$AN$2)</f>
        <v>0</v>
      </c>
      <c r="AS304" s="306"/>
      <c r="AT304" s="306"/>
      <c r="AU304" s="306"/>
      <c r="AV304" s="306"/>
      <c r="AW304" s="306" t="n">
        <f aca="false">SUM(AR304+AU304-AV304)</f>
        <v>0</v>
      </c>
      <c r="AX304" s="338"/>
      <c r="AY304" s="338"/>
      <c r="AZ304" s="338"/>
      <c r="BA304" s="338"/>
      <c r="BB304" s="338"/>
      <c r="BC304" s="338"/>
      <c r="BD304" s="338" t="n">
        <f aca="false">SUM(AX304+AY304+AZ304+BA304+BB304+BC304)</f>
        <v>0</v>
      </c>
      <c r="BE304" s="338" t="n">
        <f aca="false">SUM(AW304-BD304)</f>
        <v>0</v>
      </c>
      <c r="BF304" s="338" t="n">
        <f aca="false">SUM(BE304-AW304)</f>
        <v>0</v>
      </c>
      <c r="BG304" s="338"/>
      <c r="BH304" s="338"/>
      <c r="BI304" s="338"/>
      <c r="BJ304" s="338"/>
      <c r="BK304" s="338"/>
      <c r="BL304" s="338"/>
      <c r="BM304" s="307" t="e">
        <f aca="false">SUM(BJ304/BI304*100)</f>
        <v>#DIV/0!</v>
      </c>
    </row>
    <row r="305" customFormat="false" ht="12.75" hidden="true" customHeight="false" outlineLevel="0" collapsed="false">
      <c r="A305" s="333"/>
      <c r="B305" s="334"/>
      <c r="C305" s="334"/>
      <c r="D305" s="334"/>
      <c r="E305" s="334"/>
      <c r="F305" s="334"/>
      <c r="G305" s="334"/>
      <c r="H305" s="334"/>
      <c r="I305" s="335" t="n">
        <v>382</v>
      </c>
      <c r="J305" s="336" t="s">
        <v>199</v>
      </c>
      <c r="K305" s="337"/>
      <c r="L305" s="337"/>
      <c r="M305" s="337"/>
      <c r="N305" s="337"/>
      <c r="O305" s="337"/>
      <c r="P305" s="337" t="n">
        <f aca="false">SUM(P306)</f>
        <v>400000</v>
      </c>
      <c r="Q305" s="337" t="n">
        <f aca="false">SUM(Q306)</f>
        <v>400000</v>
      </c>
      <c r="R305" s="337" t="n">
        <f aca="false">SUM(R306)</f>
        <v>2120.34</v>
      </c>
      <c r="S305" s="337" t="n">
        <f aca="false">SUM(S306)</f>
        <v>0</v>
      </c>
      <c r="T305" s="337" t="n">
        <f aca="false">SUM(T306)</f>
        <v>0</v>
      </c>
      <c r="U305" s="337"/>
      <c r="V305" s="306" t="n">
        <f aca="false">S305/P305*100</f>
        <v>0</v>
      </c>
      <c r="W305" s="337"/>
      <c r="X305" s="337"/>
      <c r="Y305" s="337"/>
      <c r="Z305" s="337"/>
      <c r="AA305" s="337" t="n">
        <v>0</v>
      </c>
      <c r="AB305" s="337"/>
      <c r="AC305" s="337" t="n">
        <v>0</v>
      </c>
      <c r="AD305" s="337"/>
      <c r="AE305" s="337"/>
      <c r="AF305" s="337"/>
      <c r="AG305" s="340" t="n">
        <f aca="false">SUM(AC305+AE305-AF305)</f>
        <v>0</v>
      </c>
      <c r="AH305" s="337"/>
      <c r="AI305" s="337"/>
      <c r="AJ305" s="338"/>
      <c r="AK305" s="337"/>
      <c r="AL305" s="337"/>
      <c r="AM305" s="337"/>
      <c r="AN305" s="338" t="n">
        <f aca="false">SUM(AK305+AL305-AM305)</f>
        <v>0</v>
      </c>
      <c r="AO305" s="306" t="n">
        <f aca="false">SUM(AN305/$AN$2)</f>
        <v>0</v>
      </c>
      <c r="AP305" s="338"/>
      <c r="AQ305" s="338"/>
      <c r="AR305" s="306" t="n">
        <f aca="false">SUM(AP305/$AN$2)</f>
        <v>0</v>
      </c>
      <c r="AS305" s="306"/>
      <c r="AT305" s="306"/>
      <c r="AU305" s="306"/>
      <c r="AV305" s="306"/>
      <c r="AW305" s="306" t="n">
        <f aca="false">SUM(AR305+AU305-AV305)</f>
        <v>0</v>
      </c>
      <c r="AX305" s="338"/>
      <c r="AY305" s="338"/>
      <c r="AZ305" s="338"/>
      <c r="BA305" s="338"/>
      <c r="BB305" s="338"/>
      <c r="BC305" s="338"/>
      <c r="BD305" s="338" t="n">
        <f aca="false">SUM(AX305+AY305+AZ305+BA305+BB305+BC305)</f>
        <v>0</v>
      </c>
      <c r="BE305" s="338" t="n">
        <f aca="false">SUM(AW305-BD305)</f>
        <v>0</v>
      </c>
      <c r="BF305" s="338" t="n">
        <f aca="false">SUM(BE305-AW305)</f>
        <v>0</v>
      </c>
      <c r="BG305" s="338"/>
      <c r="BH305" s="338"/>
      <c r="BI305" s="338"/>
      <c r="BJ305" s="338"/>
      <c r="BK305" s="338"/>
      <c r="BL305" s="338"/>
      <c r="BM305" s="307" t="e">
        <f aca="false">SUM(BJ305/BI305*100)</f>
        <v>#DIV/0!</v>
      </c>
    </row>
    <row r="306" customFormat="false" ht="12.75" hidden="true" customHeight="false" outlineLevel="0" collapsed="false">
      <c r="A306" s="333"/>
      <c r="B306" s="334"/>
      <c r="C306" s="334"/>
      <c r="D306" s="334"/>
      <c r="E306" s="334"/>
      <c r="F306" s="334"/>
      <c r="G306" s="334"/>
      <c r="H306" s="334"/>
      <c r="I306" s="335" t="n">
        <v>38221</v>
      </c>
      <c r="J306" s="336" t="s">
        <v>766</v>
      </c>
      <c r="K306" s="337"/>
      <c r="L306" s="337"/>
      <c r="M306" s="337"/>
      <c r="N306" s="337"/>
      <c r="O306" s="337"/>
      <c r="P306" s="337" t="n">
        <v>400000</v>
      </c>
      <c r="Q306" s="337" t="n">
        <v>400000</v>
      </c>
      <c r="R306" s="337" t="n">
        <v>2120.34</v>
      </c>
      <c r="S306" s="337"/>
      <c r="T306" s="337"/>
      <c r="U306" s="337"/>
      <c r="V306" s="306" t="n">
        <f aca="false">S306/P306*100</f>
        <v>0</v>
      </c>
      <c r="W306" s="337"/>
      <c r="X306" s="337"/>
      <c r="Y306" s="337"/>
      <c r="Z306" s="337"/>
      <c r="AA306" s="337" t="n">
        <v>0</v>
      </c>
      <c r="AB306" s="337"/>
      <c r="AC306" s="337" t="n">
        <v>0</v>
      </c>
      <c r="AD306" s="337"/>
      <c r="AE306" s="337"/>
      <c r="AF306" s="337"/>
      <c r="AG306" s="340" t="n">
        <f aca="false">SUM(AC306+AE306-AF306)</f>
        <v>0</v>
      </c>
      <c r="AH306" s="337"/>
      <c r="AI306" s="337"/>
      <c r="AJ306" s="338"/>
      <c r="AK306" s="337"/>
      <c r="AL306" s="337"/>
      <c r="AM306" s="337"/>
      <c r="AN306" s="338" t="n">
        <f aca="false">SUM(AK306+AL306-AM306)</f>
        <v>0</v>
      </c>
      <c r="AO306" s="306" t="n">
        <f aca="false">SUM(AN306/$AN$2)</f>
        <v>0</v>
      </c>
      <c r="AP306" s="338"/>
      <c r="AQ306" s="338"/>
      <c r="AR306" s="306" t="n">
        <f aca="false">SUM(AP306/$AN$2)</f>
        <v>0</v>
      </c>
      <c r="AS306" s="306"/>
      <c r="AT306" s="306"/>
      <c r="AU306" s="306"/>
      <c r="AV306" s="306"/>
      <c r="AW306" s="306" t="n">
        <f aca="false">SUM(AR306+AU306-AV306)</f>
        <v>0</v>
      </c>
      <c r="AX306" s="338"/>
      <c r="AY306" s="338"/>
      <c r="AZ306" s="338"/>
      <c r="BA306" s="338"/>
      <c r="BB306" s="338"/>
      <c r="BC306" s="338"/>
      <c r="BD306" s="338" t="n">
        <f aca="false">SUM(AX306+AY306+AZ306+BA306+BB306+BC306)</f>
        <v>0</v>
      </c>
      <c r="BE306" s="338" t="n">
        <f aca="false">SUM(AW306-BD306)</f>
        <v>0</v>
      </c>
      <c r="BF306" s="338" t="n">
        <f aca="false">SUM(BE306-AW306)</f>
        <v>0</v>
      </c>
      <c r="BG306" s="338"/>
      <c r="BH306" s="338"/>
      <c r="BI306" s="338"/>
      <c r="BJ306" s="338"/>
      <c r="BK306" s="338"/>
      <c r="BL306" s="338"/>
      <c r="BM306" s="307" t="e">
        <f aca="false">SUM(BJ306/BI306*100)</f>
        <v>#DIV/0!</v>
      </c>
    </row>
    <row r="307" customFormat="false" ht="12.75" hidden="true" customHeight="false" outlineLevel="0" collapsed="false">
      <c r="A307" s="333" t="s">
        <v>767</v>
      </c>
      <c r="B307" s="334"/>
      <c r="C307" s="334"/>
      <c r="D307" s="334"/>
      <c r="E307" s="334"/>
      <c r="F307" s="334"/>
      <c r="G307" s="334"/>
      <c r="H307" s="334"/>
      <c r="I307" s="335" t="s">
        <v>533</v>
      </c>
      <c r="J307" s="336" t="s">
        <v>768</v>
      </c>
      <c r="K307" s="337" t="n">
        <f aca="false">SUM(K308)</f>
        <v>10000</v>
      </c>
      <c r="L307" s="337" t="n">
        <f aca="false">SUM(L308)</f>
        <v>20000</v>
      </c>
      <c r="M307" s="337" t="n">
        <f aca="false">SUM(M308)</f>
        <v>20000</v>
      </c>
      <c r="N307" s="337" t="n">
        <f aca="false">SUM(N308)</f>
        <v>3000</v>
      </c>
      <c r="O307" s="337" t="n">
        <f aca="false">SUM(O308)</f>
        <v>3000</v>
      </c>
      <c r="P307" s="337" t="n">
        <f aca="false">SUM(P308)</f>
        <v>3000</v>
      </c>
      <c r="Q307" s="337" t="n">
        <f aca="false">SUM(Q308)</f>
        <v>3000</v>
      </c>
      <c r="R307" s="337" t="n">
        <f aca="false">SUM(R308)</f>
        <v>0</v>
      </c>
      <c r="S307" s="337" t="n">
        <f aca="false">SUM(S308)</f>
        <v>3000</v>
      </c>
      <c r="T307" s="337" t="n">
        <f aca="false">SUM(T308)</f>
        <v>0</v>
      </c>
      <c r="U307" s="337" t="n">
        <f aca="false">SUM(U308)</f>
        <v>0</v>
      </c>
      <c r="V307" s="337" t="n">
        <f aca="false">SUM(V308)</f>
        <v>100</v>
      </c>
      <c r="W307" s="337" t="n">
        <f aca="false">SUM(W308)</f>
        <v>3000</v>
      </c>
      <c r="X307" s="337" t="n">
        <f aca="false">SUM(X308)</f>
        <v>3000</v>
      </c>
      <c r="Y307" s="337" t="n">
        <f aca="false">SUM(Y308)</f>
        <v>3000</v>
      </c>
      <c r="Z307" s="337" t="n">
        <f aca="false">SUM(Z308)</f>
        <v>3000</v>
      </c>
      <c r="AA307" s="337" t="n">
        <f aca="false">SUM(AA308)</f>
        <v>22000</v>
      </c>
      <c r="AB307" s="337" t="n">
        <f aca="false">SUM(AB308)</f>
        <v>0</v>
      </c>
      <c r="AC307" s="337" t="n">
        <f aca="false">SUM(AC308)</f>
        <v>22000</v>
      </c>
      <c r="AD307" s="337" t="n">
        <f aca="false">SUM(AD308)</f>
        <v>22000</v>
      </c>
      <c r="AE307" s="337" t="n">
        <f aca="false">SUM(AE308)</f>
        <v>0</v>
      </c>
      <c r="AF307" s="337" t="n">
        <f aca="false">SUM(AF308)</f>
        <v>0</v>
      </c>
      <c r="AG307" s="337" t="n">
        <f aca="false">SUM(AG308)</f>
        <v>22000</v>
      </c>
      <c r="AH307" s="337" t="n">
        <f aca="false">SUM(AH308)</f>
        <v>10836.89</v>
      </c>
      <c r="AI307" s="337" t="n">
        <f aca="false">SUM(AI308)</f>
        <v>10000</v>
      </c>
      <c r="AJ307" s="337" t="n">
        <f aca="false">SUM(AJ308)</f>
        <v>10000</v>
      </c>
      <c r="AK307" s="337" t="n">
        <f aca="false">SUM(AK308)</f>
        <v>10000</v>
      </c>
      <c r="AL307" s="337" t="n">
        <f aca="false">SUM(AL308)</f>
        <v>0</v>
      </c>
      <c r="AM307" s="337" t="n">
        <f aca="false">SUM(AM308)</f>
        <v>0</v>
      </c>
      <c r="AN307" s="337" t="n">
        <f aca="false">SUM(AN308)</f>
        <v>10000</v>
      </c>
      <c r="AO307" s="306" t="n">
        <f aca="false">SUM(AN307/$AN$2)</f>
        <v>1327.22808414626</v>
      </c>
      <c r="AP307" s="337" t="n">
        <f aca="false">SUM(AP308)</f>
        <v>10000</v>
      </c>
      <c r="AQ307" s="337" t="n">
        <f aca="false">SUM(AQ308)</f>
        <v>0</v>
      </c>
      <c r="AR307" s="306" t="n">
        <f aca="false">SUM(AP307/$AN$2)</f>
        <v>1327.22808414626</v>
      </c>
      <c r="AS307" s="306"/>
      <c r="AT307" s="306" t="n">
        <f aca="false">SUM(AT308)</f>
        <v>0</v>
      </c>
      <c r="AU307" s="306" t="n">
        <f aca="false">SUM(AU308)</f>
        <v>0</v>
      </c>
      <c r="AV307" s="306" t="n">
        <f aca="false">SUM(AV308)</f>
        <v>0</v>
      </c>
      <c r="AW307" s="306" t="n">
        <f aca="false">SUM(AR307+AU307-AV307)</f>
        <v>1327.22808414626</v>
      </c>
      <c r="AX307" s="338"/>
      <c r="AY307" s="338"/>
      <c r="AZ307" s="338"/>
      <c r="BA307" s="338"/>
      <c r="BB307" s="338"/>
      <c r="BC307" s="338"/>
      <c r="BD307" s="338" t="n">
        <f aca="false">SUM(AX307+AY307+AZ307+BA307+BB307+BC307)</f>
        <v>0</v>
      </c>
      <c r="BE307" s="338" t="n">
        <f aca="false">SUM(AW307-BD307)</f>
        <v>1327.22808414626</v>
      </c>
      <c r="BF307" s="338" t="n">
        <f aca="false">SUM(BE307-AW307)</f>
        <v>0</v>
      </c>
      <c r="BG307" s="338" t="n">
        <f aca="false">SUM(BG310)</f>
        <v>1327.23</v>
      </c>
      <c r="BH307" s="338" t="n">
        <f aca="false">SUM(BH308)</f>
        <v>0</v>
      </c>
      <c r="BI307" s="338" t="n">
        <f aca="false">SUM(BI310)</f>
        <v>1300</v>
      </c>
      <c r="BJ307" s="338" t="n">
        <f aca="false">SUM(BJ310)</f>
        <v>0</v>
      </c>
      <c r="BK307" s="338" t="n">
        <f aca="false">SUM(BK310)</f>
        <v>1300</v>
      </c>
      <c r="BL307" s="338" t="n">
        <f aca="false">SUM(BL310)</f>
        <v>1300</v>
      </c>
      <c r="BM307" s="307" t="n">
        <f aca="false">SUM(BJ307/BI307*100)</f>
        <v>0</v>
      </c>
    </row>
    <row r="308" customFormat="false" ht="12.75" hidden="true" customHeight="false" outlineLevel="0" collapsed="false">
      <c r="A308" s="333"/>
      <c r="B308" s="334"/>
      <c r="C308" s="334"/>
      <c r="D308" s="334"/>
      <c r="E308" s="334"/>
      <c r="F308" s="334"/>
      <c r="G308" s="334"/>
      <c r="H308" s="334"/>
      <c r="I308" s="335" t="s">
        <v>751</v>
      </c>
      <c r="J308" s="336"/>
      <c r="K308" s="337" t="n">
        <f aca="false">SUM(K310)</f>
        <v>10000</v>
      </c>
      <c r="L308" s="337" t="n">
        <f aca="false">SUM(L310)</f>
        <v>20000</v>
      </c>
      <c r="M308" s="337" t="n">
        <f aca="false">SUM(M310)</f>
        <v>20000</v>
      </c>
      <c r="N308" s="337" t="n">
        <f aca="false">SUM(N310)</f>
        <v>3000</v>
      </c>
      <c r="O308" s="337" t="n">
        <f aca="false">SUM(O310)</f>
        <v>3000</v>
      </c>
      <c r="P308" s="337" t="n">
        <f aca="false">SUM(P310)</f>
        <v>3000</v>
      </c>
      <c r="Q308" s="337" t="n">
        <f aca="false">SUM(Q310)</f>
        <v>3000</v>
      </c>
      <c r="R308" s="337" t="n">
        <f aca="false">SUM(R310)</f>
        <v>0</v>
      </c>
      <c r="S308" s="337" t="n">
        <f aca="false">SUM(S310)</f>
        <v>3000</v>
      </c>
      <c r="T308" s="337" t="n">
        <f aca="false">SUM(T310)</f>
        <v>0</v>
      </c>
      <c r="U308" s="337" t="n">
        <f aca="false">SUM(U310)</f>
        <v>0</v>
      </c>
      <c r="V308" s="337" t="n">
        <f aca="false">SUM(V310)</f>
        <v>100</v>
      </c>
      <c r="W308" s="337" t="n">
        <f aca="false">SUM(W310)</f>
        <v>3000</v>
      </c>
      <c r="X308" s="337" t="n">
        <f aca="false">SUM(X310)</f>
        <v>3000</v>
      </c>
      <c r="Y308" s="337" t="n">
        <f aca="false">SUM(Y310)</f>
        <v>3000</v>
      </c>
      <c r="Z308" s="337" t="n">
        <f aca="false">SUM(Z310)</f>
        <v>3000</v>
      </c>
      <c r="AA308" s="337" t="n">
        <f aca="false">SUM(AA310)</f>
        <v>22000</v>
      </c>
      <c r="AB308" s="337" t="n">
        <f aca="false">SUM(AB310)</f>
        <v>0</v>
      </c>
      <c r="AC308" s="337" t="n">
        <f aca="false">SUM(AC310)</f>
        <v>22000</v>
      </c>
      <c r="AD308" s="337" t="n">
        <f aca="false">SUM(AD310)</f>
        <v>22000</v>
      </c>
      <c r="AE308" s="337" t="n">
        <f aca="false">SUM(AE310)</f>
        <v>0</v>
      </c>
      <c r="AF308" s="337" t="n">
        <f aca="false">SUM(AF310)</f>
        <v>0</v>
      </c>
      <c r="AG308" s="337" t="n">
        <f aca="false">SUM(AG310)</f>
        <v>22000</v>
      </c>
      <c r="AH308" s="337" t="n">
        <f aca="false">SUM(AH310)</f>
        <v>10836.89</v>
      </c>
      <c r="AI308" s="337" t="n">
        <f aca="false">SUM(AI310)</f>
        <v>10000</v>
      </c>
      <c r="AJ308" s="337" t="n">
        <f aca="false">SUM(AJ310)</f>
        <v>10000</v>
      </c>
      <c r="AK308" s="337" t="n">
        <f aca="false">SUM(AK310)</f>
        <v>10000</v>
      </c>
      <c r="AL308" s="337" t="n">
        <f aca="false">SUM(AL310)</f>
        <v>0</v>
      </c>
      <c r="AM308" s="337" t="n">
        <f aca="false">SUM(AM310)</f>
        <v>0</v>
      </c>
      <c r="AN308" s="337" t="n">
        <f aca="false">SUM(AN310)</f>
        <v>10000</v>
      </c>
      <c r="AO308" s="306" t="n">
        <f aca="false">SUM(AN308/$AN$2)</f>
        <v>1327.22808414626</v>
      </c>
      <c r="AP308" s="337" t="n">
        <f aca="false">SUM(AP310)</f>
        <v>10000</v>
      </c>
      <c r="AQ308" s="337" t="n">
        <f aca="false">SUM(AQ310)</f>
        <v>0</v>
      </c>
      <c r="AR308" s="306" t="n">
        <f aca="false">SUM(AP308/$AN$2)</f>
        <v>1327.22808414626</v>
      </c>
      <c r="AS308" s="306"/>
      <c r="AT308" s="306" t="n">
        <f aca="false">SUM(AT310)</f>
        <v>0</v>
      </c>
      <c r="AU308" s="306" t="n">
        <f aca="false">SUM(AU310)</f>
        <v>0</v>
      </c>
      <c r="AV308" s="306" t="n">
        <f aca="false">SUM(AV310)</f>
        <v>0</v>
      </c>
      <c r="AW308" s="306" t="n">
        <f aca="false">SUM(AR308+AU308-AV308)</f>
        <v>1327.22808414626</v>
      </c>
      <c r="AX308" s="338"/>
      <c r="AY308" s="338"/>
      <c r="AZ308" s="338"/>
      <c r="BA308" s="338"/>
      <c r="BB308" s="338"/>
      <c r="BC308" s="338"/>
      <c r="BD308" s="338" t="n">
        <f aca="false">SUM(AX308+AY308+AZ308+BA308+BB308+BC308)</f>
        <v>0</v>
      </c>
      <c r="BE308" s="338" t="n">
        <f aca="false">SUM(AW308-BD308)</f>
        <v>1327.22808414626</v>
      </c>
      <c r="BF308" s="338" t="n">
        <f aca="false">SUM(BE308-AW308)</f>
        <v>0</v>
      </c>
      <c r="BG308" s="338"/>
      <c r="BH308" s="338" t="n">
        <f aca="false">SUM(BH310)</f>
        <v>0</v>
      </c>
      <c r="BI308" s="338" t="n">
        <f aca="false">SUM(BI309)</f>
        <v>1300</v>
      </c>
      <c r="BJ308" s="338" t="n">
        <f aca="false">SUM(BJ309)</f>
        <v>0</v>
      </c>
      <c r="BK308" s="338" t="n">
        <f aca="false">SUM(BK309)</f>
        <v>1300</v>
      </c>
      <c r="BL308" s="338" t="n">
        <f aca="false">SUM(BL309)</f>
        <v>1300</v>
      </c>
      <c r="BM308" s="307" t="n">
        <f aca="false">SUM(BJ308/BI308*100)</f>
        <v>0</v>
      </c>
    </row>
    <row r="309" customFormat="false" ht="12.75" hidden="true" customHeight="false" outlineLevel="0" collapsed="false">
      <c r="A309" s="333"/>
      <c r="B309" s="334" t="s">
        <v>537</v>
      </c>
      <c r="C309" s="334"/>
      <c r="D309" s="334"/>
      <c r="E309" s="334"/>
      <c r="F309" s="334"/>
      <c r="G309" s="334"/>
      <c r="H309" s="334"/>
      <c r="I309" s="335" t="s">
        <v>538</v>
      </c>
      <c r="J309" s="336" t="s">
        <v>75</v>
      </c>
      <c r="K309" s="337"/>
      <c r="L309" s="337"/>
      <c r="M309" s="337"/>
      <c r="N309" s="337"/>
      <c r="O309" s="337"/>
      <c r="P309" s="337"/>
      <c r="Q309" s="337"/>
      <c r="R309" s="337"/>
      <c r="S309" s="337"/>
      <c r="T309" s="337"/>
      <c r="U309" s="337"/>
      <c r="V309" s="337"/>
      <c r="W309" s="337"/>
      <c r="X309" s="337"/>
      <c r="Y309" s="337"/>
      <c r="Z309" s="337"/>
      <c r="AA309" s="337"/>
      <c r="AB309" s="337"/>
      <c r="AC309" s="337"/>
      <c r="AD309" s="337"/>
      <c r="AE309" s="337"/>
      <c r="AF309" s="337"/>
      <c r="AG309" s="337"/>
      <c r="AH309" s="337"/>
      <c r="AI309" s="337"/>
      <c r="AJ309" s="337"/>
      <c r="AK309" s="337"/>
      <c r="AL309" s="337"/>
      <c r="AM309" s="337"/>
      <c r="AN309" s="337"/>
      <c r="AO309" s="306" t="n">
        <f aca="false">SUM(AN309/$AN$2)</f>
        <v>0</v>
      </c>
      <c r="AP309" s="337" t="n">
        <v>10000</v>
      </c>
      <c r="AQ309" s="337"/>
      <c r="AR309" s="306" t="n">
        <f aca="false">SUM(AP309/$AN$2)</f>
        <v>1327.22808414626</v>
      </c>
      <c r="AS309" s="306"/>
      <c r="AT309" s="306" t="n">
        <v>10000</v>
      </c>
      <c r="AU309" s="306"/>
      <c r="AV309" s="306"/>
      <c r="AW309" s="306" t="n">
        <f aca="false">SUM(AR309+AU309-AV309)</f>
        <v>1327.22808414626</v>
      </c>
      <c r="AX309" s="338"/>
      <c r="AY309" s="338"/>
      <c r="AZ309" s="338"/>
      <c r="BA309" s="338"/>
      <c r="BB309" s="338"/>
      <c r="BC309" s="338"/>
      <c r="BD309" s="338" t="n">
        <f aca="false">SUM(AX309+AY309+AZ309+BA309+BB309+BC309)</f>
        <v>0</v>
      </c>
      <c r="BE309" s="338" t="n">
        <f aca="false">SUM(AW309-BD309)</f>
        <v>1327.22808414626</v>
      </c>
      <c r="BF309" s="338" t="n">
        <f aca="false">SUM(BE309-AW309)</f>
        <v>0</v>
      </c>
      <c r="BG309" s="338"/>
      <c r="BH309" s="338" t="n">
        <v>1300</v>
      </c>
      <c r="BI309" s="338" t="n">
        <v>1300</v>
      </c>
      <c r="BJ309" s="338"/>
      <c r="BK309" s="338" t="n">
        <v>1300</v>
      </c>
      <c r="BL309" s="338" t="n">
        <v>1300</v>
      </c>
      <c r="BM309" s="307" t="n">
        <f aca="false">SUM(BJ309/BI309*100)</f>
        <v>0</v>
      </c>
    </row>
    <row r="310" customFormat="false" ht="12.75" hidden="true" customHeight="false" outlineLevel="0" collapsed="false">
      <c r="A310" s="308"/>
      <c r="B310" s="303"/>
      <c r="C310" s="303"/>
      <c r="D310" s="303"/>
      <c r="E310" s="303"/>
      <c r="F310" s="303"/>
      <c r="G310" s="303"/>
      <c r="H310" s="303"/>
      <c r="I310" s="304" t="n">
        <v>3</v>
      </c>
      <c r="J310" s="305" t="s">
        <v>234</v>
      </c>
      <c r="K310" s="306" t="n">
        <f aca="false">SUM(K311)</f>
        <v>10000</v>
      </c>
      <c r="L310" s="306" t="n">
        <f aca="false">SUM(L311)</f>
        <v>20000</v>
      </c>
      <c r="M310" s="306" t="n">
        <f aca="false">SUM(M311)</f>
        <v>20000</v>
      </c>
      <c r="N310" s="306" t="n">
        <f aca="false">SUM(N311)</f>
        <v>3000</v>
      </c>
      <c r="O310" s="306" t="n">
        <f aca="false">SUM(O311)</f>
        <v>3000</v>
      </c>
      <c r="P310" s="306" t="n">
        <f aca="false">SUM(P311)</f>
        <v>3000</v>
      </c>
      <c r="Q310" s="306" t="n">
        <f aca="false">SUM(Q311)</f>
        <v>3000</v>
      </c>
      <c r="R310" s="306" t="n">
        <f aca="false">SUM(R311)</f>
        <v>0</v>
      </c>
      <c r="S310" s="306" t="n">
        <f aca="false">SUM(S311)</f>
        <v>3000</v>
      </c>
      <c r="T310" s="306" t="n">
        <f aca="false">SUM(T311)</f>
        <v>0</v>
      </c>
      <c r="U310" s="306" t="n">
        <f aca="false">SUM(U311)</f>
        <v>0</v>
      </c>
      <c r="V310" s="306" t="n">
        <f aca="false">SUM(V311)</f>
        <v>100</v>
      </c>
      <c r="W310" s="306" t="n">
        <f aca="false">SUM(W311)</f>
        <v>3000</v>
      </c>
      <c r="X310" s="306" t="n">
        <f aca="false">SUM(X311)</f>
        <v>3000</v>
      </c>
      <c r="Y310" s="306" t="n">
        <f aca="false">SUM(Y311)</f>
        <v>3000</v>
      </c>
      <c r="Z310" s="306" t="n">
        <f aca="false">SUM(Z311)</f>
        <v>3000</v>
      </c>
      <c r="AA310" s="306" t="n">
        <f aca="false">SUM(AA311)</f>
        <v>22000</v>
      </c>
      <c r="AB310" s="306" t="n">
        <f aca="false">SUM(AB311)</f>
        <v>0</v>
      </c>
      <c r="AC310" s="306" t="n">
        <f aca="false">SUM(AC311)</f>
        <v>22000</v>
      </c>
      <c r="AD310" s="306" t="n">
        <f aca="false">SUM(AD311)</f>
        <v>22000</v>
      </c>
      <c r="AE310" s="306" t="n">
        <f aca="false">SUM(AE311)</f>
        <v>0</v>
      </c>
      <c r="AF310" s="306" t="n">
        <f aca="false">SUM(AF311)</f>
        <v>0</v>
      </c>
      <c r="AG310" s="306" t="n">
        <f aca="false">SUM(AG311)</f>
        <v>22000</v>
      </c>
      <c r="AH310" s="306" t="n">
        <f aca="false">SUM(AH311)</f>
        <v>10836.89</v>
      </c>
      <c r="AI310" s="306" t="n">
        <f aca="false">SUM(AI311)</f>
        <v>10000</v>
      </c>
      <c r="AJ310" s="306" t="n">
        <f aca="false">SUM(AJ311)</f>
        <v>10000</v>
      </c>
      <c r="AK310" s="306" t="n">
        <f aca="false">SUM(AK311)</f>
        <v>10000</v>
      </c>
      <c r="AL310" s="306" t="n">
        <f aca="false">SUM(AL311)</f>
        <v>0</v>
      </c>
      <c r="AM310" s="306" t="n">
        <f aca="false">SUM(AM311)</f>
        <v>0</v>
      </c>
      <c r="AN310" s="306" t="n">
        <f aca="false">SUM(AN311)</f>
        <v>10000</v>
      </c>
      <c r="AO310" s="306" t="n">
        <f aca="false">SUM(AN310/$AN$2)</f>
        <v>1327.22808414626</v>
      </c>
      <c r="AP310" s="306" t="n">
        <f aca="false">SUM(AP311)</f>
        <v>10000</v>
      </c>
      <c r="AQ310" s="306" t="n">
        <f aca="false">SUM(AQ311)</f>
        <v>0</v>
      </c>
      <c r="AR310" s="306" t="n">
        <f aca="false">SUM(AP310/$AN$2)</f>
        <v>1327.22808414626</v>
      </c>
      <c r="AS310" s="306"/>
      <c r="AT310" s="306" t="n">
        <f aca="false">SUM(AT311)</f>
        <v>0</v>
      </c>
      <c r="AU310" s="306" t="n">
        <f aca="false">SUM(AU311)</f>
        <v>0</v>
      </c>
      <c r="AV310" s="306" t="n">
        <f aca="false">SUM(AV311)</f>
        <v>0</v>
      </c>
      <c r="AW310" s="306" t="n">
        <f aca="false">SUM(AR310+AU310-AV310)</f>
        <v>1327.22808414626</v>
      </c>
      <c r="AX310" s="338"/>
      <c r="AY310" s="338"/>
      <c r="AZ310" s="338"/>
      <c r="BA310" s="338"/>
      <c r="BB310" s="338"/>
      <c r="BC310" s="338"/>
      <c r="BD310" s="338" t="n">
        <f aca="false">SUM(AX310+AY310+AZ310+BA310+BB310+BC310)</f>
        <v>0</v>
      </c>
      <c r="BE310" s="338" t="n">
        <f aca="false">SUM(AW310-BD310)</f>
        <v>1327.22808414626</v>
      </c>
      <c r="BF310" s="338" t="n">
        <f aca="false">SUM(BE310-AW310)</f>
        <v>0</v>
      </c>
      <c r="BG310" s="338" t="n">
        <f aca="false">SUM(BG311)</f>
        <v>1327.23</v>
      </c>
      <c r="BH310" s="338" t="n">
        <f aca="false">SUM(BH311)</f>
        <v>0</v>
      </c>
      <c r="BI310" s="338" t="n">
        <f aca="false">SUM(BI311)</f>
        <v>1300</v>
      </c>
      <c r="BJ310" s="338" t="n">
        <f aca="false">SUM(BJ311)</f>
        <v>0</v>
      </c>
      <c r="BK310" s="338" t="n">
        <f aca="false">SUM(BK311)</f>
        <v>1300</v>
      </c>
      <c r="BL310" s="338" t="n">
        <f aca="false">SUM(BL311)</f>
        <v>1300</v>
      </c>
      <c r="BM310" s="307" t="n">
        <f aca="false">SUM(BJ310/BI310*100)</f>
        <v>0</v>
      </c>
    </row>
    <row r="311" customFormat="false" ht="12.75" hidden="true" customHeight="false" outlineLevel="0" collapsed="false">
      <c r="A311" s="308"/>
      <c r="B311" s="303" t="s">
        <v>538</v>
      </c>
      <c r="C311" s="303"/>
      <c r="D311" s="303"/>
      <c r="E311" s="303"/>
      <c r="F311" s="303"/>
      <c r="G311" s="303"/>
      <c r="H311" s="303"/>
      <c r="I311" s="304" t="n">
        <v>38</v>
      </c>
      <c r="J311" s="305" t="s">
        <v>383</v>
      </c>
      <c r="K311" s="306" t="n">
        <f aca="false">SUM(K313)</f>
        <v>10000</v>
      </c>
      <c r="L311" s="306" t="n">
        <f aca="false">SUM(L313)</f>
        <v>20000</v>
      </c>
      <c r="M311" s="306" t="n">
        <f aca="false">SUM(M313)</f>
        <v>20000</v>
      </c>
      <c r="N311" s="306" t="n">
        <f aca="false">SUM(N313)</f>
        <v>3000</v>
      </c>
      <c r="O311" s="306" t="n">
        <f aca="false">SUM(O313)</f>
        <v>3000</v>
      </c>
      <c r="P311" s="306" t="n">
        <f aca="false">SUM(P313)</f>
        <v>3000</v>
      </c>
      <c r="Q311" s="306" t="n">
        <f aca="false">SUM(Q313)</f>
        <v>3000</v>
      </c>
      <c r="R311" s="306" t="n">
        <f aca="false">SUM(R313)</f>
        <v>0</v>
      </c>
      <c r="S311" s="306" t="n">
        <f aca="false">SUM(S313)</f>
        <v>3000</v>
      </c>
      <c r="T311" s="306" t="n">
        <f aca="false">SUM(T313)</f>
        <v>0</v>
      </c>
      <c r="U311" s="306" t="n">
        <f aca="false">SUM(U313)</f>
        <v>0</v>
      </c>
      <c r="V311" s="306" t="n">
        <f aca="false">SUM(V313)</f>
        <v>100</v>
      </c>
      <c r="W311" s="306" t="n">
        <f aca="false">SUM(W313)</f>
        <v>3000</v>
      </c>
      <c r="X311" s="306" t="n">
        <f aca="false">SUM(X313)</f>
        <v>3000</v>
      </c>
      <c r="Y311" s="306" t="n">
        <f aca="false">SUM(Y313)</f>
        <v>3000</v>
      </c>
      <c r="Z311" s="306" t="n">
        <f aca="false">SUM(Z313)</f>
        <v>3000</v>
      </c>
      <c r="AA311" s="306" t="n">
        <f aca="false">SUM(AA313)</f>
        <v>22000</v>
      </c>
      <c r="AB311" s="306" t="n">
        <f aca="false">SUM(AB313)</f>
        <v>0</v>
      </c>
      <c r="AC311" s="306" t="n">
        <f aca="false">SUM(AC313)</f>
        <v>22000</v>
      </c>
      <c r="AD311" s="306" t="n">
        <f aca="false">SUM(AD313)</f>
        <v>22000</v>
      </c>
      <c r="AE311" s="306" t="n">
        <f aca="false">SUM(AE313)</f>
        <v>0</v>
      </c>
      <c r="AF311" s="306" t="n">
        <f aca="false">SUM(AF313)</f>
        <v>0</v>
      </c>
      <c r="AG311" s="306" t="n">
        <f aca="false">SUM(AG313)</f>
        <v>22000</v>
      </c>
      <c r="AH311" s="306" t="n">
        <f aca="false">SUM(AH313)</f>
        <v>10836.89</v>
      </c>
      <c r="AI311" s="306" t="n">
        <f aca="false">SUM(AI313)</f>
        <v>10000</v>
      </c>
      <c r="AJ311" s="306" t="n">
        <f aca="false">SUM(AJ313)</f>
        <v>10000</v>
      </c>
      <c r="AK311" s="306" t="n">
        <f aca="false">SUM(AK313)</f>
        <v>10000</v>
      </c>
      <c r="AL311" s="306" t="n">
        <f aca="false">SUM(AL313)</f>
        <v>0</v>
      </c>
      <c r="AM311" s="306" t="n">
        <f aca="false">SUM(AM313)</f>
        <v>0</v>
      </c>
      <c r="AN311" s="306" t="n">
        <f aca="false">SUM(AN313)</f>
        <v>10000</v>
      </c>
      <c r="AO311" s="306" t="n">
        <f aca="false">SUM(AN311/$AN$2)</f>
        <v>1327.22808414626</v>
      </c>
      <c r="AP311" s="306" t="n">
        <f aca="false">SUM(AP313)</f>
        <v>10000</v>
      </c>
      <c r="AQ311" s="306"/>
      <c r="AR311" s="306" t="n">
        <f aca="false">SUM(AP311/$AN$2)</f>
        <v>1327.22808414626</v>
      </c>
      <c r="AS311" s="306"/>
      <c r="AT311" s="306" t="n">
        <f aca="false">SUM(AT313)</f>
        <v>0</v>
      </c>
      <c r="AU311" s="306" t="n">
        <f aca="false">SUM(AU313)</f>
        <v>0</v>
      </c>
      <c r="AV311" s="306" t="n">
        <f aca="false">SUM(AV313)</f>
        <v>0</v>
      </c>
      <c r="AW311" s="306" t="n">
        <f aca="false">SUM(AR311+AU311-AV311)</f>
        <v>1327.22808414626</v>
      </c>
      <c r="AX311" s="338"/>
      <c r="AY311" s="338"/>
      <c r="AZ311" s="338"/>
      <c r="BA311" s="338"/>
      <c r="BB311" s="338"/>
      <c r="BC311" s="338"/>
      <c r="BD311" s="338" t="n">
        <f aca="false">SUM(AX311+AY311+AZ311+BA311+BB311+BC311)</f>
        <v>0</v>
      </c>
      <c r="BE311" s="338" t="n">
        <f aca="false">SUM(AW311-BD311)</f>
        <v>1327.22808414626</v>
      </c>
      <c r="BF311" s="338" t="n">
        <f aca="false">SUM(BE311-AW311)</f>
        <v>0</v>
      </c>
      <c r="BG311" s="338" t="n">
        <f aca="false">SUM(BG312)</f>
        <v>1327.23</v>
      </c>
      <c r="BH311" s="338" t="n">
        <f aca="false">SUM(BH312)</f>
        <v>0</v>
      </c>
      <c r="BI311" s="338" t="n">
        <f aca="false">SUM(BI312)</f>
        <v>1300</v>
      </c>
      <c r="BJ311" s="338" t="n">
        <f aca="false">SUM(BJ312)</f>
        <v>0</v>
      </c>
      <c r="BK311" s="338" t="n">
        <v>1300</v>
      </c>
      <c r="BL311" s="338" t="n">
        <v>1300</v>
      </c>
      <c r="BM311" s="307" t="n">
        <f aca="false">SUM(BJ311/BI311*100)</f>
        <v>0</v>
      </c>
    </row>
    <row r="312" customFormat="false" ht="12.75" hidden="true" customHeight="false" outlineLevel="0" collapsed="false">
      <c r="A312" s="333"/>
      <c r="B312" s="334"/>
      <c r="C312" s="334"/>
      <c r="D312" s="334"/>
      <c r="E312" s="334"/>
      <c r="F312" s="334"/>
      <c r="G312" s="334"/>
      <c r="H312" s="334"/>
      <c r="I312" s="335" t="n">
        <v>381</v>
      </c>
      <c r="J312" s="336" t="s">
        <v>197</v>
      </c>
      <c r="K312" s="337" t="n">
        <f aca="false">SUM(K313)</f>
        <v>10000</v>
      </c>
      <c r="L312" s="337" t="n">
        <f aca="false">SUM(L313)</f>
        <v>20000</v>
      </c>
      <c r="M312" s="337" t="n">
        <f aca="false">SUM(M313)</f>
        <v>20000</v>
      </c>
      <c r="N312" s="337" t="n">
        <f aca="false">SUM(N313)</f>
        <v>3000</v>
      </c>
      <c r="O312" s="337" t="n">
        <f aca="false">SUM(O313)</f>
        <v>3000</v>
      </c>
      <c r="P312" s="337" t="n">
        <f aca="false">SUM(P313)</f>
        <v>3000</v>
      </c>
      <c r="Q312" s="337" t="n">
        <f aca="false">SUM(Q313)</f>
        <v>3000</v>
      </c>
      <c r="R312" s="337" t="n">
        <f aca="false">SUM(R313)</f>
        <v>0</v>
      </c>
      <c r="S312" s="337" t="n">
        <f aca="false">SUM(S313)</f>
        <v>3000</v>
      </c>
      <c r="T312" s="337" t="n">
        <f aca="false">SUM(T313)</f>
        <v>0</v>
      </c>
      <c r="U312" s="337" t="n">
        <f aca="false">SUM(U313)</f>
        <v>0</v>
      </c>
      <c r="V312" s="337" t="n">
        <f aca="false">SUM(V313)</f>
        <v>100</v>
      </c>
      <c r="W312" s="337" t="n">
        <f aca="false">SUM(W313)</f>
        <v>3000</v>
      </c>
      <c r="X312" s="337" t="n">
        <f aca="false">SUM(X313)</f>
        <v>3000</v>
      </c>
      <c r="Y312" s="337" t="n">
        <f aca="false">SUM(Y313)</f>
        <v>3000</v>
      </c>
      <c r="Z312" s="337" t="n">
        <f aca="false">SUM(Z313)</f>
        <v>3000</v>
      </c>
      <c r="AA312" s="337" t="n">
        <f aca="false">SUM(AA313)</f>
        <v>22000</v>
      </c>
      <c r="AB312" s="337" t="n">
        <f aca="false">SUM(AB313)</f>
        <v>0</v>
      </c>
      <c r="AC312" s="337" t="n">
        <f aca="false">SUM(AC313)</f>
        <v>22000</v>
      </c>
      <c r="AD312" s="337" t="n">
        <f aca="false">SUM(AD313)</f>
        <v>22000</v>
      </c>
      <c r="AE312" s="337" t="n">
        <f aca="false">SUM(AE313)</f>
        <v>0</v>
      </c>
      <c r="AF312" s="337" t="n">
        <f aca="false">SUM(AF313)</f>
        <v>0</v>
      </c>
      <c r="AG312" s="337" t="n">
        <f aca="false">SUM(AG313)</f>
        <v>22000</v>
      </c>
      <c r="AH312" s="337" t="n">
        <f aca="false">SUM(AH313)</f>
        <v>10836.89</v>
      </c>
      <c r="AI312" s="337" t="n">
        <f aca="false">SUM(AI313)</f>
        <v>10000</v>
      </c>
      <c r="AJ312" s="337" t="n">
        <f aca="false">SUM(AJ313)</f>
        <v>10000</v>
      </c>
      <c r="AK312" s="337" t="n">
        <f aca="false">SUM(AK313)</f>
        <v>10000</v>
      </c>
      <c r="AL312" s="337" t="n">
        <f aca="false">SUM(AL313)</f>
        <v>0</v>
      </c>
      <c r="AM312" s="337" t="n">
        <f aca="false">SUM(AM313)</f>
        <v>0</v>
      </c>
      <c r="AN312" s="337" t="n">
        <f aca="false">SUM(AN313)</f>
        <v>10000</v>
      </c>
      <c r="AO312" s="306" t="n">
        <f aca="false">SUM(AN312/$AN$2)</f>
        <v>1327.22808414626</v>
      </c>
      <c r="AP312" s="337" t="n">
        <f aca="false">SUM(AP313)</f>
        <v>10000</v>
      </c>
      <c r="AQ312" s="337"/>
      <c r="AR312" s="306" t="n">
        <f aca="false">SUM(AP312/$AN$2)</f>
        <v>1327.22808414626</v>
      </c>
      <c r="AS312" s="306"/>
      <c r="AT312" s="306" t="n">
        <f aca="false">SUM(AT313)</f>
        <v>0</v>
      </c>
      <c r="AU312" s="306" t="n">
        <f aca="false">SUM(AU313)</f>
        <v>0</v>
      </c>
      <c r="AV312" s="306" t="n">
        <f aca="false">SUM(AV313)</f>
        <v>0</v>
      </c>
      <c r="AW312" s="306" t="n">
        <f aca="false">SUM(AR312+AU312-AV312)</f>
        <v>1327.22808414626</v>
      </c>
      <c r="AX312" s="338"/>
      <c r="AY312" s="338"/>
      <c r="AZ312" s="338"/>
      <c r="BA312" s="338"/>
      <c r="BB312" s="338"/>
      <c r="BC312" s="338"/>
      <c r="BD312" s="338" t="n">
        <f aca="false">SUM(AX312+AY312+AZ312+BA312+BB312+BC312)</f>
        <v>0</v>
      </c>
      <c r="BE312" s="338" t="n">
        <f aca="false">SUM(AW312-BD312)</f>
        <v>1327.22808414626</v>
      </c>
      <c r="BF312" s="338" t="n">
        <f aca="false">SUM(BE312-AW312)</f>
        <v>0</v>
      </c>
      <c r="BG312" s="338" t="n">
        <f aca="false">SUM(BG313)</f>
        <v>1327.23</v>
      </c>
      <c r="BH312" s="338" t="n">
        <f aca="false">SUM(BH313)</f>
        <v>0</v>
      </c>
      <c r="BI312" s="338" t="n">
        <f aca="false">SUM(BI313)</f>
        <v>1300</v>
      </c>
      <c r="BJ312" s="338" t="n">
        <f aca="false">SUM(BJ313)</f>
        <v>0</v>
      </c>
      <c r="BK312" s="338"/>
      <c r="BL312" s="338"/>
      <c r="BM312" s="307" t="n">
        <f aca="false">SUM(BJ312/BI312*100)</f>
        <v>0</v>
      </c>
    </row>
    <row r="313" customFormat="false" ht="12.75" hidden="true" customHeight="false" outlineLevel="0" collapsed="false">
      <c r="A313" s="333"/>
      <c r="B313" s="334"/>
      <c r="C313" s="334"/>
      <c r="D313" s="334"/>
      <c r="E313" s="334"/>
      <c r="F313" s="334"/>
      <c r="G313" s="334"/>
      <c r="H313" s="334"/>
      <c r="I313" s="335" t="n">
        <v>38111</v>
      </c>
      <c r="J313" s="336" t="s">
        <v>769</v>
      </c>
      <c r="K313" s="337" t="n">
        <v>10000</v>
      </c>
      <c r="L313" s="337" t="n">
        <v>20000</v>
      </c>
      <c r="M313" s="337" t="n">
        <v>20000</v>
      </c>
      <c r="N313" s="337" t="n">
        <v>3000</v>
      </c>
      <c r="O313" s="337" t="n">
        <v>3000</v>
      </c>
      <c r="P313" s="337" t="n">
        <v>3000</v>
      </c>
      <c r="Q313" s="337" t="n">
        <v>3000</v>
      </c>
      <c r="R313" s="337"/>
      <c r="S313" s="337" t="n">
        <v>3000</v>
      </c>
      <c r="T313" s="337"/>
      <c r="U313" s="337"/>
      <c r="V313" s="306" t="n">
        <f aca="false">S313/P313*100</f>
        <v>100</v>
      </c>
      <c r="W313" s="337" t="n">
        <v>3000</v>
      </c>
      <c r="X313" s="337" t="n">
        <v>3000</v>
      </c>
      <c r="Y313" s="337" t="n">
        <v>3000</v>
      </c>
      <c r="Z313" s="337" t="n">
        <v>3000</v>
      </c>
      <c r="AA313" s="337" t="n">
        <v>22000</v>
      </c>
      <c r="AB313" s="337"/>
      <c r="AC313" s="337" t="n">
        <v>22000</v>
      </c>
      <c r="AD313" s="337" t="n">
        <v>22000</v>
      </c>
      <c r="AE313" s="337"/>
      <c r="AF313" s="337"/>
      <c r="AG313" s="340" t="n">
        <f aca="false">SUM(AD313+AE313-AF313)</f>
        <v>22000</v>
      </c>
      <c r="AH313" s="337" t="n">
        <v>10836.89</v>
      </c>
      <c r="AI313" s="337" t="n">
        <v>10000</v>
      </c>
      <c r="AJ313" s="338" t="n">
        <v>10000</v>
      </c>
      <c r="AK313" s="337" t="n">
        <v>10000</v>
      </c>
      <c r="AL313" s="337"/>
      <c r="AM313" s="337"/>
      <c r="AN313" s="338" t="n">
        <f aca="false">SUM(AK313+AL313-AM313)</f>
        <v>10000</v>
      </c>
      <c r="AO313" s="306" t="n">
        <f aca="false">SUM(AN313/$AN$2)</f>
        <v>1327.22808414626</v>
      </c>
      <c r="AP313" s="338" t="n">
        <v>10000</v>
      </c>
      <c r="AQ313" s="338"/>
      <c r="AR313" s="306" t="n">
        <f aca="false">SUM(AP313/$AN$2)</f>
        <v>1327.22808414626</v>
      </c>
      <c r="AS313" s="306"/>
      <c r="AT313" s="306"/>
      <c r="AU313" s="306"/>
      <c r="AV313" s="306"/>
      <c r="AW313" s="306" t="n">
        <f aca="false">SUM(AR313+AU313-AV313)</f>
        <v>1327.22808414626</v>
      </c>
      <c r="AX313" s="338" t="n">
        <v>1327.23</v>
      </c>
      <c r="AY313" s="338"/>
      <c r="AZ313" s="338"/>
      <c r="BA313" s="338"/>
      <c r="BB313" s="338"/>
      <c r="BC313" s="338"/>
      <c r="BD313" s="338" t="n">
        <f aca="false">SUM(AX313+AY313+AZ313+BA313+BB313+BC313)</f>
        <v>1327.23</v>
      </c>
      <c r="BE313" s="338" t="n">
        <f aca="false">SUM(AW313-BD313)</f>
        <v>-0.00191585373954695</v>
      </c>
      <c r="BF313" s="338" t="n">
        <f aca="false">SUM(BE313-AW313)</f>
        <v>-1327.23</v>
      </c>
      <c r="BG313" s="338" t="n">
        <v>1327.23</v>
      </c>
      <c r="BH313" s="338" t="n">
        <v>0</v>
      </c>
      <c r="BI313" s="338" t="n">
        <v>1300</v>
      </c>
      <c r="BJ313" s="338" t="n">
        <v>0</v>
      </c>
      <c r="BK313" s="338"/>
      <c r="BL313" s="338"/>
      <c r="BM313" s="307" t="n">
        <f aca="false">SUM(BJ313/BI313*100)</f>
        <v>0</v>
      </c>
    </row>
    <row r="314" customFormat="false" ht="12.75" hidden="true" customHeight="false" outlineLevel="0" collapsed="false">
      <c r="A314" s="308" t="s">
        <v>770</v>
      </c>
      <c r="B314" s="309"/>
      <c r="C314" s="309"/>
      <c r="D314" s="309"/>
      <c r="E314" s="309"/>
      <c r="F314" s="309"/>
      <c r="G314" s="309"/>
      <c r="H314" s="309"/>
      <c r="I314" s="310" t="s">
        <v>771</v>
      </c>
      <c r="J314" s="311" t="s">
        <v>772</v>
      </c>
      <c r="K314" s="312" t="e">
        <f aca="false">SUM(#REF!+K315+K327+K334+K341+K348+#REF!)</f>
        <v>#REF!</v>
      </c>
      <c r="L314" s="312" t="e">
        <f aca="false">SUM(#REF!+L315+L327+L334+L341+L348+#REF!)</f>
        <v>#REF!</v>
      </c>
      <c r="M314" s="312" t="e">
        <f aca="false">SUM(#REF!+M315+M327+M334+M341+M348+#REF!)</f>
        <v>#REF!</v>
      </c>
      <c r="N314" s="312" t="n">
        <f aca="false">SUM(N315+N327+N334+N341+N348)</f>
        <v>54000</v>
      </c>
      <c r="O314" s="312" t="n">
        <f aca="false">SUM(O315+O327+O334+O341+O348)</f>
        <v>54000</v>
      </c>
      <c r="P314" s="312" t="n">
        <f aca="false">SUM(P315+P327+P334+P341+P348)</f>
        <v>95000</v>
      </c>
      <c r="Q314" s="312" t="n">
        <f aca="false">SUM(Q315+Q327+Q334+Q341+Q348)</f>
        <v>95000</v>
      </c>
      <c r="R314" s="312" t="n">
        <f aca="false">SUM(R315+R327+R334+R341+R348)</f>
        <v>72200</v>
      </c>
      <c r="S314" s="312" t="n">
        <f aca="false">SUM(S315+S327+S334+S341+S348)</f>
        <v>110000</v>
      </c>
      <c r="T314" s="312" t="n">
        <f aca="false">SUM(T315+T327+T334+T341+T348)</f>
        <v>57200</v>
      </c>
      <c r="U314" s="312" t="n">
        <f aca="false">SUM(U315+U327+U334+U341+U348)</f>
        <v>0</v>
      </c>
      <c r="V314" s="312" t="e">
        <f aca="false">SUM(V315+V327+V334+V341+V348)</f>
        <v>#DIV/0!</v>
      </c>
      <c r="W314" s="312" t="n">
        <f aca="false">SUM(W315+W327+W334+W341+W348)</f>
        <v>135000</v>
      </c>
      <c r="X314" s="312" t="n">
        <f aca="false">SUM(X315+X327+X334+X341+X348)</f>
        <v>255000</v>
      </c>
      <c r="Y314" s="312" t="n">
        <f aca="false">SUM(Y315+Y327+Y334+Y341+Y348)</f>
        <v>245000</v>
      </c>
      <c r="Z314" s="312" t="n">
        <f aca="false">SUM(Z315+Z327+Z334+Z341+Z348)</f>
        <v>345000</v>
      </c>
      <c r="AA314" s="312" t="n">
        <f aca="false">SUM(AA315+AA327+AA334+AA341+AA348)</f>
        <v>329000</v>
      </c>
      <c r="AB314" s="312" t="n">
        <f aca="false">SUM(AB315+AB327+AB334+AB341+AB348)</f>
        <v>113000</v>
      </c>
      <c r="AC314" s="312" t="n">
        <f aca="false">SUM(AC315+AC327+AC334+AC341+AC348)</f>
        <v>439000</v>
      </c>
      <c r="AD314" s="312" t="n">
        <f aca="false">SUM(AD315+AD327+AD334+AD341+AD348)</f>
        <v>544000</v>
      </c>
      <c r="AE314" s="312" t="n">
        <f aca="false">SUM(AE315+AE327+AE334+AE341+AE348)</f>
        <v>0</v>
      </c>
      <c r="AF314" s="312" t="n">
        <f aca="false">SUM(AF315+AF327+AF334+AF341+AF348)</f>
        <v>0</v>
      </c>
      <c r="AG314" s="312" t="n">
        <f aca="false">SUM(AG315+AG327+AG334+AG341+AG348)</f>
        <v>556000</v>
      </c>
      <c r="AH314" s="312" t="n">
        <f aca="false">SUM(AH315+AH327+AH334+AH341+AH348)</f>
        <v>395155</v>
      </c>
      <c r="AI314" s="312" t="n">
        <f aca="false">SUM(AI315+AI327+AI334+AI341+AI348)</f>
        <v>462000</v>
      </c>
      <c r="AJ314" s="312" t="n">
        <f aca="false">SUM(AJ315+AJ327+AJ334+AJ341+AJ348)</f>
        <v>162500</v>
      </c>
      <c r="AK314" s="312" t="n">
        <f aca="false">SUM(AK315+AK327+AK334+AK341+AK348)</f>
        <v>588000</v>
      </c>
      <c r="AL314" s="312" t="n">
        <f aca="false">SUM(AL315+AL327+AL334+AL341+AL348)</f>
        <v>47000</v>
      </c>
      <c r="AM314" s="312" t="n">
        <f aca="false">SUM(AM315+AM327+AM334+AM341+AM348)</f>
        <v>0</v>
      </c>
      <c r="AN314" s="312" t="n">
        <f aca="false">SUM(AN315+AN327+AN334+AN341+AN348)</f>
        <v>635000</v>
      </c>
      <c r="AO314" s="306" t="n">
        <f aca="false">SUM(AN314/$AN$2)</f>
        <v>84278.9833432876</v>
      </c>
      <c r="AP314" s="312" t="n">
        <f aca="false">SUM(AP315+AP327+AP334+AP341+AP348)</f>
        <v>551000</v>
      </c>
      <c r="AQ314" s="312" t="n">
        <f aca="false">SUM(AQ315+AQ327+AQ334+AQ341+AQ348)</f>
        <v>0</v>
      </c>
      <c r="AR314" s="306" t="n">
        <f aca="false">SUM(AP314/$AN$2)</f>
        <v>73130.267436459</v>
      </c>
      <c r="AS314" s="306"/>
      <c r="AT314" s="306" t="n">
        <f aca="false">SUM(AT315+AT327+AT334+AT341+AT348)</f>
        <v>18608.38</v>
      </c>
      <c r="AU314" s="306" t="n">
        <f aca="false">SUM(AU315+AU327+AU334+AU341+AU348)</f>
        <v>0</v>
      </c>
      <c r="AV314" s="306" t="n">
        <f aca="false">SUM(AV315+AV327+AV334+AV341+AV348)</f>
        <v>0</v>
      </c>
      <c r="AW314" s="306" t="n">
        <f aca="false">SUM(AR314+AU314-AV314)</f>
        <v>73130.267436459</v>
      </c>
      <c r="AX314" s="338"/>
      <c r="AY314" s="338"/>
      <c r="AZ314" s="338"/>
      <c r="BA314" s="338"/>
      <c r="BB314" s="338"/>
      <c r="BC314" s="338"/>
      <c r="BD314" s="338" t="n">
        <f aca="false">SUM(AX314+AY314+AZ314+BA314+BB314+BC314)</f>
        <v>0</v>
      </c>
      <c r="BE314" s="338" t="n">
        <f aca="false">SUM(AW314-BD314)</f>
        <v>73130.267436459</v>
      </c>
      <c r="BF314" s="338" t="n">
        <f aca="false">SUM(BE314-AW314)</f>
        <v>0</v>
      </c>
      <c r="BG314" s="338" t="n">
        <f aca="false">SUM(BG315+BG327+BG334+BG341+BG348)</f>
        <v>34886.53</v>
      </c>
      <c r="BH314" s="338" t="n">
        <f aca="false">SUM(BH315+BH327+BH334+BH341+BH348)</f>
        <v>14838.06</v>
      </c>
      <c r="BI314" s="338" t="n">
        <f aca="false">SUM(BI315+BI327+BI334+BI341+BI348)</f>
        <v>59465</v>
      </c>
      <c r="BJ314" s="338" t="n">
        <f aca="false">SUM(BJ315+BJ327+BJ334+BJ341+BJ348)</f>
        <v>21921</v>
      </c>
      <c r="BK314" s="338" t="n">
        <f aca="false">SUM(BK315+BK327+BK334+BK341+BK348)</f>
        <v>46300</v>
      </c>
      <c r="BL314" s="338" t="n">
        <f aca="false">SUM(BL315+BL327+BL334+BL341+BL348)</f>
        <v>46800</v>
      </c>
      <c r="BM314" s="307" t="n">
        <f aca="false">SUM(BJ314/BI314*100)</f>
        <v>36.8637013369209</v>
      </c>
    </row>
    <row r="315" s="316" customFormat="true" ht="12.75" hidden="true" customHeight="false" outlineLevel="0" collapsed="false">
      <c r="A315" s="343" t="s">
        <v>773</v>
      </c>
      <c r="B315" s="334"/>
      <c r="C315" s="334"/>
      <c r="D315" s="334"/>
      <c r="E315" s="334"/>
      <c r="F315" s="334"/>
      <c r="G315" s="334"/>
      <c r="H315" s="334"/>
      <c r="I315" s="345" t="s">
        <v>533</v>
      </c>
      <c r="J315" s="346" t="s">
        <v>774</v>
      </c>
      <c r="K315" s="340" t="n">
        <f aca="false">SUM(K316)</f>
        <v>36000</v>
      </c>
      <c r="L315" s="340" t="n">
        <f aca="false">SUM(L316)</f>
        <v>20000</v>
      </c>
      <c r="M315" s="340" t="n">
        <f aca="false">SUM(M316)</f>
        <v>20000</v>
      </c>
      <c r="N315" s="340" t="n">
        <f aca="false">SUM(N316)</f>
        <v>13000</v>
      </c>
      <c r="O315" s="340" t="n">
        <f aca="false">SUM(O316)</f>
        <v>13000</v>
      </c>
      <c r="P315" s="340" t="n">
        <f aca="false">SUM(P316)</f>
        <v>25000</v>
      </c>
      <c r="Q315" s="340" t="n">
        <f aca="false">SUM(Q316)</f>
        <v>25000</v>
      </c>
      <c r="R315" s="340" t="n">
        <f aca="false">SUM(R316)</f>
        <v>20000</v>
      </c>
      <c r="S315" s="340" t="n">
        <f aca="false">SUM(S316)</f>
        <v>25000</v>
      </c>
      <c r="T315" s="340" t="n">
        <f aca="false">SUM(T316)</f>
        <v>13500</v>
      </c>
      <c r="U315" s="340" t="n">
        <f aca="false">SUM(U316)</f>
        <v>0</v>
      </c>
      <c r="V315" s="340" t="n">
        <f aca="false">SUM(V316)</f>
        <v>200</v>
      </c>
      <c r="W315" s="340" t="n">
        <f aca="false">SUM(W316)</f>
        <v>45000</v>
      </c>
      <c r="X315" s="340" t="n">
        <f aca="false">SUM(X316)</f>
        <v>45000</v>
      </c>
      <c r="Y315" s="340" t="n">
        <f aca="false">SUM(Y316)</f>
        <v>45000</v>
      </c>
      <c r="Z315" s="340" t="n">
        <f aca="false">SUM(Z316)</f>
        <v>65000</v>
      </c>
      <c r="AA315" s="340" t="n">
        <f aca="false">SUM(AA316)</f>
        <v>55000</v>
      </c>
      <c r="AB315" s="340" t="n">
        <f aca="false">SUM(AB316)</f>
        <v>9500</v>
      </c>
      <c r="AC315" s="340" t="n">
        <f aca="false">SUM(AC316)</f>
        <v>115000</v>
      </c>
      <c r="AD315" s="340" t="n">
        <f aca="false">SUM(AD316)</f>
        <v>220000</v>
      </c>
      <c r="AE315" s="340" t="n">
        <f aca="false">SUM(AE316)</f>
        <v>0</v>
      </c>
      <c r="AF315" s="340" t="n">
        <f aca="false">SUM(AF316)</f>
        <v>0</v>
      </c>
      <c r="AG315" s="340" t="n">
        <f aca="false">SUM(AG316)</f>
        <v>220000</v>
      </c>
      <c r="AH315" s="340" t="n">
        <f aca="false">SUM(AH316)</f>
        <v>211155</v>
      </c>
      <c r="AI315" s="340" t="n">
        <f aca="false">SUM(AI316)</f>
        <v>135000</v>
      </c>
      <c r="AJ315" s="340" t="n">
        <f aca="false">SUM(AJ316)</f>
        <v>12500</v>
      </c>
      <c r="AK315" s="340" t="n">
        <f aca="false">SUM(AK316)</f>
        <v>200000</v>
      </c>
      <c r="AL315" s="340" t="n">
        <f aca="false">SUM(AL316)</f>
        <v>0</v>
      </c>
      <c r="AM315" s="340" t="n">
        <f aca="false">SUM(AM316)</f>
        <v>0</v>
      </c>
      <c r="AN315" s="340" t="n">
        <f aca="false">SUM(AN316)</f>
        <v>200000</v>
      </c>
      <c r="AO315" s="337" t="n">
        <f aca="false">SUM(AN315/$AN$2)</f>
        <v>26544.5616829252</v>
      </c>
      <c r="AP315" s="340" t="n">
        <f aca="false">SUM(AP316)</f>
        <v>175000</v>
      </c>
      <c r="AQ315" s="340" t="n">
        <f aca="false">SUM(AQ316)</f>
        <v>0</v>
      </c>
      <c r="AR315" s="337" t="n">
        <f aca="false">SUM(AP315/$AN$2)</f>
        <v>23226.4914725596</v>
      </c>
      <c r="AS315" s="337"/>
      <c r="AT315" s="337" t="n">
        <f aca="false">SUM(AT316)</f>
        <v>0</v>
      </c>
      <c r="AU315" s="337" t="n">
        <f aca="false">SUM(AU316)</f>
        <v>0</v>
      </c>
      <c r="AV315" s="337" t="n">
        <f aca="false">SUM(AV316)</f>
        <v>0</v>
      </c>
      <c r="AW315" s="337" t="n">
        <f aca="false">SUM(AR315+AU315-AV315)</f>
        <v>23226.4914725596</v>
      </c>
      <c r="AX315" s="314"/>
      <c r="AY315" s="314"/>
      <c r="AZ315" s="314"/>
      <c r="BA315" s="314"/>
      <c r="BB315" s="314"/>
      <c r="BC315" s="314"/>
      <c r="BD315" s="314" t="n">
        <f aca="false">SUM(AX315+AY315+AZ315+BA315+BB315+BC315)</f>
        <v>0</v>
      </c>
      <c r="BE315" s="314" t="n">
        <f aca="false">SUM(AW315-BD315)</f>
        <v>23226.4914725596</v>
      </c>
      <c r="BF315" s="314" t="n">
        <f aca="false">SUM(BE315-AW315)</f>
        <v>0</v>
      </c>
      <c r="BG315" s="314" t="n">
        <f aca="false">SUM(BG320)</f>
        <v>4000</v>
      </c>
      <c r="BH315" s="314" t="n">
        <f aca="false">SUM(BH316)</f>
        <v>0</v>
      </c>
      <c r="BI315" s="314" t="n">
        <f aca="false">SUM(BI320)</f>
        <v>13400</v>
      </c>
      <c r="BJ315" s="314" t="n">
        <f aca="false">SUM(BJ320)</f>
        <v>700</v>
      </c>
      <c r="BK315" s="314" t="n">
        <f aca="false">SUM(BK320)</f>
        <v>0</v>
      </c>
      <c r="BL315" s="314" t="n">
        <f aca="false">SUM(BL320)</f>
        <v>0</v>
      </c>
      <c r="BM315" s="347" t="n">
        <f aca="false">SUM(BJ315/BI315*100)</f>
        <v>5.22388059701493</v>
      </c>
      <c r="BN315" s="315"/>
      <c r="BO315" s="315"/>
      <c r="BP315" s="315"/>
      <c r="BQ315" s="315"/>
      <c r="BR315" s="315"/>
    </row>
    <row r="316" s="316" customFormat="true" ht="12.75" hidden="true" customHeight="false" outlineLevel="0" collapsed="false">
      <c r="A316" s="343"/>
      <c r="B316" s="334"/>
      <c r="C316" s="334"/>
      <c r="D316" s="334"/>
      <c r="E316" s="334"/>
      <c r="F316" s="334"/>
      <c r="G316" s="334"/>
      <c r="H316" s="334"/>
      <c r="I316" s="345" t="s">
        <v>775</v>
      </c>
      <c r="J316" s="346"/>
      <c r="K316" s="340" t="n">
        <f aca="false">SUM(K320)</f>
        <v>36000</v>
      </c>
      <c r="L316" s="340" t="n">
        <f aca="false">SUM(L320)</f>
        <v>20000</v>
      </c>
      <c r="M316" s="340" t="n">
        <f aca="false">SUM(M320)</f>
        <v>20000</v>
      </c>
      <c r="N316" s="340" t="n">
        <f aca="false">SUM(N320)</f>
        <v>13000</v>
      </c>
      <c r="O316" s="340" t="n">
        <f aca="false">SUM(O320)</f>
        <v>13000</v>
      </c>
      <c r="P316" s="340" t="n">
        <f aca="false">SUM(P320)</f>
        <v>25000</v>
      </c>
      <c r="Q316" s="340" t="n">
        <f aca="false">SUM(Q320)</f>
        <v>25000</v>
      </c>
      <c r="R316" s="340" t="n">
        <f aca="false">SUM(R320)</f>
        <v>20000</v>
      </c>
      <c r="S316" s="340" t="n">
        <f aca="false">SUM(S320)</f>
        <v>25000</v>
      </c>
      <c r="T316" s="340" t="n">
        <f aca="false">SUM(T320)</f>
        <v>13500</v>
      </c>
      <c r="U316" s="340" t="n">
        <f aca="false">SUM(U320)</f>
        <v>0</v>
      </c>
      <c r="V316" s="340" t="n">
        <f aca="false">SUM(V320)</f>
        <v>200</v>
      </c>
      <c r="W316" s="340" t="n">
        <f aca="false">SUM(W320)</f>
        <v>45000</v>
      </c>
      <c r="X316" s="340" t="n">
        <f aca="false">SUM(X320)</f>
        <v>45000</v>
      </c>
      <c r="Y316" s="340" t="n">
        <f aca="false">SUM(Y320)</f>
        <v>45000</v>
      </c>
      <c r="Z316" s="340" t="n">
        <f aca="false">SUM(Z320)</f>
        <v>65000</v>
      </c>
      <c r="AA316" s="340" t="n">
        <f aca="false">SUM(AA320)</f>
        <v>55000</v>
      </c>
      <c r="AB316" s="340" t="n">
        <f aca="false">SUM(AB320)</f>
        <v>9500</v>
      </c>
      <c r="AC316" s="340" t="n">
        <f aca="false">SUM(AC320)</f>
        <v>115000</v>
      </c>
      <c r="AD316" s="340" t="n">
        <f aca="false">SUM(AD320)</f>
        <v>220000</v>
      </c>
      <c r="AE316" s="340" t="n">
        <f aca="false">SUM(AE320)</f>
        <v>0</v>
      </c>
      <c r="AF316" s="340" t="n">
        <f aca="false">SUM(AF320)</f>
        <v>0</v>
      </c>
      <c r="AG316" s="340" t="n">
        <f aca="false">SUM(AG320)</f>
        <v>220000</v>
      </c>
      <c r="AH316" s="340" t="n">
        <f aca="false">SUM(AH320)</f>
        <v>211155</v>
      </c>
      <c r="AI316" s="340" t="n">
        <f aca="false">SUM(AI320)</f>
        <v>135000</v>
      </c>
      <c r="AJ316" s="340" t="n">
        <f aca="false">SUM(AJ320)</f>
        <v>12500</v>
      </c>
      <c r="AK316" s="340" t="n">
        <f aca="false">SUM(AK320)</f>
        <v>200000</v>
      </c>
      <c r="AL316" s="340" t="n">
        <f aca="false">SUM(AL320)</f>
        <v>0</v>
      </c>
      <c r="AM316" s="340" t="n">
        <f aca="false">SUM(AM320)</f>
        <v>0</v>
      </c>
      <c r="AN316" s="340" t="n">
        <f aca="false">SUM(AN320)</f>
        <v>200000</v>
      </c>
      <c r="AO316" s="337" t="n">
        <f aca="false">SUM(AN316/$AN$2)</f>
        <v>26544.5616829252</v>
      </c>
      <c r="AP316" s="340" t="n">
        <f aca="false">SUM(AP320)</f>
        <v>175000</v>
      </c>
      <c r="AQ316" s="340" t="n">
        <f aca="false">SUM(AQ320)</f>
        <v>0</v>
      </c>
      <c r="AR316" s="337" t="n">
        <f aca="false">SUM(AP316/$AN$2)</f>
        <v>23226.4914725596</v>
      </c>
      <c r="AS316" s="337"/>
      <c r="AT316" s="337" t="n">
        <f aca="false">SUM(AT320)</f>
        <v>0</v>
      </c>
      <c r="AU316" s="337" t="n">
        <f aca="false">SUM(AU320)</f>
        <v>0</v>
      </c>
      <c r="AV316" s="337" t="n">
        <f aca="false">SUM(AV320)</f>
        <v>0</v>
      </c>
      <c r="AW316" s="337" t="n">
        <f aca="false">SUM(AR316+AU316-AV316)</f>
        <v>23226.4914725596</v>
      </c>
      <c r="AX316" s="314"/>
      <c r="AY316" s="314"/>
      <c r="AZ316" s="314"/>
      <c r="BA316" s="314"/>
      <c r="BB316" s="314"/>
      <c r="BC316" s="314"/>
      <c r="BD316" s="314" t="n">
        <f aca="false">SUM(AX316+AY316+AZ316+BA316+BB316+BC316)</f>
        <v>0</v>
      </c>
      <c r="BE316" s="314" t="n">
        <f aca="false">SUM(AW316-BD316)</f>
        <v>23226.4914725596</v>
      </c>
      <c r="BF316" s="314" t="n">
        <f aca="false">SUM(BE316-AW316)</f>
        <v>0</v>
      </c>
      <c r="BG316" s="314"/>
      <c r="BH316" s="314" t="n">
        <f aca="false">SUM(BH320)</f>
        <v>0</v>
      </c>
      <c r="BI316" s="314" t="n">
        <f aca="false">SUM(BI317:BI319)</f>
        <v>13400</v>
      </c>
      <c r="BJ316" s="314" t="n">
        <f aca="false">SUM(BJ317:BJ319)</f>
        <v>700</v>
      </c>
      <c r="BK316" s="314" t="n">
        <f aca="false">SUM(BK317:BK319)</f>
        <v>14000</v>
      </c>
      <c r="BL316" s="314" t="n">
        <f aca="false">SUM(BL317:BL319)</f>
        <v>15000</v>
      </c>
      <c r="BM316" s="347" t="n">
        <f aca="false">SUM(BJ316/BI316*100)</f>
        <v>5.22388059701493</v>
      </c>
      <c r="BN316" s="315"/>
      <c r="BO316" s="315"/>
      <c r="BP316" s="315"/>
      <c r="BQ316" s="315"/>
      <c r="BR316" s="315"/>
    </row>
    <row r="317" customFormat="false" ht="12.75" hidden="true" customHeight="false" outlineLevel="0" collapsed="false">
      <c r="A317" s="343"/>
      <c r="B317" s="334" t="s">
        <v>537</v>
      </c>
      <c r="C317" s="334"/>
      <c r="D317" s="334"/>
      <c r="E317" s="334"/>
      <c r="F317" s="334"/>
      <c r="G317" s="334"/>
      <c r="H317" s="334"/>
      <c r="I317" s="335" t="s">
        <v>538</v>
      </c>
      <c r="J317" s="336" t="s">
        <v>75</v>
      </c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/>
      <c r="W317" s="312"/>
      <c r="X317" s="312"/>
      <c r="Y317" s="312"/>
      <c r="Z317" s="312"/>
      <c r="AA317" s="312"/>
      <c r="AB317" s="312"/>
      <c r="AC317" s="312"/>
      <c r="AD317" s="312"/>
      <c r="AE317" s="312"/>
      <c r="AF317" s="312"/>
      <c r="AG317" s="312"/>
      <c r="AH317" s="312"/>
      <c r="AI317" s="312"/>
      <c r="AJ317" s="312"/>
      <c r="AK317" s="312"/>
      <c r="AL317" s="312"/>
      <c r="AM317" s="312"/>
      <c r="AN317" s="312"/>
      <c r="AO317" s="306"/>
      <c r="AP317" s="312"/>
      <c r="AQ317" s="312"/>
      <c r="AR317" s="306"/>
      <c r="AS317" s="306"/>
      <c r="AT317" s="306"/>
      <c r="AU317" s="306"/>
      <c r="AV317" s="306"/>
      <c r="AW317" s="306"/>
      <c r="AX317" s="338"/>
      <c r="AY317" s="338"/>
      <c r="AZ317" s="338"/>
      <c r="BA317" s="338"/>
      <c r="BB317" s="338"/>
      <c r="BC317" s="338"/>
      <c r="BD317" s="338"/>
      <c r="BE317" s="338"/>
      <c r="BF317" s="338"/>
      <c r="BG317" s="338"/>
      <c r="BH317" s="338" t="n">
        <v>11790</v>
      </c>
      <c r="BI317" s="338" t="n">
        <v>11790</v>
      </c>
      <c r="BJ317" s="338" t="n">
        <v>700</v>
      </c>
      <c r="BK317" s="338" t="n">
        <v>14000</v>
      </c>
      <c r="BL317" s="338" t="n">
        <v>15000</v>
      </c>
      <c r="BM317" s="307" t="n">
        <f aca="false">SUM(BJ317/BI317*100)</f>
        <v>5.93723494486853</v>
      </c>
    </row>
    <row r="318" customFormat="false" ht="12.75" hidden="true" customHeight="false" outlineLevel="0" collapsed="false">
      <c r="A318" s="343"/>
      <c r="B318" s="334" t="s">
        <v>554</v>
      </c>
      <c r="C318" s="334"/>
      <c r="D318" s="334"/>
      <c r="E318" s="334"/>
      <c r="F318" s="334"/>
      <c r="G318" s="334"/>
      <c r="H318" s="334"/>
      <c r="I318" s="339" t="s">
        <v>555</v>
      </c>
      <c r="J318" s="336" t="s">
        <v>39</v>
      </c>
      <c r="K318" s="312"/>
      <c r="L318" s="312"/>
      <c r="M318" s="312"/>
      <c r="N318" s="312"/>
      <c r="O318" s="312"/>
      <c r="P318" s="312"/>
      <c r="Q318" s="312"/>
      <c r="R318" s="312"/>
      <c r="S318" s="312"/>
      <c r="T318" s="312"/>
      <c r="U318" s="312"/>
      <c r="V318" s="312"/>
      <c r="W318" s="312"/>
      <c r="X318" s="312"/>
      <c r="Y318" s="312"/>
      <c r="Z318" s="312"/>
      <c r="AA318" s="312"/>
      <c r="AB318" s="312"/>
      <c r="AC318" s="312"/>
      <c r="AD318" s="312"/>
      <c r="AE318" s="312"/>
      <c r="AF318" s="312"/>
      <c r="AG318" s="312"/>
      <c r="AH318" s="312"/>
      <c r="AI318" s="312"/>
      <c r="AJ318" s="312"/>
      <c r="AK318" s="312"/>
      <c r="AL318" s="312"/>
      <c r="AM318" s="312"/>
      <c r="AN318" s="312"/>
      <c r="AO318" s="306" t="n">
        <f aca="false">SUM(AN318/$AN$2)</f>
        <v>0</v>
      </c>
      <c r="AP318" s="312" t="n">
        <v>25000</v>
      </c>
      <c r="AQ318" s="312"/>
      <c r="AR318" s="306" t="n">
        <f aca="false">SUM(AP318/$AN$2)</f>
        <v>3318.07021036565</v>
      </c>
      <c r="AS318" s="306"/>
      <c r="AT318" s="306" t="n">
        <v>25000</v>
      </c>
      <c r="AU318" s="306"/>
      <c r="AV318" s="306"/>
      <c r="AW318" s="306" t="n">
        <f aca="false">SUM(AR318+AU318-AV318)</f>
        <v>3318.07021036565</v>
      </c>
      <c r="AX318" s="338"/>
      <c r="AY318" s="338"/>
      <c r="AZ318" s="338"/>
      <c r="BA318" s="338"/>
      <c r="BB318" s="338"/>
      <c r="BC318" s="338"/>
      <c r="BD318" s="338" t="n">
        <f aca="false">SUM(AX318+AY318+AZ318+BA318+BB318+BC318)</f>
        <v>0</v>
      </c>
      <c r="BE318" s="338" t="n">
        <f aca="false">SUM(AW318-BD318)</f>
        <v>3318.07021036565</v>
      </c>
      <c r="BF318" s="338" t="n">
        <f aca="false">SUM(BE318-AW318)</f>
        <v>0</v>
      </c>
      <c r="BG318" s="338"/>
      <c r="BH318" s="338" t="n">
        <v>1610</v>
      </c>
      <c r="BI318" s="338" t="n">
        <v>1610</v>
      </c>
      <c r="BJ318" s="338"/>
      <c r="BK318" s="338"/>
      <c r="BL318" s="338"/>
      <c r="BM318" s="307" t="n">
        <f aca="false">SUM(BJ318/BI318*100)</f>
        <v>0</v>
      </c>
    </row>
    <row r="319" customFormat="false" ht="12.75" hidden="true" customHeight="false" outlineLevel="0" collapsed="false">
      <c r="A319" s="343"/>
      <c r="B319" s="334" t="s">
        <v>554</v>
      </c>
      <c r="C319" s="334"/>
      <c r="D319" s="334"/>
      <c r="E319" s="334"/>
      <c r="F319" s="334"/>
      <c r="G319" s="334"/>
      <c r="H319" s="334"/>
      <c r="I319" s="335" t="s">
        <v>560</v>
      </c>
      <c r="J319" s="336" t="s">
        <v>561</v>
      </c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/>
      <c r="W319" s="312"/>
      <c r="X319" s="312"/>
      <c r="Y319" s="312"/>
      <c r="Z319" s="312"/>
      <c r="AA319" s="312"/>
      <c r="AB319" s="312"/>
      <c r="AC319" s="312"/>
      <c r="AD319" s="312"/>
      <c r="AE319" s="312"/>
      <c r="AF319" s="312"/>
      <c r="AG319" s="312"/>
      <c r="AH319" s="312"/>
      <c r="AI319" s="312"/>
      <c r="AJ319" s="312"/>
      <c r="AK319" s="312"/>
      <c r="AL319" s="312"/>
      <c r="AM319" s="312"/>
      <c r="AN319" s="312"/>
      <c r="AO319" s="306" t="n">
        <f aca="false">SUM(AN319/$AN$2)</f>
        <v>0</v>
      </c>
      <c r="AP319" s="312" t="n">
        <v>150000</v>
      </c>
      <c r="AQ319" s="312"/>
      <c r="AR319" s="306" t="n">
        <f aca="false">SUM(AP319/$AN$2)</f>
        <v>19908.4212621939</v>
      </c>
      <c r="AS319" s="306"/>
      <c r="AT319" s="306" t="n">
        <v>150000</v>
      </c>
      <c r="AU319" s="306"/>
      <c r="AV319" s="306"/>
      <c r="AW319" s="306" t="n">
        <f aca="false">SUM(AR319+AU319-AV319)</f>
        <v>19908.4212621939</v>
      </c>
      <c r="AX319" s="338"/>
      <c r="AY319" s="338"/>
      <c r="AZ319" s="338"/>
      <c r="BA319" s="338"/>
      <c r="BB319" s="338"/>
      <c r="BC319" s="338"/>
      <c r="BD319" s="338" t="n">
        <f aca="false">SUM(AX319+AY319+AZ319+BA319+BB319+BC319)</f>
        <v>0</v>
      </c>
      <c r="BE319" s="338" t="n">
        <f aca="false">SUM(AW319-BD319)</f>
        <v>19908.4212621939</v>
      </c>
      <c r="BF319" s="338" t="n">
        <f aca="false">SUM(BE319-AW319)</f>
        <v>0</v>
      </c>
      <c r="BG319" s="338"/>
      <c r="BH319" s="338" t="n">
        <v>0</v>
      </c>
      <c r="BI319" s="338" t="n">
        <v>0</v>
      </c>
      <c r="BJ319" s="338"/>
      <c r="BK319" s="338"/>
      <c r="BL319" s="338"/>
      <c r="BM319" s="307" t="n">
        <v>0</v>
      </c>
    </row>
    <row r="320" customFormat="false" ht="12.75" hidden="true" customHeight="false" outlineLevel="0" collapsed="false">
      <c r="A320" s="302"/>
      <c r="B320" s="303"/>
      <c r="C320" s="303"/>
      <c r="D320" s="303"/>
      <c r="E320" s="303"/>
      <c r="F320" s="303"/>
      <c r="G320" s="303"/>
      <c r="H320" s="303"/>
      <c r="I320" s="304" t="n">
        <v>3</v>
      </c>
      <c r="J320" s="305" t="s">
        <v>234</v>
      </c>
      <c r="K320" s="312" t="n">
        <f aca="false">SUM(K321)</f>
        <v>36000</v>
      </c>
      <c r="L320" s="312" t="n">
        <f aca="false">SUM(L321)</f>
        <v>20000</v>
      </c>
      <c r="M320" s="312" t="n">
        <f aca="false">SUM(M321)</f>
        <v>20000</v>
      </c>
      <c r="N320" s="312" t="n">
        <f aca="false">SUM(N321)</f>
        <v>13000</v>
      </c>
      <c r="O320" s="312" t="n">
        <f aca="false">SUM(O321)</f>
        <v>13000</v>
      </c>
      <c r="P320" s="312" t="n">
        <f aca="false">SUM(P321)</f>
        <v>25000</v>
      </c>
      <c r="Q320" s="312" t="n">
        <f aca="false">SUM(Q321)</f>
        <v>25000</v>
      </c>
      <c r="R320" s="312" t="n">
        <f aca="false">SUM(R321)</f>
        <v>20000</v>
      </c>
      <c r="S320" s="312" t="n">
        <f aca="false">SUM(S321)</f>
        <v>25000</v>
      </c>
      <c r="T320" s="312" t="n">
        <f aca="false">SUM(T321)</f>
        <v>13500</v>
      </c>
      <c r="U320" s="312" t="n">
        <f aca="false">SUM(U321)</f>
        <v>0</v>
      </c>
      <c r="V320" s="312" t="n">
        <f aca="false">SUM(V321)</f>
        <v>200</v>
      </c>
      <c r="W320" s="312" t="n">
        <f aca="false">SUM(W321)</f>
        <v>45000</v>
      </c>
      <c r="X320" s="312" t="n">
        <f aca="false">SUM(X321)</f>
        <v>45000</v>
      </c>
      <c r="Y320" s="312" t="n">
        <f aca="false">SUM(Y321)</f>
        <v>45000</v>
      </c>
      <c r="Z320" s="312" t="n">
        <f aca="false">SUM(Z321)</f>
        <v>65000</v>
      </c>
      <c r="AA320" s="312" t="n">
        <f aca="false">SUM(AA321)</f>
        <v>55000</v>
      </c>
      <c r="AB320" s="312" t="n">
        <f aca="false">SUM(AB321)</f>
        <v>9500</v>
      </c>
      <c r="AC320" s="312" t="n">
        <f aca="false">SUM(AC321)</f>
        <v>115000</v>
      </c>
      <c r="AD320" s="312" t="n">
        <f aca="false">SUM(AD321)</f>
        <v>220000</v>
      </c>
      <c r="AE320" s="312" t="n">
        <f aca="false">SUM(AE321)</f>
        <v>0</v>
      </c>
      <c r="AF320" s="312" t="n">
        <f aca="false">SUM(AF321)</f>
        <v>0</v>
      </c>
      <c r="AG320" s="312" t="n">
        <f aca="false">SUM(AG321)</f>
        <v>220000</v>
      </c>
      <c r="AH320" s="312" t="n">
        <f aca="false">SUM(AH321)</f>
        <v>211155</v>
      </c>
      <c r="AI320" s="312" t="n">
        <f aca="false">SUM(AI321)</f>
        <v>135000</v>
      </c>
      <c r="AJ320" s="312" t="n">
        <f aca="false">SUM(AJ321)</f>
        <v>12500</v>
      </c>
      <c r="AK320" s="312" t="n">
        <f aca="false">SUM(AK321)</f>
        <v>200000</v>
      </c>
      <c r="AL320" s="312" t="n">
        <f aca="false">SUM(AL321)</f>
        <v>0</v>
      </c>
      <c r="AM320" s="312" t="n">
        <f aca="false">SUM(AM321)</f>
        <v>0</v>
      </c>
      <c r="AN320" s="312" t="n">
        <f aca="false">SUM(AN321)</f>
        <v>200000</v>
      </c>
      <c r="AO320" s="306" t="n">
        <f aca="false">SUM(AN320/$AN$2)</f>
        <v>26544.5616829252</v>
      </c>
      <c r="AP320" s="312" t="n">
        <f aca="false">SUM(AP321)</f>
        <v>175000</v>
      </c>
      <c r="AQ320" s="312" t="n">
        <f aca="false">SUM(AQ321)</f>
        <v>0</v>
      </c>
      <c r="AR320" s="306" t="n">
        <f aca="false">SUM(AP320/$AN$2)</f>
        <v>23226.4914725596</v>
      </c>
      <c r="AS320" s="306"/>
      <c r="AT320" s="306" t="n">
        <f aca="false">SUM(AT321)</f>
        <v>0</v>
      </c>
      <c r="AU320" s="306" t="n">
        <f aca="false">SUM(AU321)</f>
        <v>0</v>
      </c>
      <c r="AV320" s="306" t="n">
        <f aca="false">SUM(AV321)</f>
        <v>0</v>
      </c>
      <c r="AW320" s="306" t="n">
        <f aca="false">SUM(AR320+AU320-AV320)</f>
        <v>23226.4914725596</v>
      </c>
      <c r="AX320" s="338"/>
      <c r="AY320" s="338"/>
      <c r="AZ320" s="338"/>
      <c r="BA320" s="338"/>
      <c r="BB320" s="338"/>
      <c r="BC320" s="338"/>
      <c r="BD320" s="338" t="n">
        <f aca="false">SUM(AX320+AY320+AZ320+BA320+BB320+BC320)</f>
        <v>0</v>
      </c>
      <c r="BE320" s="338" t="n">
        <f aca="false">SUM(AW320-BD320)</f>
        <v>23226.4914725596</v>
      </c>
      <c r="BF320" s="338" t="n">
        <f aca="false">SUM(BE320-AW320)</f>
        <v>0</v>
      </c>
      <c r="BG320" s="338" t="n">
        <f aca="false">SUM(BG321)</f>
        <v>4000</v>
      </c>
      <c r="BH320" s="338" t="n">
        <f aca="false">SUM(BH321)</f>
        <v>0</v>
      </c>
      <c r="BI320" s="338" t="n">
        <f aca="false">SUM(BI321)</f>
        <v>13400</v>
      </c>
      <c r="BJ320" s="338" t="n">
        <f aca="false">SUM(BJ321)</f>
        <v>700</v>
      </c>
      <c r="BK320" s="338" t="n">
        <f aca="false">SUM(BK321)</f>
        <v>0</v>
      </c>
      <c r="BL320" s="338" t="n">
        <f aca="false">SUM(BL321)</f>
        <v>0</v>
      </c>
      <c r="BM320" s="307" t="n">
        <f aca="false">SUM(BJ320/BI320*100)</f>
        <v>5.22388059701493</v>
      </c>
    </row>
    <row r="321" customFormat="false" ht="12.75" hidden="true" customHeight="false" outlineLevel="0" collapsed="false">
      <c r="A321" s="302"/>
      <c r="B321" s="303" t="s">
        <v>776</v>
      </c>
      <c r="C321" s="303"/>
      <c r="D321" s="303"/>
      <c r="E321" s="303"/>
      <c r="F321" s="303"/>
      <c r="G321" s="303"/>
      <c r="H321" s="303"/>
      <c r="I321" s="304" t="n">
        <v>38</v>
      </c>
      <c r="J321" s="305" t="s">
        <v>383</v>
      </c>
      <c r="K321" s="312" t="n">
        <f aca="false">SUM(K322)</f>
        <v>36000</v>
      </c>
      <c r="L321" s="312" t="n">
        <f aca="false">SUM(L322)</f>
        <v>20000</v>
      </c>
      <c r="M321" s="312" t="n">
        <f aca="false">SUM(M322)</f>
        <v>20000</v>
      </c>
      <c r="N321" s="312" t="n">
        <f aca="false">SUM(N322+N325)</f>
        <v>13000</v>
      </c>
      <c r="O321" s="312" t="n">
        <f aca="false">SUM(O322+O325)</f>
        <v>13000</v>
      </c>
      <c r="P321" s="312" t="n">
        <f aca="false">SUM(P322+P325)</f>
        <v>25000</v>
      </c>
      <c r="Q321" s="312" t="n">
        <f aca="false">SUM(Q322+Q325)</f>
        <v>25000</v>
      </c>
      <c r="R321" s="312" t="n">
        <f aca="false">SUM(R322+R325)</f>
        <v>20000</v>
      </c>
      <c r="S321" s="312" t="n">
        <f aca="false">SUM(S322+S325)</f>
        <v>25000</v>
      </c>
      <c r="T321" s="312" t="n">
        <f aca="false">SUM(T322+T325)</f>
        <v>13500</v>
      </c>
      <c r="U321" s="312" t="n">
        <f aca="false">SUM(U322+U325)</f>
        <v>0</v>
      </c>
      <c r="V321" s="312" t="n">
        <f aca="false">SUM(V322+V325)</f>
        <v>200</v>
      </c>
      <c r="W321" s="312" t="n">
        <f aca="false">SUM(W322+W325)</f>
        <v>45000</v>
      </c>
      <c r="X321" s="312" t="n">
        <f aca="false">SUM(X322+X325)</f>
        <v>45000</v>
      </c>
      <c r="Y321" s="312" t="n">
        <f aca="false">SUM(Y322+Y325)</f>
        <v>45000</v>
      </c>
      <c r="Z321" s="312" t="n">
        <f aca="false">SUM(Z322+Z325)</f>
        <v>65000</v>
      </c>
      <c r="AA321" s="312" t="n">
        <f aca="false">SUM(AA322+AA325)</f>
        <v>55000</v>
      </c>
      <c r="AB321" s="312" t="n">
        <f aca="false">SUM(AB322+AB325)</f>
        <v>9500</v>
      </c>
      <c r="AC321" s="312" t="n">
        <f aca="false">SUM(AC322+AC325)</f>
        <v>115000</v>
      </c>
      <c r="AD321" s="312" t="n">
        <f aca="false">SUM(AD322+AD325)</f>
        <v>220000</v>
      </c>
      <c r="AE321" s="312" t="n">
        <f aca="false">SUM(AE322+AE325)</f>
        <v>0</v>
      </c>
      <c r="AF321" s="312" t="n">
        <f aca="false">SUM(AF322+AF325)</f>
        <v>0</v>
      </c>
      <c r="AG321" s="312" t="n">
        <f aca="false">SUM(AG322+AG325)</f>
        <v>220000</v>
      </c>
      <c r="AH321" s="312" t="n">
        <f aca="false">SUM(AH322+AH325)</f>
        <v>211155</v>
      </c>
      <c r="AI321" s="312" t="n">
        <f aca="false">SUM(AI322+AI325)</f>
        <v>135000</v>
      </c>
      <c r="AJ321" s="312" t="n">
        <f aca="false">SUM(AJ322+AJ325)</f>
        <v>12500</v>
      </c>
      <c r="AK321" s="312" t="n">
        <f aca="false">SUM(AK322+AK325)</f>
        <v>200000</v>
      </c>
      <c r="AL321" s="312" t="n">
        <f aca="false">SUM(AL322+AL325)</f>
        <v>0</v>
      </c>
      <c r="AM321" s="312" t="n">
        <f aca="false">SUM(AM322+AM325)</f>
        <v>0</v>
      </c>
      <c r="AN321" s="312" t="n">
        <f aca="false">SUM(AN322+AN325)</f>
        <v>200000</v>
      </c>
      <c r="AO321" s="306" t="n">
        <f aca="false">SUM(AN321/$AN$2)</f>
        <v>26544.5616829252</v>
      </c>
      <c r="AP321" s="312" t="n">
        <f aca="false">SUM(AP322+AP325)</f>
        <v>175000</v>
      </c>
      <c r="AQ321" s="312"/>
      <c r="AR321" s="306" t="n">
        <f aca="false">SUM(AP321/$AN$2)</f>
        <v>23226.4914725596</v>
      </c>
      <c r="AS321" s="306"/>
      <c r="AT321" s="306" t="n">
        <f aca="false">SUM(AT322+AT325)</f>
        <v>0</v>
      </c>
      <c r="AU321" s="306" t="n">
        <f aca="false">SUM(AU322+AU325)</f>
        <v>0</v>
      </c>
      <c r="AV321" s="306" t="n">
        <f aca="false">SUM(AV322+AV325)</f>
        <v>0</v>
      </c>
      <c r="AW321" s="306" t="n">
        <f aca="false">SUM(AR321+AU321-AV321)</f>
        <v>23226.4914725596</v>
      </c>
      <c r="AX321" s="338"/>
      <c r="AY321" s="338"/>
      <c r="AZ321" s="338"/>
      <c r="BA321" s="338"/>
      <c r="BB321" s="338"/>
      <c r="BC321" s="338"/>
      <c r="BD321" s="338" t="n">
        <f aca="false">SUM(AX321+AY321+AZ321+BA321+BB321+BC321)</f>
        <v>0</v>
      </c>
      <c r="BE321" s="338" t="n">
        <f aca="false">SUM(AW321-BD321)</f>
        <v>23226.4914725596</v>
      </c>
      <c r="BF321" s="338" t="n">
        <f aca="false">SUM(BE321-AW321)</f>
        <v>0</v>
      </c>
      <c r="BG321" s="338" t="n">
        <f aca="false">SUM(BG322+BG325)</f>
        <v>4000</v>
      </c>
      <c r="BH321" s="338" t="n">
        <f aca="false">SUM(BH322+BH325)</f>
        <v>0</v>
      </c>
      <c r="BI321" s="338" t="n">
        <f aca="false">SUM(BI322+BI325)</f>
        <v>13400</v>
      </c>
      <c r="BJ321" s="338" t="n">
        <f aca="false">SUM(BJ322+BJ325)</f>
        <v>700</v>
      </c>
      <c r="BK321" s="338" t="n">
        <f aca="false">SUM(BK322+BK325)</f>
        <v>0</v>
      </c>
      <c r="BL321" s="338" t="n">
        <f aca="false">SUM(BL322+BL325)</f>
        <v>0</v>
      </c>
      <c r="BM321" s="307" t="n">
        <f aca="false">SUM(BJ321/BI321*100)</f>
        <v>5.22388059701493</v>
      </c>
    </row>
    <row r="322" customFormat="false" ht="12.75" hidden="true" customHeight="false" outlineLevel="0" collapsed="false">
      <c r="A322" s="343"/>
      <c r="B322" s="334"/>
      <c r="C322" s="334"/>
      <c r="D322" s="334"/>
      <c r="E322" s="334"/>
      <c r="F322" s="334"/>
      <c r="G322" s="334"/>
      <c r="H322" s="334"/>
      <c r="I322" s="335" t="n">
        <v>381</v>
      </c>
      <c r="J322" s="336" t="s">
        <v>197</v>
      </c>
      <c r="K322" s="312" t="n">
        <f aca="false">SUM(K323)</f>
        <v>36000</v>
      </c>
      <c r="L322" s="312" t="n">
        <f aca="false">SUM(L323)</f>
        <v>20000</v>
      </c>
      <c r="M322" s="312" t="n">
        <f aca="false">SUM(M323)</f>
        <v>20000</v>
      </c>
      <c r="N322" s="340" t="n">
        <f aca="false">SUM(N323)</f>
        <v>3000</v>
      </c>
      <c r="O322" s="340" t="n">
        <f aca="false">SUM(O323)</f>
        <v>3000</v>
      </c>
      <c r="P322" s="340" t="n">
        <f aca="false">SUM(P323)</f>
        <v>5000</v>
      </c>
      <c r="Q322" s="340" t="n">
        <f aca="false">SUM(Q323)</f>
        <v>5000</v>
      </c>
      <c r="R322" s="340" t="n">
        <f aca="false">SUM(R323)</f>
        <v>20000</v>
      </c>
      <c r="S322" s="340" t="n">
        <f aca="false">SUM(S323)</f>
        <v>5000</v>
      </c>
      <c r="T322" s="340" t="n">
        <f aca="false">SUM(T323)</f>
        <v>0</v>
      </c>
      <c r="U322" s="340" t="n">
        <f aca="false">SUM(U323)</f>
        <v>0</v>
      </c>
      <c r="V322" s="340" t="n">
        <f aca="false">SUM(V323)</f>
        <v>100</v>
      </c>
      <c r="W322" s="340" t="n">
        <f aca="false">SUM(W323)</f>
        <v>5000</v>
      </c>
      <c r="X322" s="340" t="n">
        <f aca="false">SUM(X323)</f>
        <v>25000</v>
      </c>
      <c r="Y322" s="340" t="n">
        <f aca="false">SUM(Y323)</f>
        <v>25000</v>
      </c>
      <c r="Z322" s="340" t="n">
        <f aca="false">SUM(Z323)</f>
        <v>15000</v>
      </c>
      <c r="AA322" s="340" t="n">
        <f aca="false">SUM(AA323:AA324)</f>
        <v>30000</v>
      </c>
      <c r="AB322" s="340" t="n">
        <f aca="false">SUM(AB323:AB324)</f>
        <v>9500</v>
      </c>
      <c r="AC322" s="340" t="n">
        <f aca="false">SUM(AC323:AC324)</f>
        <v>30000</v>
      </c>
      <c r="AD322" s="340" t="n">
        <f aca="false">SUM(AD323:AD324)</f>
        <v>35000</v>
      </c>
      <c r="AE322" s="340" t="n">
        <f aca="false">SUM(AE323:AE324)</f>
        <v>0</v>
      </c>
      <c r="AF322" s="340" t="n">
        <f aca="false">SUM(AF323:AF324)</f>
        <v>0</v>
      </c>
      <c r="AG322" s="340" t="n">
        <f aca="false">SUM(AG323:AG324)</f>
        <v>35000</v>
      </c>
      <c r="AH322" s="340" t="n">
        <f aca="false">SUM(AH323:AH324)</f>
        <v>31500</v>
      </c>
      <c r="AI322" s="340" t="n">
        <f aca="false">SUM(AI323:AI324)</f>
        <v>35000</v>
      </c>
      <c r="AJ322" s="340" t="n">
        <f aca="false">SUM(AJ323:AJ324)</f>
        <v>12500</v>
      </c>
      <c r="AK322" s="340" t="n">
        <f aca="false">SUM(AK323:AK324)</f>
        <v>35000</v>
      </c>
      <c r="AL322" s="340" t="n">
        <f aca="false">SUM(AL323:AL324)</f>
        <v>0</v>
      </c>
      <c r="AM322" s="340" t="n">
        <f aca="false">SUM(AM323:AM324)</f>
        <v>0</v>
      </c>
      <c r="AN322" s="340" t="n">
        <f aca="false">SUM(AN323:AN324)</f>
        <v>35000</v>
      </c>
      <c r="AO322" s="306" t="n">
        <f aca="false">SUM(AN322/$AN$2)</f>
        <v>4645.29829451191</v>
      </c>
      <c r="AP322" s="340" t="n">
        <f aca="false">SUM(AP323:AP324)</f>
        <v>25000</v>
      </c>
      <c r="AQ322" s="340"/>
      <c r="AR322" s="306" t="n">
        <f aca="false">SUM(AP322/$AN$2)</f>
        <v>3318.07021036565</v>
      </c>
      <c r="AS322" s="306"/>
      <c r="AT322" s="306" t="n">
        <f aca="false">SUM(AT323:AT324)</f>
        <v>0</v>
      </c>
      <c r="AU322" s="306" t="n">
        <f aca="false">SUM(AU323:AU324)</f>
        <v>0</v>
      </c>
      <c r="AV322" s="306" t="n">
        <f aca="false">SUM(AV323:AV324)</f>
        <v>0</v>
      </c>
      <c r="AW322" s="306" t="n">
        <f aca="false">SUM(AR322+AU322-AV322)</f>
        <v>3318.07021036565</v>
      </c>
      <c r="AX322" s="338"/>
      <c r="AY322" s="338"/>
      <c r="AZ322" s="338"/>
      <c r="BA322" s="338"/>
      <c r="BB322" s="338"/>
      <c r="BC322" s="338"/>
      <c r="BD322" s="338" t="n">
        <f aca="false">SUM(AX322+AY322+AZ322+BA322+BB322+BC322)</f>
        <v>0</v>
      </c>
      <c r="BE322" s="338" t="n">
        <f aca="false">SUM(AW322-BD322)</f>
        <v>3318.07021036565</v>
      </c>
      <c r="BF322" s="338" t="n">
        <f aca="false">SUM(BE322-AW322)</f>
        <v>0</v>
      </c>
      <c r="BG322" s="338" t="n">
        <f aca="false">SUM(BG323+BG324)</f>
        <v>0</v>
      </c>
      <c r="BH322" s="338" t="n">
        <f aca="false">SUM(BH323+BH324)</f>
        <v>0</v>
      </c>
      <c r="BI322" s="338" t="n">
        <f aca="false">SUM(BI323+BI324)</f>
        <v>3400</v>
      </c>
      <c r="BJ322" s="338" t="n">
        <f aca="false">SUM(BJ323+BJ324)</f>
        <v>0</v>
      </c>
      <c r="BK322" s="338"/>
      <c r="BL322" s="338"/>
      <c r="BM322" s="307" t="n">
        <f aca="false">SUM(BJ322/BI322*100)</f>
        <v>0</v>
      </c>
    </row>
    <row r="323" customFormat="false" ht="12.75" hidden="true" customHeight="false" outlineLevel="0" collapsed="false">
      <c r="A323" s="343"/>
      <c r="B323" s="334"/>
      <c r="C323" s="334"/>
      <c r="D323" s="334"/>
      <c r="E323" s="334"/>
      <c r="F323" s="334"/>
      <c r="G323" s="334"/>
      <c r="H323" s="334"/>
      <c r="I323" s="335" t="n">
        <v>38113</v>
      </c>
      <c r="J323" s="336" t="s">
        <v>777</v>
      </c>
      <c r="K323" s="337" t="n">
        <v>36000</v>
      </c>
      <c r="L323" s="337" t="n">
        <v>20000</v>
      </c>
      <c r="M323" s="337" t="n">
        <v>20000</v>
      </c>
      <c r="N323" s="337" t="n">
        <v>3000</v>
      </c>
      <c r="O323" s="337" t="n">
        <v>3000</v>
      </c>
      <c r="P323" s="337" t="n">
        <v>5000</v>
      </c>
      <c r="Q323" s="337" t="n">
        <v>5000</v>
      </c>
      <c r="R323" s="337" t="n">
        <v>20000</v>
      </c>
      <c r="S323" s="337" t="n">
        <v>5000</v>
      </c>
      <c r="T323" s="337" t="n">
        <v>0</v>
      </c>
      <c r="U323" s="337"/>
      <c r="V323" s="306" t="n">
        <f aca="false">S323/P323*100</f>
        <v>100</v>
      </c>
      <c r="W323" s="337" t="n">
        <v>5000</v>
      </c>
      <c r="X323" s="337" t="n">
        <v>25000</v>
      </c>
      <c r="Y323" s="337" t="n">
        <v>25000</v>
      </c>
      <c r="Z323" s="337" t="n">
        <v>15000</v>
      </c>
      <c r="AA323" s="337" t="n">
        <v>26000</v>
      </c>
      <c r="AB323" s="337" t="n">
        <v>9500</v>
      </c>
      <c r="AC323" s="337" t="n">
        <v>26000</v>
      </c>
      <c r="AD323" s="337" t="n">
        <v>30000</v>
      </c>
      <c r="AE323" s="337"/>
      <c r="AF323" s="337"/>
      <c r="AG323" s="340" t="n">
        <f aca="false">SUM(AD323+AE323-AF323)</f>
        <v>30000</v>
      </c>
      <c r="AH323" s="337" t="n">
        <v>30000</v>
      </c>
      <c r="AI323" s="337" t="n">
        <v>30000</v>
      </c>
      <c r="AJ323" s="338" t="n">
        <v>12500</v>
      </c>
      <c r="AK323" s="337" t="n">
        <v>30000</v>
      </c>
      <c r="AL323" s="337"/>
      <c r="AM323" s="337"/>
      <c r="AN323" s="338" t="n">
        <f aca="false">SUM(AK323+AL323-AM323)</f>
        <v>30000</v>
      </c>
      <c r="AO323" s="306" t="n">
        <f aca="false">SUM(AN323/$AN$2)</f>
        <v>3981.68425243878</v>
      </c>
      <c r="AP323" s="338" t="n">
        <v>20000</v>
      </c>
      <c r="AQ323" s="338"/>
      <c r="AR323" s="306" t="n">
        <f aca="false">SUM(AP323/$AN$2)</f>
        <v>2654.45616829252</v>
      </c>
      <c r="AS323" s="306"/>
      <c r="AT323" s="306"/>
      <c r="AU323" s="306"/>
      <c r="AV323" s="306"/>
      <c r="AW323" s="306" t="n">
        <f aca="false">SUM(AR323+AU323-AV323)</f>
        <v>2654.45616829252</v>
      </c>
      <c r="AX323" s="338"/>
      <c r="AY323" s="338"/>
      <c r="AZ323" s="338" t="n">
        <v>2654.46</v>
      </c>
      <c r="BA323" s="338"/>
      <c r="BB323" s="338"/>
      <c r="BC323" s="338"/>
      <c r="BD323" s="338" t="n">
        <f aca="false">SUM(AX323+AY323+AZ323+BA323+BB323+BC323)</f>
        <v>2654.46</v>
      </c>
      <c r="BE323" s="338" t="n">
        <f aca="false">SUM(AW323-BD323)</f>
        <v>-0.00383170747909389</v>
      </c>
      <c r="BF323" s="338" t="n">
        <f aca="false">SUM(BE323-AW323)</f>
        <v>-2654.46</v>
      </c>
      <c r="BG323" s="338"/>
      <c r="BH323" s="338" t="n">
        <v>0</v>
      </c>
      <c r="BI323" s="338" t="n">
        <v>2700</v>
      </c>
      <c r="BJ323" s="338" t="n">
        <v>0</v>
      </c>
      <c r="BK323" s="338"/>
      <c r="BL323" s="338"/>
      <c r="BM323" s="307" t="n">
        <f aca="false">SUM(BJ323/BI323*100)</f>
        <v>0</v>
      </c>
    </row>
    <row r="324" customFormat="false" ht="12.75" hidden="true" customHeight="false" outlineLevel="0" collapsed="false">
      <c r="A324" s="343"/>
      <c r="B324" s="334"/>
      <c r="C324" s="334"/>
      <c r="D324" s="334"/>
      <c r="E324" s="334"/>
      <c r="F324" s="334"/>
      <c r="G324" s="334"/>
      <c r="H324" s="334"/>
      <c r="I324" s="335" t="n">
        <v>38113</v>
      </c>
      <c r="J324" s="336" t="s">
        <v>778</v>
      </c>
      <c r="K324" s="337"/>
      <c r="L324" s="337"/>
      <c r="M324" s="337"/>
      <c r="N324" s="337"/>
      <c r="O324" s="337"/>
      <c r="P324" s="337"/>
      <c r="Q324" s="337"/>
      <c r="R324" s="337"/>
      <c r="S324" s="337"/>
      <c r="T324" s="337"/>
      <c r="U324" s="337"/>
      <c r="V324" s="306"/>
      <c r="W324" s="337"/>
      <c r="X324" s="337"/>
      <c r="Y324" s="337"/>
      <c r="Z324" s="337"/>
      <c r="AA324" s="337" t="n">
        <v>4000</v>
      </c>
      <c r="AB324" s="337"/>
      <c r="AC324" s="337" t="n">
        <v>4000</v>
      </c>
      <c r="AD324" s="337" t="n">
        <v>5000</v>
      </c>
      <c r="AE324" s="337"/>
      <c r="AF324" s="337"/>
      <c r="AG324" s="340" t="n">
        <f aca="false">SUM(AD324+AE324-AF324)</f>
        <v>5000</v>
      </c>
      <c r="AH324" s="337" t="n">
        <v>1500</v>
      </c>
      <c r="AI324" s="337" t="n">
        <v>5000</v>
      </c>
      <c r="AJ324" s="338" t="n">
        <v>0</v>
      </c>
      <c r="AK324" s="337" t="n">
        <v>5000</v>
      </c>
      <c r="AL324" s="337"/>
      <c r="AM324" s="337"/>
      <c r="AN324" s="338" t="n">
        <f aca="false">SUM(AK324+AL324-AM324)</f>
        <v>5000</v>
      </c>
      <c r="AO324" s="306" t="n">
        <f aca="false">SUM(AN324/$AN$2)</f>
        <v>663.61404207313</v>
      </c>
      <c r="AP324" s="338" t="n">
        <v>5000</v>
      </c>
      <c r="AQ324" s="338"/>
      <c r="AR324" s="306" t="n">
        <f aca="false">SUM(AP324/$AN$2)</f>
        <v>663.61404207313</v>
      </c>
      <c r="AS324" s="306"/>
      <c r="AT324" s="306"/>
      <c r="AU324" s="306"/>
      <c r="AV324" s="306"/>
      <c r="AW324" s="306" t="n">
        <f aca="false">SUM(AR324+AU324-AV324)</f>
        <v>663.61404207313</v>
      </c>
      <c r="AX324" s="338"/>
      <c r="AY324" s="338"/>
      <c r="AZ324" s="338" t="n">
        <v>663.61</v>
      </c>
      <c r="BA324" s="338"/>
      <c r="BB324" s="338"/>
      <c r="BC324" s="338"/>
      <c r="BD324" s="338" t="n">
        <f aca="false">SUM(AX324+AY324+AZ324+BA324+BB324+BC324)</f>
        <v>663.61</v>
      </c>
      <c r="BE324" s="338" t="n">
        <f aca="false">SUM(AW324-BD324)</f>
        <v>0.00404207313022198</v>
      </c>
      <c r="BF324" s="338" t="n">
        <f aca="false">SUM(BE324-AW324)</f>
        <v>-663.61</v>
      </c>
      <c r="BG324" s="338"/>
      <c r="BH324" s="338" t="n">
        <v>0</v>
      </c>
      <c r="BI324" s="338" t="n">
        <v>700</v>
      </c>
      <c r="BJ324" s="338" t="n">
        <v>0</v>
      </c>
      <c r="BK324" s="338"/>
      <c r="BL324" s="338"/>
      <c r="BM324" s="307" t="n">
        <f aca="false">SUM(BJ324/BI324*100)</f>
        <v>0</v>
      </c>
    </row>
    <row r="325" customFormat="false" ht="12.75" hidden="true" customHeight="false" outlineLevel="0" collapsed="false">
      <c r="A325" s="343"/>
      <c r="B325" s="334"/>
      <c r="C325" s="334"/>
      <c r="D325" s="334"/>
      <c r="E325" s="334"/>
      <c r="F325" s="334"/>
      <c r="G325" s="334"/>
      <c r="H325" s="334"/>
      <c r="I325" s="335" t="n">
        <v>382</v>
      </c>
      <c r="J325" s="336" t="s">
        <v>199</v>
      </c>
      <c r="K325" s="337"/>
      <c r="L325" s="337"/>
      <c r="M325" s="337"/>
      <c r="N325" s="337" t="n">
        <f aca="false">SUM(N326)</f>
        <v>10000</v>
      </c>
      <c r="O325" s="337" t="n">
        <f aca="false">SUM(O326)</f>
        <v>10000</v>
      </c>
      <c r="P325" s="337" t="n">
        <f aca="false">SUM(P326)</f>
        <v>20000</v>
      </c>
      <c r="Q325" s="337" t="n">
        <f aca="false">SUM(Q326)</f>
        <v>20000</v>
      </c>
      <c r="R325" s="337" t="n">
        <f aca="false">SUM(R326)</f>
        <v>0</v>
      </c>
      <c r="S325" s="337" t="n">
        <f aca="false">SUM(S326)</f>
        <v>20000</v>
      </c>
      <c r="T325" s="337" t="n">
        <f aca="false">SUM(T326)</f>
        <v>13500</v>
      </c>
      <c r="U325" s="337" t="n">
        <f aca="false">SUM(U326)</f>
        <v>0</v>
      </c>
      <c r="V325" s="337" t="n">
        <f aca="false">SUM(V326)</f>
        <v>100</v>
      </c>
      <c r="W325" s="337" t="n">
        <f aca="false">SUM(W326)</f>
        <v>40000</v>
      </c>
      <c r="X325" s="337" t="n">
        <f aca="false">SUM(X326)</f>
        <v>20000</v>
      </c>
      <c r="Y325" s="337" t="n">
        <f aca="false">SUM(Y326)</f>
        <v>20000</v>
      </c>
      <c r="Z325" s="337" t="n">
        <f aca="false">SUM(Z326)</f>
        <v>50000</v>
      </c>
      <c r="AA325" s="337" t="n">
        <f aca="false">SUM(AA326)</f>
        <v>25000</v>
      </c>
      <c r="AB325" s="337" t="n">
        <f aca="false">SUM(AB326)</f>
        <v>0</v>
      </c>
      <c r="AC325" s="337" t="n">
        <f aca="false">SUM(AC326)</f>
        <v>85000</v>
      </c>
      <c r="AD325" s="337" t="n">
        <f aca="false">SUM(AD326)</f>
        <v>185000</v>
      </c>
      <c r="AE325" s="337" t="n">
        <f aca="false">SUM(AE326)</f>
        <v>0</v>
      </c>
      <c r="AF325" s="337" t="n">
        <f aca="false">SUM(AF326)</f>
        <v>0</v>
      </c>
      <c r="AG325" s="337" t="n">
        <f aca="false">SUM(AG326)</f>
        <v>185000</v>
      </c>
      <c r="AH325" s="337" t="n">
        <f aca="false">SUM(AH326)</f>
        <v>179655</v>
      </c>
      <c r="AI325" s="337" t="n">
        <f aca="false">SUM(AI326)</f>
        <v>100000</v>
      </c>
      <c r="AJ325" s="337" t="n">
        <f aca="false">SUM(AJ326)</f>
        <v>0</v>
      </c>
      <c r="AK325" s="337" t="n">
        <f aca="false">SUM(AK326)</f>
        <v>165000</v>
      </c>
      <c r="AL325" s="337" t="n">
        <f aca="false">SUM(AL326)</f>
        <v>0</v>
      </c>
      <c r="AM325" s="337" t="n">
        <f aca="false">SUM(AM326)</f>
        <v>0</v>
      </c>
      <c r="AN325" s="337" t="n">
        <f aca="false">SUM(AN326)</f>
        <v>165000</v>
      </c>
      <c r="AO325" s="306" t="n">
        <f aca="false">SUM(AN325/$AN$2)</f>
        <v>21899.2633884133</v>
      </c>
      <c r="AP325" s="337" t="n">
        <f aca="false">SUM(AP326)</f>
        <v>150000</v>
      </c>
      <c r="AQ325" s="337"/>
      <c r="AR325" s="306" t="n">
        <f aca="false">SUM(AP325/$AN$2)</f>
        <v>19908.4212621939</v>
      </c>
      <c r="AS325" s="306"/>
      <c r="AT325" s="306"/>
      <c r="AU325" s="306"/>
      <c r="AV325" s="306"/>
      <c r="AW325" s="306" t="n">
        <f aca="false">SUM(AR325+AU325-AV325)</f>
        <v>19908.4212621939</v>
      </c>
      <c r="AX325" s="338"/>
      <c r="AY325" s="338"/>
      <c r="AZ325" s="338"/>
      <c r="BA325" s="338"/>
      <c r="BB325" s="338"/>
      <c r="BC325" s="338"/>
      <c r="BD325" s="338" t="n">
        <f aca="false">SUM(AX325+AY325+AZ325+BA325+BB325+BC325)</f>
        <v>0</v>
      </c>
      <c r="BE325" s="338" t="n">
        <f aca="false">SUM(AW325-BD325)</f>
        <v>19908.4212621939</v>
      </c>
      <c r="BF325" s="338" t="n">
        <f aca="false">SUM(BE325-AW325)</f>
        <v>0</v>
      </c>
      <c r="BG325" s="338" t="n">
        <f aca="false">SUM(BG326)</f>
        <v>4000</v>
      </c>
      <c r="BH325" s="338" t="n">
        <f aca="false">SUM(BH326)</f>
        <v>0</v>
      </c>
      <c r="BI325" s="338" t="n">
        <f aca="false">SUM(BI326)</f>
        <v>10000</v>
      </c>
      <c r="BJ325" s="338" t="n">
        <f aca="false">SUM(BJ326)</f>
        <v>700</v>
      </c>
      <c r="BK325" s="338" t="n">
        <f aca="false">SUM(BK326)</f>
        <v>0</v>
      </c>
      <c r="BL325" s="338" t="n">
        <f aca="false">SUM(BL326)</f>
        <v>0</v>
      </c>
      <c r="BM325" s="307" t="n">
        <f aca="false">SUM(BJ325/BI325*100)</f>
        <v>7</v>
      </c>
    </row>
    <row r="326" customFormat="false" ht="12.75" hidden="true" customHeight="false" outlineLevel="0" collapsed="false">
      <c r="A326" s="343"/>
      <c r="B326" s="334"/>
      <c r="C326" s="334"/>
      <c r="D326" s="334"/>
      <c r="E326" s="334"/>
      <c r="F326" s="334"/>
      <c r="G326" s="334"/>
      <c r="H326" s="334"/>
      <c r="I326" s="335" t="n">
        <v>38212</v>
      </c>
      <c r="J326" s="336" t="s">
        <v>779</v>
      </c>
      <c r="K326" s="337"/>
      <c r="L326" s="337"/>
      <c r="M326" s="337"/>
      <c r="N326" s="337" t="n">
        <v>10000</v>
      </c>
      <c r="O326" s="337" t="n">
        <v>10000</v>
      </c>
      <c r="P326" s="337" t="n">
        <v>20000</v>
      </c>
      <c r="Q326" s="337" t="n">
        <v>20000</v>
      </c>
      <c r="R326" s="337"/>
      <c r="S326" s="337" t="n">
        <v>20000</v>
      </c>
      <c r="T326" s="337" t="n">
        <v>13500</v>
      </c>
      <c r="U326" s="337"/>
      <c r="V326" s="306" t="n">
        <f aca="false">S326/P326*100</f>
        <v>100</v>
      </c>
      <c r="W326" s="306" t="n">
        <v>40000</v>
      </c>
      <c r="X326" s="337" t="n">
        <v>20000</v>
      </c>
      <c r="Y326" s="337" t="n">
        <v>20000</v>
      </c>
      <c r="Z326" s="337" t="n">
        <v>50000</v>
      </c>
      <c r="AA326" s="337" t="n">
        <v>25000</v>
      </c>
      <c r="AB326" s="337"/>
      <c r="AC326" s="337" t="n">
        <v>85000</v>
      </c>
      <c r="AD326" s="337" t="n">
        <v>185000</v>
      </c>
      <c r="AE326" s="337"/>
      <c r="AF326" s="337"/>
      <c r="AG326" s="340" t="n">
        <f aca="false">SUM(AD326+AE326-AF326)</f>
        <v>185000</v>
      </c>
      <c r="AH326" s="337" t="n">
        <v>179655</v>
      </c>
      <c r="AI326" s="337" t="n">
        <v>100000</v>
      </c>
      <c r="AJ326" s="338" t="n">
        <v>0</v>
      </c>
      <c r="AK326" s="337" t="n">
        <v>165000</v>
      </c>
      <c r="AL326" s="337"/>
      <c r="AM326" s="337"/>
      <c r="AN326" s="338" t="n">
        <f aca="false">SUM(AK326+AL326-AM326)</f>
        <v>165000</v>
      </c>
      <c r="AO326" s="306" t="n">
        <f aca="false">SUM(AN326/$AN$2)</f>
        <v>21899.2633884133</v>
      </c>
      <c r="AP326" s="338" t="n">
        <v>150000</v>
      </c>
      <c r="AQ326" s="338"/>
      <c r="AR326" s="306" t="n">
        <f aca="false">SUM(AP326/$AN$2)</f>
        <v>19908.4212621939</v>
      </c>
      <c r="AS326" s="306"/>
      <c r="AT326" s="306"/>
      <c r="AU326" s="306"/>
      <c r="AV326" s="306"/>
      <c r="AW326" s="306" t="n">
        <f aca="false">SUM(AR326+AU326-AV326)</f>
        <v>19908.4212621939</v>
      </c>
      <c r="AX326" s="338"/>
      <c r="AY326" s="338"/>
      <c r="AZ326" s="338"/>
      <c r="BA326" s="338"/>
      <c r="BB326" s="338"/>
      <c r="BC326" s="338" t="n">
        <v>19908.42</v>
      </c>
      <c r="BD326" s="338" t="n">
        <f aca="false">SUM(AX326+AY326+AZ326+BA326+BB326+BC326)</f>
        <v>19908.42</v>
      </c>
      <c r="BE326" s="338" t="n">
        <f aca="false">SUM(AW326-BD326)</f>
        <v>0.001262193909497</v>
      </c>
      <c r="BF326" s="338" t="n">
        <f aca="false">SUM(BE326-AW326)</f>
        <v>-19908.42</v>
      </c>
      <c r="BG326" s="338" t="n">
        <v>4000</v>
      </c>
      <c r="BH326" s="338" t="n">
        <v>0</v>
      </c>
      <c r="BI326" s="338" t="n">
        <v>10000</v>
      </c>
      <c r="BJ326" s="338" t="n">
        <v>700</v>
      </c>
      <c r="BK326" s="338"/>
      <c r="BL326" s="338"/>
      <c r="BM326" s="307" t="n">
        <f aca="false">SUM(BJ326/BI326*100)</f>
        <v>7</v>
      </c>
    </row>
    <row r="327" customFormat="false" ht="12.75" hidden="true" customHeight="false" outlineLevel="0" collapsed="false">
      <c r="A327" s="343" t="s">
        <v>780</v>
      </c>
      <c r="B327" s="334"/>
      <c r="C327" s="334"/>
      <c r="D327" s="334"/>
      <c r="E327" s="334"/>
      <c r="F327" s="334"/>
      <c r="G327" s="334"/>
      <c r="H327" s="334"/>
      <c r="I327" s="335" t="s">
        <v>533</v>
      </c>
      <c r="J327" s="336" t="s">
        <v>781</v>
      </c>
      <c r="K327" s="312" t="n">
        <f aca="false">SUM(K328)</f>
        <v>26000</v>
      </c>
      <c r="L327" s="312" t="n">
        <f aca="false">SUM(L328)</f>
        <v>95000</v>
      </c>
      <c r="M327" s="312" t="n">
        <f aca="false">SUM(M328)</f>
        <v>95000</v>
      </c>
      <c r="N327" s="312" t="n">
        <f aca="false">SUM(N328)</f>
        <v>5000</v>
      </c>
      <c r="O327" s="312" t="n">
        <f aca="false">SUM(O328)</f>
        <v>5000</v>
      </c>
      <c r="P327" s="312" t="n">
        <f aca="false">SUM(P328)</f>
        <v>15000</v>
      </c>
      <c r="Q327" s="312" t="n">
        <f aca="false">SUM(Q328)</f>
        <v>15000</v>
      </c>
      <c r="R327" s="312" t="n">
        <f aca="false">SUM(R328)</f>
        <v>0</v>
      </c>
      <c r="S327" s="312" t="n">
        <f aca="false">SUM(S328)</f>
        <v>15000</v>
      </c>
      <c r="T327" s="312" t="n">
        <f aca="false">SUM(T328)</f>
        <v>0</v>
      </c>
      <c r="U327" s="312" t="n">
        <f aca="false">SUM(U328)</f>
        <v>0</v>
      </c>
      <c r="V327" s="312" t="n">
        <f aca="false">SUM(V328)</f>
        <v>100</v>
      </c>
      <c r="W327" s="312" t="n">
        <f aca="false">SUM(W328)</f>
        <v>15000</v>
      </c>
      <c r="X327" s="312" t="n">
        <f aca="false">SUM(X328)</f>
        <v>40000</v>
      </c>
      <c r="Y327" s="312" t="n">
        <f aca="false">SUM(Y328)</f>
        <v>40000</v>
      </c>
      <c r="Z327" s="312" t="n">
        <f aca="false">SUM(Z328)</f>
        <v>40000</v>
      </c>
      <c r="AA327" s="312" t="n">
        <f aca="false">SUM(AA328)</f>
        <v>40000</v>
      </c>
      <c r="AB327" s="312" t="n">
        <f aca="false">SUM(AB328)</f>
        <v>20000</v>
      </c>
      <c r="AC327" s="312" t="n">
        <f aca="false">SUM(AC328)</f>
        <v>40000</v>
      </c>
      <c r="AD327" s="312" t="n">
        <f aca="false">SUM(AD328)</f>
        <v>40000</v>
      </c>
      <c r="AE327" s="312" t="n">
        <f aca="false">SUM(AE328)</f>
        <v>0</v>
      </c>
      <c r="AF327" s="312" t="n">
        <f aca="false">SUM(AF328)</f>
        <v>0</v>
      </c>
      <c r="AG327" s="312" t="n">
        <f aca="false">SUM(AG328)</f>
        <v>40000</v>
      </c>
      <c r="AH327" s="312" t="n">
        <f aca="false">SUM(AH328)</f>
        <v>0</v>
      </c>
      <c r="AI327" s="312" t="n">
        <f aca="false">SUM(AI328)</f>
        <v>40000</v>
      </c>
      <c r="AJ327" s="312" t="n">
        <f aca="false">SUM(AJ328)</f>
        <v>27500</v>
      </c>
      <c r="AK327" s="312" t="n">
        <f aca="false">SUM(AK328)</f>
        <v>40000</v>
      </c>
      <c r="AL327" s="312" t="n">
        <f aca="false">SUM(AL328)</f>
        <v>0</v>
      </c>
      <c r="AM327" s="312" t="n">
        <f aca="false">SUM(AM328)</f>
        <v>0</v>
      </c>
      <c r="AN327" s="312" t="n">
        <f aca="false">SUM(AN328)</f>
        <v>40000</v>
      </c>
      <c r="AO327" s="306" t="n">
        <f aca="false">SUM(AN327/$AN$2)</f>
        <v>5308.91233658504</v>
      </c>
      <c r="AP327" s="312" t="n">
        <f aca="false">SUM(AP328)</f>
        <v>40000</v>
      </c>
      <c r="AQ327" s="312" t="n">
        <f aca="false">SUM(AQ328)</f>
        <v>0</v>
      </c>
      <c r="AR327" s="306" t="n">
        <f aca="false">SUM(AP327/$AN$2)</f>
        <v>5308.91233658504</v>
      </c>
      <c r="AS327" s="306"/>
      <c r="AT327" s="306" t="n">
        <f aca="false">SUM(AT328)</f>
        <v>2654</v>
      </c>
      <c r="AU327" s="306" t="n">
        <f aca="false">SUM(AU328)</f>
        <v>0</v>
      </c>
      <c r="AV327" s="306" t="n">
        <f aca="false">SUM(AV328)</f>
        <v>0</v>
      </c>
      <c r="AW327" s="306" t="n">
        <f aca="false">SUM(AR327+AU327-AV327)</f>
        <v>5308.91233658504</v>
      </c>
      <c r="AX327" s="338"/>
      <c r="AY327" s="338"/>
      <c r="AZ327" s="338"/>
      <c r="BA327" s="338"/>
      <c r="BB327" s="338"/>
      <c r="BC327" s="338"/>
      <c r="BD327" s="338" t="n">
        <f aca="false">SUM(AX327+AY327+AZ327+BA327+BB327+BC327)</f>
        <v>0</v>
      </c>
      <c r="BE327" s="338" t="n">
        <f aca="false">SUM(AW327-BD327)</f>
        <v>5308.91233658504</v>
      </c>
      <c r="BF327" s="338" t="n">
        <f aca="false">SUM(BE327-AW327)</f>
        <v>0</v>
      </c>
      <c r="BG327" s="338" t="n">
        <f aca="false">SUM(BG330)</f>
        <v>2654</v>
      </c>
      <c r="BH327" s="338" t="n">
        <f aca="false">SUM(BH330)</f>
        <v>1327</v>
      </c>
      <c r="BI327" s="338" t="n">
        <f aca="false">SUM(BI330)</f>
        <v>5000</v>
      </c>
      <c r="BJ327" s="338" t="n">
        <f aca="false">SUM(BJ330)</f>
        <v>1250</v>
      </c>
      <c r="BK327" s="338" t="n">
        <f aca="false">SUM(BK330)</f>
        <v>5000</v>
      </c>
      <c r="BL327" s="338" t="n">
        <f aca="false">SUM(BL330)</f>
        <v>5000</v>
      </c>
      <c r="BM327" s="307" t="n">
        <f aca="false">SUM(BJ327/BI327*100)</f>
        <v>25</v>
      </c>
    </row>
    <row r="328" customFormat="false" ht="12.75" hidden="true" customHeight="false" outlineLevel="0" collapsed="false">
      <c r="A328" s="343"/>
      <c r="B328" s="334"/>
      <c r="C328" s="334"/>
      <c r="D328" s="334"/>
      <c r="E328" s="334"/>
      <c r="F328" s="334"/>
      <c r="G328" s="334"/>
      <c r="H328" s="334"/>
      <c r="I328" s="335" t="s">
        <v>782</v>
      </c>
      <c r="J328" s="336"/>
      <c r="K328" s="312" t="n">
        <f aca="false">SUM(K330)</f>
        <v>26000</v>
      </c>
      <c r="L328" s="312" t="n">
        <f aca="false">SUM(L330)</f>
        <v>95000</v>
      </c>
      <c r="M328" s="312" t="n">
        <f aca="false">SUM(M330)</f>
        <v>95000</v>
      </c>
      <c r="N328" s="312" t="n">
        <f aca="false">SUM(N330)</f>
        <v>5000</v>
      </c>
      <c r="O328" s="312" t="n">
        <f aca="false">SUM(O330)</f>
        <v>5000</v>
      </c>
      <c r="P328" s="312" t="n">
        <f aca="false">SUM(P330)</f>
        <v>15000</v>
      </c>
      <c r="Q328" s="312" t="n">
        <f aca="false">SUM(Q330)</f>
        <v>15000</v>
      </c>
      <c r="R328" s="312" t="n">
        <f aca="false">SUM(R330)</f>
        <v>0</v>
      </c>
      <c r="S328" s="312" t="n">
        <f aca="false">SUM(S330)</f>
        <v>15000</v>
      </c>
      <c r="T328" s="312" t="n">
        <f aca="false">SUM(T330)</f>
        <v>0</v>
      </c>
      <c r="U328" s="312" t="n">
        <f aca="false">SUM(U330)</f>
        <v>0</v>
      </c>
      <c r="V328" s="312" t="n">
        <f aca="false">SUM(V330)</f>
        <v>100</v>
      </c>
      <c r="W328" s="312" t="n">
        <f aca="false">SUM(W330)</f>
        <v>15000</v>
      </c>
      <c r="X328" s="312" t="n">
        <f aca="false">SUM(X330)</f>
        <v>40000</v>
      </c>
      <c r="Y328" s="312" t="n">
        <f aca="false">SUM(Y330)</f>
        <v>40000</v>
      </c>
      <c r="Z328" s="312" t="n">
        <f aca="false">SUM(Z330)</f>
        <v>40000</v>
      </c>
      <c r="AA328" s="312" t="n">
        <f aca="false">SUM(AA330)</f>
        <v>40000</v>
      </c>
      <c r="AB328" s="312" t="n">
        <f aca="false">SUM(AB330)</f>
        <v>20000</v>
      </c>
      <c r="AC328" s="312" t="n">
        <f aca="false">SUM(AC330)</f>
        <v>40000</v>
      </c>
      <c r="AD328" s="312" t="n">
        <f aca="false">SUM(AD330)</f>
        <v>40000</v>
      </c>
      <c r="AE328" s="312" t="n">
        <f aca="false">SUM(AE330)</f>
        <v>0</v>
      </c>
      <c r="AF328" s="312" t="n">
        <f aca="false">SUM(AF330)</f>
        <v>0</v>
      </c>
      <c r="AG328" s="312" t="n">
        <f aca="false">SUM(AG330)</f>
        <v>40000</v>
      </c>
      <c r="AH328" s="312" t="n">
        <f aca="false">SUM(AH330)</f>
        <v>0</v>
      </c>
      <c r="AI328" s="312" t="n">
        <f aca="false">SUM(AI330)</f>
        <v>40000</v>
      </c>
      <c r="AJ328" s="312" t="n">
        <f aca="false">SUM(AJ330)</f>
        <v>27500</v>
      </c>
      <c r="AK328" s="312" t="n">
        <f aca="false">SUM(AK330)</f>
        <v>40000</v>
      </c>
      <c r="AL328" s="312" t="n">
        <f aca="false">SUM(AL330)</f>
        <v>0</v>
      </c>
      <c r="AM328" s="312" t="n">
        <f aca="false">SUM(AM330)</f>
        <v>0</v>
      </c>
      <c r="AN328" s="312" t="n">
        <f aca="false">SUM(AN330)</f>
        <v>40000</v>
      </c>
      <c r="AO328" s="306" t="n">
        <f aca="false">SUM(AN328/$AN$2)</f>
        <v>5308.91233658504</v>
      </c>
      <c r="AP328" s="312" t="n">
        <f aca="false">SUM(AP330)</f>
        <v>40000</v>
      </c>
      <c r="AQ328" s="312" t="n">
        <f aca="false">SUM(AQ330)</f>
        <v>0</v>
      </c>
      <c r="AR328" s="306" t="n">
        <f aca="false">SUM(AP328/$AN$2)</f>
        <v>5308.91233658504</v>
      </c>
      <c r="AS328" s="306"/>
      <c r="AT328" s="306" t="n">
        <f aca="false">SUM(AT330)</f>
        <v>2654</v>
      </c>
      <c r="AU328" s="306" t="n">
        <f aca="false">SUM(AU330)</f>
        <v>0</v>
      </c>
      <c r="AV328" s="306" t="n">
        <f aca="false">SUM(AV330)</f>
        <v>0</v>
      </c>
      <c r="AW328" s="306" t="n">
        <f aca="false">SUM(AR328+AU328-AV328)</f>
        <v>5308.91233658504</v>
      </c>
      <c r="AX328" s="338"/>
      <c r="AY328" s="338"/>
      <c r="AZ328" s="338"/>
      <c r="BA328" s="338"/>
      <c r="BB328" s="338"/>
      <c r="BC328" s="338"/>
      <c r="BD328" s="338" t="n">
        <f aca="false">SUM(AX328+AY328+AZ328+BA328+BB328+BC328)</f>
        <v>0</v>
      </c>
      <c r="BE328" s="338" t="n">
        <f aca="false">SUM(AW328-BD328)</f>
        <v>5308.91233658504</v>
      </c>
      <c r="BF328" s="338" t="n">
        <f aca="false">SUM(BE328-AW328)</f>
        <v>0</v>
      </c>
      <c r="BG328" s="338"/>
      <c r="BH328" s="338" t="n">
        <f aca="false">SUM(BH329)</f>
        <v>1327</v>
      </c>
      <c r="BI328" s="338" t="n">
        <f aca="false">SUM(BI329)</f>
        <v>5000</v>
      </c>
      <c r="BJ328" s="338" t="n">
        <f aca="false">SUM(BJ329)</f>
        <v>1250</v>
      </c>
      <c r="BK328" s="338" t="n">
        <f aca="false">SUM(BK329)</f>
        <v>5000</v>
      </c>
      <c r="BL328" s="338" t="n">
        <f aca="false">SUM(BL329)</f>
        <v>5000</v>
      </c>
      <c r="BM328" s="307" t="n">
        <f aca="false">SUM(BJ328/BI328*100)</f>
        <v>25</v>
      </c>
    </row>
    <row r="329" customFormat="false" ht="12.75" hidden="true" customHeight="false" outlineLevel="0" collapsed="false">
      <c r="A329" s="343"/>
      <c r="B329" s="334" t="s">
        <v>554</v>
      </c>
      <c r="C329" s="334"/>
      <c r="D329" s="334"/>
      <c r="E329" s="334"/>
      <c r="F329" s="334"/>
      <c r="G329" s="334"/>
      <c r="H329" s="334"/>
      <c r="I329" s="339" t="s">
        <v>555</v>
      </c>
      <c r="J329" s="336" t="s">
        <v>39</v>
      </c>
      <c r="K329" s="312"/>
      <c r="L329" s="312"/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  <c r="Y329" s="312"/>
      <c r="Z329" s="312"/>
      <c r="AA329" s="312"/>
      <c r="AB329" s="312"/>
      <c r="AC329" s="312"/>
      <c r="AD329" s="312"/>
      <c r="AE329" s="312"/>
      <c r="AF329" s="312"/>
      <c r="AG329" s="312"/>
      <c r="AH329" s="312"/>
      <c r="AI329" s="312"/>
      <c r="AJ329" s="312"/>
      <c r="AK329" s="312"/>
      <c r="AL329" s="312"/>
      <c r="AM329" s="312"/>
      <c r="AN329" s="312"/>
      <c r="AO329" s="306" t="n">
        <f aca="false">SUM(AN329/$AN$2)</f>
        <v>0</v>
      </c>
      <c r="AP329" s="312" t="n">
        <v>40000</v>
      </c>
      <c r="AQ329" s="312"/>
      <c r="AR329" s="306" t="n">
        <f aca="false">SUM(AP329/$AN$2)</f>
        <v>5308.91233658504</v>
      </c>
      <c r="AS329" s="306"/>
      <c r="AT329" s="306" t="n">
        <v>40000</v>
      </c>
      <c r="AU329" s="306"/>
      <c r="AV329" s="306"/>
      <c r="AW329" s="306" t="n">
        <f aca="false">SUM(AR329+AU329-AV329)</f>
        <v>5308.91233658504</v>
      </c>
      <c r="AX329" s="338"/>
      <c r="AY329" s="338"/>
      <c r="AZ329" s="338"/>
      <c r="BA329" s="338"/>
      <c r="BB329" s="338"/>
      <c r="BC329" s="338"/>
      <c r="BD329" s="338" t="n">
        <f aca="false">SUM(AX329+AY329+AZ329+BA329+BB329+BC329)</f>
        <v>0</v>
      </c>
      <c r="BE329" s="338" t="n">
        <f aca="false">SUM(AW329-BD329)</f>
        <v>5308.91233658504</v>
      </c>
      <c r="BF329" s="338" t="n">
        <f aca="false">SUM(BE329-AW329)</f>
        <v>0</v>
      </c>
      <c r="BG329" s="338"/>
      <c r="BH329" s="338" t="n">
        <f aca="false">SUM(BH330)</f>
        <v>1327</v>
      </c>
      <c r="BI329" s="338" t="n">
        <f aca="false">SUM(BI330)</f>
        <v>5000</v>
      </c>
      <c r="BJ329" s="338" t="n">
        <f aca="false">SUM(BJ330)</f>
        <v>1250</v>
      </c>
      <c r="BK329" s="338" t="n">
        <v>5000</v>
      </c>
      <c r="BL329" s="338" t="n">
        <v>5000</v>
      </c>
      <c r="BM329" s="307" t="n">
        <f aca="false">SUM(BJ329/BI329*100)</f>
        <v>25</v>
      </c>
    </row>
    <row r="330" customFormat="false" ht="12.75" hidden="true" customHeight="false" outlineLevel="0" collapsed="false">
      <c r="A330" s="302"/>
      <c r="B330" s="303"/>
      <c r="C330" s="303"/>
      <c r="D330" s="303"/>
      <c r="E330" s="303"/>
      <c r="F330" s="303"/>
      <c r="G330" s="303"/>
      <c r="H330" s="303"/>
      <c r="I330" s="304" t="n">
        <v>3</v>
      </c>
      <c r="J330" s="305" t="s">
        <v>234</v>
      </c>
      <c r="K330" s="312" t="n">
        <f aca="false">SUM(K331)</f>
        <v>26000</v>
      </c>
      <c r="L330" s="312" t="n">
        <f aca="false">SUM(L331)</f>
        <v>95000</v>
      </c>
      <c r="M330" s="312" t="n">
        <f aca="false">SUM(M331)</f>
        <v>95000</v>
      </c>
      <c r="N330" s="312" t="n">
        <f aca="false">SUM(N331)</f>
        <v>5000</v>
      </c>
      <c r="O330" s="312" t="n">
        <f aca="false">SUM(O331)</f>
        <v>5000</v>
      </c>
      <c r="P330" s="312" t="n">
        <f aca="false">SUM(P331)</f>
        <v>15000</v>
      </c>
      <c r="Q330" s="312" t="n">
        <f aca="false">SUM(Q331)</f>
        <v>15000</v>
      </c>
      <c r="R330" s="312" t="n">
        <f aca="false">SUM(R331)</f>
        <v>0</v>
      </c>
      <c r="S330" s="312" t="n">
        <f aca="false">SUM(S331)</f>
        <v>15000</v>
      </c>
      <c r="T330" s="312" t="n">
        <f aca="false">SUM(T331)</f>
        <v>0</v>
      </c>
      <c r="U330" s="312" t="n">
        <f aca="false">SUM(U331)</f>
        <v>0</v>
      </c>
      <c r="V330" s="312" t="n">
        <f aca="false">SUM(V331)</f>
        <v>100</v>
      </c>
      <c r="W330" s="312" t="n">
        <f aca="false">SUM(W331)</f>
        <v>15000</v>
      </c>
      <c r="X330" s="312" t="n">
        <f aca="false">SUM(X331)</f>
        <v>40000</v>
      </c>
      <c r="Y330" s="312" t="n">
        <f aca="false">SUM(Y331)</f>
        <v>40000</v>
      </c>
      <c r="Z330" s="312" t="n">
        <f aca="false">SUM(Z331)</f>
        <v>40000</v>
      </c>
      <c r="AA330" s="312" t="n">
        <f aca="false">SUM(AA331)</f>
        <v>40000</v>
      </c>
      <c r="AB330" s="312" t="n">
        <f aca="false">SUM(AB331)</f>
        <v>20000</v>
      </c>
      <c r="AC330" s="312" t="n">
        <f aca="false">SUM(AC331)</f>
        <v>40000</v>
      </c>
      <c r="AD330" s="312" t="n">
        <f aca="false">SUM(AD331)</f>
        <v>40000</v>
      </c>
      <c r="AE330" s="312" t="n">
        <f aca="false">SUM(AE331)</f>
        <v>0</v>
      </c>
      <c r="AF330" s="312" t="n">
        <f aca="false">SUM(AF331)</f>
        <v>0</v>
      </c>
      <c r="AG330" s="312" t="n">
        <f aca="false">SUM(AG331)</f>
        <v>40000</v>
      </c>
      <c r="AH330" s="312" t="n">
        <f aca="false">SUM(AH331)</f>
        <v>0</v>
      </c>
      <c r="AI330" s="312" t="n">
        <f aca="false">SUM(AI331)</f>
        <v>40000</v>
      </c>
      <c r="AJ330" s="312" t="n">
        <f aca="false">SUM(AJ331)</f>
        <v>27500</v>
      </c>
      <c r="AK330" s="312" t="n">
        <f aca="false">SUM(AK331)</f>
        <v>40000</v>
      </c>
      <c r="AL330" s="312" t="n">
        <f aca="false">SUM(AL331)</f>
        <v>0</v>
      </c>
      <c r="AM330" s="312" t="n">
        <f aca="false">SUM(AM331)</f>
        <v>0</v>
      </c>
      <c r="AN330" s="312" t="n">
        <f aca="false">SUM(AN331)</f>
        <v>40000</v>
      </c>
      <c r="AO330" s="306" t="n">
        <f aca="false">SUM(AN330/$AN$2)</f>
        <v>5308.91233658504</v>
      </c>
      <c r="AP330" s="312" t="n">
        <f aca="false">SUM(AP331)</f>
        <v>40000</v>
      </c>
      <c r="AQ330" s="312" t="n">
        <f aca="false">SUM(AQ331)</f>
        <v>0</v>
      </c>
      <c r="AR330" s="306" t="n">
        <f aca="false">SUM(AP330/$AN$2)</f>
        <v>5308.91233658504</v>
      </c>
      <c r="AS330" s="306"/>
      <c r="AT330" s="306" t="n">
        <f aca="false">SUM(AT331)</f>
        <v>2654</v>
      </c>
      <c r="AU330" s="306" t="n">
        <f aca="false">SUM(AU331)</f>
        <v>0</v>
      </c>
      <c r="AV330" s="306" t="n">
        <f aca="false">SUM(AV331)</f>
        <v>0</v>
      </c>
      <c r="AW330" s="306" t="n">
        <f aca="false">SUM(AR330+AU330-AV330)</f>
        <v>5308.91233658504</v>
      </c>
      <c r="AX330" s="338"/>
      <c r="AY330" s="338"/>
      <c r="AZ330" s="338"/>
      <c r="BA330" s="338"/>
      <c r="BB330" s="338"/>
      <c r="BC330" s="338"/>
      <c r="BD330" s="338" t="n">
        <f aca="false">SUM(AX330+AY330+AZ330+BA330+BB330+BC330)</f>
        <v>0</v>
      </c>
      <c r="BE330" s="338" t="n">
        <f aca="false">SUM(AW330-BD330)</f>
        <v>5308.91233658504</v>
      </c>
      <c r="BF330" s="338" t="n">
        <f aca="false">SUM(BE330-AW330)</f>
        <v>0</v>
      </c>
      <c r="BG330" s="338" t="n">
        <f aca="false">SUM(BG331)</f>
        <v>2654</v>
      </c>
      <c r="BH330" s="338" t="n">
        <f aca="false">SUM(BH331)</f>
        <v>1327</v>
      </c>
      <c r="BI330" s="338" t="n">
        <f aca="false">SUM(BI331)</f>
        <v>5000</v>
      </c>
      <c r="BJ330" s="338" t="n">
        <f aca="false">SUM(BJ331)</f>
        <v>1250</v>
      </c>
      <c r="BK330" s="338" t="n">
        <f aca="false">SUM(BK331)</f>
        <v>5000</v>
      </c>
      <c r="BL330" s="338" t="n">
        <f aca="false">SUM(BL331)</f>
        <v>5000</v>
      </c>
      <c r="BM330" s="307" t="n">
        <f aca="false">SUM(BJ330/BI330*100)</f>
        <v>25</v>
      </c>
    </row>
    <row r="331" customFormat="false" ht="12.75" hidden="true" customHeight="false" outlineLevel="0" collapsed="false">
      <c r="A331" s="302"/>
      <c r="B331" s="303" t="s">
        <v>555</v>
      </c>
      <c r="C331" s="303"/>
      <c r="D331" s="303"/>
      <c r="E331" s="303"/>
      <c r="F331" s="303"/>
      <c r="G331" s="303"/>
      <c r="H331" s="303"/>
      <c r="I331" s="304" t="n">
        <v>38</v>
      </c>
      <c r="J331" s="305" t="s">
        <v>383</v>
      </c>
      <c r="K331" s="312" t="n">
        <f aca="false">SUM(K332)</f>
        <v>26000</v>
      </c>
      <c r="L331" s="312" t="n">
        <f aca="false">SUM(L332)</f>
        <v>95000</v>
      </c>
      <c r="M331" s="312" t="n">
        <f aca="false">SUM(M332)</f>
        <v>95000</v>
      </c>
      <c r="N331" s="312" t="n">
        <f aca="false">SUM(N332)</f>
        <v>5000</v>
      </c>
      <c r="O331" s="312" t="n">
        <f aca="false">SUM(O332)</f>
        <v>5000</v>
      </c>
      <c r="P331" s="312" t="n">
        <f aca="false">SUM(P332)</f>
        <v>15000</v>
      </c>
      <c r="Q331" s="312" t="n">
        <f aca="false">SUM(Q332)</f>
        <v>15000</v>
      </c>
      <c r="R331" s="312" t="n">
        <f aca="false">SUM(R332)</f>
        <v>0</v>
      </c>
      <c r="S331" s="312" t="n">
        <f aca="false">SUM(S332)</f>
        <v>15000</v>
      </c>
      <c r="T331" s="312" t="n">
        <f aca="false">SUM(T332)</f>
        <v>0</v>
      </c>
      <c r="U331" s="312" t="n">
        <f aca="false">SUM(U332)</f>
        <v>0</v>
      </c>
      <c r="V331" s="312" t="n">
        <f aca="false">SUM(V332)</f>
        <v>100</v>
      </c>
      <c r="W331" s="312" t="n">
        <f aca="false">SUM(W332)</f>
        <v>15000</v>
      </c>
      <c r="X331" s="312" t="n">
        <f aca="false">SUM(X332)</f>
        <v>40000</v>
      </c>
      <c r="Y331" s="312" t="n">
        <f aca="false">SUM(Y332)</f>
        <v>40000</v>
      </c>
      <c r="Z331" s="312" t="n">
        <f aca="false">SUM(Z332)</f>
        <v>40000</v>
      </c>
      <c r="AA331" s="312" t="n">
        <f aca="false">SUM(AA332)</f>
        <v>40000</v>
      </c>
      <c r="AB331" s="312" t="n">
        <f aca="false">SUM(AB332)</f>
        <v>20000</v>
      </c>
      <c r="AC331" s="312" t="n">
        <f aca="false">SUM(AC332)</f>
        <v>40000</v>
      </c>
      <c r="AD331" s="312" t="n">
        <f aca="false">SUM(AD332)</f>
        <v>40000</v>
      </c>
      <c r="AE331" s="312" t="n">
        <f aca="false">SUM(AE332)</f>
        <v>0</v>
      </c>
      <c r="AF331" s="312" t="n">
        <f aca="false">SUM(AF332)</f>
        <v>0</v>
      </c>
      <c r="AG331" s="312" t="n">
        <f aca="false">SUM(AG332)</f>
        <v>40000</v>
      </c>
      <c r="AH331" s="312" t="n">
        <f aca="false">SUM(AH332)</f>
        <v>0</v>
      </c>
      <c r="AI331" s="312" t="n">
        <f aca="false">SUM(AI332)</f>
        <v>40000</v>
      </c>
      <c r="AJ331" s="312" t="n">
        <f aca="false">SUM(AJ332)</f>
        <v>27500</v>
      </c>
      <c r="AK331" s="312" t="n">
        <f aca="false">SUM(AK332)</f>
        <v>40000</v>
      </c>
      <c r="AL331" s="312" t="n">
        <f aca="false">SUM(AL332)</f>
        <v>0</v>
      </c>
      <c r="AM331" s="312" t="n">
        <f aca="false">SUM(AM332)</f>
        <v>0</v>
      </c>
      <c r="AN331" s="312" t="n">
        <f aca="false">SUM(AN332)</f>
        <v>40000</v>
      </c>
      <c r="AO331" s="306" t="n">
        <f aca="false">SUM(AN331/$AN$2)</f>
        <v>5308.91233658504</v>
      </c>
      <c r="AP331" s="312" t="n">
        <f aca="false">SUM(AP332)</f>
        <v>40000</v>
      </c>
      <c r="AQ331" s="312"/>
      <c r="AR331" s="306" t="n">
        <f aca="false">SUM(AP331/$AN$2)</f>
        <v>5308.91233658504</v>
      </c>
      <c r="AS331" s="306"/>
      <c r="AT331" s="306" t="n">
        <f aca="false">SUM(AT332)</f>
        <v>2654</v>
      </c>
      <c r="AU331" s="306" t="n">
        <f aca="false">SUM(AU332)</f>
        <v>0</v>
      </c>
      <c r="AV331" s="306" t="n">
        <f aca="false">SUM(AV332)</f>
        <v>0</v>
      </c>
      <c r="AW331" s="306" t="n">
        <f aca="false">SUM(AR331+AU331-AV331)</f>
        <v>5308.91233658504</v>
      </c>
      <c r="AX331" s="338"/>
      <c r="AY331" s="338"/>
      <c r="AZ331" s="338"/>
      <c r="BA331" s="338"/>
      <c r="BB331" s="338"/>
      <c r="BC331" s="338"/>
      <c r="BD331" s="338" t="n">
        <f aca="false">SUM(AX331+AY331+AZ331+BA331+BB331+BC331)</f>
        <v>0</v>
      </c>
      <c r="BE331" s="338" t="n">
        <f aca="false">SUM(AW331-BD331)</f>
        <v>5308.91233658504</v>
      </c>
      <c r="BF331" s="338" t="n">
        <f aca="false">SUM(BE331-AW331)</f>
        <v>0</v>
      </c>
      <c r="BG331" s="338" t="n">
        <f aca="false">SUM(BG332)</f>
        <v>2654</v>
      </c>
      <c r="BH331" s="338" t="n">
        <f aca="false">SUM(BH332)</f>
        <v>1327</v>
      </c>
      <c r="BI331" s="338" t="n">
        <f aca="false">SUM(BI332)</f>
        <v>5000</v>
      </c>
      <c r="BJ331" s="338" t="n">
        <f aca="false">SUM(BJ332)</f>
        <v>1250</v>
      </c>
      <c r="BK331" s="338" t="n">
        <v>5000</v>
      </c>
      <c r="BL331" s="338" t="n">
        <v>5000</v>
      </c>
      <c r="BM331" s="307" t="n">
        <f aca="false">SUM(BJ331/BI331*100)</f>
        <v>25</v>
      </c>
    </row>
    <row r="332" customFormat="false" ht="12.75" hidden="true" customHeight="false" outlineLevel="0" collapsed="false">
      <c r="A332" s="343"/>
      <c r="B332" s="334"/>
      <c r="C332" s="334"/>
      <c r="D332" s="334"/>
      <c r="E332" s="334"/>
      <c r="F332" s="334"/>
      <c r="G332" s="334"/>
      <c r="H332" s="334"/>
      <c r="I332" s="335" t="n">
        <v>381</v>
      </c>
      <c r="J332" s="336" t="s">
        <v>197</v>
      </c>
      <c r="K332" s="312" t="n">
        <f aca="false">SUM(K333)</f>
        <v>26000</v>
      </c>
      <c r="L332" s="312" t="n">
        <f aca="false">SUM(L333)</f>
        <v>95000</v>
      </c>
      <c r="M332" s="312" t="n">
        <f aca="false">SUM(M333)</f>
        <v>95000</v>
      </c>
      <c r="N332" s="340" t="n">
        <f aca="false">SUM(N333)</f>
        <v>5000</v>
      </c>
      <c r="O332" s="340" t="n">
        <f aca="false">SUM(O333)</f>
        <v>5000</v>
      </c>
      <c r="P332" s="340" t="n">
        <f aca="false">SUM(P333)</f>
        <v>15000</v>
      </c>
      <c r="Q332" s="340" t="n">
        <f aca="false">SUM(Q333)</f>
        <v>15000</v>
      </c>
      <c r="R332" s="340" t="n">
        <f aca="false">SUM(R333)</f>
        <v>0</v>
      </c>
      <c r="S332" s="340" t="n">
        <f aca="false">SUM(S333)</f>
        <v>15000</v>
      </c>
      <c r="T332" s="340" t="n">
        <f aca="false">SUM(T333)</f>
        <v>0</v>
      </c>
      <c r="U332" s="340" t="n">
        <f aca="false">SUM(U333)</f>
        <v>0</v>
      </c>
      <c r="V332" s="340" t="n">
        <f aca="false">SUM(V333)</f>
        <v>100</v>
      </c>
      <c r="W332" s="340" t="n">
        <f aca="false">SUM(W333)</f>
        <v>15000</v>
      </c>
      <c r="X332" s="340" t="n">
        <f aca="false">SUM(X333)</f>
        <v>40000</v>
      </c>
      <c r="Y332" s="340" t="n">
        <f aca="false">SUM(Y333)</f>
        <v>40000</v>
      </c>
      <c r="Z332" s="340" t="n">
        <f aca="false">SUM(Z333)</f>
        <v>40000</v>
      </c>
      <c r="AA332" s="340" t="n">
        <f aca="false">SUM(AA333)</f>
        <v>40000</v>
      </c>
      <c r="AB332" s="340" t="n">
        <f aca="false">SUM(AB333)</f>
        <v>20000</v>
      </c>
      <c r="AC332" s="340" t="n">
        <f aca="false">SUM(AC333)</f>
        <v>40000</v>
      </c>
      <c r="AD332" s="340" t="n">
        <f aca="false">SUM(AD333)</f>
        <v>40000</v>
      </c>
      <c r="AE332" s="340" t="n">
        <f aca="false">SUM(AE333)</f>
        <v>0</v>
      </c>
      <c r="AF332" s="340" t="n">
        <f aca="false">SUM(AF333)</f>
        <v>0</v>
      </c>
      <c r="AG332" s="340" t="n">
        <f aca="false">SUM(AG333)</f>
        <v>40000</v>
      </c>
      <c r="AH332" s="340" t="n">
        <f aca="false">SUM(AH333)</f>
        <v>0</v>
      </c>
      <c r="AI332" s="340" t="n">
        <f aca="false">SUM(AI333)</f>
        <v>40000</v>
      </c>
      <c r="AJ332" s="340" t="n">
        <f aca="false">SUM(AJ333)</f>
        <v>27500</v>
      </c>
      <c r="AK332" s="340" t="n">
        <f aca="false">SUM(AK333)</f>
        <v>40000</v>
      </c>
      <c r="AL332" s="340" t="n">
        <f aca="false">SUM(AL333)</f>
        <v>0</v>
      </c>
      <c r="AM332" s="340" t="n">
        <f aca="false">SUM(AM333)</f>
        <v>0</v>
      </c>
      <c r="AN332" s="340" t="n">
        <f aca="false">SUM(AN333)</f>
        <v>40000</v>
      </c>
      <c r="AO332" s="306" t="n">
        <f aca="false">SUM(AN332/$AN$2)</f>
        <v>5308.91233658504</v>
      </c>
      <c r="AP332" s="340" t="n">
        <f aca="false">SUM(AP333)</f>
        <v>40000</v>
      </c>
      <c r="AQ332" s="340"/>
      <c r="AR332" s="306" t="n">
        <f aca="false">SUM(AP332/$AN$2)</f>
        <v>5308.91233658504</v>
      </c>
      <c r="AS332" s="306"/>
      <c r="AT332" s="306" t="n">
        <f aca="false">SUM(AT333)</f>
        <v>2654</v>
      </c>
      <c r="AU332" s="306" t="n">
        <f aca="false">SUM(AU333)</f>
        <v>0</v>
      </c>
      <c r="AV332" s="306" t="n">
        <f aca="false">SUM(AV333)</f>
        <v>0</v>
      </c>
      <c r="AW332" s="306" t="n">
        <f aca="false">SUM(AR332+AU332-AV332)</f>
        <v>5308.91233658504</v>
      </c>
      <c r="AX332" s="338"/>
      <c r="AY332" s="338"/>
      <c r="AZ332" s="338"/>
      <c r="BA332" s="338"/>
      <c r="BB332" s="338"/>
      <c r="BC332" s="338"/>
      <c r="BD332" s="338" t="n">
        <f aca="false">SUM(AX332+AY332+AZ332+BA332+BB332+BC332)</f>
        <v>0</v>
      </c>
      <c r="BE332" s="338" t="n">
        <f aca="false">SUM(AW332-BD332)</f>
        <v>5308.91233658504</v>
      </c>
      <c r="BF332" s="338" t="n">
        <f aca="false">SUM(BE332-AW332)</f>
        <v>0</v>
      </c>
      <c r="BG332" s="338" t="n">
        <f aca="false">SUM(BG333)</f>
        <v>2654</v>
      </c>
      <c r="BH332" s="338" t="n">
        <f aca="false">SUM(BH333)</f>
        <v>1327</v>
      </c>
      <c r="BI332" s="338" t="n">
        <f aca="false">SUM(BI333)</f>
        <v>5000</v>
      </c>
      <c r="BJ332" s="338" t="n">
        <f aca="false">SUM(BJ333)</f>
        <v>1250</v>
      </c>
      <c r="BK332" s="338"/>
      <c r="BL332" s="338"/>
      <c r="BM332" s="307" t="n">
        <f aca="false">SUM(BJ332/BI332*100)</f>
        <v>25</v>
      </c>
    </row>
    <row r="333" customFormat="false" ht="12.75" hidden="true" customHeight="false" outlineLevel="0" collapsed="false">
      <c r="A333" s="343"/>
      <c r="B333" s="334"/>
      <c r="C333" s="334"/>
      <c r="D333" s="334"/>
      <c r="E333" s="334"/>
      <c r="F333" s="334"/>
      <c r="G333" s="334"/>
      <c r="H333" s="334"/>
      <c r="I333" s="335" t="n">
        <v>38113</v>
      </c>
      <c r="J333" s="336" t="s">
        <v>783</v>
      </c>
      <c r="K333" s="337" t="n">
        <v>26000</v>
      </c>
      <c r="L333" s="337" t="n">
        <v>95000</v>
      </c>
      <c r="M333" s="337" t="n">
        <v>95000</v>
      </c>
      <c r="N333" s="337" t="n">
        <v>5000</v>
      </c>
      <c r="O333" s="337" t="n">
        <v>5000</v>
      </c>
      <c r="P333" s="337" t="n">
        <v>15000</v>
      </c>
      <c r="Q333" s="337" t="n">
        <v>15000</v>
      </c>
      <c r="R333" s="337"/>
      <c r="S333" s="337" t="n">
        <v>15000</v>
      </c>
      <c r="T333" s="337"/>
      <c r="U333" s="337"/>
      <c r="V333" s="306" t="n">
        <f aca="false">S333/P333*100</f>
        <v>100</v>
      </c>
      <c r="W333" s="306" t="n">
        <v>15000</v>
      </c>
      <c r="X333" s="337" t="n">
        <v>40000</v>
      </c>
      <c r="Y333" s="337" t="n">
        <v>40000</v>
      </c>
      <c r="Z333" s="337" t="n">
        <v>40000</v>
      </c>
      <c r="AA333" s="337" t="n">
        <v>40000</v>
      </c>
      <c r="AB333" s="337" t="n">
        <v>20000</v>
      </c>
      <c r="AC333" s="337" t="n">
        <v>40000</v>
      </c>
      <c r="AD333" s="337" t="n">
        <v>40000</v>
      </c>
      <c r="AE333" s="337"/>
      <c r="AF333" s="337"/>
      <c r="AG333" s="340" t="n">
        <f aca="false">SUM(AD333+AE333-AF333)</f>
        <v>40000</v>
      </c>
      <c r="AH333" s="337"/>
      <c r="AI333" s="337" t="n">
        <v>40000</v>
      </c>
      <c r="AJ333" s="338" t="n">
        <v>27500</v>
      </c>
      <c r="AK333" s="337" t="n">
        <v>40000</v>
      </c>
      <c r="AL333" s="337"/>
      <c r="AM333" s="337"/>
      <c r="AN333" s="338" t="n">
        <f aca="false">SUM(AK333+AL333-AM333)</f>
        <v>40000</v>
      </c>
      <c r="AO333" s="306" t="n">
        <f aca="false">SUM(AN333/$AN$2)</f>
        <v>5308.91233658504</v>
      </c>
      <c r="AP333" s="338" t="n">
        <v>40000</v>
      </c>
      <c r="AQ333" s="338"/>
      <c r="AR333" s="306" t="n">
        <f aca="false">SUM(AP333/$AN$2)</f>
        <v>5308.91233658504</v>
      </c>
      <c r="AS333" s="306" t="n">
        <v>2654</v>
      </c>
      <c r="AT333" s="306" t="n">
        <v>2654</v>
      </c>
      <c r="AU333" s="306"/>
      <c r="AV333" s="306"/>
      <c r="AW333" s="306" t="n">
        <f aca="false">SUM(AR333+AU333-AV333)</f>
        <v>5308.91233658504</v>
      </c>
      <c r="AX333" s="338"/>
      <c r="AY333" s="338"/>
      <c r="AZ333" s="338" t="n">
        <v>5308.91</v>
      </c>
      <c r="BA333" s="338"/>
      <c r="BB333" s="338"/>
      <c r="BC333" s="338"/>
      <c r="BD333" s="338" t="n">
        <f aca="false">SUM(AX333+AY333+AZ333+BA333+BB333+BC333)</f>
        <v>5308.91</v>
      </c>
      <c r="BE333" s="338" t="n">
        <f aca="false">SUM(AW333-BD333)</f>
        <v>0.00233658504203049</v>
      </c>
      <c r="BF333" s="338" t="n">
        <f aca="false">SUM(BE333-AW333)</f>
        <v>-5308.91</v>
      </c>
      <c r="BG333" s="338" t="n">
        <v>2654</v>
      </c>
      <c r="BH333" s="338" t="n">
        <v>1327</v>
      </c>
      <c r="BI333" s="338" t="n">
        <v>5000</v>
      </c>
      <c r="BJ333" s="338" t="n">
        <v>1250</v>
      </c>
      <c r="BK333" s="338"/>
      <c r="BL333" s="338"/>
      <c r="BM333" s="307" t="n">
        <f aca="false">SUM(BJ333/BI333*100)</f>
        <v>25</v>
      </c>
    </row>
    <row r="334" customFormat="false" ht="12.75" hidden="true" customHeight="false" outlineLevel="0" collapsed="false">
      <c r="A334" s="343" t="s">
        <v>784</v>
      </c>
      <c r="B334" s="334"/>
      <c r="C334" s="334"/>
      <c r="D334" s="334"/>
      <c r="E334" s="334"/>
      <c r="F334" s="334"/>
      <c r="G334" s="334"/>
      <c r="H334" s="334"/>
      <c r="I334" s="335" t="s">
        <v>533</v>
      </c>
      <c r="J334" s="336" t="s">
        <v>785</v>
      </c>
      <c r="K334" s="312" t="n">
        <f aca="false">SUM(K335)</f>
        <v>13000</v>
      </c>
      <c r="L334" s="312" t="n">
        <f aca="false">SUM(L335)</f>
        <v>0</v>
      </c>
      <c r="M334" s="312" t="n">
        <f aca="false">SUM(M335)</f>
        <v>0</v>
      </c>
      <c r="N334" s="312" t="n">
        <f aca="false">SUM(N335)</f>
        <v>14000</v>
      </c>
      <c r="O334" s="312" t="n">
        <f aca="false">SUM(O335)</f>
        <v>14000</v>
      </c>
      <c r="P334" s="312" t="n">
        <f aca="false">SUM(P335)</f>
        <v>20000</v>
      </c>
      <c r="Q334" s="312" t="n">
        <f aca="false">SUM(Q335)</f>
        <v>20000</v>
      </c>
      <c r="R334" s="312" t="n">
        <f aca="false">SUM(R335)</f>
        <v>15200</v>
      </c>
      <c r="S334" s="312" t="n">
        <f aca="false">SUM(S335)</f>
        <v>25000</v>
      </c>
      <c r="T334" s="312" t="n">
        <f aca="false">SUM(T335)</f>
        <v>17700</v>
      </c>
      <c r="U334" s="312" t="n">
        <f aca="false">SUM(U335)</f>
        <v>0</v>
      </c>
      <c r="V334" s="312" t="n">
        <f aca="false">SUM(V335)</f>
        <v>125</v>
      </c>
      <c r="W334" s="312" t="n">
        <f aca="false">SUM(W335)</f>
        <v>25000</v>
      </c>
      <c r="X334" s="312" t="n">
        <f aca="false">SUM(X335)</f>
        <v>60000</v>
      </c>
      <c r="Y334" s="312" t="n">
        <f aca="false">SUM(Y335)</f>
        <v>10000</v>
      </c>
      <c r="Z334" s="312" t="n">
        <f aca="false">SUM(Z335)</f>
        <v>15000</v>
      </c>
      <c r="AA334" s="312" t="n">
        <f aca="false">SUM(AA335)</f>
        <v>15000</v>
      </c>
      <c r="AB334" s="312" t="n">
        <f aca="false">SUM(AB335)</f>
        <v>4500</v>
      </c>
      <c r="AC334" s="312" t="n">
        <f aca="false">SUM(AC335)</f>
        <v>15000</v>
      </c>
      <c r="AD334" s="312" t="n">
        <f aca="false">SUM(AD335)</f>
        <v>15000</v>
      </c>
      <c r="AE334" s="312" t="n">
        <f aca="false">SUM(AE335)</f>
        <v>0</v>
      </c>
      <c r="AF334" s="312" t="n">
        <f aca="false">SUM(AF335)</f>
        <v>0</v>
      </c>
      <c r="AG334" s="312" t="n">
        <f aca="false">SUM(AG335)</f>
        <v>15000</v>
      </c>
      <c r="AH334" s="312" t="n">
        <f aca="false">SUM(AH335)</f>
        <v>0</v>
      </c>
      <c r="AI334" s="312" t="n">
        <f aca="false">SUM(AI335)</f>
        <v>15000</v>
      </c>
      <c r="AJ334" s="312" t="n">
        <f aca="false">SUM(AJ335)</f>
        <v>0</v>
      </c>
      <c r="AK334" s="312" t="n">
        <f aca="false">SUM(AK335)</f>
        <v>15000</v>
      </c>
      <c r="AL334" s="312" t="n">
        <f aca="false">SUM(AL335)</f>
        <v>0</v>
      </c>
      <c r="AM334" s="312" t="n">
        <f aca="false">SUM(AM335)</f>
        <v>0</v>
      </c>
      <c r="AN334" s="312" t="n">
        <f aca="false">SUM(AN335)</f>
        <v>15000</v>
      </c>
      <c r="AO334" s="306" t="n">
        <f aca="false">SUM(AN334/$AN$2)</f>
        <v>1990.84212621939</v>
      </c>
      <c r="AP334" s="312" t="n">
        <f aca="false">SUM(AP335)</f>
        <v>15000</v>
      </c>
      <c r="AQ334" s="312" t="n">
        <f aca="false">SUM(AQ335)</f>
        <v>0</v>
      </c>
      <c r="AR334" s="306" t="n">
        <f aca="false">SUM(AP334/$AN$2)</f>
        <v>1990.84212621939</v>
      </c>
      <c r="AS334" s="306"/>
      <c r="AT334" s="306" t="n">
        <f aca="false">SUM(AT335)</f>
        <v>150</v>
      </c>
      <c r="AU334" s="306" t="n">
        <f aca="false">SUM(AU335)</f>
        <v>0</v>
      </c>
      <c r="AV334" s="306" t="n">
        <f aca="false">SUM(AV335)</f>
        <v>0</v>
      </c>
      <c r="AW334" s="306" t="n">
        <f aca="false">SUM(AR334+AU334-AV334)</f>
        <v>1990.84212621939</v>
      </c>
      <c r="AX334" s="338"/>
      <c r="AY334" s="338"/>
      <c r="AZ334" s="338"/>
      <c r="BA334" s="338"/>
      <c r="BB334" s="338"/>
      <c r="BC334" s="338"/>
      <c r="BD334" s="338" t="n">
        <f aca="false">SUM(AX334+AY334+AZ334+BA334+BB334+BC334)</f>
        <v>0</v>
      </c>
      <c r="BE334" s="338" t="n">
        <f aca="false">SUM(AW334-BD334)</f>
        <v>1990.84212621939</v>
      </c>
      <c r="BF334" s="338" t="n">
        <f aca="false">SUM(BE334-AW334)</f>
        <v>0</v>
      </c>
      <c r="BG334" s="338" t="n">
        <f aca="false">SUM(BG337)</f>
        <v>0</v>
      </c>
      <c r="BH334" s="338" t="n">
        <f aca="false">SUM(BH337)</f>
        <v>0</v>
      </c>
      <c r="BI334" s="338" t="n">
        <f aca="false">SUM(BI337)</f>
        <v>1000</v>
      </c>
      <c r="BJ334" s="338" t="n">
        <f aca="false">SUM(BJ337)</f>
        <v>300</v>
      </c>
      <c r="BK334" s="338" t="n">
        <f aca="false">SUM(BK337)</f>
        <v>1000</v>
      </c>
      <c r="BL334" s="338" t="n">
        <f aca="false">SUM(BL337)</f>
        <v>1000</v>
      </c>
      <c r="BM334" s="307" t="n">
        <f aca="false">SUM(BJ334/BI334*100)</f>
        <v>30</v>
      </c>
    </row>
    <row r="335" customFormat="false" ht="12.75" hidden="true" customHeight="false" outlineLevel="0" collapsed="false">
      <c r="A335" s="343"/>
      <c r="B335" s="334"/>
      <c r="C335" s="334"/>
      <c r="D335" s="334"/>
      <c r="E335" s="334"/>
      <c r="F335" s="334"/>
      <c r="G335" s="334"/>
      <c r="H335" s="334"/>
      <c r="I335" s="335" t="s">
        <v>782</v>
      </c>
      <c r="J335" s="336"/>
      <c r="K335" s="312" t="n">
        <f aca="false">SUM(K337)</f>
        <v>13000</v>
      </c>
      <c r="L335" s="312" t="n">
        <f aca="false">SUM(L337)</f>
        <v>0</v>
      </c>
      <c r="M335" s="312" t="n">
        <f aca="false">SUM(M337)</f>
        <v>0</v>
      </c>
      <c r="N335" s="312" t="n">
        <f aca="false">SUM(N337)</f>
        <v>14000</v>
      </c>
      <c r="O335" s="312" t="n">
        <f aca="false">SUM(O337)</f>
        <v>14000</v>
      </c>
      <c r="P335" s="312" t="n">
        <f aca="false">SUM(P337)</f>
        <v>20000</v>
      </c>
      <c r="Q335" s="312" t="n">
        <f aca="false">SUM(Q337)</f>
        <v>20000</v>
      </c>
      <c r="R335" s="312" t="n">
        <f aca="false">SUM(R337)</f>
        <v>15200</v>
      </c>
      <c r="S335" s="312" t="n">
        <f aca="false">SUM(S337)</f>
        <v>25000</v>
      </c>
      <c r="T335" s="312" t="n">
        <f aca="false">SUM(T337)</f>
        <v>17700</v>
      </c>
      <c r="U335" s="312" t="n">
        <f aca="false">SUM(U337)</f>
        <v>0</v>
      </c>
      <c r="V335" s="312" t="n">
        <f aca="false">SUM(V337)</f>
        <v>125</v>
      </c>
      <c r="W335" s="312" t="n">
        <f aca="false">SUM(W337)</f>
        <v>25000</v>
      </c>
      <c r="X335" s="312" t="n">
        <f aca="false">SUM(X337)</f>
        <v>60000</v>
      </c>
      <c r="Y335" s="312" t="n">
        <f aca="false">SUM(Y337)</f>
        <v>10000</v>
      </c>
      <c r="Z335" s="312" t="n">
        <f aca="false">SUM(Z337)</f>
        <v>15000</v>
      </c>
      <c r="AA335" s="312" t="n">
        <f aca="false">SUM(AA337)</f>
        <v>15000</v>
      </c>
      <c r="AB335" s="312" t="n">
        <f aca="false">SUM(AB337)</f>
        <v>4500</v>
      </c>
      <c r="AC335" s="312" t="n">
        <f aca="false">SUM(AC337)</f>
        <v>15000</v>
      </c>
      <c r="AD335" s="312" t="n">
        <f aca="false">SUM(AD337)</f>
        <v>15000</v>
      </c>
      <c r="AE335" s="312" t="n">
        <f aca="false">SUM(AE337)</f>
        <v>0</v>
      </c>
      <c r="AF335" s="312" t="n">
        <f aca="false">SUM(AF337)</f>
        <v>0</v>
      </c>
      <c r="AG335" s="312" t="n">
        <f aca="false">SUM(AG337)</f>
        <v>15000</v>
      </c>
      <c r="AH335" s="312" t="n">
        <f aca="false">SUM(AH337)</f>
        <v>0</v>
      </c>
      <c r="AI335" s="312" t="n">
        <f aca="false">SUM(AI337)</f>
        <v>15000</v>
      </c>
      <c r="AJ335" s="312" t="n">
        <f aca="false">SUM(AJ337)</f>
        <v>0</v>
      </c>
      <c r="AK335" s="312" t="n">
        <f aca="false">SUM(AK337)</f>
        <v>15000</v>
      </c>
      <c r="AL335" s="312" t="n">
        <f aca="false">SUM(AL337)</f>
        <v>0</v>
      </c>
      <c r="AM335" s="312" t="n">
        <f aca="false">SUM(AM337)</f>
        <v>0</v>
      </c>
      <c r="AN335" s="312" t="n">
        <f aca="false">SUM(AN337)</f>
        <v>15000</v>
      </c>
      <c r="AO335" s="306" t="n">
        <f aca="false">SUM(AN335/$AN$2)</f>
        <v>1990.84212621939</v>
      </c>
      <c r="AP335" s="312" t="n">
        <f aca="false">SUM(AP337)</f>
        <v>15000</v>
      </c>
      <c r="AQ335" s="312" t="n">
        <f aca="false">SUM(AQ337)</f>
        <v>0</v>
      </c>
      <c r="AR335" s="306" t="n">
        <f aca="false">SUM(AP335/$AN$2)</f>
        <v>1990.84212621939</v>
      </c>
      <c r="AS335" s="306"/>
      <c r="AT335" s="306" t="n">
        <f aca="false">SUM(AT337)</f>
        <v>150</v>
      </c>
      <c r="AU335" s="306" t="n">
        <f aca="false">SUM(AU337)</f>
        <v>0</v>
      </c>
      <c r="AV335" s="306" t="n">
        <f aca="false">SUM(AV337)</f>
        <v>0</v>
      </c>
      <c r="AW335" s="306" t="n">
        <f aca="false">SUM(AR335+AU335-AV335)</f>
        <v>1990.84212621939</v>
      </c>
      <c r="AX335" s="338"/>
      <c r="AY335" s="338"/>
      <c r="AZ335" s="338"/>
      <c r="BA335" s="338"/>
      <c r="BB335" s="338"/>
      <c r="BC335" s="338"/>
      <c r="BD335" s="338" t="n">
        <f aca="false">SUM(AX335+AY335+AZ335+BA335+BB335+BC335)</f>
        <v>0</v>
      </c>
      <c r="BE335" s="338" t="n">
        <f aca="false">SUM(AW335-BD335)</f>
        <v>1990.84212621939</v>
      </c>
      <c r="BF335" s="338" t="n">
        <f aca="false">SUM(BE335-AW335)</f>
        <v>0</v>
      </c>
      <c r="BG335" s="338"/>
      <c r="BH335" s="338" t="n">
        <f aca="false">SUM(BH336)</f>
        <v>0</v>
      </c>
      <c r="BI335" s="338" t="n">
        <f aca="false">SUM(BI336)</f>
        <v>1000</v>
      </c>
      <c r="BJ335" s="338" t="n">
        <f aca="false">SUM(BJ336)</f>
        <v>300</v>
      </c>
      <c r="BK335" s="338" t="n">
        <f aca="false">SUM(BK336)</f>
        <v>0</v>
      </c>
      <c r="BL335" s="338" t="n">
        <f aca="false">SUM(BL336)</f>
        <v>0</v>
      </c>
      <c r="BM335" s="307" t="n">
        <f aca="false">SUM(BJ335/BI335*100)</f>
        <v>30</v>
      </c>
    </row>
    <row r="336" customFormat="false" ht="12.75" hidden="true" customHeight="false" outlineLevel="0" collapsed="false">
      <c r="A336" s="343"/>
      <c r="B336" s="334" t="s">
        <v>554</v>
      </c>
      <c r="C336" s="334"/>
      <c r="D336" s="334"/>
      <c r="E336" s="334"/>
      <c r="F336" s="334"/>
      <c r="G336" s="334"/>
      <c r="H336" s="334"/>
      <c r="I336" s="339" t="s">
        <v>555</v>
      </c>
      <c r="J336" s="336" t="s">
        <v>39</v>
      </c>
      <c r="K336" s="312"/>
      <c r="L336" s="312"/>
      <c r="M336" s="312"/>
      <c r="N336" s="312"/>
      <c r="O336" s="312"/>
      <c r="P336" s="312"/>
      <c r="Q336" s="312"/>
      <c r="R336" s="312"/>
      <c r="S336" s="312"/>
      <c r="T336" s="312"/>
      <c r="U336" s="312"/>
      <c r="V336" s="312"/>
      <c r="W336" s="312"/>
      <c r="X336" s="312"/>
      <c r="Y336" s="312"/>
      <c r="Z336" s="312"/>
      <c r="AA336" s="312"/>
      <c r="AB336" s="312"/>
      <c r="AC336" s="312"/>
      <c r="AD336" s="312"/>
      <c r="AE336" s="312"/>
      <c r="AF336" s="312"/>
      <c r="AG336" s="312"/>
      <c r="AH336" s="312"/>
      <c r="AI336" s="312"/>
      <c r="AJ336" s="312"/>
      <c r="AK336" s="312"/>
      <c r="AL336" s="312"/>
      <c r="AM336" s="312"/>
      <c r="AN336" s="312"/>
      <c r="AO336" s="306" t="n">
        <f aca="false">SUM(AN336/$AN$2)</f>
        <v>0</v>
      </c>
      <c r="AP336" s="312" t="n">
        <v>15000</v>
      </c>
      <c r="AQ336" s="312"/>
      <c r="AR336" s="306" t="n">
        <f aca="false">SUM(AP336/$AN$2)</f>
        <v>1990.84212621939</v>
      </c>
      <c r="AS336" s="306"/>
      <c r="AT336" s="306" t="n">
        <v>15000</v>
      </c>
      <c r="AU336" s="306"/>
      <c r="AV336" s="306"/>
      <c r="AW336" s="306" t="n">
        <f aca="false">SUM(AR336+AU336-AV336)</f>
        <v>1990.84212621939</v>
      </c>
      <c r="AX336" s="338"/>
      <c r="AY336" s="338"/>
      <c r="AZ336" s="338"/>
      <c r="BA336" s="338"/>
      <c r="BB336" s="338"/>
      <c r="BC336" s="338"/>
      <c r="BD336" s="338" t="n">
        <f aca="false">SUM(AX336+AY336+AZ336+BA336+BB336+BC336)</f>
        <v>0</v>
      </c>
      <c r="BE336" s="338" t="n">
        <f aca="false">SUM(AW336-BD336)</f>
        <v>1990.84212621939</v>
      </c>
      <c r="BF336" s="338" t="n">
        <f aca="false">SUM(BE336-AW336)</f>
        <v>0</v>
      </c>
      <c r="BG336" s="338"/>
      <c r="BH336" s="338" t="n">
        <f aca="false">SUM(BH337)</f>
        <v>0</v>
      </c>
      <c r="BI336" s="338" t="n">
        <f aca="false">SUM(BI337)</f>
        <v>1000</v>
      </c>
      <c r="BJ336" s="338" t="n">
        <f aca="false">SUM(BJ337)</f>
        <v>300</v>
      </c>
      <c r="BK336" s="338"/>
      <c r="BL336" s="338"/>
      <c r="BM336" s="307" t="n">
        <f aca="false">SUM(BJ336/BI336*100)</f>
        <v>30</v>
      </c>
    </row>
    <row r="337" customFormat="false" ht="12.75" hidden="true" customHeight="false" outlineLevel="0" collapsed="false">
      <c r="A337" s="302"/>
      <c r="B337" s="303"/>
      <c r="C337" s="303"/>
      <c r="D337" s="303"/>
      <c r="E337" s="303"/>
      <c r="F337" s="303"/>
      <c r="G337" s="303"/>
      <c r="H337" s="303"/>
      <c r="I337" s="304" t="n">
        <v>3</v>
      </c>
      <c r="J337" s="305" t="s">
        <v>234</v>
      </c>
      <c r="K337" s="312" t="n">
        <f aca="false">SUM(K338)</f>
        <v>13000</v>
      </c>
      <c r="L337" s="312" t="n">
        <f aca="false">SUM(L338)</f>
        <v>0</v>
      </c>
      <c r="M337" s="312" t="n">
        <f aca="false">SUM(M338)</f>
        <v>0</v>
      </c>
      <c r="N337" s="306" t="n">
        <f aca="false">SUM(N338)</f>
        <v>14000</v>
      </c>
      <c r="O337" s="306" t="n">
        <f aca="false">SUM(O338)</f>
        <v>14000</v>
      </c>
      <c r="P337" s="306" t="n">
        <f aca="false">SUM(P338)</f>
        <v>20000</v>
      </c>
      <c r="Q337" s="306" t="n">
        <f aca="false">SUM(Q338)</f>
        <v>20000</v>
      </c>
      <c r="R337" s="306" t="n">
        <f aca="false">SUM(R338)</f>
        <v>15200</v>
      </c>
      <c r="S337" s="306" t="n">
        <f aca="false">SUM(S338)</f>
        <v>25000</v>
      </c>
      <c r="T337" s="306" t="n">
        <f aca="false">SUM(T338)</f>
        <v>17700</v>
      </c>
      <c r="U337" s="306" t="n">
        <f aca="false">SUM(U338)</f>
        <v>0</v>
      </c>
      <c r="V337" s="306" t="n">
        <f aca="false">SUM(V338)</f>
        <v>125</v>
      </c>
      <c r="W337" s="306" t="n">
        <f aca="false">SUM(W338)</f>
        <v>25000</v>
      </c>
      <c r="X337" s="306" t="n">
        <f aca="false">SUM(X338)</f>
        <v>60000</v>
      </c>
      <c r="Y337" s="306" t="n">
        <f aca="false">SUM(Y338)</f>
        <v>10000</v>
      </c>
      <c r="Z337" s="306" t="n">
        <f aca="false">SUM(Z338)</f>
        <v>15000</v>
      </c>
      <c r="AA337" s="306" t="n">
        <f aca="false">SUM(AA338)</f>
        <v>15000</v>
      </c>
      <c r="AB337" s="306" t="n">
        <f aca="false">SUM(AB338)</f>
        <v>4500</v>
      </c>
      <c r="AC337" s="306" t="n">
        <f aca="false">SUM(AC338)</f>
        <v>15000</v>
      </c>
      <c r="AD337" s="306" t="n">
        <f aca="false">SUM(AD338)</f>
        <v>15000</v>
      </c>
      <c r="AE337" s="306" t="n">
        <f aca="false">SUM(AE338)</f>
        <v>0</v>
      </c>
      <c r="AF337" s="306" t="n">
        <f aca="false">SUM(AF338)</f>
        <v>0</v>
      </c>
      <c r="AG337" s="306" t="n">
        <f aca="false">SUM(AG338)</f>
        <v>15000</v>
      </c>
      <c r="AH337" s="306" t="n">
        <f aca="false">SUM(AH338)</f>
        <v>0</v>
      </c>
      <c r="AI337" s="306" t="n">
        <f aca="false">SUM(AI338)</f>
        <v>15000</v>
      </c>
      <c r="AJ337" s="306" t="n">
        <f aca="false">SUM(AJ338)</f>
        <v>0</v>
      </c>
      <c r="AK337" s="306" t="n">
        <f aca="false">SUM(AK338)</f>
        <v>15000</v>
      </c>
      <c r="AL337" s="306" t="n">
        <f aca="false">SUM(AL338)</f>
        <v>0</v>
      </c>
      <c r="AM337" s="306" t="n">
        <f aca="false">SUM(AM338)</f>
        <v>0</v>
      </c>
      <c r="AN337" s="306" t="n">
        <f aca="false">SUM(AN338)</f>
        <v>15000</v>
      </c>
      <c r="AO337" s="306" t="n">
        <f aca="false">SUM(AN337/$AN$2)</f>
        <v>1990.84212621939</v>
      </c>
      <c r="AP337" s="306" t="n">
        <f aca="false">SUM(AP338)</f>
        <v>15000</v>
      </c>
      <c r="AQ337" s="306" t="n">
        <f aca="false">SUM(AQ338)</f>
        <v>0</v>
      </c>
      <c r="AR337" s="306" t="n">
        <f aca="false">SUM(AP337/$AN$2)</f>
        <v>1990.84212621939</v>
      </c>
      <c r="AS337" s="306"/>
      <c r="AT337" s="306" t="n">
        <f aca="false">SUM(AT338)</f>
        <v>150</v>
      </c>
      <c r="AU337" s="306" t="n">
        <f aca="false">SUM(AU338)</f>
        <v>0</v>
      </c>
      <c r="AV337" s="306" t="n">
        <f aca="false">SUM(AV338)</f>
        <v>0</v>
      </c>
      <c r="AW337" s="306" t="n">
        <f aca="false">SUM(AR337+AU337-AV337)</f>
        <v>1990.84212621939</v>
      </c>
      <c r="AX337" s="338"/>
      <c r="AY337" s="338"/>
      <c r="AZ337" s="338"/>
      <c r="BA337" s="338"/>
      <c r="BB337" s="338"/>
      <c r="BC337" s="338"/>
      <c r="BD337" s="338" t="n">
        <f aca="false">SUM(AX337+AY337+AZ337+BA337+BB337+BC337)</f>
        <v>0</v>
      </c>
      <c r="BE337" s="338" t="n">
        <f aca="false">SUM(AW337-BD337)</f>
        <v>1990.84212621939</v>
      </c>
      <c r="BF337" s="338" t="n">
        <f aca="false">SUM(BE337-AW337)</f>
        <v>0</v>
      </c>
      <c r="BG337" s="338" t="n">
        <f aca="false">SUM(BG338)</f>
        <v>0</v>
      </c>
      <c r="BH337" s="338" t="n">
        <f aca="false">SUM(BH338)</f>
        <v>0</v>
      </c>
      <c r="BI337" s="338" t="n">
        <f aca="false">SUM(BI338)</f>
        <v>1000</v>
      </c>
      <c r="BJ337" s="338" t="n">
        <f aca="false">SUM(BJ338)</f>
        <v>300</v>
      </c>
      <c r="BK337" s="338" t="n">
        <f aca="false">SUM(BK338)</f>
        <v>1000</v>
      </c>
      <c r="BL337" s="338" t="n">
        <f aca="false">SUM(BL338)</f>
        <v>1000</v>
      </c>
      <c r="BM337" s="307" t="n">
        <f aca="false">SUM(BJ337/BI337*100)</f>
        <v>30</v>
      </c>
    </row>
    <row r="338" customFormat="false" ht="12.75" hidden="true" customHeight="false" outlineLevel="0" collapsed="false">
      <c r="A338" s="302"/>
      <c r="B338" s="303" t="s">
        <v>555</v>
      </c>
      <c r="C338" s="303"/>
      <c r="D338" s="303"/>
      <c r="E338" s="303"/>
      <c r="F338" s="303"/>
      <c r="G338" s="303"/>
      <c r="H338" s="303"/>
      <c r="I338" s="304" t="n">
        <v>38</v>
      </c>
      <c r="J338" s="305" t="s">
        <v>383</v>
      </c>
      <c r="K338" s="312" t="n">
        <f aca="false">SUM(K339)</f>
        <v>13000</v>
      </c>
      <c r="L338" s="312" t="n">
        <f aca="false">SUM(L339)</f>
        <v>0</v>
      </c>
      <c r="M338" s="312" t="n">
        <f aca="false">SUM(M339)</f>
        <v>0</v>
      </c>
      <c r="N338" s="306" t="n">
        <f aca="false">SUM(N339)</f>
        <v>14000</v>
      </c>
      <c r="O338" s="306" t="n">
        <f aca="false">SUM(O339)</f>
        <v>14000</v>
      </c>
      <c r="P338" s="306" t="n">
        <f aca="false">SUM(P339)</f>
        <v>20000</v>
      </c>
      <c r="Q338" s="306" t="n">
        <f aca="false">SUM(Q339)</f>
        <v>20000</v>
      </c>
      <c r="R338" s="306" t="n">
        <f aca="false">SUM(R339)</f>
        <v>15200</v>
      </c>
      <c r="S338" s="306" t="n">
        <f aca="false">SUM(S339)</f>
        <v>25000</v>
      </c>
      <c r="T338" s="306" t="n">
        <f aca="false">SUM(T339)</f>
        <v>17700</v>
      </c>
      <c r="U338" s="306" t="n">
        <f aca="false">SUM(U339)</f>
        <v>0</v>
      </c>
      <c r="V338" s="306" t="n">
        <f aca="false">SUM(V339)</f>
        <v>125</v>
      </c>
      <c r="W338" s="306" t="n">
        <f aca="false">SUM(W339)</f>
        <v>25000</v>
      </c>
      <c r="X338" s="306" t="n">
        <f aca="false">SUM(X339)</f>
        <v>60000</v>
      </c>
      <c r="Y338" s="306" t="n">
        <f aca="false">SUM(Y339)</f>
        <v>10000</v>
      </c>
      <c r="Z338" s="306" t="n">
        <f aca="false">SUM(Z339)</f>
        <v>15000</v>
      </c>
      <c r="AA338" s="306" t="n">
        <f aca="false">SUM(AA339)</f>
        <v>15000</v>
      </c>
      <c r="AB338" s="306" t="n">
        <f aca="false">SUM(AB339)</f>
        <v>4500</v>
      </c>
      <c r="AC338" s="306" t="n">
        <f aca="false">SUM(AC339)</f>
        <v>15000</v>
      </c>
      <c r="AD338" s="306" t="n">
        <f aca="false">SUM(AD339)</f>
        <v>15000</v>
      </c>
      <c r="AE338" s="306" t="n">
        <f aca="false">SUM(AE339)</f>
        <v>0</v>
      </c>
      <c r="AF338" s="306" t="n">
        <f aca="false">SUM(AF339)</f>
        <v>0</v>
      </c>
      <c r="AG338" s="306" t="n">
        <f aca="false">SUM(AG339)</f>
        <v>15000</v>
      </c>
      <c r="AH338" s="306" t="n">
        <f aca="false">SUM(AH339)</f>
        <v>0</v>
      </c>
      <c r="AI338" s="306" t="n">
        <f aca="false">SUM(AI339)</f>
        <v>15000</v>
      </c>
      <c r="AJ338" s="306" t="n">
        <f aca="false">SUM(AJ339)</f>
        <v>0</v>
      </c>
      <c r="AK338" s="306" t="n">
        <f aca="false">SUM(AK339)</f>
        <v>15000</v>
      </c>
      <c r="AL338" s="306" t="n">
        <f aca="false">SUM(AL339)</f>
        <v>0</v>
      </c>
      <c r="AM338" s="306" t="n">
        <f aca="false">SUM(AM339)</f>
        <v>0</v>
      </c>
      <c r="AN338" s="306" t="n">
        <f aca="false">SUM(AN339)</f>
        <v>15000</v>
      </c>
      <c r="AO338" s="306" t="n">
        <f aca="false">SUM(AN338/$AN$2)</f>
        <v>1990.84212621939</v>
      </c>
      <c r="AP338" s="306" t="n">
        <f aca="false">SUM(AP339)</f>
        <v>15000</v>
      </c>
      <c r="AQ338" s="306"/>
      <c r="AR338" s="306" t="n">
        <f aca="false">SUM(AP338/$AN$2)</f>
        <v>1990.84212621939</v>
      </c>
      <c r="AS338" s="306"/>
      <c r="AT338" s="306" t="n">
        <f aca="false">SUM(AT339)</f>
        <v>150</v>
      </c>
      <c r="AU338" s="306" t="n">
        <f aca="false">SUM(AU339)</f>
        <v>0</v>
      </c>
      <c r="AV338" s="306" t="n">
        <f aca="false">SUM(AV339)</f>
        <v>0</v>
      </c>
      <c r="AW338" s="306" t="n">
        <f aca="false">SUM(AR338+AU338-AV338)</f>
        <v>1990.84212621939</v>
      </c>
      <c r="AX338" s="338"/>
      <c r="AY338" s="338"/>
      <c r="AZ338" s="338"/>
      <c r="BA338" s="338"/>
      <c r="BB338" s="338"/>
      <c r="BC338" s="338"/>
      <c r="BD338" s="338" t="n">
        <f aca="false">SUM(AX338+AY338+AZ338+BA338+BB338+BC338)</f>
        <v>0</v>
      </c>
      <c r="BE338" s="338" t="n">
        <f aca="false">SUM(AW338-BD338)</f>
        <v>1990.84212621939</v>
      </c>
      <c r="BF338" s="338" t="n">
        <f aca="false">SUM(BE338-AW338)</f>
        <v>0</v>
      </c>
      <c r="BG338" s="338" t="n">
        <f aca="false">SUM(BG339)</f>
        <v>0</v>
      </c>
      <c r="BH338" s="338" t="n">
        <f aca="false">SUM(BH339)</f>
        <v>0</v>
      </c>
      <c r="BI338" s="338" t="n">
        <f aca="false">SUM(BI339)</f>
        <v>1000</v>
      </c>
      <c r="BJ338" s="338" t="n">
        <f aca="false">SUM(BJ339)</f>
        <v>300</v>
      </c>
      <c r="BK338" s="338" t="n">
        <v>1000</v>
      </c>
      <c r="BL338" s="338" t="n">
        <v>1000</v>
      </c>
      <c r="BM338" s="307" t="n">
        <f aca="false">SUM(BJ338/BI338*100)</f>
        <v>30</v>
      </c>
    </row>
    <row r="339" customFormat="false" ht="12.75" hidden="true" customHeight="false" outlineLevel="0" collapsed="false">
      <c r="A339" s="343"/>
      <c r="B339" s="334"/>
      <c r="C339" s="334"/>
      <c r="D339" s="334"/>
      <c r="E339" s="334"/>
      <c r="F339" s="334"/>
      <c r="G339" s="334"/>
      <c r="H339" s="334"/>
      <c r="I339" s="335" t="n">
        <v>381</v>
      </c>
      <c r="J339" s="336" t="s">
        <v>197</v>
      </c>
      <c r="K339" s="312" t="n">
        <f aca="false">SUM(K340)</f>
        <v>13000</v>
      </c>
      <c r="L339" s="312" t="n">
        <f aca="false">SUM(L340)</f>
        <v>0</v>
      </c>
      <c r="M339" s="312" t="n">
        <f aca="false">SUM(M340)</f>
        <v>0</v>
      </c>
      <c r="N339" s="337" t="n">
        <f aca="false">SUM(N340)</f>
        <v>14000</v>
      </c>
      <c r="O339" s="337" t="n">
        <f aca="false">SUM(O340)</f>
        <v>14000</v>
      </c>
      <c r="P339" s="337" t="n">
        <f aca="false">SUM(P340)</f>
        <v>20000</v>
      </c>
      <c r="Q339" s="337" t="n">
        <f aca="false">SUM(Q340)</f>
        <v>20000</v>
      </c>
      <c r="R339" s="337" t="n">
        <f aca="false">SUM(R340)</f>
        <v>15200</v>
      </c>
      <c r="S339" s="337" t="n">
        <f aca="false">SUM(S340)</f>
        <v>25000</v>
      </c>
      <c r="T339" s="337" t="n">
        <f aca="false">SUM(T340)</f>
        <v>17700</v>
      </c>
      <c r="U339" s="337" t="n">
        <f aca="false">SUM(U340)</f>
        <v>0</v>
      </c>
      <c r="V339" s="337" t="n">
        <f aca="false">SUM(V340)</f>
        <v>125</v>
      </c>
      <c r="W339" s="337" t="n">
        <f aca="false">SUM(W340)</f>
        <v>25000</v>
      </c>
      <c r="X339" s="337" t="n">
        <f aca="false">SUM(X340)</f>
        <v>60000</v>
      </c>
      <c r="Y339" s="337" t="n">
        <f aca="false">SUM(Y340)</f>
        <v>10000</v>
      </c>
      <c r="Z339" s="337" t="n">
        <f aca="false">SUM(Z340)</f>
        <v>15000</v>
      </c>
      <c r="AA339" s="337" t="n">
        <f aca="false">SUM(AA340)</f>
        <v>15000</v>
      </c>
      <c r="AB339" s="337" t="n">
        <f aca="false">SUM(AB340)</f>
        <v>4500</v>
      </c>
      <c r="AC339" s="337" t="n">
        <f aca="false">SUM(AC340)</f>
        <v>15000</v>
      </c>
      <c r="AD339" s="337" t="n">
        <f aca="false">SUM(AD340)</f>
        <v>15000</v>
      </c>
      <c r="AE339" s="337" t="n">
        <f aca="false">SUM(AE340)</f>
        <v>0</v>
      </c>
      <c r="AF339" s="337" t="n">
        <f aca="false">SUM(AF340)</f>
        <v>0</v>
      </c>
      <c r="AG339" s="337" t="n">
        <f aca="false">SUM(AG340)</f>
        <v>15000</v>
      </c>
      <c r="AH339" s="337" t="n">
        <f aca="false">SUM(AH340)</f>
        <v>0</v>
      </c>
      <c r="AI339" s="337" t="n">
        <f aca="false">SUM(AI340)</f>
        <v>15000</v>
      </c>
      <c r="AJ339" s="337" t="n">
        <f aca="false">SUM(AJ340)</f>
        <v>0</v>
      </c>
      <c r="AK339" s="337" t="n">
        <f aca="false">SUM(AK340)</f>
        <v>15000</v>
      </c>
      <c r="AL339" s="337" t="n">
        <f aca="false">SUM(AL340)</f>
        <v>0</v>
      </c>
      <c r="AM339" s="337" t="n">
        <f aca="false">SUM(AM340)</f>
        <v>0</v>
      </c>
      <c r="AN339" s="337" t="n">
        <f aca="false">SUM(AN340)</f>
        <v>15000</v>
      </c>
      <c r="AO339" s="306" t="n">
        <f aca="false">SUM(AN339/$AN$2)</f>
        <v>1990.84212621939</v>
      </c>
      <c r="AP339" s="337" t="n">
        <f aca="false">SUM(AP340)</f>
        <v>15000</v>
      </c>
      <c r="AQ339" s="337"/>
      <c r="AR339" s="306" t="n">
        <f aca="false">SUM(AP339/$AN$2)</f>
        <v>1990.84212621939</v>
      </c>
      <c r="AS339" s="306"/>
      <c r="AT339" s="306" t="n">
        <f aca="false">SUM(AT340)</f>
        <v>150</v>
      </c>
      <c r="AU339" s="306" t="n">
        <f aca="false">SUM(AU340)</f>
        <v>0</v>
      </c>
      <c r="AV339" s="306" t="n">
        <f aca="false">SUM(AV340)</f>
        <v>0</v>
      </c>
      <c r="AW339" s="306" t="n">
        <f aca="false">SUM(AR339+AU339-AV339)</f>
        <v>1990.84212621939</v>
      </c>
      <c r="AX339" s="338"/>
      <c r="AY339" s="338"/>
      <c r="AZ339" s="338"/>
      <c r="BA339" s="338"/>
      <c r="BB339" s="338"/>
      <c r="BC339" s="338"/>
      <c r="BD339" s="338" t="n">
        <f aca="false">SUM(AX339+AY339+AZ339+BA339+BB339+BC339)</f>
        <v>0</v>
      </c>
      <c r="BE339" s="338" t="n">
        <f aca="false">SUM(AW339-BD339)</f>
        <v>1990.84212621939</v>
      </c>
      <c r="BF339" s="338" t="n">
        <f aca="false">SUM(BE339-AW339)</f>
        <v>0</v>
      </c>
      <c r="BG339" s="338" t="n">
        <f aca="false">SUM(BG340)</f>
        <v>0</v>
      </c>
      <c r="BH339" s="338" t="n">
        <f aca="false">SUM(BH340)</f>
        <v>0</v>
      </c>
      <c r="BI339" s="338" t="n">
        <f aca="false">SUM(BI340)</f>
        <v>1000</v>
      </c>
      <c r="BJ339" s="338" t="n">
        <f aca="false">SUM(BJ340)</f>
        <v>300</v>
      </c>
      <c r="BK339" s="338"/>
      <c r="BL339" s="338"/>
      <c r="BM339" s="307" t="n">
        <f aca="false">SUM(BJ339/BI339*100)</f>
        <v>30</v>
      </c>
    </row>
    <row r="340" customFormat="false" ht="12.75" hidden="true" customHeight="false" outlineLevel="0" collapsed="false">
      <c r="A340" s="343"/>
      <c r="B340" s="334"/>
      <c r="C340" s="334"/>
      <c r="D340" s="334"/>
      <c r="E340" s="334"/>
      <c r="F340" s="334"/>
      <c r="G340" s="334"/>
      <c r="H340" s="334"/>
      <c r="I340" s="335" t="n">
        <v>38113</v>
      </c>
      <c r="J340" s="336" t="s">
        <v>786</v>
      </c>
      <c r="K340" s="337" t="n">
        <v>13000</v>
      </c>
      <c r="L340" s="337" t="n">
        <v>0</v>
      </c>
      <c r="M340" s="337" t="n">
        <v>0</v>
      </c>
      <c r="N340" s="337" t="n">
        <v>14000</v>
      </c>
      <c r="O340" s="337" t="n">
        <v>14000</v>
      </c>
      <c r="P340" s="337" t="n">
        <v>20000</v>
      </c>
      <c r="Q340" s="337" t="n">
        <v>20000</v>
      </c>
      <c r="R340" s="337" t="n">
        <v>15200</v>
      </c>
      <c r="S340" s="337" t="n">
        <v>25000</v>
      </c>
      <c r="T340" s="337" t="n">
        <v>17700</v>
      </c>
      <c r="U340" s="337"/>
      <c r="V340" s="306" t="n">
        <f aca="false">S340/P340*100</f>
        <v>125</v>
      </c>
      <c r="W340" s="306" t="n">
        <v>25000</v>
      </c>
      <c r="X340" s="337" t="n">
        <v>60000</v>
      </c>
      <c r="Y340" s="337" t="n">
        <v>10000</v>
      </c>
      <c r="Z340" s="337" t="n">
        <v>15000</v>
      </c>
      <c r="AA340" s="337" t="n">
        <v>15000</v>
      </c>
      <c r="AB340" s="337" t="n">
        <v>4500</v>
      </c>
      <c r="AC340" s="337" t="n">
        <v>15000</v>
      </c>
      <c r="AD340" s="337" t="n">
        <v>15000</v>
      </c>
      <c r="AE340" s="337"/>
      <c r="AF340" s="337"/>
      <c r="AG340" s="340" t="n">
        <f aca="false">SUM(AD340+AE340-AF340)</f>
        <v>15000</v>
      </c>
      <c r="AH340" s="337"/>
      <c r="AI340" s="337" t="n">
        <v>15000</v>
      </c>
      <c r="AJ340" s="338" t="n">
        <v>0</v>
      </c>
      <c r="AK340" s="337" t="n">
        <v>15000</v>
      </c>
      <c r="AL340" s="337"/>
      <c r="AM340" s="337"/>
      <c r="AN340" s="338" t="n">
        <f aca="false">SUM(AK340+AL340-AM340)</f>
        <v>15000</v>
      </c>
      <c r="AO340" s="306" t="n">
        <f aca="false">SUM(AN340/$AN$2)</f>
        <v>1990.84212621939</v>
      </c>
      <c r="AP340" s="338" t="n">
        <v>15000</v>
      </c>
      <c r="AQ340" s="338"/>
      <c r="AR340" s="306" t="n">
        <f aca="false">SUM(AP340/$AN$2)</f>
        <v>1990.84212621939</v>
      </c>
      <c r="AS340" s="306" t="n">
        <v>150</v>
      </c>
      <c r="AT340" s="306" t="n">
        <v>150</v>
      </c>
      <c r="AU340" s="306"/>
      <c r="AV340" s="306"/>
      <c r="AW340" s="306" t="n">
        <f aca="false">SUM(AR340+AU340-AV340)</f>
        <v>1990.84212621939</v>
      </c>
      <c r="AX340" s="338"/>
      <c r="AY340" s="338"/>
      <c r="AZ340" s="338" t="n">
        <v>1990.84</v>
      </c>
      <c r="BA340" s="338"/>
      <c r="BB340" s="338"/>
      <c r="BC340" s="338"/>
      <c r="BD340" s="338" t="n">
        <f aca="false">SUM(AX340+AY340+AZ340+BA340+BB340+BC340)</f>
        <v>1990.84</v>
      </c>
      <c r="BE340" s="338" t="n">
        <f aca="false">SUM(AW340-BD340)</f>
        <v>0.00212621939067503</v>
      </c>
      <c r="BF340" s="338" t="n">
        <f aca="false">SUM(BE340-AW340)</f>
        <v>-1990.84</v>
      </c>
      <c r="BG340" s="338"/>
      <c r="BH340" s="338" t="n">
        <v>0</v>
      </c>
      <c r="BI340" s="338" t="n">
        <v>1000</v>
      </c>
      <c r="BJ340" s="338" t="n">
        <v>300</v>
      </c>
      <c r="BK340" s="338"/>
      <c r="BL340" s="338"/>
      <c r="BM340" s="307" t="n">
        <f aca="false">SUM(BJ340/BI340*100)</f>
        <v>30</v>
      </c>
    </row>
    <row r="341" customFormat="false" ht="12.75" hidden="true" customHeight="false" outlineLevel="0" collapsed="false">
      <c r="A341" s="343" t="s">
        <v>787</v>
      </c>
      <c r="B341" s="334"/>
      <c r="C341" s="334"/>
      <c r="D341" s="334"/>
      <c r="E341" s="334"/>
      <c r="F341" s="334"/>
      <c r="G341" s="334"/>
      <c r="H341" s="334"/>
      <c r="I341" s="335" t="s">
        <v>533</v>
      </c>
      <c r="J341" s="336" t="s">
        <v>788</v>
      </c>
      <c r="K341" s="337" t="n">
        <f aca="false">SUM(K342)</f>
        <v>7950.08</v>
      </c>
      <c r="L341" s="337" t="n">
        <f aca="false">SUM(L342)</f>
        <v>20000</v>
      </c>
      <c r="M341" s="337" t="n">
        <f aca="false">SUM(M342)</f>
        <v>20000</v>
      </c>
      <c r="N341" s="337" t="n">
        <f aca="false">SUM(N342)</f>
        <v>5000</v>
      </c>
      <c r="O341" s="337" t="n">
        <f aca="false">SUM(O342)</f>
        <v>5000</v>
      </c>
      <c r="P341" s="337" t="n">
        <f aca="false">SUM(P342)</f>
        <v>20000</v>
      </c>
      <c r="Q341" s="337" t="n">
        <f aca="false">SUM(Q342)</f>
        <v>20000</v>
      </c>
      <c r="R341" s="337" t="n">
        <f aca="false">SUM(R342)</f>
        <v>15000</v>
      </c>
      <c r="S341" s="337" t="n">
        <f aca="false">SUM(S342)</f>
        <v>20000</v>
      </c>
      <c r="T341" s="337" t="n">
        <f aca="false">SUM(T342)</f>
        <v>12500</v>
      </c>
      <c r="U341" s="337" t="n">
        <f aca="false">SUM(U342)</f>
        <v>0</v>
      </c>
      <c r="V341" s="337" t="n">
        <f aca="false">SUM(V342)</f>
        <v>100</v>
      </c>
      <c r="W341" s="337" t="n">
        <f aca="false">SUM(W342)</f>
        <v>20000</v>
      </c>
      <c r="X341" s="337" t="n">
        <f aca="false">SUM(X342)</f>
        <v>25000</v>
      </c>
      <c r="Y341" s="337" t="n">
        <f aca="false">SUM(Y342)</f>
        <v>25000</v>
      </c>
      <c r="Z341" s="337" t="n">
        <f aca="false">SUM(Z342)</f>
        <v>40000</v>
      </c>
      <c r="AA341" s="337" t="n">
        <f aca="false">SUM(AA342)</f>
        <v>40000</v>
      </c>
      <c r="AB341" s="337" t="n">
        <f aca="false">SUM(AB342)</f>
        <v>21000</v>
      </c>
      <c r="AC341" s="337" t="n">
        <f aca="false">SUM(AC342)</f>
        <v>40000</v>
      </c>
      <c r="AD341" s="337" t="n">
        <f aca="false">SUM(AD342)</f>
        <v>40000</v>
      </c>
      <c r="AE341" s="337" t="n">
        <f aca="false">SUM(AE342)</f>
        <v>0</v>
      </c>
      <c r="AF341" s="337" t="n">
        <f aca="false">SUM(AF342)</f>
        <v>0</v>
      </c>
      <c r="AG341" s="337" t="n">
        <f aca="false">SUM(AG342)</f>
        <v>40000</v>
      </c>
      <c r="AH341" s="337" t="n">
        <f aca="false">SUM(AH342)</f>
        <v>22500</v>
      </c>
      <c r="AI341" s="337" t="n">
        <f aca="false">SUM(AI342)</f>
        <v>40000</v>
      </c>
      <c r="AJ341" s="337" t="n">
        <f aca="false">SUM(AJ342)</f>
        <v>10000</v>
      </c>
      <c r="AK341" s="337" t="n">
        <f aca="false">SUM(AK342)</f>
        <v>40000</v>
      </c>
      <c r="AL341" s="337" t="n">
        <f aca="false">SUM(AL342)</f>
        <v>0</v>
      </c>
      <c r="AM341" s="337" t="n">
        <f aca="false">SUM(AM342)</f>
        <v>0</v>
      </c>
      <c r="AN341" s="337" t="n">
        <f aca="false">SUM(AN342)</f>
        <v>40000</v>
      </c>
      <c r="AO341" s="306" t="n">
        <f aca="false">SUM(AN341/$AN$2)</f>
        <v>5308.91233658504</v>
      </c>
      <c r="AP341" s="337" t="n">
        <f aca="false">SUM(AP342)</f>
        <v>40000</v>
      </c>
      <c r="AQ341" s="337" t="n">
        <f aca="false">SUM(AQ342)</f>
        <v>0</v>
      </c>
      <c r="AR341" s="306" t="n">
        <f aca="false">SUM(AP341/$AN$2)</f>
        <v>5308.91233658504</v>
      </c>
      <c r="AS341" s="306"/>
      <c r="AT341" s="306" t="n">
        <f aca="false">SUM(AT342)</f>
        <v>2654</v>
      </c>
      <c r="AU341" s="306" t="n">
        <f aca="false">SUM(AU342)</f>
        <v>0</v>
      </c>
      <c r="AV341" s="306" t="n">
        <f aca="false">SUM(AV342)</f>
        <v>0</v>
      </c>
      <c r="AW341" s="306" t="n">
        <f aca="false">SUM(AR341+AU341-AV341)</f>
        <v>5308.91233658504</v>
      </c>
      <c r="AX341" s="338"/>
      <c r="AY341" s="338"/>
      <c r="AZ341" s="338"/>
      <c r="BA341" s="338"/>
      <c r="BB341" s="338"/>
      <c r="BC341" s="338"/>
      <c r="BD341" s="338" t="n">
        <f aca="false">SUM(AX341+AY341+AZ341+BA341+BB341+BC341)</f>
        <v>0</v>
      </c>
      <c r="BE341" s="338" t="n">
        <f aca="false">SUM(AW341-BD341)</f>
        <v>5308.91233658504</v>
      </c>
      <c r="BF341" s="338" t="n">
        <f aca="false">SUM(BE341-AW341)</f>
        <v>0</v>
      </c>
      <c r="BG341" s="338" t="n">
        <f aca="false">SUM(BG344)</f>
        <v>3981</v>
      </c>
      <c r="BH341" s="338" t="n">
        <f aca="false">SUM(BH344)</f>
        <v>1327</v>
      </c>
      <c r="BI341" s="338" t="n">
        <f aca="false">SUM(BI344)</f>
        <v>5300</v>
      </c>
      <c r="BJ341" s="338" t="n">
        <f aca="false">SUM(BJ344)</f>
        <v>1325</v>
      </c>
      <c r="BK341" s="338" t="n">
        <f aca="false">SUM(BK344)</f>
        <v>5300</v>
      </c>
      <c r="BL341" s="338" t="n">
        <f aca="false">SUM(BL344)</f>
        <v>5300</v>
      </c>
      <c r="BM341" s="307" t="n">
        <f aca="false">SUM(BJ341/BI341*100)</f>
        <v>25</v>
      </c>
    </row>
    <row r="342" customFormat="false" ht="12.75" hidden="true" customHeight="false" outlineLevel="0" collapsed="false">
      <c r="A342" s="343"/>
      <c r="B342" s="334"/>
      <c r="C342" s="334"/>
      <c r="D342" s="334"/>
      <c r="E342" s="334"/>
      <c r="F342" s="334"/>
      <c r="G342" s="334"/>
      <c r="H342" s="334"/>
      <c r="I342" s="335" t="s">
        <v>782</v>
      </c>
      <c r="J342" s="336"/>
      <c r="K342" s="337" t="n">
        <f aca="false">SUM(K344)</f>
        <v>7950.08</v>
      </c>
      <c r="L342" s="337" t="n">
        <f aca="false">SUM(L344)</f>
        <v>20000</v>
      </c>
      <c r="M342" s="337" t="n">
        <f aca="false">SUM(M344)</f>
        <v>20000</v>
      </c>
      <c r="N342" s="337" t="n">
        <f aca="false">SUM(N344)</f>
        <v>5000</v>
      </c>
      <c r="O342" s="337" t="n">
        <f aca="false">SUM(O344)</f>
        <v>5000</v>
      </c>
      <c r="P342" s="337" t="n">
        <f aca="false">SUM(P344)</f>
        <v>20000</v>
      </c>
      <c r="Q342" s="337" t="n">
        <f aca="false">SUM(Q344)</f>
        <v>20000</v>
      </c>
      <c r="R342" s="337" t="n">
        <f aca="false">SUM(R344)</f>
        <v>15000</v>
      </c>
      <c r="S342" s="337" t="n">
        <f aca="false">SUM(S344)</f>
        <v>20000</v>
      </c>
      <c r="T342" s="337" t="n">
        <f aca="false">SUM(T344)</f>
        <v>12500</v>
      </c>
      <c r="U342" s="337" t="n">
        <f aca="false">SUM(U344)</f>
        <v>0</v>
      </c>
      <c r="V342" s="337" t="n">
        <f aca="false">SUM(V344)</f>
        <v>100</v>
      </c>
      <c r="W342" s="337" t="n">
        <f aca="false">SUM(W344)</f>
        <v>20000</v>
      </c>
      <c r="X342" s="337" t="n">
        <f aca="false">SUM(X344)</f>
        <v>25000</v>
      </c>
      <c r="Y342" s="337" t="n">
        <f aca="false">SUM(Y344)</f>
        <v>25000</v>
      </c>
      <c r="Z342" s="337" t="n">
        <f aca="false">SUM(Z344)</f>
        <v>40000</v>
      </c>
      <c r="AA342" s="337" t="n">
        <f aca="false">SUM(AA344)</f>
        <v>40000</v>
      </c>
      <c r="AB342" s="337" t="n">
        <f aca="false">SUM(AB344)</f>
        <v>21000</v>
      </c>
      <c r="AC342" s="337" t="n">
        <f aca="false">SUM(AC344)</f>
        <v>40000</v>
      </c>
      <c r="AD342" s="337" t="n">
        <f aca="false">SUM(AD344)</f>
        <v>40000</v>
      </c>
      <c r="AE342" s="337" t="n">
        <f aca="false">SUM(AE344)</f>
        <v>0</v>
      </c>
      <c r="AF342" s="337" t="n">
        <f aca="false">SUM(AF344)</f>
        <v>0</v>
      </c>
      <c r="AG342" s="337" t="n">
        <f aca="false">SUM(AG344)</f>
        <v>40000</v>
      </c>
      <c r="AH342" s="337" t="n">
        <f aca="false">SUM(AH344)</f>
        <v>22500</v>
      </c>
      <c r="AI342" s="337" t="n">
        <f aca="false">SUM(AI344)</f>
        <v>40000</v>
      </c>
      <c r="AJ342" s="337" t="n">
        <f aca="false">SUM(AJ344)</f>
        <v>10000</v>
      </c>
      <c r="AK342" s="337" t="n">
        <f aca="false">SUM(AK344)</f>
        <v>40000</v>
      </c>
      <c r="AL342" s="337" t="n">
        <f aca="false">SUM(AL344)</f>
        <v>0</v>
      </c>
      <c r="AM342" s="337" t="n">
        <f aca="false">SUM(AM344)</f>
        <v>0</v>
      </c>
      <c r="AN342" s="337" t="n">
        <f aca="false">SUM(AN344)</f>
        <v>40000</v>
      </c>
      <c r="AO342" s="306" t="n">
        <f aca="false">SUM(AN342/$AN$2)</f>
        <v>5308.91233658504</v>
      </c>
      <c r="AP342" s="337" t="n">
        <f aca="false">SUM(AP344)</f>
        <v>40000</v>
      </c>
      <c r="AQ342" s="337" t="n">
        <f aca="false">SUM(AQ344)</f>
        <v>0</v>
      </c>
      <c r="AR342" s="306" t="n">
        <f aca="false">SUM(AP342/$AN$2)</f>
        <v>5308.91233658504</v>
      </c>
      <c r="AS342" s="306"/>
      <c r="AT342" s="306" t="n">
        <f aca="false">SUM(AT344)</f>
        <v>2654</v>
      </c>
      <c r="AU342" s="306" t="n">
        <f aca="false">SUM(AU344)</f>
        <v>0</v>
      </c>
      <c r="AV342" s="306" t="n">
        <f aca="false">SUM(AV344)</f>
        <v>0</v>
      </c>
      <c r="AW342" s="306" t="n">
        <f aca="false">SUM(AR342+AU342-AV342)</f>
        <v>5308.91233658504</v>
      </c>
      <c r="AX342" s="338"/>
      <c r="AY342" s="338"/>
      <c r="AZ342" s="338"/>
      <c r="BA342" s="338"/>
      <c r="BB342" s="338"/>
      <c r="BC342" s="338"/>
      <c r="BD342" s="338" t="n">
        <f aca="false">SUM(AX342+AY342+AZ342+BA342+BB342+BC342)</f>
        <v>0</v>
      </c>
      <c r="BE342" s="338" t="n">
        <f aca="false">SUM(AW342-BD342)</f>
        <v>5308.91233658504</v>
      </c>
      <c r="BF342" s="338" t="n">
        <f aca="false">SUM(BE342-AW342)</f>
        <v>0</v>
      </c>
      <c r="BG342" s="338"/>
      <c r="BH342" s="338" t="n">
        <f aca="false">SUM(BH344)</f>
        <v>1327</v>
      </c>
      <c r="BI342" s="338" t="n">
        <f aca="false">SUM(BI343)</f>
        <v>5300</v>
      </c>
      <c r="BJ342" s="338" t="n">
        <f aca="false">SUM(BJ343)</f>
        <v>1325</v>
      </c>
      <c r="BK342" s="338" t="n">
        <f aca="false">SUM(BK343)</f>
        <v>5300</v>
      </c>
      <c r="BL342" s="338" t="n">
        <f aca="false">SUM(BL343)</f>
        <v>5300</v>
      </c>
      <c r="BM342" s="307" t="n">
        <f aca="false">SUM(BJ342/BI342*100)</f>
        <v>25</v>
      </c>
    </row>
    <row r="343" customFormat="false" ht="12.75" hidden="true" customHeight="false" outlineLevel="0" collapsed="false">
      <c r="A343" s="343"/>
      <c r="B343" s="334" t="s">
        <v>554</v>
      </c>
      <c r="C343" s="334"/>
      <c r="D343" s="334"/>
      <c r="E343" s="334"/>
      <c r="F343" s="334"/>
      <c r="G343" s="334"/>
      <c r="H343" s="334"/>
      <c r="I343" s="339" t="s">
        <v>555</v>
      </c>
      <c r="J343" s="336" t="s">
        <v>39</v>
      </c>
      <c r="K343" s="337"/>
      <c r="L343" s="337"/>
      <c r="M343" s="337"/>
      <c r="N343" s="337"/>
      <c r="O343" s="337"/>
      <c r="P343" s="337"/>
      <c r="Q343" s="337"/>
      <c r="R343" s="337"/>
      <c r="S343" s="337"/>
      <c r="T343" s="337"/>
      <c r="U343" s="337"/>
      <c r="V343" s="337"/>
      <c r="W343" s="337"/>
      <c r="X343" s="337"/>
      <c r="Y343" s="337"/>
      <c r="Z343" s="337"/>
      <c r="AA343" s="337"/>
      <c r="AB343" s="337"/>
      <c r="AC343" s="337"/>
      <c r="AD343" s="337"/>
      <c r="AE343" s="337"/>
      <c r="AF343" s="337"/>
      <c r="AG343" s="337"/>
      <c r="AH343" s="337"/>
      <c r="AI343" s="337"/>
      <c r="AJ343" s="337"/>
      <c r="AK343" s="337"/>
      <c r="AL343" s="337"/>
      <c r="AM343" s="337"/>
      <c r="AN343" s="337"/>
      <c r="AO343" s="306" t="n">
        <f aca="false">SUM(AN343/$AN$2)</f>
        <v>0</v>
      </c>
      <c r="AP343" s="337" t="n">
        <v>40000</v>
      </c>
      <c r="AQ343" s="337"/>
      <c r="AR343" s="306" t="n">
        <f aca="false">SUM(AP343/$AN$2)</f>
        <v>5308.91233658504</v>
      </c>
      <c r="AS343" s="306"/>
      <c r="AT343" s="306" t="n">
        <v>40000</v>
      </c>
      <c r="AU343" s="306"/>
      <c r="AV343" s="306"/>
      <c r="AW343" s="306" t="n">
        <f aca="false">SUM(AR343+AU343-AV343)</f>
        <v>5308.91233658504</v>
      </c>
      <c r="AX343" s="338"/>
      <c r="AY343" s="338"/>
      <c r="AZ343" s="338"/>
      <c r="BA343" s="338"/>
      <c r="BB343" s="338"/>
      <c r="BC343" s="338"/>
      <c r="BD343" s="338" t="n">
        <f aca="false">SUM(AX343+AY343+AZ343+BA343+BB343+BC343)</f>
        <v>0</v>
      </c>
      <c r="BE343" s="338" t="n">
        <f aca="false">SUM(AW343-BD343)</f>
        <v>5308.91233658504</v>
      </c>
      <c r="BF343" s="338" t="n">
        <f aca="false">SUM(BE343-AW343)</f>
        <v>0</v>
      </c>
      <c r="BG343" s="338"/>
      <c r="BH343" s="338" t="n">
        <v>5300</v>
      </c>
      <c r="BI343" s="338" t="n">
        <v>5300</v>
      </c>
      <c r="BJ343" s="338" t="n">
        <f aca="false">SUM(BJ344)</f>
        <v>1325</v>
      </c>
      <c r="BK343" s="338" t="n">
        <v>5300</v>
      </c>
      <c r="BL343" s="338" t="n">
        <v>5300</v>
      </c>
      <c r="BM343" s="307" t="n">
        <f aca="false">SUM(BJ343/BI343*100)</f>
        <v>25</v>
      </c>
    </row>
    <row r="344" customFormat="false" ht="12.75" hidden="true" customHeight="false" outlineLevel="0" collapsed="false">
      <c r="A344" s="302"/>
      <c r="B344" s="303"/>
      <c r="C344" s="303"/>
      <c r="D344" s="303"/>
      <c r="E344" s="303"/>
      <c r="F344" s="303"/>
      <c r="G344" s="303"/>
      <c r="H344" s="303"/>
      <c r="I344" s="304" t="n">
        <v>3</v>
      </c>
      <c r="J344" s="305" t="s">
        <v>234</v>
      </c>
      <c r="K344" s="306" t="n">
        <f aca="false">SUM(K345)</f>
        <v>7950.08</v>
      </c>
      <c r="L344" s="306" t="n">
        <f aca="false">SUM(L345)</f>
        <v>20000</v>
      </c>
      <c r="M344" s="306" t="n">
        <f aca="false">SUM(M345)</f>
        <v>20000</v>
      </c>
      <c r="N344" s="306" t="n">
        <f aca="false">SUM(N345)</f>
        <v>5000</v>
      </c>
      <c r="O344" s="306" t="n">
        <f aca="false">SUM(O345)</f>
        <v>5000</v>
      </c>
      <c r="P344" s="306" t="n">
        <f aca="false">SUM(P345)</f>
        <v>20000</v>
      </c>
      <c r="Q344" s="306" t="n">
        <f aca="false">SUM(Q345)</f>
        <v>20000</v>
      </c>
      <c r="R344" s="306" t="n">
        <f aca="false">SUM(R345)</f>
        <v>15000</v>
      </c>
      <c r="S344" s="306" t="n">
        <f aca="false">SUM(S345)</f>
        <v>20000</v>
      </c>
      <c r="T344" s="306" t="n">
        <f aca="false">SUM(T345)</f>
        <v>12500</v>
      </c>
      <c r="U344" s="306" t="n">
        <f aca="false">SUM(U345)</f>
        <v>0</v>
      </c>
      <c r="V344" s="306" t="n">
        <f aca="false">SUM(V345)</f>
        <v>100</v>
      </c>
      <c r="W344" s="306" t="n">
        <f aca="false">SUM(W345)</f>
        <v>20000</v>
      </c>
      <c r="X344" s="306" t="n">
        <f aca="false">SUM(X345)</f>
        <v>25000</v>
      </c>
      <c r="Y344" s="306" t="n">
        <f aca="false">SUM(Y345)</f>
        <v>25000</v>
      </c>
      <c r="Z344" s="306" t="n">
        <f aca="false">SUM(Z345)</f>
        <v>40000</v>
      </c>
      <c r="AA344" s="306" t="n">
        <f aca="false">SUM(AA345)</f>
        <v>40000</v>
      </c>
      <c r="AB344" s="306" t="n">
        <f aca="false">SUM(AB345)</f>
        <v>21000</v>
      </c>
      <c r="AC344" s="306" t="n">
        <f aca="false">SUM(AC345)</f>
        <v>40000</v>
      </c>
      <c r="AD344" s="306" t="n">
        <f aca="false">SUM(AD345)</f>
        <v>40000</v>
      </c>
      <c r="AE344" s="306" t="n">
        <f aca="false">SUM(AE345)</f>
        <v>0</v>
      </c>
      <c r="AF344" s="306" t="n">
        <f aca="false">SUM(AF345)</f>
        <v>0</v>
      </c>
      <c r="AG344" s="306" t="n">
        <f aca="false">SUM(AG345)</f>
        <v>40000</v>
      </c>
      <c r="AH344" s="306" t="n">
        <f aca="false">SUM(AH345)</f>
        <v>22500</v>
      </c>
      <c r="AI344" s="306" t="n">
        <f aca="false">SUM(AI345)</f>
        <v>40000</v>
      </c>
      <c r="AJ344" s="306" t="n">
        <f aca="false">SUM(AJ345)</f>
        <v>10000</v>
      </c>
      <c r="AK344" s="306" t="n">
        <f aca="false">SUM(AK345)</f>
        <v>40000</v>
      </c>
      <c r="AL344" s="306" t="n">
        <f aca="false">SUM(AL345)</f>
        <v>0</v>
      </c>
      <c r="AM344" s="306" t="n">
        <f aca="false">SUM(AM345)</f>
        <v>0</v>
      </c>
      <c r="AN344" s="306" t="n">
        <f aca="false">SUM(AN345)</f>
        <v>40000</v>
      </c>
      <c r="AO344" s="306" t="n">
        <f aca="false">SUM(AN344/$AN$2)</f>
        <v>5308.91233658504</v>
      </c>
      <c r="AP344" s="306" t="n">
        <f aca="false">SUM(AP345)</f>
        <v>40000</v>
      </c>
      <c r="AQ344" s="306" t="n">
        <f aca="false">SUM(AQ345)</f>
        <v>0</v>
      </c>
      <c r="AR344" s="306" t="n">
        <f aca="false">SUM(AP344/$AN$2)</f>
        <v>5308.91233658504</v>
      </c>
      <c r="AS344" s="306"/>
      <c r="AT344" s="306" t="n">
        <f aca="false">SUM(AT345)</f>
        <v>2654</v>
      </c>
      <c r="AU344" s="306" t="n">
        <f aca="false">SUM(AU345)</f>
        <v>0</v>
      </c>
      <c r="AV344" s="306" t="n">
        <f aca="false">SUM(AV345)</f>
        <v>0</v>
      </c>
      <c r="AW344" s="306" t="n">
        <f aca="false">SUM(AR344+AU344-AV344)</f>
        <v>5308.91233658504</v>
      </c>
      <c r="AX344" s="338"/>
      <c r="AY344" s="338"/>
      <c r="AZ344" s="338"/>
      <c r="BA344" s="338"/>
      <c r="BB344" s="338"/>
      <c r="BC344" s="338"/>
      <c r="BD344" s="338" t="n">
        <f aca="false">SUM(AX344+AY344+AZ344+BA344+BB344+BC344)</f>
        <v>0</v>
      </c>
      <c r="BE344" s="338" t="n">
        <f aca="false">SUM(AW344-BD344)</f>
        <v>5308.91233658504</v>
      </c>
      <c r="BF344" s="338" t="n">
        <f aca="false">SUM(BE344-AW344)</f>
        <v>0</v>
      </c>
      <c r="BG344" s="338" t="n">
        <f aca="false">SUM(BG345)</f>
        <v>3981</v>
      </c>
      <c r="BH344" s="338" t="n">
        <f aca="false">SUM(BH345)</f>
        <v>1327</v>
      </c>
      <c r="BI344" s="338" t="n">
        <f aca="false">SUM(BI345)</f>
        <v>5300</v>
      </c>
      <c r="BJ344" s="338" t="n">
        <f aca="false">SUM(BJ345)</f>
        <v>1325</v>
      </c>
      <c r="BK344" s="338" t="n">
        <f aca="false">SUM(BK345)</f>
        <v>5300</v>
      </c>
      <c r="BL344" s="338" t="n">
        <f aca="false">SUM(BL345)</f>
        <v>5300</v>
      </c>
      <c r="BM344" s="307" t="n">
        <f aca="false">SUM(BJ344/BI344*100)</f>
        <v>25</v>
      </c>
    </row>
    <row r="345" customFormat="false" ht="12.75" hidden="true" customHeight="false" outlineLevel="0" collapsed="false">
      <c r="A345" s="302"/>
      <c r="B345" s="303" t="s">
        <v>555</v>
      </c>
      <c r="C345" s="303"/>
      <c r="D345" s="303"/>
      <c r="E345" s="303"/>
      <c r="F345" s="303"/>
      <c r="G345" s="303"/>
      <c r="H345" s="303"/>
      <c r="I345" s="304" t="n">
        <v>38</v>
      </c>
      <c r="J345" s="305" t="s">
        <v>383</v>
      </c>
      <c r="K345" s="306" t="n">
        <f aca="false">SUM(K346)</f>
        <v>7950.08</v>
      </c>
      <c r="L345" s="306" t="n">
        <f aca="false">SUM(L346)</f>
        <v>20000</v>
      </c>
      <c r="M345" s="306" t="n">
        <f aca="false">SUM(M346)</f>
        <v>20000</v>
      </c>
      <c r="N345" s="306" t="n">
        <f aca="false">SUM(N346)</f>
        <v>5000</v>
      </c>
      <c r="O345" s="306" t="n">
        <f aca="false">SUM(O346)</f>
        <v>5000</v>
      </c>
      <c r="P345" s="306" t="n">
        <f aca="false">SUM(P346)</f>
        <v>20000</v>
      </c>
      <c r="Q345" s="306" t="n">
        <f aca="false">SUM(Q346)</f>
        <v>20000</v>
      </c>
      <c r="R345" s="306" t="n">
        <f aca="false">SUM(R346)</f>
        <v>15000</v>
      </c>
      <c r="S345" s="306" t="n">
        <f aca="false">SUM(S346)</f>
        <v>20000</v>
      </c>
      <c r="T345" s="306" t="n">
        <f aca="false">SUM(T346)</f>
        <v>12500</v>
      </c>
      <c r="U345" s="306" t="n">
        <f aca="false">SUM(U346)</f>
        <v>0</v>
      </c>
      <c r="V345" s="306" t="n">
        <f aca="false">SUM(V346)</f>
        <v>100</v>
      </c>
      <c r="W345" s="306" t="n">
        <f aca="false">SUM(W346)</f>
        <v>20000</v>
      </c>
      <c r="X345" s="306" t="n">
        <f aca="false">SUM(X346)</f>
        <v>25000</v>
      </c>
      <c r="Y345" s="306" t="n">
        <f aca="false">SUM(Y346)</f>
        <v>25000</v>
      </c>
      <c r="Z345" s="306" t="n">
        <f aca="false">SUM(Z346)</f>
        <v>40000</v>
      </c>
      <c r="AA345" s="306" t="n">
        <f aca="false">SUM(AA346)</f>
        <v>40000</v>
      </c>
      <c r="AB345" s="306" t="n">
        <f aca="false">SUM(AB346)</f>
        <v>21000</v>
      </c>
      <c r="AC345" s="306" t="n">
        <f aca="false">SUM(AC346)</f>
        <v>40000</v>
      </c>
      <c r="AD345" s="306" t="n">
        <f aca="false">SUM(AD346)</f>
        <v>40000</v>
      </c>
      <c r="AE345" s="306" t="n">
        <f aca="false">SUM(AE346)</f>
        <v>0</v>
      </c>
      <c r="AF345" s="306" t="n">
        <f aca="false">SUM(AF346)</f>
        <v>0</v>
      </c>
      <c r="AG345" s="306" t="n">
        <f aca="false">SUM(AG346)</f>
        <v>40000</v>
      </c>
      <c r="AH345" s="306" t="n">
        <f aca="false">SUM(AH346)</f>
        <v>22500</v>
      </c>
      <c r="AI345" s="306" t="n">
        <f aca="false">SUM(AI346)</f>
        <v>40000</v>
      </c>
      <c r="AJ345" s="306" t="n">
        <f aca="false">SUM(AJ346)</f>
        <v>10000</v>
      </c>
      <c r="AK345" s="306" t="n">
        <f aca="false">SUM(AK346)</f>
        <v>40000</v>
      </c>
      <c r="AL345" s="306" t="n">
        <f aca="false">SUM(AL346)</f>
        <v>0</v>
      </c>
      <c r="AM345" s="306" t="n">
        <f aca="false">SUM(AM346)</f>
        <v>0</v>
      </c>
      <c r="AN345" s="306" t="n">
        <f aca="false">SUM(AN346)</f>
        <v>40000</v>
      </c>
      <c r="AO345" s="306" t="n">
        <f aca="false">SUM(AN345/$AN$2)</f>
        <v>5308.91233658504</v>
      </c>
      <c r="AP345" s="306" t="n">
        <f aca="false">SUM(AP346)</f>
        <v>40000</v>
      </c>
      <c r="AQ345" s="306"/>
      <c r="AR345" s="306" t="n">
        <f aca="false">SUM(AP345/$AN$2)</f>
        <v>5308.91233658504</v>
      </c>
      <c r="AS345" s="306"/>
      <c r="AT345" s="306" t="n">
        <f aca="false">SUM(AT346)</f>
        <v>2654</v>
      </c>
      <c r="AU345" s="306" t="n">
        <f aca="false">SUM(AU346)</f>
        <v>0</v>
      </c>
      <c r="AV345" s="306" t="n">
        <f aca="false">SUM(AV346)</f>
        <v>0</v>
      </c>
      <c r="AW345" s="306" t="n">
        <f aca="false">SUM(AR345+AU345-AV345)</f>
        <v>5308.91233658504</v>
      </c>
      <c r="AX345" s="338"/>
      <c r="AY345" s="338"/>
      <c r="AZ345" s="338"/>
      <c r="BA345" s="338"/>
      <c r="BB345" s="338"/>
      <c r="BC345" s="338"/>
      <c r="BD345" s="338" t="n">
        <f aca="false">SUM(AX345+AY345+AZ345+BA345+BB345+BC345)</f>
        <v>0</v>
      </c>
      <c r="BE345" s="338" t="n">
        <f aca="false">SUM(AW345-BD345)</f>
        <v>5308.91233658504</v>
      </c>
      <c r="BF345" s="338" t="n">
        <f aca="false">SUM(BE345-AW345)</f>
        <v>0</v>
      </c>
      <c r="BG345" s="338" t="n">
        <f aca="false">SUM(BG346)</f>
        <v>3981</v>
      </c>
      <c r="BH345" s="338" t="n">
        <f aca="false">SUM(BH346)</f>
        <v>1327</v>
      </c>
      <c r="BI345" s="338" t="n">
        <f aca="false">SUM(BI346)</f>
        <v>5300</v>
      </c>
      <c r="BJ345" s="338" t="n">
        <f aca="false">SUM(BJ346)</f>
        <v>1325</v>
      </c>
      <c r="BK345" s="338" t="n">
        <v>5300</v>
      </c>
      <c r="BL345" s="338" t="n">
        <v>5300</v>
      </c>
      <c r="BM345" s="307" t="n">
        <f aca="false">SUM(BJ345/BI345*100)</f>
        <v>25</v>
      </c>
    </row>
    <row r="346" customFormat="false" ht="12.75" hidden="true" customHeight="false" outlineLevel="0" collapsed="false">
      <c r="A346" s="343"/>
      <c r="B346" s="334"/>
      <c r="C346" s="334"/>
      <c r="D346" s="334"/>
      <c r="E346" s="334"/>
      <c r="F346" s="334"/>
      <c r="G346" s="334"/>
      <c r="H346" s="334"/>
      <c r="I346" s="335" t="n">
        <v>381</v>
      </c>
      <c r="J346" s="336" t="s">
        <v>197</v>
      </c>
      <c r="K346" s="337" t="n">
        <f aca="false">SUM(K347)</f>
        <v>7950.08</v>
      </c>
      <c r="L346" s="337" t="n">
        <f aca="false">SUM(L347)</f>
        <v>20000</v>
      </c>
      <c r="M346" s="337" t="n">
        <f aca="false">SUM(M347)</f>
        <v>20000</v>
      </c>
      <c r="N346" s="337" t="n">
        <f aca="false">SUM(N347)</f>
        <v>5000</v>
      </c>
      <c r="O346" s="337" t="n">
        <f aca="false">SUM(O347)</f>
        <v>5000</v>
      </c>
      <c r="P346" s="337" t="n">
        <f aca="false">SUM(P347)</f>
        <v>20000</v>
      </c>
      <c r="Q346" s="337" t="n">
        <f aca="false">SUM(Q347)</f>
        <v>20000</v>
      </c>
      <c r="R346" s="337" t="n">
        <f aca="false">SUM(R347)</f>
        <v>15000</v>
      </c>
      <c r="S346" s="337" t="n">
        <f aca="false">SUM(S347)</f>
        <v>20000</v>
      </c>
      <c r="T346" s="337" t="n">
        <f aca="false">SUM(T347)</f>
        <v>12500</v>
      </c>
      <c r="U346" s="337" t="n">
        <f aca="false">SUM(U347)</f>
        <v>0</v>
      </c>
      <c r="V346" s="337" t="n">
        <f aca="false">SUM(V347)</f>
        <v>100</v>
      </c>
      <c r="W346" s="337" t="n">
        <f aca="false">SUM(W347)</f>
        <v>20000</v>
      </c>
      <c r="X346" s="337" t="n">
        <f aca="false">SUM(X347)</f>
        <v>25000</v>
      </c>
      <c r="Y346" s="337" t="n">
        <f aca="false">SUM(Y347)</f>
        <v>25000</v>
      </c>
      <c r="Z346" s="337" t="n">
        <f aca="false">SUM(Z347)</f>
        <v>40000</v>
      </c>
      <c r="AA346" s="337" t="n">
        <f aca="false">SUM(AA347)</f>
        <v>40000</v>
      </c>
      <c r="AB346" s="337" t="n">
        <f aca="false">SUM(AB347)</f>
        <v>21000</v>
      </c>
      <c r="AC346" s="337" t="n">
        <f aca="false">SUM(AC347)</f>
        <v>40000</v>
      </c>
      <c r="AD346" s="337" t="n">
        <f aca="false">SUM(AD347)</f>
        <v>40000</v>
      </c>
      <c r="AE346" s="337" t="n">
        <f aca="false">SUM(AE347)</f>
        <v>0</v>
      </c>
      <c r="AF346" s="337" t="n">
        <f aca="false">SUM(AF347)</f>
        <v>0</v>
      </c>
      <c r="AG346" s="337" t="n">
        <f aca="false">SUM(AG347)</f>
        <v>40000</v>
      </c>
      <c r="AH346" s="337" t="n">
        <f aca="false">SUM(AH347)</f>
        <v>22500</v>
      </c>
      <c r="AI346" s="337" t="n">
        <f aca="false">SUM(AI347)</f>
        <v>40000</v>
      </c>
      <c r="AJ346" s="337" t="n">
        <f aca="false">SUM(AJ347)</f>
        <v>10000</v>
      </c>
      <c r="AK346" s="337" t="n">
        <f aca="false">SUM(AK347)</f>
        <v>40000</v>
      </c>
      <c r="AL346" s="337" t="n">
        <f aca="false">SUM(AL347)</f>
        <v>0</v>
      </c>
      <c r="AM346" s="337" t="n">
        <f aca="false">SUM(AM347)</f>
        <v>0</v>
      </c>
      <c r="AN346" s="337" t="n">
        <f aca="false">SUM(AN347)</f>
        <v>40000</v>
      </c>
      <c r="AO346" s="306" t="n">
        <f aca="false">SUM(AN346/$AN$2)</f>
        <v>5308.91233658504</v>
      </c>
      <c r="AP346" s="337" t="n">
        <f aca="false">SUM(AP347)</f>
        <v>40000</v>
      </c>
      <c r="AQ346" s="337"/>
      <c r="AR346" s="306" t="n">
        <f aca="false">SUM(AP346/$AN$2)</f>
        <v>5308.91233658504</v>
      </c>
      <c r="AS346" s="306"/>
      <c r="AT346" s="306" t="n">
        <f aca="false">SUM(AT347)</f>
        <v>2654</v>
      </c>
      <c r="AU346" s="306" t="n">
        <f aca="false">SUM(AU347)</f>
        <v>0</v>
      </c>
      <c r="AV346" s="306" t="n">
        <f aca="false">SUM(AV347)</f>
        <v>0</v>
      </c>
      <c r="AW346" s="306" t="n">
        <f aca="false">SUM(AR346+AU346-AV346)</f>
        <v>5308.91233658504</v>
      </c>
      <c r="AX346" s="338"/>
      <c r="AY346" s="338"/>
      <c r="AZ346" s="338"/>
      <c r="BA346" s="338"/>
      <c r="BB346" s="338"/>
      <c r="BC346" s="338"/>
      <c r="BD346" s="338" t="n">
        <f aca="false">SUM(AX346+AY346+AZ346+BA346+BB346+BC346)</f>
        <v>0</v>
      </c>
      <c r="BE346" s="338" t="n">
        <f aca="false">SUM(AW346-BD346)</f>
        <v>5308.91233658504</v>
      </c>
      <c r="BF346" s="338" t="n">
        <f aca="false">SUM(BE346-AW346)</f>
        <v>0</v>
      </c>
      <c r="BG346" s="338" t="n">
        <f aca="false">SUM(BG347)</f>
        <v>3981</v>
      </c>
      <c r="BH346" s="338" t="n">
        <f aca="false">SUM(BH347)</f>
        <v>1327</v>
      </c>
      <c r="BI346" s="338" t="n">
        <f aca="false">SUM(BI347)</f>
        <v>5300</v>
      </c>
      <c r="BJ346" s="338" t="n">
        <f aca="false">SUM(BJ347)</f>
        <v>1325</v>
      </c>
      <c r="BK346" s="338"/>
      <c r="BL346" s="338"/>
      <c r="BM346" s="307" t="n">
        <f aca="false">SUM(BJ346/BI346*100)</f>
        <v>25</v>
      </c>
    </row>
    <row r="347" customFormat="false" ht="12.75" hidden="true" customHeight="false" outlineLevel="0" collapsed="false">
      <c r="A347" s="343"/>
      <c r="B347" s="334"/>
      <c r="C347" s="334"/>
      <c r="D347" s="334"/>
      <c r="E347" s="334"/>
      <c r="F347" s="334"/>
      <c r="G347" s="334"/>
      <c r="H347" s="334"/>
      <c r="I347" s="335" t="n">
        <v>38113</v>
      </c>
      <c r="J347" s="336" t="s">
        <v>789</v>
      </c>
      <c r="K347" s="337" t="n">
        <v>7950.08</v>
      </c>
      <c r="L347" s="337" t="n">
        <v>20000</v>
      </c>
      <c r="M347" s="337" t="n">
        <v>20000</v>
      </c>
      <c r="N347" s="337" t="n">
        <v>5000</v>
      </c>
      <c r="O347" s="337" t="n">
        <v>5000</v>
      </c>
      <c r="P347" s="337" t="n">
        <v>20000</v>
      </c>
      <c r="Q347" s="337" t="n">
        <v>20000</v>
      </c>
      <c r="R347" s="337" t="n">
        <v>15000</v>
      </c>
      <c r="S347" s="337" t="n">
        <v>20000</v>
      </c>
      <c r="T347" s="337" t="n">
        <v>12500</v>
      </c>
      <c r="U347" s="337"/>
      <c r="V347" s="306" t="n">
        <f aca="false">S347/P347*100</f>
        <v>100</v>
      </c>
      <c r="W347" s="306" t="n">
        <v>20000</v>
      </c>
      <c r="X347" s="337" t="n">
        <v>25000</v>
      </c>
      <c r="Y347" s="337" t="n">
        <v>25000</v>
      </c>
      <c r="Z347" s="337" t="n">
        <v>40000</v>
      </c>
      <c r="AA347" s="337" t="n">
        <v>40000</v>
      </c>
      <c r="AB347" s="337" t="n">
        <v>21000</v>
      </c>
      <c r="AC347" s="337" t="n">
        <v>40000</v>
      </c>
      <c r="AD347" s="337" t="n">
        <v>40000</v>
      </c>
      <c r="AE347" s="337"/>
      <c r="AF347" s="337"/>
      <c r="AG347" s="340" t="n">
        <f aca="false">SUM(AD347+AE347-AF347)</f>
        <v>40000</v>
      </c>
      <c r="AH347" s="337" t="n">
        <v>22500</v>
      </c>
      <c r="AI347" s="337" t="n">
        <v>40000</v>
      </c>
      <c r="AJ347" s="338" t="n">
        <v>10000</v>
      </c>
      <c r="AK347" s="337" t="n">
        <v>40000</v>
      </c>
      <c r="AL347" s="337"/>
      <c r="AM347" s="337"/>
      <c r="AN347" s="338" t="n">
        <f aca="false">SUM(AK347+AL347-AM347)</f>
        <v>40000</v>
      </c>
      <c r="AO347" s="306" t="n">
        <f aca="false">SUM(AN347/$AN$2)</f>
        <v>5308.91233658504</v>
      </c>
      <c r="AP347" s="338" t="n">
        <v>40000</v>
      </c>
      <c r="AQ347" s="338"/>
      <c r="AR347" s="306" t="n">
        <f aca="false">SUM(AP347/$AN$2)</f>
        <v>5308.91233658504</v>
      </c>
      <c r="AS347" s="306" t="n">
        <v>2654</v>
      </c>
      <c r="AT347" s="306" t="n">
        <v>2654</v>
      </c>
      <c r="AU347" s="306"/>
      <c r="AV347" s="306"/>
      <c r="AW347" s="306" t="n">
        <f aca="false">SUM(AR347+AU347-AV347)</f>
        <v>5308.91233658504</v>
      </c>
      <c r="AX347" s="338"/>
      <c r="AY347" s="338"/>
      <c r="AZ347" s="338" t="n">
        <v>5308.91</v>
      </c>
      <c r="BA347" s="338"/>
      <c r="BB347" s="338"/>
      <c r="BC347" s="338"/>
      <c r="BD347" s="338" t="n">
        <f aca="false">SUM(AX347+AY347+AZ347+BA347+BB347+BC347)</f>
        <v>5308.91</v>
      </c>
      <c r="BE347" s="338" t="n">
        <f aca="false">SUM(AW347-BD347)</f>
        <v>0.00233658504203049</v>
      </c>
      <c r="BF347" s="338" t="n">
        <f aca="false">SUM(BE347-AW347)</f>
        <v>-5308.91</v>
      </c>
      <c r="BG347" s="338" t="n">
        <v>3981</v>
      </c>
      <c r="BH347" s="338" t="n">
        <v>1327</v>
      </c>
      <c r="BI347" s="338" t="n">
        <v>5300</v>
      </c>
      <c r="BJ347" s="338" t="n">
        <v>1325</v>
      </c>
      <c r="BK347" s="338"/>
      <c r="BL347" s="338"/>
      <c r="BM347" s="307" t="n">
        <f aca="false">SUM(BJ347/BI347*100)</f>
        <v>25</v>
      </c>
    </row>
    <row r="348" customFormat="false" ht="12.75" hidden="true" customHeight="false" outlineLevel="0" collapsed="false">
      <c r="A348" s="343" t="s">
        <v>790</v>
      </c>
      <c r="B348" s="334"/>
      <c r="C348" s="334"/>
      <c r="D348" s="334"/>
      <c r="E348" s="334"/>
      <c r="F348" s="334"/>
      <c r="G348" s="334"/>
      <c r="H348" s="334"/>
      <c r="I348" s="335" t="s">
        <v>533</v>
      </c>
      <c r="J348" s="336" t="s">
        <v>791</v>
      </c>
      <c r="K348" s="337" t="n">
        <f aca="false">SUM(K349)</f>
        <v>77000</v>
      </c>
      <c r="L348" s="337" t="n">
        <f aca="false">SUM(L349)</f>
        <v>30000</v>
      </c>
      <c r="M348" s="337" t="n">
        <f aca="false">SUM(M349)</f>
        <v>30000</v>
      </c>
      <c r="N348" s="337" t="n">
        <f aca="false">SUM(N349)</f>
        <v>17000</v>
      </c>
      <c r="O348" s="337" t="n">
        <f aca="false">SUM(O349)</f>
        <v>17000</v>
      </c>
      <c r="P348" s="337" t="n">
        <f aca="false">SUM(P349)</f>
        <v>15000</v>
      </c>
      <c r="Q348" s="337" t="n">
        <f aca="false">SUM(Q349)</f>
        <v>15000</v>
      </c>
      <c r="R348" s="337" t="n">
        <f aca="false">SUM(R349)</f>
        <v>22000</v>
      </c>
      <c r="S348" s="337" t="n">
        <f aca="false">SUM(S349)</f>
        <v>25000</v>
      </c>
      <c r="T348" s="337" t="n">
        <f aca="false">SUM(T349)</f>
        <v>13500</v>
      </c>
      <c r="U348" s="337" t="n">
        <f aca="false">SUM(U349)</f>
        <v>0</v>
      </c>
      <c r="V348" s="337" t="e">
        <f aca="false">SUM(V349)</f>
        <v>#DIV/0!</v>
      </c>
      <c r="W348" s="337" t="n">
        <f aca="false">SUM(W349)</f>
        <v>30000</v>
      </c>
      <c r="X348" s="337" t="n">
        <f aca="false">SUM(X349)</f>
        <v>85000</v>
      </c>
      <c r="Y348" s="337" t="n">
        <f aca="false">SUM(Y349)</f>
        <v>125000</v>
      </c>
      <c r="Z348" s="337" t="n">
        <f aca="false">SUM(Z349)</f>
        <v>185000</v>
      </c>
      <c r="AA348" s="337" t="n">
        <f aca="false">SUM(AA349)</f>
        <v>179000</v>
      </c>
      <c r="AB348" s="337" t="n">
        <f aca="false">SUM(AB349)</f>
        <v>58000</v>
      </c>
      <c r="AC348" s="337" t="n">
        <f aca="false">SUM(AC349)</f>
        <v>229000</v>
      </c>
      <c r="AD348" s="337" t="n">
        <f aca="false">SUM(AD349)</f>
        <v>229000</v>
      </c>
      <c r="AE348" s="337" t="n">
        <f aca="false">SUM(AE349)</f>
        <v>0</v>
      </c>
      <c r="AF348" s="337" t="n">
        <f aca="false">SUM(AF349)</f>
        <v>0</v>
      </c>
      <c r="AG348" s="337" t="n">
        <f aca="false">SUM(AG349)</f>
        <v>241000</v>
      </c>
      <c r="AH348" s="337" t="n">
        <f aca="false">SUM(AH349)</f>
        <v>161500</v>
      </c>
      <c r="AI348" s="337" t="n">
        <f aca="false">SUM(AI349)</f>
        <v>232000</v>
      </c>
      <c r="AJ348" s="337" t="n">
        <f aca="false">SUM(AJ349)</f>
        <v>112500</v>
      </c>
      <c r="AK348" s="337" t="n">
        <f aca="false">SUM(AK349)</f>
        <v>293000</v>
      </c>
      <c r="AL348" s="337" t="n">
        <f aca="false">SUM(AL349)</f>
        <v>47000</v>
      </c>
      <c r="AM348" s="337" t="n">
        <f aca="false">SUM(AM349)</f>
        <v>0</v>
      </c>
      <c r="AN348" s="337" t="n">
        <f aca="false">SUM(AN349)</f>
        <v>340000</v>
      </c>
      <c r="AO348" s="306" t="n">
        <f aca="false">SUM(AN348/$AN$2)</f>
        <v>45125.7548609729</v>
      </c>
      <c r="AP348" s="337" t="n">
        <f aca="false">SUM(AP349)</f>
        <v>281000</v>
      </c>
      <c r="AQ348" s="337" t="n">
        <f aca="false">SUM(AQ349)</f>
        <v>0</v>
      </c>
      <c r="AR348" s="306" t="n">
        <f aca="false">SUM(AP348/$AN$2)</f>
        <v>37295.1091645099</v>
      </c>
      <c r="AS348" s="306"/>
      <c r="AT348" s="306" t="n">
        <f aca="false">SUM(AT349)</f>
        <v>13150.38</v>
      </c>
      <c r="AU348" s="306" t="n">
        <f aca="false">SUM(AU349)</f>
        <v>0</v>
      </c>
      <c r="AV348" s="306" t="n">
        <f aca="false">SUM(AV349)</f>
        <v>0</v>
      </c>
      <c r="AW348" s="306" t="n">
        <f aca="false">SUM(AR348+AU348-AV348)</f>
        <v>37295.1091645099</v>
      </c>
      <c r="AX348" s="338"/>
      <c r="AY348" s="338"/>
      <c r="AZ348" s="338"/>
      <c r="BA348" s="338"/>
      <c r="BB348" s="338"/>
      <c r="BC348" s="338"/>
      <c r="BD348" s="338" t="n">
        <f aca="false">SUM(AX348+AY348+AZ348+BA348+BB348+BC348)</f>
        <v>0</v>
      </c>
      <c r="BE348" s="338" t="n">
        <f aca="false">SUM(AW348-BD348)</f>
        <v>37295.1091645099</v>
      </c>
      <c r="BF348" s="338" t="n">
        <f aca="false">SUM(BE348-AW348)</f>
        <v>0</v>
      </c>
      <c r="BG348" s="338" t="n">
        <f aca="false">SUM(BG351)</f>
        <v>24251.53</v>
      </c>
      <c r="BH348" s="338" t="n">
        <f aca="false">SUM(BH351)</f>
        <v>12184.06</v>
      </c>
      <c r="BI348" s="338" t="n">
        <f aca="false">SUM(BI351)</f>
        <v>34765</v>
      </c>
      <c r="BJ348" s="338" t="n">
        <f aca="false">SUM(BJ351)</f>
        <v>18346</v>
      </c>
      <c r="BK348" s="338" t="n">
        <f aca="false">SUM(BK351)</f>
        <v>35000</v>
      </c>
      <c r="BL348" s="338" t="n">
        <f aca="false">SUM(BL351)</f>
        <v>35500</v>
      </c>
      <c r="BM348" s="307" t="n">
        <f aca="false">SUM(BJ348/BI348*100)</f>
        <v>52.7714655544369</v>
      </c>
    </row>
    <row r="349" customFormat="false" ht="12.75" hidden="true" customHeight="false" outlineLevel="0" collapsed="false">
      <c r="A349" s="343"/>
      <c r="B349" s="334"/>
      <c r="C349" s="334"/>
      <c r="D349" s="334"/>
      <c r="E349" s="334"/>
      <c r="F349" s="334"/>
      <c r="G349" s="334"/>
      <c r="H349" s="334"/>
      <c r="I349" s="335" t="s">
        <v>782</v>
      </c>
      <c r="J349" s="336"/>
      <c r="K349" s="337" t="n">
        <f aca="false">SUM(K351)</f>
        <v>77000</v>
      </c>
      <c r="L349" s="337" t="n">
        <f aca="false">SUM(L351)</f>
        <v>30000</v>
      </c>
      <c r="M349" s="337" t="n">
        <f aca="false">SUM(M351)</f>
        <v>30000</v>
      </c>
      <c r="N349" s="337" t="n">
        <f aca="false">SUM(N351)</f>
        <v>17000</v>
      </c>
      <c r="O349" s="337" t="n">
        <f aca="false">SUM(O351)</f>
        <v>17000</v>
      </c>
      <c r="P349" s="337" t="n">
        <f aca="false">SUM(P351)</f>
        <v>15000</v>
      </c>
      <c r="Q349" s="337" t="n">
        <f aca="false">SUM(Q351)</f>
        <v>15000</v>
      </c>
      <c r="R349" s="337" t="n">
        <f aca="false">SUM(R351)</f>
        <v>22000</v>
      </c>
      <c r="S349" s="337" t="n">
        <f aca="false">SUM(S351)</f>
        <v>25000</v>
      </c>
      <c r="T349" s="337" t="n">
        <f aca="false">SUM(T351)</f>
        <v>13500</v>
      </c>
      <c r="U349" s="337" t="n">
        <f aca="false">SUM(U351)</f>
        <v>0</v>
      </c>
      <c r="V349" s="337" t="e">
        <f aca="false">SUM(V351)</f>
        <v>#DIV/0!</v>
      </c>
      <c r="W349" s="337" t="n">
        <f aca="false">SUM(W351)</f>
        <v>30000</v>
      </c>
      <c r="X349" s="337" t="n">
        <f aca="false">SUM(X351)</f>
        <v>85000</v>
      </c>
      <c r="Y349" s="337" t="n">
        <f aca="false">SUM(Y351)</f>
        <v>125000</v>
      </c>
      <c r="Z349" s="337" t="n">
        <f aca="false">SUM(Z351)</f>
        <v>185000</v>
      </c>
      <c r="AA349" s="337" t="n">
        <f aca="false">SUM(AA351)</f>
        <v>179000</v>
      </c>
      <c r="AB349" s="337" t="n">
        <f aca="false">SUM(AB351)</f>
        <v>58000</v>
      </c>
      <c r="AC349" s="337" t="n">
        <f aca="false">SUM(AC351)</f>
        <v>229000</v>
      </c>
      <c r="AD349" s="337" t="n">
        <f aca="false">SUM(AD351)</f>
        <v>229000</v>
      </c>
      <c r="AE349" s="337" t="n">
        <f aca="false">SUM(AE351)</f>
        <v>0</v>
      </c>
      <c r="AF349" s="337" t="n">
        <f aca="false">SUM(AF351)</f>
        <v>0</v>
      </c>
      <c r="AG349" s="337" t="n">
        <f aca="false">SUM(AG351)</f>
        <v>241000</v>
      </c>
      <c r="AH349" s="337" t="n">
        <f aca="false">SUM(AH351)</f>
        <v>161500</v>
      </c>
      <c r="AI349" s="337" t="n">
        <f aca="false">SUM(AI351)</f>
        <v>232000</v>
      </c>
      <c r="AJ349" s="337" t="n">
        <f aca="false">SUM(AJ351)</f>
        <v>112500</v>
      </c>
      <c r="AK349" s="337" t="n">
        <f aca="false">SUM(AK351)</f>
        <v>293000</v>
      </c>
      <c r="AL349" s="337" t="n">
        <f aca="false">SUM(AL351)</f>
        <v>47000</v>
      </c>
      <c r="AM349" s="337" t="n">
        <f aca="false">SUM(AM351)</f>
        <v>0</v>
      </c>
      <c r="AN349" s="337" t="n">
        <f aca="false">SUM(AN351)</f>
        <v>340000</v>
      </c>
      <c r="AO349" s="306" t="n">
        <f aca="false">SUM(AN349/$AN$2)</f>
        <v>45125.7548609729</v>
      </c>
      <c r="AP349" s="337" t="n">
        <f aca="false">SUM(AP351)</f>
        <v>281000</v>
      </c>
      <c r="AQ349" s="337" t="n">
        <f aca="false">SUM(AQ351)</f>
        <v>0</v>
      </c>
      <c r="AR349" s="306" t="n">
        <f aca="false">SUM(AP349/$AN$2)</f>
        <v>37295.1091645099</v>
      </c>
      <c r="AS349" s="306"/>
      <c r="AT349" s="306" t="n">
        <f aca="false">SUM(AT351)</f>
        <v>13150.38</v>
      </c>
      <c r="AU349" s="306" t="n">
        <f aca="false">SUM(AU351)</f>
        <v>0</v>
      </c>
      <c r="AV349" s="306" t="n">
        <f aca="false">SUM(AV351)</f>
        <v>0</v>
      </c>
      <c r="AW349" s="306" t="n">
        <f aca="false">SUM(AR349+AU349-AV349)</f>
        <v>37295.1091645099</v>
      </c>
      <c r="AX349" s="338"/>
      <c r="AY349" s="338"/>
      <c r="AZ349" s="338"/>
      <c r="BA349" s="338"/>
      <c r="BB349" s="338"/>
      <c r="BC349" s="338"/>
      <c r="BD349" s="338" t="n">
        <f aca="false">SUM(AX349+AY349+AZ349+BA349+BB349+BC349)</f>
        <v>0</v>
      </c>
      <c r="BE349" s="338" t="n">
        <f aca="false">SUM(AW349-BD349)</f>
        <v>37295.1091645099</v>
      </c>
      <c r="BF349" s="338" t="n">
        <f aca="false">SUM(BE349-AW349)</f>
        <v>0</v>
      </c>
      <c r="BG349" s="338"/>
      <c r="BH349" s="338" t="n">
        <f aca="false">SUM(BH351)</f>
        <v>12184.06</v>
      </c>
      <c r="BI349" s="338" t="n">
        <f aca="false">SUM(BI350)</f>
        <v>34765</v>
      </c>
      <c r="BJ349" s="338" t="n">
        <f aca="false">SUM(BJ350)</f>
        <v>18346</v>
      </c>
      <c r="BK349" s="338" t="n">
        <f aca="false">SUM(BK350)</f>
        <v>35000</v>
      </c>
      <c r="BL349" s="338" t="n">
        <f aca="false">SUM(BL350)</f>
        <v>35500</v>
      </c>
      <c r="BM349" s="307" t="n">
        <f aca="false">SUM(BJ349/BI349*100)</f>
        <v>52.7714655544369</v>
      </c>
    </row>
    <row r="350" customFormat="false" ht="12.75" hidden="true" customHeight="false" outlineLevel="0" collapsed="false">
      <c r="A350" s="343"/>
      <c r="B350" s="334" t="s">
        <v>554</v>
      </c>
      <c r="C350" s="334"/>
      <c r="D350" s="334"/>
      <c r="E350" s="334"/>
      <c r="F350" s="334"/>
      <c r="G350" s="334"/>
      <c r="H350" s="334"/>
      <c r="I350" s="339" t="s">
        <v>555</v>
      </c>
      <c r="J350" s="336" t="s">
        <v>39</v>
      </c>
      <c r="K350" s="337"/>
      <c r="L350" s="337"/>
      <c r="M350" s="337"/>
      <c r="N350" s="337"/>
      <c r="O350" s="337"/>
      <c r="P350" s="337"/>
      <c r="Q350" s="337"/>
      <c r="R350" s="337"/>
      <c r="S350" s="337"/>
      <c r="T350" s="337"/>
      <c r="U350" s="337"/>
      <c r="V350" s="337"/>
      <c r="W350" s="337"/>
      <c r="X350" s="337"/>
      <c r="Y350" s="337"/>
      <c r="Z350" s="337"/>
      <c r="AA350" s="337"/>
      <c r="AB350" s="337"/>
      <c r="AC350" s="337"/>
      <c r="AD350" s="337"/>
      <c r="AE350" s="337"/>
      <c r="AF350" s="337"/>
      <c r="AG350" s="337"/>
      <c r="AH350" s="337"/>
      <c r="AI350" s="337"/>
      <c r="AJ350" s="337"/>
      <c r="AK350" s="337"/>
      <c r="AL350" s="337"/>
      <c r="AM350" s="337"/>
      <c r="AN350" s="337"/>
      <c r="AO350" s="306" t="n">
        <f aca="false">SUM(AN350/$AN$2)</f>
        <v>0</v>
      </c>
      <c r="AP350" s="337" t="n">
        <v>281000</v>
      </c>
      <c r="AQ350" s="337"/>
      <c r="AR350" s="306" t="n">
        <f aca="false">SUM(AP350/$AN$2)</f>
        <v>37295.1091645099</v>
      </c>
      <c r="AS350" s="306"/>
      <c r="AT350" s="306" t="n">
        <v>281000</v>
      </c>
      <c r="AU350" s="306"/>
      <c r="AV350" s="306"/>
      <c r="AW350" s="306" t="n">
        <f aca="false">SUM(AR350+AU350-AV350)</f>
        <v>37295.1091645099</v>
      </c>
      <c r="AX350" s="338"/>
      <c r="AY350" s="338"/>
      <c r="AZ350" s="338"/>
      <c r="BA350" s="338"/>
      <c r="BB350" s="338"/>
      <c r="BC350" s="338"/>
      <c r="BD350" s="338" t="n">
        <f aca="false">SUM(AX350+AY350+AZ350+BA350+BB350+BC350)</f>
        <v>0</v>
      </c>
      <c r="BE350" s="338" t="n">
        <f aca="false">SUM(AW350-BD350)</f>
        <v>37295.1091645099</v>
      </c>
      <c r="BF350" s="338" t="n">
        <f aca="false">SUM(BE350-AW350)</f>
        <v>0</v>
      </c>
      <c r="BG350" s="338"/>
      <c r="BH350" s="338" t="n">
        <v>34765</v>
      </c>
      <c r="BI350" s="338" t="n">
        <v>34765</v>
      </c>
      <c r="BJ350" s="338" t="n">
        <f aca="false">SUM(BJ351)</f>
        <v>18346</v>
      </c>
      <c r="BK350" s="338" t="n">
        <v>35000</v>
      </c>
      <c r="BL350" s="338" t="n">
        <v>35500</v>
      </c>
      <c r="BM350" s="307" t="n">
        <f aca="false">SUM(BJ350/BI350*100)</f>
        <v>52.7714655544369</v>
      </c>
    </row>
    <row r="351" customFormat="false" ht="12" hidden="true" customHeight="true" outlineLevel="0" collapsed="false">
      <c r="A351" s="302"/>
      <c r="B351" s="303"/>
      <c r="C351" s="303"/>
      <c r="D351" s="303"/>
      <c r="E351" s="303"/>
      <c r="F351" s="303"/>
      <c r="G351" s="303"/>
      <c r="H351" s="303"/>
      <c r="I351" s="304" t="n">
        <v>3</v>
      </c>
      <c r="J351" s="305" t="s">
        <v>234</v>
      </c>
      <c r="K351" s="306" t="n">
        <f aca="false">SUM(K357)</f>
        <v>77000</v>
      </c>
      <c r="L351" s="306" t="n">
        <f aca="false">SUM(L357)</f>
        <v>30000</v>
      </c>
      <c r="M351" s="306" t="n">
        <f aca="false">SUM(M357)</f>
        <v>30000</v>
      </c>
      <c r="N351" s="306" t="n">
        <f aca="false">SUM(N357)</f>
        <v>17000</v>
      </c>
      <c r="O351" s="306" t="n">
        <f aca="false">SUM(O357)</f>
        <v>17000</v>
      </c>
      <c r="P351" s="306" t="n">
        <f aca="false">SUM(P357)</f>
        <v>15000</v>
      </c>
      <c r="Q351" s="306" t="n">
        <f aca="false">SUM(Q357)</f>
        <v>15000</v>
      </c>
      <c r="R351" s="306" t="n">
        <f aca="false">SUM(R357)</f>
        <v>22000</v>
      </c>
      <c r="S351" s="306" t="n">
        <f aca="false">SUM(S357)</f>
        <v>25000</v>
      </c>
      <c r="T351" s="306" t="n">
        <f aca="false">SUM(T357)</f>
        <v>13500</v>
      </c>
      <c r="U351" s="306" t="n">
        <f aca="false">SUM(U357)</f>
        <v>0</v>
      </c>
      <c r="V351" s="306" t="e">
        <f aca="false">SUM(V357)</f>
        <v>#DIV/0!</v>
      </c>
      <c r="W351" s="306" t="n">
        <f aca="false">SUM(W357)</f>
        <v>30000</v>
      </c>
      <c r="X351" s="306" t="n">
        <f aca="false">SUM(X357)</f>
        <v>85000</v>
      </c>
      <c r="Y351" s="306" t="n">
        <f aca="false">SUM(Y357)</f>
        <v>125000</v>
      </c>
      <c r="Z351" s="306" t="n">
        <f aca="false">SUM(Z357)</f>
        <v>185000</v>
      </c>
      <c r="AA351" s="306" t="n">
        <f aca="false">SUM(AA357)</f>
        <v>179000</v>
      </c>
      <c r="AB351" s="306" t="n">
        <f aca="false">SUM(AB357)</f>
        <v>58000</v>
      </c>
      <c r="AC351" s="306" t="n">
        <f aca="false">SUM(AC352+AC357)</f>
        <v>229000</v>
      </c>
      <c r="AD351" s="306" t="n">
        <f aca="false">SUM(AD352+AD357)</f>
        <v>229000</v>
      </c>
      <c r="AE351" s="306" t="n">
        <f aca="false">SUM(AE352+AE357)</f>
        <v>0</v>
      </c>
      <c r="AF351" s="306" t="n">
        <f aca="false">SUM(AF352+AF357)</f>
        <v>0</v>
      </c>
      <c r="AG351" s="306" t="n">
        <f aca="false">SUM(AG352+AG357)</f>
        <v>241000</v>
      </c>
      <c r="AH351" s="306" t="n">
        <f aca="false">SUM(AH352+AH357)</f>
        <v>161500</v>
      </c>
      <c r="AI351" s="306" t="n">
        <f aca="false">SUM(AI352+AI357)</f>
        <v>232000</v>
      </c>
      <c r="AJ351" s="306" t="n">
        <f aca="false">SUM(AJ352+AJ357)</f>
        <v>112500</v>
      </c>
      <c r="AK351" s="306" t="n">
        <f aca="false">SUM(AK352+AK357)</f>
        <v>293000</v>
      </c>
      <c r="AL351" s="306" t="n">
        <f aca="false">SUM(AL352+AL357)</f>
        <v>47000</v>
      </c>
      <c r="AM351" s="306" t="n">
        <f aca="false">SUM(AM352+AM357)</f>
        <v>0</v>
      </c>
      <c r="AN351" s="306" t="n">
        <f aca="false">SUM(AN352+AN357)</f>
        <v>340000</v>
      </c>
      <c r="AO351" s="306" t="n">
        <f aca="false">SUM(AN351/$AN$2)</f>
        <v>45125.7548609729</v>
      </c>
      <c r="AP351" s="306" t="n">
        <f aca="false">SUM(AP352+AP357)</f>
        <v>281000</v>
      </c>
      <c r="AQ351" s="306" t="n">
        <f aca="false">SUM(AQ352+AQ357)</f>
        <v>0</v>
      </c>
      <c r="AR351" s="306" t="n">
        <f aca="false">SUM(AP351/$AN$2)</f>
        <v>37295.1091645099</v>
      </c>
      <c r="AS351" s="306"/>
      <c r="AT351" s="306" t="n">
        <f aca="false">SUM(AT352+AT357)</f>
        <v>13150.38</v>
      </c>
      <c r="AU351" s="306" t="n">
        <f aca="false">SUM(AU352+AU357)</f>
        <v>0</v>
      </c>
      <c r="AV351" s="306" t="n">
        <f aca="false">SUM(AV352+AV357)</f>
        <v>0</v>
      </c>
      <c r="AW351" s="306" t="n">
        <f aca="false">SUM(AR351+AU351-AV351)</f>
        <v>37295.1091645099</v>
      </c>
      <c r="AX351" s="338"/>
      <c r="AY351" s="338"/>
      <c r="AZ351" s="338"/>
      <c r="BA351" s="338"/>
      <c r="BB351" s="338"/>
      <c r="BC351" s="338"/>
      <c r="BD351" s="338" t="n">
        <f aca="false">SUM(AX351+AY351+AZ351+BA351+BB351+BC351)</f>
        <v>0</v>
      </c>
      <c r="BE351" s="338" t="n">
        <f aca="false">SUM(AW351-BD351)</f>
        <v>37295.1091645099</v>
      </c>
      <c r="BF351" s="338" t="n">
        <f aca="false">SUM(BE351-AW351)</f>
        <v>0</v>
      </c>
      <c r="BG351" s="338" t="n">
        <f aca="false">SUM(BG352+BG357)</f>
        <v>24251.53</v>
      </c>
      <c r="BH351" s="338" t="n">
        <f aca="false">SUM(BH352+BH357)</f>
        <v>12184.06</v>
      </c>
      <c r="BI351" s="338" t="n">
        <f aca="false">SUM(BI352+BI357)</f>
        <v>34765</v>
      </c>
      <c r="BJ351" s="338" t="n">
        <f aca="false">SUM(BJ352+BJ357)</f>
        <v>18346</v>
      </c>
      <c r="BK351" s="338" t="n">
        <f aca="false">SUM(BK352+BK357)</f>
        <v>35000</v>
      </c>
      <c r="BL351" s="338" t="n">
        <f aca="false">SUM(BL352+BL357)</f>
        <v>35500</v>
      </c>
      <c r="BM351" s="307" t="n">
        <f aca="false">SUM(BJ351/BI351*100)</f>
        <v>52.7714655544369</v>
      </c>
    </row>
    <row r="352" customFormat="false" ht="12" hidden="true" customHeight="true" outlineLevel="0" collapsed="false">
      <c r="A352" s="302"/>
      <c r="B352" s="303" t="s">
        <v>555</v>
      </c>
      <c r="C352" s="303"/>
      <c r="D352" s="303"/>
      <c r="E352" s="303"/>
      <c r="F352" s="303"/>
      <c r="G352" s="303"/>
      <c r="H352" s="303"/>
      <c r="I352" s="304" t="n">
        <v>36</v>
      </c>
      <c r="J352" s="305" t="s">
        <v>792</v>
      </c>
      <c r="K352" s="306"/>
      <c r="L352" s="306"/>
      <c r="M352" s="306"/>
      <c r="N352" s="306"/>
      <c r="O352" s="306"/>
      <c r="P352" s="306"/>
      <c r="Q352" s="306"/>
      <c r="R352" s="306"/>
      <c r="S352" s="306"/>
      <c r="T352" s="306"/>
      <c r="U352" s="306"/>
      <c r="V352" s="306"/>
      <c r="W352" s="306"/>
      <c r="X352" s="306"/>
      <c r="Y352" s="306"/>
      <c r="Z352" s="306"/>
      <c r="AA352" s="306"/>
      <c r="AB352" s="306"/>
      <c r="AC352" s="306" t="n">
        <f aca="false">SUM(AC353)</f>
        <v>0</v>
      </c>
      <c r="AD352" s="306" t="n">
        <f aca="false">SUM(AD353)</f>
        <v>6000</v>
      </c>
      <c r="AE352" s="306" t="n">
        <f aca="false">SUM(AE353)</f>
        <v>0</v>
      </c>
      <c r="AF352" s="306" t="n">
        <f aca="false">SUM(AF353)</f>
        <v>0</v>
      </c>
      <c r="AG352" s="306" t="n">
        <f aca="false">SUM(AG353+AG355)</f>
        <v>18000</v>
      </c>
      <c r="AH352" s="306" t="n">
        <f aca="false">SUM(AH353+AH355)</f>
        <v>15000</v>
      </c>
      <c r="AI352" s="306" t="n">
        <f aca="false">SUM(AI353+AI355)</f>
        <v>9000</v>
      </c>
      <c r="AJ352" s="306" t="n">
        <f aca="false">SUM(AJ353+AJ355)</f>
        <v>0</v>
      </c>
      <c r="AK352" s="306" t="n">
        <f aca="false">SUM(AK353+AK355)</f>
        <v>18000</v>
      </c>
      <c r="AL352" s="306" t="n">
        <f aca="false">SUM(AL353+AL355)</f>
        <v>0</v>
      </c>
      <c r="AM352" s="306" t="n">
        <f aca="false">SUM(AM353+AM355)</f>
        <v>0</v>
      </c>
      <c r="AN352" s="306" t="n">
        <f aca="false">SUM(AN353+AN355)</f>
        <v>18000</v>
      </c>
      <c r="AO352" s="306" t="n">
        <f aca="false">SUM(AN352/$AN$2)</f>
        <v>2389.01055146327</v>
      </c>
      <c r="AP352" s="306" t="n">
        <f aca="false">SUM(AP353+AP355)</f>
        <v>6000</v>
      </c>
      <c r="AQ352" s="306"/>
      <c r="AR352" s="306" t="n">
        <f aca="false">SUM(AP352/$AN$2)</f>
        <v>796.336850487756</v>
      </c>
      <c r="AS352" s="306"/>
      <c r="AT352" s="306" t="n">
        <f aca="false">SUM(AT353+AT355)</f>
        <v>0</v>
      </c>
      <c r="AU352" s="306" t="n">
        <f aca="false">SUM(AU353+AU355)</f>
        <v>0</v>
      </c>
      <c r="AV352" s="306" t="n">
        <f aca="false">SUM(AV353+AV355)</f>
        <v>0</v>
      </c>
      <c r="AW352" s="306" t="n">
        <f aca="false">SUM(AR352+AU352-AV352)</f>
        <v>796.336850487756</v>
      </c>
      <c r="AX352" s="338"/>
      <c r="AY352" s="338"/>
      <c r="AZ352" s="338"/>
      <c r="BA352" s="338"/>
      <c r="BB352" s="338"/>
      <c r="BC352" s="338"/>
      <c r="BD352" s="338" t="n">
        <f aca="false">SUM(AX352+AY352+AZ352+BA352+BB352+BC352)</f>
        <v>0</v>
      </c>
      <c r="BE352" s="338" t="n">
        <f aca="false">SUM(AW352-BD352)</f>
        <v>796.336850487756</v>
      </c>
      <c r="BF352" s="338" t="n">
        <f aca="false">SUM(BE352-AW352)</f>
        <v>0</v>
      </c>
      <c r="BG352" s="338" t="n">
        <f aca="false">SUM(BG353)</f>
        <v>796.34</v>
      </c>
      <c r="BH352" s="338" t="n">
        <f aca="false">SUM(BH353)</f>
        <v>0</v>
      </c>
      <c r="BI352" s="338" t="n">
        <f aca="false">SUM(BI353)</f>
        <v>0</v>
      </c>
      <c r="BJ352" s="338" t="n">
        <f aca="false">SUM(BJ353)</f>
        <v>0</v>
      </c>
      <c r="BK352" s="338"/>
      <c r="BL352" s="338"/>
      <c r="BM352" s="307" t="n">
        <v>0</v>
      </c>
    </row>
    <row r="353" customFormat="false" ht="12.75" hidden="true" customHeight="false" outlineLevel="0" collapsed="false">
      <c r="A353" s="343"/>
      <c r="B353" s="334"/>
      <c r="C353" s="334"/>
      <c r="D353" s="334"/>
      <c r="E353" s="334"/>
      <c r="F353" s="334"/>
      <c r="G353" s="334"/>
      <c r="H353" s="334"/>
      <c r="I353" s="335" t="n">
        <v>363</v>
      </c>
      <c r="J353" s="336" t="s">
        <v>792</v>
      </c>
      <c r="K353" s="337"/>
      <c r="L353" s="337"/>
      <c r="M353" s="337"/>
      <c r="N353" s="337"/>
      <c r="O353" s="337"/>
      <c r="P353" s="337"/>
      <c r="Q353" s="337"/>
      <c r="R353" s="337"/>
      <c r="S353" s="337"/>
      <c r="T353" s="337"/>
      <c r="U353" s="337"/>
      <c r="V353" s="337"/>
      <c r="W353" s="337"/>
      <c r="X353" s="337"/>
      <c r="Y353" s="337"/>
      <c r="Z353" s="337"/>
      <c r="AA353" s="337"/>
      <c r="AB353" s="337"/>
      <c r="AC353" s="337"/>
      <c r="AD353" s="337" t="n">
        <v>6000</v>
      </c>
      <c r="AE353" s="337"/>
      <c r="AF353" s="337"/>
      <c r="AG353" s="337" t="n">
        <f aca="false">SUM(AG354)</f>
        <v>6000</v>
      </c>
      <c r="AH353" s="337" t="n">
        <f aca="false">SUM(AH354)</f>
        <v>9000</v>
      </c>
      <c r="AI353" s="337" t="n">
        <f aca="false">SUM(AI354)</f>
        <v>9000</v>
      </c>
      <c r="AJ353" s="337" t="n">
        <f aca="false">SUM(AJ354)</f>
        <v>0</v>
      </c>
      <c r="AK353" s="337" t="n">
        <f aca="false">SUM(AK354)</f>
        <v>6000</v>
      </c>
      <c r="AL353" s="337" t="n">
        <f aca="false">SUM(AL354)</f>
        <v>0</v>
      </c>
      <c r="AM353" s="337" t="n">
        <f aca="false">SUM(AM354)</f>
        <v>0</v>
      </c>
      <c r="AN353" s="337" t="n">
        <f aca="false">SUM(AN354)</f>
        <v>6000</v>
      </c>
      <c r="AO353" s="306" t="n">
        <f aca="false">SUM(AN353/$AN$2)</f>
        <v>796.336850487756</v>
      </c>
      <c r="AP353" s="337" t="n">
        <f aca="false">SUM(AP354)</f>
        <v>6000</v>
      </c>
      <c r="AQ353" s="337"/>
      <c r="AR353" s="306" t="n">
        <f aca="false">SUM(AP353/$AN$2)</f>
        <v>796.336850487756</v>
      </c>
      <c r="AS353" s="306"/>
      <c r="AT353" s="306" t="n">
        <f aca="false">SUM(AT354)</f>
        <v>0</v>
      </c>
      <c r="AU353" s="306" t="n">
        <f aca="false">SUM(AU354)</f>
        <v>0</v>
      </c>
      <c r="AV353" s="306" t="n">
        <f aca="false">SUM(AV354)</f>
        <v>0</v>
      </c>
      <c r="AW353" s="306" t="n">
        <f aca="false">SUM(AR353+AU353-AV353)</f>
        <v>796.336850487756</v>
      </c>
      <c r="AX353" s="338"/>
      <c r="AY353" s="338"/>
      <c r="AZ353" s="338"/>
      <c r="BA353" s="338"/>
      <c r="BB353" s="338"/>
      <c r="BC353" s="338"/>
      <c r="BD353" s="338" t="n">
        <f aca="false">SUM(AX353+AY353+AZ353+BA353+BB353+BC353)</f>
        <v>0</v>
      </c>
      <c r="BE353" s="338" t="n">
        <f aca="false">SUM(AW353-BD353)</f>
        <v>796.336850487756</v>
      </c>
      <c r="BF353" s="338" t="n">
        <f aca="false">SUM(BE353-AW353)</f>
        <v>0</v>
      </c>
      <c r="BG353" s="338" t="n">
        <f aca="false">SUM(BG354)</f>
        <v>796.34</v>
      </c>
      <c r="BH353" s="338" t="n">
        <f aca="false">SUM(BH354)</f>
        <v>0</v>
      </c>
      <c r="BI353" s="338" t="n">
        <f aca="false">SUM(BI354)</f>
        <v>0</v>
      </c>
      <c r="BJ353" s="338" t="n">
        <f aca="false">SUM(BJ354)</f>
        <v>0</v>
      </c>
      <c r="BK353" s="338"/>
      <c r="BL353" s="338"/>
      <c r="BM353" s="307" t="n">
        <v>0</v>
      </c>
    </row>
    <row r="354" customFormat="false" ht="12.75" hidden="true" customHeight="false" outlineLevel="0" collapsed="false">
      <c r="A354" s="343"/>
      <c r="B354" s="334"/>
      <c r="C354" s="334"/>
      <c r="D354" s="334"/>
      <c r="E354" s="334"/>
      <c r="F354" s="334"/>
      <c r="G354" s="334"/>
      <c r="H354" s="334"/>
      <c r="I354" s="335" t="n">
        <v>36316</v>
      </c>
      <c r="J354" s="336" t="s">
        <v>793</v>
      </c>
      <c r="K354" s="337"/>
      <c r="L354" s="337"/>
      <c r="M354" s="337"/>
      <c r="N354" s="337"/>
      <c r="O354" s="337"/>
      <c r="P354" s="337"/>
      <c r="Q354" s="337"/>
      <c r="R354" s="337"/>
      <c r="S354" s="337"/>
      <c r="T354" s="337"/>
      <c r="U354" s="337"/>
      <c r="V354" s="337"/>
      <c r="W354" s="337"/>
      <c r="X354" s="337"/>
      <c r="Y354" s="337"/>
      <c r="Z354" s="337"/>
      <c r="AA354" s="337"/>
      <c r="AB354" s="337"/>
      <c r="AC354" s="337"/>
      <c r="AD354" s="337" t="n">
        <v>6000</v>
      </c>
      <c r="AE354" s="337"/>
      <c r="AF354" s="337"/>
      <c r="AG354" s="337" t="n">
        <f aca="false">SUM(AD354+AE354-AF354)</f>
        <v>6000</v>
      </c>
      <c r="AH354" s="337" t="n">
        <v>9000</v>
      </c>
      <c r="AI354" s="337" t="n">
        <v>9000</v>
      </c>
      <c r="AJ354" s="338" t="n">
        <v>0</v>
      </c>
      <c r="AK354" s="337" t="n">
        <v>6000</v>
      </c>
      <c r="AL354" s="337"/>
      <c r="AM354" s="337"/>
      <c r="AN354" s="338" t="n">
        <f aca="false">SUM(AK354+AL354-AM354)</f>
        <v>6000</v>
      </c>
      <c r="AO354" s="306" t="n">
        <f aca="false">SUM(AN354/$AN$2)</f>
        <v>796.336850487756</v>
      </c>
      <c r="AP354" s="338" t="n">
        <v>6000</v>
      </c>
      <c r="AQ354" s="338"/>
      <c r="AR354" s="306" t="n">
        <f aca="false">SUM(AP354/$AN$2)</f>
        <v>796.336850487756</v>
      </c>
      <c r="AS354" s="306"/>
      <c r="AT354" s="306"/>
      <c r="AU354" s="306"/>
      <c r="AV354" s="306"/>
      <c r="AW354" s="306" t="n">
        <f aca="false">SUM(AR354+AU354-AV354)</f>
        <v>796.336850487756</v>
      </c>
      <c r="AX354" s="338"/>
      <c r="AY354" s="338"/>
      <c r="AZ354" s="338" t="n">
        <v>796.34</v>
      </c>
      <c r="BA354" s="338"/>
      <c r="BB354" s="338"/>
      <c r="BC354" s="338"/>
      <c r="BD354" s="338" t="n">
        <f aca="false">SUM(AX354+AY354+AZ354+BA354+BB354+BC354)</f>
        <v>796.34</v>
      </c>
      <c r="BE354" s="338" t="n">
        <f aca="false">SUM(AW354-BD354)</f>
        <v>-0.00314951224379456</v>
      </c>
      <c r="BF354" s="338" t="n">
        <f aca="false">SUM(BE354-AW354)</f>
        <v>-796.34</v>
      </c>
      <c r="BG354" s="338" t="n">
        <v>796.34</v>
      </c>
      <c r="BH354" s="338" t="n">
        <v>0</v>
      </c>
      <c r="BI354" s="338" t="n">
        <v>0</v>
      </c>
      <c r="BJ354" s="338"/>
      <c r="BK354" s="338"/>
      <c r="BL354" s="338"/>
      <c r="BM354" s="307" t="n">
        <v>0</v>
      </c>
    </row>
    <row r="355" customFormat="false" ht="12.75" hidden="true" customHeight="false" outlineLevel="0" collapsed="false">
      <c r="A355" s="343"/>
      <c r="B355" s="334"/>
      <c r="C355" s="334"/>
      <c r="D355" s="334"/>
      <c r="E355" s="334"/>
      <c r="F355" s="334"/>
      <c r="G355" s="334"/>
      <c r="H355" s="334"/>
      <c r="I355" s="335" t="n">
        <v>366</v>
      </c>
      <c r="J355" s="336" t="s">
        <v>794</v>
      </c>
      <c r="K355" s="337"/>
      <c r="L355" s="337"/>
      <c r="M355" s="337"/>
      <c r="N355" s="337"/>
      <c r="O355" s="337"/>
      <c r="P355" s="337"/>
      <c r="Q355" s="337"/>
      <c r="R355" s="337"/>
      <c r="S355" s="337"/>
      <c r="T355" s="337"/>
      <c r="U355" s="337"/>
      <c r="V355" s="337"/>
      <c r="W355" s="337"/>
      <c r="X355" s="337"/>
      <c r="Y355" s="337"/>
      <c r="Z355" s="337"/>
      <c r="AA355" s="337"/>
      <c r="AB355" s="337"/>
      <c r="AC355" s="337"/>
      <c r="AD355" s="337"/>
      <c r="AE355" s="337"/>
      <c r="AF355" s="337"/>
      <c r="AG355" s="337" t="n">
        <f aca="false">SUM(AG356)</f>
        <v>12000</v>
      </c>
      <c r="AH355" s="337" t="n">
        <f aca="false">SUM(AH356)</f>
        <v>6000</v>
      </c>
      <c r="AI355" s="337" t="n">
        <f aca="false">SUM(AI356)</f>
        <v>0</v>
      </c>
      <c r="AJ355" s="337" t="n">
        <f aca="false">SUM(AJ356)</f>
        <v>0</v>
      </c>
      <c r="AK355" s="337" t="n">
        <f aca="false">SUM(AK356)</f>
        <v>12000</v>
      </c>
      <c r="AL355" s="337" t="n">
        <f aca="false">SUM(AL356)</f>
        <v>0</v>
      </c>
      <c r="AM355" s="337" t="n">
        <f aca="false">SUM(AM356)</f>
        <v>0</v>
      </c>
      <c r="AN355" s="337" t="n">
        <f aca="false">SUM(AN356)</f>
        <v>12000</v>
      </c>
      <c r="AO355" s="306" t="n">
        <f aca="false">SUM(AN355/$AN$2)</f>
        <v>1592.67370097551</v>
      </c>
      <c r="AP355" s="337" t="n">
        <f aca="false">SUM(AP356)</f>
        <v>0</v>
      </c>
      <c r="AQ355" s="337"/>
      <c r="AR355" s="306" t="n">
        <f aca="false">SUM(AP355/$AN$2)</f>
        <v>0</v>
      </c>
      <c r="AS355" s="306"/>
      <c r="AT355" s="306" t="n">
        <f aca="false">SUM(AT356)</f>
        <v>0</v>
      </c>
      <c r="AU355" s="306" t="n">
        <f aca="false">SUM(AU356)</f>
        <v>0</v>
      </c>
      <c r="AV355" s="306" t="n">
        <f aca="false">SUM(AV356)</f>
        <v>0</v>
      </c>
      <c r="AW355" s="306" t="n">
        <f aca="false">SUM(AR355+AU355-AV355)</f>
        <v>0</v>
      </c>
      <c r="AX355" s="338"/>
      <c r="AY355" s="338"/>
      <c r="AZ355" s="338"/>
      <c r="BA355" s="338"/>
      <c r="BB355" s="338"/>
      <c r="BC355" s="338"/>
      <c r="BD355" s="338" t="n">
        <f aca="false">SUM(AX355+AY355+AZ355+BA355+BB355+BC355)</f>
        <v>0</v>
      </c>
      <c r="BE355" s="338" t="n">
        <f aca="false">SUM(AW355-BD355)</f>
        <v>0</v>
      </c>
      <c r="BF355" s="338" t="n">
        <f aca="false">SUM(BE355-AW355)</f>
        <v>0</v>
      </c>
      <c r="BG355" s="338"/>
      <c r="BH355" s="338"/>
      <c r="BI355" s="338"/>
      <c r="BJ355" s="338"/>
      <c r="BK355" s="338"/>
      <c r="BL355" s="338"/>
      <c r="BM355" s="307" t="n">
        <v>0</v>
      </c>
    </row>
    <row r="356" customFormat="false" ht="12.75" hidden="true" customHeight="false" outlineLevel="0" collapsed="false">
      <c r="A356" s="343"/>
      <c r="B356" s="334"/>
      <c r="C356" s="334"/>
      <c r="D356" s="334"/>
      <c r="E356" s="334"/>
      <c r="F356" s="334"/>
      <c r="G356" s="334"/>
      <c r="H356" s="334"/>
      <c r="I356" s="335" t="n">
        <v>36611</v>
      </c>
      <c r="J356" s="336" t="s">
        <v>795</v>
      </c>
      <c r="K356" s="337"/>
      <c r="L356" s="337"/>
      <c r="M356" s="337"/>
      <c r="N356" s="337"/>
      <c r="O356" s="337"/>
      <c r="P356" s="337"/>
      <c r="Q356" s="337"/>
      <c r="R356" s="337"/>
      <c r="S356" s="337"/>
      <c r="T356" s="337"/>
      <c r="U356" s="337"/>
      <c r="V356" s="306"/>
      <c r="W356" s="337"/>
      <c r="X356" s="337"/>
      <c r="Y356" s="337" t="n">
        <v>0</v>
      </c>
      <c r="Z356" s="337" t="n">
        <v>0</v>
      </c>
      <c r="AA356" s="337" t="n">
        <v>12000</v>
      </c>
      <c r="AB356" s="337"/>
      <c r="AC356" s="337" t="n">
        <v>12000</v>
      </c>
      <c r="AD356" s="337" t="n">
        <v>12000</v>
      </c>
      <c r="AE356" s="337"/>
      <c r="AF356" s="337"/>
      <c r="AG356" s="340" t="n">
        <f aca="false">SUM(AD356+AE356-AF356)</f>
        <v>12000</v>
      </c>
      <c r="AH356" s="337" t="n">
        <v>6000</v>
      </c>
      <c r="AI356" s="337" t="n">
        <v>0</v>
      </c>
      <c r="AJ356" s="338" t="n">
        <v>0</v>
      </c>
      <c r="AK356" s="337" t="n">
        <v>12000</v>
      </c>
      <c r="AL356" s="337"/>
      <c r="AM356" s="337"/>
      <c r="AN356" s="338" t="n">
        <f aca="false">SUM(AK356+AL356-AM356)</f>
        <v>12000</v>
      </c>
      <c r="AO356" s="306" t="n">
        <f aca="false">SUM(AN356/$AN$2)</f>
        <v>1592.67370097551</v>
      </c>
      <c r="AP356" s="338" t="n">
        <v>0</v>
      </c>
      <c r="AQ356" s="338"/>
      <c r="AR356" s="306" t="n">
        <f aca="false">SUM(AP356/$AN$2)</f>
        <v>0</v>
      </c>
      <c r="AS356" s="306"/>
      <c r="AT356" s="306" t="n">
        <v>0</v>
      </c>
      <c r="AU356" s="306" t="n">
        <v>0</v>
      </c>
      <c r="AV356" s="306" t="n">
        <v>0</v>
      </c>
      <c r="AW356" s="306" t="n">
        <f aca="false">SUM(AR356+AU356-AV356)</f>
        <v>0</v>
      </c>
      <c r="AX356" s="338"/>
      <c r="AY356" s="338"/>
      <c r="AZ356" s="338"/>
      <c r="BA356" s="338"/>
      <c r="BB356" s="338"/>
      <c r="BC356" s="338"/>
      <c r="BD356" s="338" t="n">
        <f aca="false">SUM(AX356+AY356+AZ356+BA356+BB356+BC356)</f>
        <v>0</v>
      </c>
      <c r="BE356" s="338" t="n">
        <f aca="false">SUM(AW356-BD356)</f>
        <v>0</v>
      </c>
      <c r="BF356" s="338" t="n">
        <f aca="false">SUM(BE356-AW356)</f>
        <v>0</v>
      </c>
      <c r="BG356" s="338"/>
      <c r="BH356" s="338"/>
      <c r="BI356" s="338"/>
      <c r="BJ356" s="338"/>
      <c r="BK356" s="338"/>
      <c r="BL356" s="338"/>
      <c r="BM356" s="307" t="n">
        <v>0</v>
      </c>
    </row>
    <row r="357" customFormat="false" ht="12.75" hidden="true" customHeight="false" outlineLevel="0" collapsed="false">
      <c r="A357" s="302"/>
      <c r="B357" s="303" t="s">
        <v>555</v>
      </c>
      <c r="C357" s="303"/>
      <c r="D357" s="303"/>
      <c r="E357" s="303"/>
      <c r="F357" s="303"/>
      <c r="G357" s="303"/>
      <c r="H357" s="303"/>
      <c r="I357" s="304" t="n">
        <v>38</v>
      </c>
      <c r="J357" s="305" t="s">
        <v>383</v>
      </c>
      <c r="K357" s="306" t="n">
        <f aca="false">SUM(K358)</f>
        <v>77000</v>
      </c>
      <c r="L357" s="306" t="n">
        <f aca="false">SUM(L358)</f>
        <v>30000</v>
      </c>
      <c r="M357" s="306" t="n">
        <f aca="false">SUM(M358)</f>
        <v>30000</v>
      </c>
      <c r="N357" s="306" t="n">
        <f aca="false">SUM(N358)</f>
        <v>17000</v>
      </c>
      <c r="O357" s="306" t="n">
        <f aca="false">SUM(O358)</f>
        <v>17000</v>
      </c>
      <c r="P357" s="306" t="n">
        <f aca="false">SUM(P358)</f>
        <v>15000</v>
      </c>
      <c r="Q357" s="306" t="n">
        <f aca="false">SUM(Q358)</f>
        <v>15000</v>
      </c>
      <c r="R357" s="306" t="n">
        <f aca="false">SUM(R358)</f>
        <v>22000</v>
      </c>
      <c r="S357" s="306" t="n">
        <f aca="false">SUM(S358)</f>
        <v>25000</v>
      </c>
      <c r="T357" s="306" t="n">
        <f aca="false">SUM(T358)</f>
        <v>13500</v>
      </c>
      <c r="U357" s="306" t="n">
        <f aca="false">SUM(U358)</f>
        <v>0</v>
      </c>
      <c r="V357" s="306" t="e">
        <f aca="false">SUM(V358)</f>
        <v>#DIV/0!</v>
      </c>
      <c r="W357" s="306" t="n">
        <f aca="false">SUM(W358)</f>
        <v>30000</v>
      </c>
      <c r="X357" s="306" t="n">
        <f aca="false">SUM(X358)</f>
        <v>85000</v>
      </c>
      <c r="Y357" s="306" t="n">
        <f aca="false">SUM(Y358)</f>
        <v>125000</v>
      </c>
      <c r="Z357" s="306" t="n">
        <f aca="false">SUM(Z358)</f>
        <v>185000</v>
      </c>
      <c r="AA357" s="306" t="n">
        <f aca="false">SUM(AA358)</f>
        <v>179000</v>
      </c>
      <c r="AB357" s="306" t="n">
        <f aca="false">SUM(AB358)</f>
        <v>58000</v>
      </c>
      <c r="AC357" s="306" t="n">
        <f aca="false">SUM(AC358)</f>
        <v>229000</v>
      </c>
      <c r="AD357" s="306" t="n">
        <f aca="false">SUM(AD358)</f>
        <v>223000</v>
      </c>
      <c r="AE357" s="306" t="n">
        <f aca="false">SUM(AE358)</f>
        <v>0</v>
      </c>
      <c r="AF357" s="306" t="n">
        <f aca="false">SUM(AF358)</f>
        <v>0</v>
      </c>
      <c r="AG357" s="306" t="n">
        <f aca="false">SUM(AG358)</f>
        <v>223000</v>
      </c>
      <c r="AH357" s="306" t="n">
        <f aca="false">SUM(AH358)</f>
        <v>146500</v>
      </c>
      <c r="AI357" s="306" t="n">
        <f aca="false">SUM(AI358)</f>
        <v>223000</v>
      </c>
      <c r="AJ357" s="306" t="n">
        <f aca="false">SUM(AJ358)</f>
        <v>112500</v>
      </c>
      <c r="AK357" s="306" t="n">
        <f aca="false">SUM(AK358)</f>
        <v>275000</v>
      </c>
      <c r="AL357" s="306" t="n">
        <f aca="false">SUM(AL358)</f>
        <v>47000</v>
      </c>
      <c r="AM357" s="306" t="n">
        <f aca="false">SUM(AM358)</f>
        <v>0</v>
      </c>
      <c r="AN357" s="306" t="n">
        <f aca="false">SUM(AN358)</f>
        <v>322000</v>
      </c>
      <c r="AO357" s="306" t="n">
        <f aca="false">SUM(AN357/$AN$2)</f>
        <v>42736.7443095096</v>
      </c>
      <c r="AP357" s="306" t="n">
        <f aca="false">SUM(AP358)</f>
        <v>275000</v>
      </c>
      <c r="AQ357" s="306"/>
      <c r="AR357" s="306" t="n">
        <f aca="false">SUM(AP357/$AN$2)</f>
        <v>36498.7723140222</v>
      </c>
      <c r="AS357" s="306"/>
      <c r="AT357" s="306" t="n">
        <f aca="false">SUM(AT358)</f>
        <v>13150.38</v>
      </c>
      <c r="AU357" s="306" t="n">
        <f aca="false">SUM(AU358)</f>
        <v>0</v>
      </c>
      <c r="AV357" s="306" t="n">
        <f aca="false">SUM(AV358)</f>
        <v>0</v>
      </c>
      <c r="AW357" s="306" t="n">
        <f aca="false">SUM(AR357+AU357-AV357)</f>
        <v>36498.7723140222</v>
      </c>
      <c r="AX357" s="338"/>
      <c r="AY357" s="338"/>
      <c r="AZ357" s="338"/>
      <c r="BA357" s="338"/>
      <c r="BB357" s="338"/>
      <c r="BC357" s="338"/>
      <c r="BD357" s="338" t="n">
        <f aca="false">SUM(AX357+AY357+AZ357+BA357+BB357+BC357)</f>
        <v>0</v>
      </c>
      <c r="BE357" s="338" t="n">
        <f aca="false">SUM(AW357-BD357)</f>
        <v>36498.7723140222</v>
      </c>
      <c r="BF357" s="338" t="n">
        <f aca="false">SUM(BE357-AW357)</f>
        <v>0</v>
      </c>
      <c r="BG357" s="338" t="n">
        <f aca="false">SUM(BG358)</f>
        <v>23455.19</v>
      </c>
      <c r="BH357" s="338" t="n">
        <f aca="false">SUM(BH358)</f>
        <v>12184.06</v>
      </c>
      <c r="BI357" s="338" t="n">
        <f aca="false">SUM(BI358)</f>
        <v>34765</v>
      </c>
      <c r="BJ357" s="338" t="n">
        <f aca="false">SUM(BJ358)</f>
        <v>18346</v>
      </c>
      <c r="BK357" s="338" t="n">
        <v>35000</v>
      </c>
      <c r="BL357" s="338" t="n">
        <v>35500</v>
      </c>
      <c r="BM357" s="307" t="n">
        <f aca="false">SUM(BJ357/BI357*100)</f>
        <v>52.7714655544369</v>
      </c>
    </row>
    <row r="358" customFormat="false" ht="12.75" hidden="true" customHeight="false" outlineLevel="0" collapsed="false">
      <c r="A358" s="343"/>
      <c r="B358" s="334"/>
      <c r="C358" s="334"/>
      <c r="D358" s="334"/>
      <c r="E358" s="334"/>
      <c r="F358" s="334"/>
      <c r="G358" s="334"/>
      <c r="H358" s="334"/>
      <c r="I358" s="335" t="n">
        <v>381</v>
      </c>
      <c r="J358" s="336" t="s">
        <v>197</v>
      </c>
      <c r="K358" s="337" t="n">
        <f aca="false">SUM(K367)</f>
        <v>77000</v>
      </c>
      <c r="L358" s="337" t="n">
        <f aca="false">SUM(L367)</f>
        <v>30000</v>
      </c>
      <c r="M358" s="337" t="n">
        <f aca="false">SUM(M367)</f>
        <v>30000</v>
      </c>
      <c r="N358" s="337" t="n">
        <f aca="false">SUM(N367)</f>
        <v>17000</v>
      </c>
      <c r="O358" s="337" t="n">
        <f aca="false">SUM(O367)</f>
        <v>17000</v>
      </c>
      <c r="P358" s="337" t="n">
        <f aca="false">SUM(P359:P367)</f>
        <v>15000</v>
      </c>
      <c r="Q358" s="337" t="n">
        <f aca="false">SUM(Q359:Q367)</f>
        <v>15000</v>
      </c>
      <c r="R358" s="337" t="n">
        <f aca="false">SUM(R359:R367)</f>
        <v>22000</v>
      </c>
      <c r="S358" s="337" t="n">
        <f aca="false">SUM(S359:S367)</f>
        <v>25000</v>
      </c>
      <c r="T358" s="337" t="n">
        <f aca="false">SUM(T359:T367)</f>
        <v>13500</v>
      </c>
      <c r="U358" s="337" t="n">
        <f aca="false">SUM(U359:U367)</f>
        <v>0</v>
      </c>
      <c r="V358" s="337" t="e">
        <f aca="false">SUM(V359:V367)</f>
        <v>#DIV/0!</v>
      </c>
      <c r="W358" s="337" t="n">
        <f aca="false">SUM(W359:W367)</f>
        <v>30000</v>
      </c>
      <c r="X358" s="337" t="n">
        <f aca="false">SUM(X359:X368)</f>
        <v>85000</v>
      </c>
      <c r="Y358" s="337" t="n">
        <f aca="false">SUM(Y359:Y368)</f>
        <v>125000</v>
      </c>
      <c r="Z358" s="337" t="n">
        <f aca="false">SUM(Z359:Z368)</f>
        <v>185000</v>
      </c>
      <c r="AA358" s="337" t="n">
        <f aca="false">SUM(AA359:AA368)</f>
        <v>179000</v>
      </c>
      <c r="AB358" s="337" t="n">
        <f aca="false">SUM(AB359:AB368)</f>
        <v>58000</v>
      </c>
      <c r="AC358" s="337" t="n">
        <f aca="false">SUM(AC359:AC368)</f>
        <v>229000</v>
      </c>
      <c r="AD358" s="337" t="n">
        <f aca="false">SUM(AD359:AD368)</f>
        <v>223000</v>
      </c>
      <c r="AE358" s="337" t="n">
        <f aca="false">SUM(AE359:AE368)</f>
        <v>0</v>
      </c>
      <c r="AF358" s="337" t="n">
        <f aca="false">SUM(AF359:AF368)</f>
        <v>0</v>
      </c>
      <c r="AG358" s="337" t="n">
        <f aca="false">SUM(AG359:AG368)</f>
        <v>223000</v>
      </c>
      <c r="AH358" s="337" t="n">
        <f aca="false">SUM(AH359:AH368)</f>
        <v>146500</v>
      </c>
      <c r="AI358" s="337" t="n">
        <f aca="false">SUM(AI359:AI368)</f>
        <v>223000</v>
      </c>
      <c r="AJ358" s="337" t="n">
        <f aca="false">SUM(AJ359:AJ368)</f>
        <v>112500</v>
      </c>
      <c r="AK358" s="337" t="n">
        <f aca="false">SUM(AK359:AK368)</f>
        <v>275000</v>
      </c>
      <c r="AL358" s="337" t="n">
        <f aca="false">SUM(AL359:AL368)</f>
        <v>47000</v>
      </c>
      <c r="AM358" s="337" t="n">
        <f aca="false">SUM(AM359:AM368)</f>
        <v>0</v>
      </c>
      <c r="AN358" s="337" t="n">
        <f aca="false">SUM(AN359:AN368)</f>
        <v>322000</v>
      </c>
      <c r="AO358" s="306" t="n">
        <f aca="false">SUM(AN358/$AN$2)</f>
        <v>42736.7443095096</v>
      </c>
      <c r="AP358" s="337" t="n">
        <f aca="false">SUM(AP359:AP368)</f>
        <v>275000</v>
      </c>
      <c r="AQ358" s="337"/>
      <c r="AR358" s="306" t="n">
        <f aca="false">SUM(AP358/$AN$2)</f>
        <v>36498.7723140222</v>
      </c>
      <c r="AS358" s="306"/>
      <c r="AT358" s="306" t="n">
        <f aca="false">SUM(AT359:AT368)</f>
        <v>13150.38</v>
      </c>
      <c r="AU358" s="306" t="n">
        <f aca="false">SUM(AU359:AU368)</f>
        <v>0</v>
      </c>
      <c r="AV358" s="306" t="n">
        <f aca="false">SUM(AV359:AV368)</f>
        <v>0</v>
      </c>
      <c r="AW358" s="306" t="n">
        <f aca="false">SUM(AR358+AU358-AV358)</f>
        <v>36498.7723140222</v>
      </c>
      <c r="AX358" s="338"/>
      <c r="AY358" s="338"/>
      <c r="AZ358" s="338"/>
      <c r="BA358" s="338"/>
      <c r="BB358" s="338"/>
      <c r="BC358" s="338"/>
      <c r="BD358" s="338" t="n">
        <f aca="false">SUM(AX358+AY358+AZ358+BA358+BB358+BC358)</f>
        <v>0</v>
      </c>
      <c r="BE358" s="338" t="n">
        <f aca="false">SUM(AW358-BD358)</f>
        <v>36498.7723140222</v>
      </c>
      <c r="BF358" s="338" t="n">
        <f aca="false">SUM(BE358-AW358)</f>
        <v>0</v>
      </c>
      <c r="BG358" s="338" t="n">
        <f aca="false">SUM(BG359:BG368)</f>
        <v>23455.19</v>
      </c>
      <c r="BH358" s="338" t="n">
        <f aca="false">SUM(BH359:BH368)</f>
        <v>12184.06</v>
      </c>
      <c r="BI358" s="338" t="n">
        <f aca="false">SUM(BI359:BI368)</f>
        <v>34765</v>
      </c>
      <c r="BJ358" s="338" t="n">
        <f aca="false">SUM(BJ359:BJ368)</f>
        <v>18346</v>
      </c>
      <c r="BK358" s="338"/>
      <c r="BL358" s="338"/>
      <c r="BM358" s="307" t="n">
        <f aca="false">SUM(BJ358/BI358*100)</f>
        <v>52.7714655544369</v>
      </c>
    </row>
    <row r="359" customFormat="false" ht="12.75" hidden="true" customHeight="false" outlineLevel="0" collapsed="false">
      <c r="A359" s="343"/>
      <c r="B359" s="334"/>
      <c r="C359" s="334"/>
      <c r="D359" s="334"/>
      <c r="E359" s="334"/>
      <c r="F359" s="334"/>
      <c r="G359" s="334"/>
      <c r="H359" s="334"/>
      <c r="I359" s="335" t="n">
        <v>38113</v>
      </c>
      <c r="J359" s="336" t="s">
        <v>796</v>
      </c>
      <c r="K359" s="337"/>
      <c r="L359" s="337"/>
      <c r="M359" s="337"/>
      <c r="N359" s="337"/>
      <c r="O359" s="337"/>
      <c r="P359" s="337"/>
      <c r="Q359" s="337"/>
      <c r="R359" s="337" t="n">
        <v>10000</v>
      </c>
      <c r="S359" s="337" t="n">
        <v>10000</v>
      </c>
      <c r="T359" s="337" t="n">
        <v>5000</v>
      </c>
      <c r="U359" s="337"/>
      <c r="V359" s="306" t="e">
        <f aca="false">S359/P359*100</f>
        <v>#DIV/0!</v>
      </c>
      <c r="W359" s="306" t="n">
        <v>15000</v>
      </c>
      <c r="X359" s="337" t="n">
        <v>15000</v>
      </c>
      <c r="Y359" s="337" t="n">
        <v>15000</v>
      </c>
      <c r="Z359" s="337" t="n">
        <v>15000</v>
      </c>
      <c r="AA359" s="337" t="n">
        <v>15000</v>
      </c>
      <c r="AB359" s="337" t="n">
        <v>15000</v>
      </c>
      <c r="AC359" s="337" t="n">
        <v>15000</v>
      </c>
      <c r="AD359" s="337" t="n">
        <v>15000</v>
      </c>
      <c r="AE359" s="337"/>
      <c r="AF359" s="337"/>
      <c r="AG359" s="340" t="n">
        <f aca="false">SUM(AD359+AE359-AF359)</f>
        <v>15000</v>
      </c>
      <c r="AH359" s="337" t="n">
        <v>15000</v>
      </c>
      <c r="AI359" s="337" t="n">
        <v>15000</v>
      </c>
      <c r="AJ359" s="338" t="n">
        <v>15000</v>
      </c>
      <c r="AK359" s="337" t="n">
        <v>15000</v>
      </c>
      <c r="AL359" s="337"/>
      <c r="AM359" s="337"/>
      <c r="AN359" s="338" t="n">
        <f aca="false">SUM(AK359+AL359-AM359)</f>
        <v>15000</v>
      </c>
      <c r="AO359" s="306" t="n">
        <f aca="false">SUM(AN359/$AN$2)</f>
        <v>1990.84212621939</v>
      </c>
      <c r="AP359" s="338" t="n">
        <v>15000</v>
      </c>
      <c r="AQ359" s="338"/>
      <c r="AR359" s="306" t="n">
        <f aca="false">SUM(AP359/$AN$2)</f>
        <v>1990.84212621939</v>
      </c>
      <c r="AS359" s="306"/>
      <c r="AT359" s="306"/>
      <c r="AU359" s="306"/>
      <c r="AV359" s="306"/>
      <c r="AW359" s="306" t="n">
        <f aca="false">SUM(AR359+AU359-AV359)</f>
        <v>1990.84212621939</v>
      </c>
      <c r="AX359" s="338"/>
      <c r="AY359" s="338"/>
      <c r="AZ359" s="338" t="n">
        <v>1990.84</v>
      </c>
      <c r="BA359" s="338"/>
      <c r="BB359" s="338"/>
      <c r="BC359" s="338"/>
      <c r="BD359" s="338" t="n">
        <f aca="false">SUM(AX359+AY359+AZ359+BA359+BB359+BC359)</f>
        <v>1990.84</v>
      </c>
      <c r="BE359" s="338" t="n">
        <f aca="false">SUM(AW359-BD359)</f>
        <v>0.00212621939067503</v>
      </c>
      <c r="BF359" s="338" t="n">
        <f aca="false">SUM(BE359-AW359)</f>
        <v>-1990.84</v>
      </c>
      <c r="BG359" s="338" t="n">
        <v>1990.84</v>
      </c>
      <c r="BH359" s="338" t="n">
        <v>0</v>
      </c>
      <c r="BI359" s="338" t="n">
        <v>2000</v>
      </c>
      <c r="BJ359" s="338" t="n">
        <v>2000</v>
      </c>
      <c r="BK359" s="338"/>
      <c r="BL359" s="338"/>
      <c r="BM359" s="307" t="n">
        <f aca="false">SUM(BJ359/BI359*100)</f>
        <v>100</v>
      </c>
    </row>
    <row r="360" customFormat="false" ht="12.75" hidden="true" customHeight="false" outlineLevel="0" collapsed="false">
      <c r="A360" s="343"/>
      <c r="B360" s="334"/>
      <c r="C360" s="334"/>
      <c r="D360" s="334"/>
      <c r="E360" s="334"/>
      <c r="F360" s="334"/>
      <c r="G360" s="334"/>
      <c r="H360" s="334"/>
      <c r="I360" s="335" t="n">
        <v>38113</v>
      </c>
      <c r="J360" s="336" t="s">
        <v>797</v>
      </c>
      <c r="K360" s="337"/>
      <c r="L360" s="337"/>
      <c r="M360" s="337"/>
      <c r="N360" s="337"/>
      <c r="O360" s="337"/>
      <c r="P360" s="337"/>
      <c r="Q360" s="337"/>
      <c r="R360" s="337"/>
      <c r="S360" s="337"/>
      <c r="T360" s="337"/>
      <c r="U360" s="337"/>
      <c r="V360" s="306"/>
      <c r="W360" s="306"/>
      <c r="X360" s="337" t="n">
        <v>20000</v>
      </c>
      <c r="Y360" s="337" t="n">
        <v>20000</v>
      </c>
      <c r="Z360" s="337" t="n">
        <v>30000</v>
      </c>
      <c r="AA360" s="337" t="n">
        <v>30000</v>
      </c>
      <c r="AB360" s="337" t="n">
        <v>10000</v>
      </c>
      <c r="AC360" s="337" t="n">
        <v>30000</v>
      </c>
      <c r="AD360" s="337" t="n">
        <v>30000</v>
      </c>
      <c r="AE360" s="337"/>
      <c r="AF360" s="337"/>
      <c r="AG360" s="340" t="n">
        <f aca="false">SUM(AD360+AE360-AF360)</f>
        <v>30000</v>
      </c>
      <c r="AH360" s="337" t="n">
        <v>32000</v>
      </c>
      <c r="AI360" s="337" t="n">
        <v>30000</v>
      </c>
      <c r="AJ360" s="338" t="n">
        <v>0</v>
      </c>
      <c r="AK360" s="337" t="n">
        <v>30000</v>
      </c>
      <c r="AL360" s="337" t="n">
        <v>7000</v>
      </c>
      <c r="AM360" s="337"/>
      <c r="AN360" s="338" t="n">
        <f aca="false">SUM(AK360+AL360-AM360)</f>
        <v>37000</v>
      </c>
      <c r="AO360" s="306" t="n">
        <f aca="false">SUM(AN360/$AN$2)</f>
        <v>4910.74391134116</v>
      </c>
      <c r="AP360" s="338" t="n">
        <v>35000</v>
      </c>
      <c r="AQ360" s="338"/>
      <c r="AR360" s="306" t="n">
        <f aca="false">SUM(AP360/$AN$2)</f>
        <v>4645.29829451191</v>
      </c>
      <c r="AS360" s="306" t="n">
        <v>2322.32</v>
      </c>
      <c r="AT360" s="306" t="n">
        <v>2322.32</v>
      </c>
      <c r="AU360" s="306"/>
      <c r="AV360" s="306"/>
      <c r="AW360" s="306" t="n">
        <f aca="false">SUM(AR360+AU360-AV360)</f>
        <v>4645.29829451191</v>
      </c>
      <c r="AX360" s="338"/>
      <c r="AY360" s="338"/>
      <c r="AZ360" s="338" t="n">
        <v>4645.3</v>
      </c>
      <c r="BA360" s="338"/>
      <c r="BB360" s="338"/>
      <c r="BC360" s="338"/>
      <c r="BD360" s="338" t="n">
        <f aca="false">SUM(AX360+AY360+AZ360+BA360+BB360+BC360)</f>
        <v>4645.3</v>
      </c>
      <c r="BE360" s="338" t="n">
        <f aca="false">SUM(AW360-BD360)</f>
        <v>-0.00170548808819149</v>
      </c>
      <c r="BF360" s="338" t="n">
        <f aca="false">SUM(BE360-AW360)</f>
        <v>-4645.3</v>
      </c>
      <c r="BG360" s="338" t="n">
        <v>3483.65</v>
      </c>
      <c r="BH360" s="338" t="n">
        <v>2322.32</v>
      </c>
      <c r="BI360" s="338" t="n">
        <v>5000</v>
      </c>
      <c r="BJ360" s="338" t="n">
        <v>3750</v>
      </c>
      <c r="BK360" s="338"/>
      <c r="BL360" s="338"/>
      <c r="BM360" s="307" t="n">
        <f aca="false">SUM(BJ360/BI360*100)</f>
        <v>75</v>
      </c>
    </row>
    <row r="361" customFormat="false" ht="12.75" hidden="true" customHeight="false" outlineLevel="0" collapsed="false">
      <c r="A361" s="343"/>
      <c r="B361" s="334"/>
      <c r="C361" s="334"/>
      <c r="D361" s="334"/>
      <c r="E361" s="334"/>
      <c r="F361" s="334"/>
      <c r="G361" s="334"/>
      <c r="H361" s="334"/>
      <c r="I361" s="335" t="n">
        <v>38113</v>
      </c>
      <c r="J361" s="336" t="s">
        <v>798</v>
      </c>
      <c r="K361" s="337"/>
      <c r="L361" s="337"/>
      <c r="M361" s="337"/>
      <c r="N361" s="337"/>
      <c r="O361" s="337"/>
      <c r="P361" s="337"/>
      <c r="Q361" s="337"/>
      <c r="R361" s="337"/>
      <c r="S361" s="337"/>
      <c r="T361" s="337"/>
      <c r="U361" s="337"/>
      <c r="V361" s="306"/>
      <c r="W361" s="306"/>
      <c r="X361" s="337"/>
      <c r="Y361" s="337"/>
      <c r="Z361" s="337"/>
      <c r="AA361" s="337" t="n">
        <v>10000</v>
      </c>
      <c r="AB361" s="337"/>
      <c r="AC361" s="337" t="n">
        <v>10000</v>
      </c>
      <c r="AD361" s="337" t="n">
        <v>10000</v>
      </c>
      <c r="AE361" s="337"/>
      <c r="AF361" s="337"/>
      <c r="AG361" s="340" t="n">
        <f aca="false">SUM(AD361+AE361-AF361)</f>
        <v>10000</v>
      </c>
      <c r="AH361" s="337" t="n">
        <v>10000</v>
      </c>
      <c r="AI361" s="337" t="n">
        <v>10000</v>
      </c>
      <c r="AJ361" s="338" t="n">
        <v>10000</v>
      </c>
      <c r="AK361" s="337" t="n">
        <v>10000</v>
      </c>
      <c r="AL361" s="337"/>
      <c r="AM361" s="337"/>
      <c r="AN361" s="338" t="n">
        <f aca="false">SUM(AK361+AL361-AM361)</f>
        <v>10000</v>
      </c>
      <c r="AO361" s="306" t="n">
        <f aca="false">SUM(AN361/$AN$2)</f>
        <v>1327.22808414626</v>
      </c>
      <c r="AP361" s="338" t="n">
        <v>15000</v>
      </c>
      <c r="AQ361" s="338"/>
      <c r="AR361" s="306" t="n">
        <f aca="false">SUM(AP361/$AN$2)</f>
        <v>1990.84212621939</v>
      </c>
      <c r="AS361" s="306" t="n">
        <v>800</v>
      </c>
      <c r="AT361" s="306" t="n">
        <v>800</v>
      </c>
      <c r="AU361" s="306"/>
      <c r="AV361" s="306"/>
      <c r="AW361" s="306" t="n">
        <f aca="false">SUM(AR361+AU361-AV361)</f>
        <v>1990.84212621939</v>
      </c>
      <c r="AX361" s="338"/>
      <c r="AY361" s="338"/>
      <c r="AZ361" s="338" t="n">
        <v>1990.84</v>
      </c>
      <c r="BA361" s="338"/>
      <c r="BB361" s="338"/>
      <c r="BC361" s="338"/>
      <c r="BD361" s="338" t="n">
        <f aca="false">SUM(AX361+AY361+AZ361+BA361+BB361+BC361)</f>
        <v>1990.84</v>
      </c>
      <c r="BE361" s="338" t="n">
        <f aca="false">SUM(AW361-BD361)</f>
        <v>0.00212621939067503</v>
      </c>
      <c r="BF361" s="338" t="n">
        <f aca="false">SUM(BE361-AW361)</f>
        <v>-1990.84</v>
      </c>
      <c r="BG361" s="338" t="n">
        <v>800</v>
      </c>
      <c r="BH361" s="338" t="n">
        <v>0</v>
      </c>
      <c r="BI361" s="338" t="n">
        <v>2000</v>
      </c>
      <c r="BJ361" s="338" t="n">
        <v>1336</v>
      </c>
      <c r="BK361" s="338"/>
      <c r="BL361" s="338"/>
      <c r="BM361" s="307" t="n">
        <f aca="false">SUM(BJ361/BI361*100)</f>
        <v>66.8</v>
      </c>
    </row>
    <row r="362" customFormat="false" ht="12.75" hidden="true" customHeight="false" outlineLevel="0" collapsed="false">
      <c r="A362" s="343"/>
      <c r="B362" s="334"/>
      <c r="C362" s="334"/>
      <c r="D362" s="334"/>
      <c r="E362" s="334"/>
      <c r="F362" s="334"/>
      <c r="G362" s="334"/>
      <c r="H362" s="334"/>
      <c r="I362" s="335" t="n">
        <v>38113</v>
      </c>
      <c r="J362" s="336" t="s">
        <v>799</v>
      </c>
      <c r="K362" s="337"/>
      <c r="L362" s="337"/>
      <c r="M362" s="337"/>
      <c r="N362" s="337"/>
      <c r="O362" s="337"/>
      <c r="P362" s="337"/>
      <c r="Q362" s="337"/>
      <c r="R362" s="337"/>
      <c r="S362" s="337"/>
      <c r="T362" s="337"/>
      <c r="U362" s="337"/>
      <c r="V362" s="306"/>
      <c r="W362" s="306"/>
      <c r="X362" s="337"/>
      <c r="Y362" s="337"/>
      <c r="Z362" s="337"/>
      <c r="AA362" s="337" t="n">
        <v>10000</v>
      </c>
      <c r="AB362" s="337"/>
      <c r="AC362" s="337" t="n">
        <v>10000</v>
      </c>
      <c r="AD362" s="337" t="n">
        <v>10000</v>
      </c>
      <c r="AE362" s="337"/>
      <c r="AF362" s="337"/>
      <c r="AG362" s="340" t="n">
        <f aca="false">SUM(AD362+AE362-AF362)</f>
        <v>10000</v>
      </c>
      <c r="AH362" s="337" t="n">
        <v>10000</v>
      </c>
      <c r="AI362" s="337" t="n">
        <v>10000</v>
      </c>
      <c r="AJ362" s="338" t="n">
        <v>10000</v>
      </c>
      <c r="AK362" s="337" t="n">
        <v>10000</v>
      </c>
      <c r="AL362" s="337"/>
      <c r="AM362" s="337"/>
      <c r="AN362" s="338" t="n">
        <f aca="false">SUM(AK362+AL362-AM362)</f>
        <v>10000</v>
      </c>
      <c r="AO362" s="306" t="n">
        <f aca="false">SUM(AN362/$AN$2)</f>
        <v>1327.22808414626</v>
      </c>
      <c r="AP362" s="338" t="n">
        <v>15000</v>
      </c>
      <c r="AQ362" s="338"/>
      <c r="AR362" s="306" t="n">
        <f aca="false">SUM(AP362/$AN$2)</f>
        <v>1990.84212621939</v>
      </c>
      <c r="AS362" s="306"/>
      <c r="AT362" s="306"/>
      <c r="AU362" s="306"/>
      <c r="AV362" s="306"/>
      <c r="AW362" s="306" t="n">
        <f aca="false">SUM(AR362+AU362-AV362)</f>
        <v>1990.84212621939</v>
      </c>
      <c r="AX362" s="338"/>
      <c r="AY362" s="338"/>
      <c r="AZ362" s="338" t="n">
        <v>1990.84</v>
      </c>
      <c r="BA362" s="338"/>
      <c r="BB362" s="338"/>
      <c r="BC362" s="338"/>
      <c r="BD362" s="338" t="n">
        <f aca="false">SUM(AX362+AY362+AZ362+BA362+BB362+BC362)</f>
        <v>1990.84</v>
      </c>
      <c r="BE362" s="338" t="n">
        <f aca="false">SUM(AW362-BD362)</f>
        <v>0.00212621939067503</v>
      </c>
      <c r="BF362" s="338" t="n">
        <f aca="false">SUM(BE362-AW362)</f>
        <v>-1990.84</v>
      </c>
      <c r="BG362" s="338" t="n">
        <v>995</v>
      </c>
      <c r="BH362" s="338" t="n">
        <v>995</v>
      </c>
      <c r="BI362" s="338" t="n">
        <v>1500</v>
      </c>
      <c r="BJ362" s="338" t="n">
        <v>0</v>
      </c>
      <c r="BK362" s="338"/>
      <c r="BL362" s="338"/>
      <c r="BM362" s="307" t="n">
        <f aca="false">SUM(BJ362/BI362*100)</f>
        <v>0</v>
      </c>
    </row>
    <row r="363" customFormat="false" ht="12.75" hidden="true" customHeight="false" outlineLevel="0" collapsed="false">
      <c r="A363" s="343"/>
      <c r="B363" s="334"/>
      <c r="C363" s="334"/>
      <c r="D363" s="334"/>
      <c r="E363" s="334"/>
      <c r="F363" s="334"/>
      <c r="G363" s="334"/>
      <c r="H363" s="334"/>
      <c r="I363" s="335" t="n">
        <v>38113</v>
      </c>
      <c r="J363" s="336" t="s">
        <v>800</v>
      </c>
      <c r="K363" s="337"/>
      <c r="L363" s="337"/>
      <c r="M363" s="337"/>
      <c r="N363" s="337"/>
      <c r="O363" s="337"/>
      <c r="P363" s="337"/>
      <c r="Q363" s="337"/>
      <c r="R363" s="337"/>
      <c r="S363" s="337"/>
      <c r="T363" s="337"/>
      <c r="U363" s="337"/>
      <c r="V363" s="306"/>
      <c r="W363" s="306"/>
      <c r="X363" s="337"/>
      <c r="Y363" s="337"/>
      <c r="Z363" s="337"/>
      <c r="AA363" s="337" t="n">
        <v>25000</v>
      </c>
      <c r="AB363" s="337"/>
      <c r="AC363" s="337" t="n">
        <v>25000</v>
      </c>
      <c r="AD363" s="337" t="n">
        <v>28000</v>
      </c>
      <c r="AE363" s="337"/>
      <c r="AF363" s="337"/>
      <c r="AG363" s="340" t="n">
        <f aca="false">SUM(AD363+AE363-AF363)</f>
        <v>28000</v>
      </c>
      <c r="AH363" s="337" t="n">
        <v>28000</v>
      </c>
      <c r="AI363" s="337" t="n">
        <v>28000</v>
      </c>
      <c r="AJ363" s="338" t="n">
        <v>16000</v>
      </c>
      <c r="AK363" s="337" t="n">
        <v>30000</v>
      </c>
      <c r="AL363" s="337" t="n">
        <v>15000</v>
      </c>
      <c r="AM363" s="337"/>
      <c r="AN363" s="338" t="n">
        <f aca="false">SUM(AK363+AL363-AM363)</f>
        <v>45000</v>
      </c>
      <c r="AO363" s="306" t="n">
        <f aca="false">SUM(AN363/$AN$2)</f>
        <v>5972.52637865817</v>
      </c>
      <c r="AP363" s="338" t="n">
        <v>35000</v>
      </c>
      <c r="AQ363" s="338"/>
      <c r="AR363" s="306" t="n">
        <f aca="false">SUM(AP363/$AN$2)</f>
        <v>4645.29829451191</v>
      </c>
      <c r="AS363" s="306" t="n">
        <v>2322.64</v>
      </c>
      <c r="AT363" s="306" t="n">
        <v>2322.64</v>
      </c>
      <c r="AU363" s="306"/>
      <c r="AV363" s="306"/>
      <c r="AW363" s="306" t="n">
        <f aca="false">SUM(AR363+AU363-AV363)</f>
        <v>4645.29829451191</v>
      </c>
      <c r="AX363" s="338"/>
      <c r="AY363" s="338"/>
      <c r="AZ363" s="338" t="n">
        <v>4645.3</v>
      </c>
      <c r="BA363" s="338"/>
      <c r="BB363" s="338"/>
      <c r="BC363" s="338"/>
      <c r="BD363" s="338" t="n">
        <f aca="false">SUM(AX363+AY363+AZ363+BA363+BB363+BC363)</f>
        <v>4645.3</v>
      </c>
      <c r="BE363" s="338" t="n">
        <f aca="false">SUM(AW363-BD363)</f>
        <v>-0.00170548808819149</v>
      </c>
      <c r="BF363" s="338" t="n">
        <f aca="false">SUM(BE363-AW363)</f>
        <v>-4645.3</v>
      </c>
      <c r="BG363" s="338" t="n">
        <v>3483.96</v>
      </c>
      <c r="BH363" s="338" t="n">
        <v>1161.32</v>
      </c>
      <c r="BI363" s="338" t="n">
        <v>5000</v>
      </c>
      <c r="BJ363" s="338" t="n">
        <v>2500</v>
      </c>
      <c r="BK363" s="338"/>
      <c r="BL363" s="338"/>
      <c r="BM363" s="307" t="n">
        <f aca="false">SUM(BJ363/BI363*100)</f>
        <v>50</v>
      </c>
    </row>
    <row r="364" customFormat="false" ht="12.75" hidden="true" customHeight="false" outlineLevel="0" collapsed="false">
      <c r="A364" s="343"/>
      <c r="B364" s="334"/>
      <c r="C364" s="334"/>
      <c r="D364" s="334"/>
      <c r="E364" s="334"/>
      <c r="F364" s="334"/>
      <c r="G364" s="334"/>
      <c r="H364" s="334"/>
      <c r="I364" s="335" t="n">
        <v>38113</v>
      </c>
      <c r="J364" s="336" t="s">
        <v>801</v>
      </c>
      <c r="K364" s="337"/>
      <c r="L364" s="337"/>
      <c r="M364" s="337"/>
      <c r="N364" s="337"/>
      <c r="O364" s="337"/>
      <c r="P364" s="337"/>
      <c r="Q364" s="337"/>
      <c r="R364" s="337"/>
      <c r="S364" s="337"/>
      <c r="T364" s="337"/>
      <c r="U364" s="337"/>
      <c r="V364" s="306"/>
      <c r="W364" s="306"/>
      <c r="X364" s="337"/>
      <c r="Y364" s="337"/>
      <c r="Z364" s="337"/>
      <c r="AA364" s="337" t="n">
        <v>10000</v>
      </c>
      <c r="AB364" s="337"/>
      <c r="AC364" s="337" t="n">
        <v>10000</v>
      </c>
      <c r="AD364" s="337" t="n">
        <v>10000</v>
      </c>
      <c r="AE364" s="337"/>
      <c r="AF364" s="337"/>
      <c r="AG364" s="340" t="n">
        <f aca="false">SUM(AD364+AE364-AF364)</f>
        <v>10000</v>
      </c>
      <c r="AH364" s="337" t="n">
        <v>5000</v>
      </c>
      <c r="AI364" s="337" t="n">
        <v>10000</v>
      </c>
      <c r="AJ364" s="338" t="n">
        <v>5000</v>
      </c>
      <c r="AK364" s="337" t="n">
        <v>10000</v>
      </c>
      <c r="AL364" s="337"/>
      <c r="AM364" s="337"/>
      <c r="AN364" s="338" t="n">
        <f aca="false">SUM(AK364+AL364-AM364)</f>
        <v>10000</v>
      </c>
      <c r="AO364" s="306" t="n">
        <f aca="false">SUM(AN364/$AN$2)</f>
        <v>1327.22808414626</v>
      </c>
      <c r="AP364" s="338" t="n">
        <v>15000</v>
      </c>
      <c r="AQ364" s="338"/>
      <c r="AR364" s="306" t="n">
        <f aca="false">SUM(AP364/$AN$2)</f>
        <v>1990.84212621939</v>
      </c>
      <c r="AS364" s="306" t="n">
        <v>955.42</v>
      </c>
      <c r="AT364" s="306" t="n">
        <v>955.42</v>
      </c>
      <c r="AU364" s="306"/>
      <c r="AV364" s="306"/>
      <c r="AW364" s="306" t="n">
        <f aca="false">SUM(AR364+AU364-AV364)</f>
        <v>1990.84212621939</v>
      </c>
      <c r="AX364" s="338"/>
      <c r="AY364" s="338"/>
      <c r="AZ364" s="338" t="n">
        <v>1990.84</v>
      </c>
      <c r="BA364" s="338"/>
      <c r="BB364" s="338"/>
      <c r="BC364" s="338"/>
      <c r="BD364" s="338" t="n">
        <f aca="false">SUM(AX364+AY364+AZ364+BA364+BB364+BC364)</f>
        <v>1990.84</v>
      </c>
      <c r="BE364" s="338" t="n">
        <f aca="false">SUM(AW364-BD364)</f>
        <v>0.00212621939067503</v>
      </c>
      <c r="BF364" s="338" t="n">
        <f aca="false">SUM(BE364-AW364)</f>
        <v>-1990.84</v>
      </c>
      <c r="BG364" s="338" t="n">
        <v>1990.84</v>
      </c>
      <c r="BH364" s="338" t="n">
        <v>955.42</v>
      </c>
      <c r="BI364" s="338" t="n">
        <v>2000</v>
      </c>
      <c r="BJ364" s="338" t="n">
        <v>1000</v>
      </c>
      <c r="BK364" s="338"/>
      <c r="BL364" s="338"/>
      <c r="BM364" s="307" t="n">
        <f aca="false">SUM(BJ364/BI364*100)</f>
        <v>50</v>
      </c>
    </row>
    <row r="365" customFormat="false" ht="12.75" hidden="true" customHeight="false" outlineLevel="0" collapsed="false">
      <c r="A365" s="343"/>
      <c r="B365" s="334"/>
      <c r="C365" s="334"/>
      <c r="D365" s="334"/>
      <c r="E365" s="334"/>
      <c r="F365" s="334"/>
      <c r="G365" s="334"/>
      <c r="H365" s="334"/>
      <c r="I365" s="335" t="n">
        <v>38113</v>
      </c>
      <c r="J365" s="336" t="s">
        <v>802</v>
      </c>
      <c r="K365" s="337"/>
      <c r="L365" s="337"/>
      <c r="M365" s="337"/>
      <c r="N365" s="337"/>
      <c r="O365" s="337"/>
      <c r="P365" s="337"/>
      <c r="Q365" s="337"/>
      <c r="R365" s="337"/>
      <c r="S365" s="337"/>
      <c r="T365" s="337"/>
      <c r="U365" s="337"/>
      <c r="V365" s="306"/>
      <c r="W365" s="306"/>
      <c r="X365" s="337"/>
      <c r="Y365" s="337"/>
      <c r="Z365" s="337"/>
      <c r="AA365" s="337" t="n">
        <v>6000</v>
      </c>
      <c r="AB365" s="337"/>
      <c r="AC365" s="337" t="n">
        <v>6000</v>
      </c>
      <c r="AD365" s="337" t="n">
        <v>0</v>
      </c>
      <c r="AE365" s="337"/>
      <c r="AF365" s="337"/>
      <c r="AG365" s="340" t="n">
        <f aca="false">SUM(AD365+AE365-AF365)</f>
        <v>0</v>
      </c>
      <c r="AH365" s="337"/>
      <c r="AI365" s="337" t="n">
        <v>0</v>
      </c>
      <c r="AJ365" s="338" t="n">
        <v>0</v>
      </c>
      <c r="AK365" s="337"/>
      <c r="AL365" s="337"/>
      <c r="AM365" s="337"/>
      <c r="AN365" s="338" t="n">
        <f aca="false">SUM(AK365+AL365-AM365)</f>
        <v>0</v>
      </c>
      <c r="AO365" s="306" t="n">
        <f aca="false">SUM(AN365/$AN$2)</f>
        <v>0</v>
      </c>
      <c r="AP365" s="338"/>
      <c r="AQ365" s="338"/>
      <c r="AR365" s="306" t="n">
        <f aca="false">SUM(AP365/$AN$2)</f>
        <v>0</v>
      </c>
      <c r="AS365" s="306"/>
      <c r="AT365" s="306"/>
      <c r="AU365" s="306"/>
      <c r="AV365" s="306"/>
      <c r="AW365" s="306" t="n">
        <f aca="false">SUM(AR365+AU365-AV365)</f>
        <v>0</v>
      </c>
      <c r="AX365" s="338"/>
      <c r="AY365" s="338"/>
      <c r="AZ365" s="338"/>
      <c r="BA365" s="338"/>
      <c r="BB365" s="338"/>
      <c r="BC365" s="338"/>
      <c r="BD365" s="338" t="n">
        <f aca="false">SUM(AX365+AY365+AZ365+BA365+BB365+BC365)</f>
        <v>0</v>
      </c>
      <c r="BE365" s="338" t="n">
        <f aca="false">SUM(AW365-BD365)</f>
        <v>0</v>
      </c>
      <c r="BF365" s="338" t="n">
        <f aca="false">SUM(BE365-AW365)</f>
        <v>0</v>
      </c>
      <c r="BG365" s="338"/>
      <c r="BH365" s="338" t="n">
        <v>0</v>
      </c>
      <c r="BI365" s="338"/>
      <c r="BJ365" s="338"/>
      <c r="BK365" s="338"/>
      <c r="BL365" s="338"/>
      <c r="BM365" s="307" t="n">
        <v>0</v>
      </c>
    </row>
    <row r="366" customFormat="false" ht="12.75" hidden="true" customHeight="false" outlineLevel="0" collapsed="false">
      <c r="A366" s="343"/>
      <c r="B366" s="334"/>
      <c r="C366" s="334"/>
      <c r="D366" s="334"/>
      <c r="E366" s="334"/>
      <c r="F366" s="334"/>
      <c r="G366" s="334"/>
      <c r="H366" s="334"/>
      <c r="I366" s="335" t="n">
        <v>38113</v>
      </c>
      <c r="J366" s="336" t="s">
        <v>803</v>
      </c>
      <c r="K366" s="337"/>
      <c r="L366" s="337"/>
      <c r="M366" s="337"/>
      <c r="N366" s="337"/>
      <c r="O366" s="337"/>
      <c r="P366" s="337"/>
      <c r="Q366" s="337"/>
      <c r="R366" s="337"/>
      <c r="S366" s="337"/>
      <c r="T366" s="337"/>
      <c r="U366" s="337"/>
      <c r="V366" s="306"/>
      <c r="W366" s="306"/>
      <c r="X366" s="337"/>
      <c r="Y366" s="337"/>
      <c r="Z366" s="337"/>
      <c r="AA366" s="337" t="n">
        <v>2000</v>
      </c>
      <c r="AB366" s="337"/>
      <c r="AC366" s="337" t="n">
        <v>2000</v>
      </c>
      <c r="AD366" s="337" t="n">
        <v>2000</v>
      </c>
      <c r="AE366" s="337"/>
      <c r="AF366" s="337"/>
      <c r="AG366" s="340" t="n">
        <f aca="false">SUM(AD366+AE366-AF366)</f>
        <v>2000</v>
      </c>
      <c r="AH366" s="337" t="n">
        <v>2000</v>
      </c>
      <c r="AI366" s="337" t="n">
        <v>2000</v>
      </c>
      <c r="AJ366" s="338" t="n">
        <v>2000</v>
      </c>
      <c r="AK366" s="337" t="n">
        <v>2000</v>
      </c>
      <c r="AL366" s="337"/>
      <c r="AM366" s="337"/>
      <c r="AN366" s="338" t="n">
        <f aca="false">SUM(AK366+AL366-AM366)</f>
        <v>2000</v>
      </c>
      <c r="AO366" s="306" t="n">
        <f aca="false">SUM(AN366/$AN$2)</f>
        <v>265.445616829252</v>
      </c>
      <c r="AP366" s="338" t="n">
        <v>2000</v>
      </c>
      <c r="AQ366" s="338"/>
      <c r="AR366" s="306" t="n">
        <f aca="false">SUM(AP366/$AN$2)</f>
        <v>265.445616829252</v>
      </c>
      <c r="AS366" s="306"/>
      <c r="AT366" s="306"/>
      <c r="AU366" s="306"/>
      <c r="AV366" s="306"/>
      <c r="AW366" s="306" t="n">
        <f aca="false">SUM(AR366+AU366-AV366)</f>
        <v>265.445616829252</v>
      </c>
      <c r="AX366" s="338"/>
      <c r="AY366" s="338"/>
      <c r="AZ366" s="338" t="n">
        <v>265.45</v>
      </c>
      <c r="BA366" s="338"/>
      <c r="BB366" s="338"/>
      <c r="BC366" s="338"/>
      <c r="BD366" s="338" t="n">
        <f aca="false">SUM(AX366+AY366+AZ366+BA366+BB366+BC366)</f>
        <v>265.45</v>
      </c>
      <c r="BE366" s="338" t="n">
        <f aca="false">SUM(AW366-BD366)</f>
        <v>-0.00438317074787165</v>
      </c>
      <c r="BF366" s="338" t="n">
        <f aca="false">SUM(BE366-AW366)</f>
        <v>-265.45</v>
      </c>
      <c r="BG366" s="338" t="n">
        <v>265.45</v>
      </c>
      <c r="BH366" s="338" t="n">
        <v>0</v>
      </c>
      <c r="BI366" s="338" t="n">
        <v>265</v>
      </c>
      <c r="BJ366" s="338" t="n">
        <v>0</v>
      </c>
      <c r="BK366" s="338"/>
      <c r="BL366" s="338"/>
      <c r="BM366" s="307" t="n">
        <f aca="false">SUM(BJ366/BI366*100)</f>
        <v>0</v>
      </c>
    </row>
    <row r="367" customFormat="false" ht="12.75" hidden="true" customHeight="false" outlineLevel="0" collapsed="false">
      <c r="A367" s="343"/>
      <c r="B367" s="334"/>
      <c r="C367" s="334"/>
      <c r="D367" s="334"/>
      <c r="E367" s="334"/>
      <c r="F367" s="334"/>
      <c r="G367" s="334"/>
      <c r="H367" s="334"/>
      <c r="I367" s="335" t="n">
        <v>38113</v>
      </c>
      <c r="J367" s="336" t="s">
        <v>804</v>
      </c>
      <c r="K367" s="337" t="n">
        <v>77000</v>
      </c>
      <c r="L367" s="337" t="n">
        <v>30000</v>
      </c>
      <c r="M367" s="337" t="n">
        <v>30000</v>
      </c>
      <c r="N367" s="337" t="n">
        <v>17000</v>
      </c>
      <c r="O367" s="337" t="n">
        <v>17000</v>
      </c>
      <c r="P367" s="337" t="n">
        <v>15000</v>
      </c>
      <c r="Q367" s="337" t="n">
        <v>15000</v>
      </c>
      <c r="R367" s="337" t="n">
        <v>12000</v>
      </c>
      <c r="S367" s="337" t="n">
        <v>15000</v>
      </c>
      <c r="T367" s="337" t="n">
        <v>8500</v>
      </c>
      <c r="U367" s="337"/>
      <c r="V367" s="306" t="n">
        <f aca="false">S367/P367*100</f>
        <v>100</v>
      </c>
      <c r="W367" s="306" t="n">
        <v>15000</v>
      </c>
      <c r="X367" s="337" t="n">
        <v>30000</v>
      </c>
      <c r="Y367" s="337" t="n">
        <v>70000</v>
      </c>
      <c r="Z367" s="337" t="n">
        <v>90000</v>
      </c>
      <c r="AA367" s="337" t="n">
        <v>21000</v>
      </c>
      <c r="AB367" s="337" t="n">
        <v>28000</v>
      </c>
      <c r="AC367" s="337" t="n">
        <v>21000</v>
      </c>
      <c r="AD367" s="337" t="n">
        <v>18000</v>
      </c>
      <c r="AE367" s="337"/>
      <c r="AF367" s="337"/>
      <c r="AG367" s="340" t="n">
        <f aca="false">SUM(AD367+AE367-AF367)</f>
        <v>18000</v>
      </c>
      <c r="AH367" s="337" t="n">
        <v>4500</v>
      </c>
      <c r="AI367" s="337" t="n">
        <v>18000</v>
      </c>
      <c r="AJ367" s="338" t="n">
        <v>4500</v>
      </c>
      <c r="AK367" s="337" t="n">
        <v>18000</v>
      </c>
      <c r="AL367" s="337"/>
      <c r="AM367" s="337"/>
      <c r="AN367" s="338" t="n">
        <f aca="false">SUM(AK367+AL367-AM367)</f>
        <v>18000</v>
      </c>
      <c r="AO367" s="306" t="n">
        <f aca="false">SUM(AN367/$AN$2)</f>
        <v>2389.01055146327</v>
      </c>
      <c r="AP367" s="338" t="n">
        <v>18000</v>
      </c>
      <c r="AQ367" s="338"/>
      <c r="AR367" s="306" t="n">
        <f aca="false">SUM(AP367/$AN$2)</f>
        <v>2389.01055146327</v>
      </c>
      <c r="AS367" s="306" t="n">
        <v>750</v>
      </c>
      <c r="AT367" s="306" t="n">
        <v>750</v>
      </c>
      <c r="AU367" s="306"/>
      <c r="AV367" s="306"/>
      <c r="AW367" s="306" t="n">
        <f aca="false">SUM(AR367+AU367-AV367)</f>
        <v>2389.01055146327</v>
      </c>
      <c r="AX367" s="338"/>
      <c r="AY367" s="338"/>
      <c r="AZ367" s="338" t="n">
        <v>2389.01</v>
      </c>
      <c r="BA367" s="338"/>
      <c r="BB367" s="338"/>
      <c r="BC367" s="338"/>
      <c r="BD367" s="338" t="n">
        <f aca="false">SUM(AX367+AY367+AZ367+BA367+BB367+BC367)</f>
        <v>2389.01</v>
      </c>
      <c r="BE367" s="338" t="n">
        <f aca="false">SUM(AW367-BD367)</f>
        <v>0.000551463268493535</v>
      </c>
      <c r="BF367" s="338" t="n">
        <f aca="false">SUM(BE367-AW367)</f>
        <v>-2389.01</v>
      </c>
      <c r="BG367" s="338" t="n">
        <v>1445.45</v>
      </c>
      <c r="BH367" s="338" t="n">
        <v>750</v>
      </c>
      <c r="BI367" s="338" t="n">
        <v>2000</v>
      </c>
      <c r="BJ367" s="338" t="n">
        <v>760</v>
      </c>
      <c r="BK367" s="338"/>
      <c r="BL367" s="338"/>
      <c r="BM367" s="307" t="n">
        <f aca="false">SUM(BJ367/BI367*100)</f>
        <v>38</v>
      </c>
    </row>
    <row r="368" customFormat="false" ht="12.75" hidden="true" customHeight="false" outlineLevel="0" collapsed="false">
      <c r="A368" s="343"/>
      <c r="B368" s="334"/>
      <c r="C368" s="334"/>
      <c r="D368" s="334"/>
      <c r="E368" s="334"/>
      <c r="F368" s="334"/>
      <c r="G368" s="334"/>
      <c r="H368" s="334"/>
      <c r="I368" s="335" t="n">
        <v>38113</v>
      </c>
      <c r="J368" s="336" t="s">
        <v>805</v>
      </c>
      <c r="K368" s="337"/>
      <c r="L368" s="337"/>
      <c r="M368" s="337"/>
      <c r="N368" s="337"/>
      <c r="O368" s="337"/>
      <c r="P368" s="337" t="n">
        <v>50000</v>
      </c>
      <c r="Q368" s="337" t="n">
        <v>50000</v>
      </c>
      <c r="R368" s="337" t="n">
        <v>43400</v>
      </c>
      <c r="S368" s="337" t="n">
        <v>70000</v>
      </c>
      <c r="T368" s="337" t="n">
        <v>46800</v>
      </c>
      <c r="U368" s="337"/>
      <c r="V368" s="306" t="n">
        <f aca="false">S368/P368*100</f>
        <v>140</v>
      </c>
      <c r="W368" s="337" t="n">
        <v>95000</v>
      </c>
      <c r="X368" s="337" t="n">
        <v>20000</v>
      </c>
      <c r="Y368" s="337" t="n">
        <v>20000</v>
      </c>
      <c r="Z368" s="337" t="n">
        <v>50000</v>
      </c>
      <c r="AA368" s="337" t="n">
        <v>50000</v>
      </c>
      <c r="AB368" s="337" t="n">
        <v>5000</v>
      </c>
      <c r="AC368" s="337" t="n">
        <v>100000</v>
      </c>
      <c r="AD368" s="337" t="n">
        <v>100000</v>
      </c>
      <c r="AE368" s="337"/>
      <c r="AF368" s="337"/>
      <c r="AG368" s="340" t="n">
        <f aca="false">SUM(AD368+AE368-AF368)</f>
        <v>100000</v>
      </c>
      <c r="AH368" s="337" t="n">
        <v>40000</v>
      </c>
      <c r="AI368" s="337" t="n">
        <v>100000</v>
      </c>
      <c r="AJ368" s="338" t="n">
        <v>50000</v>
      </c>
      <c r="AK368" s="337" t="n">
        <v>150000</v>
      </c>
      <c r="AL368" s="337" t="n">
        <v>25000</v>
      </c>
      <c r="AM368" s="337"/>
      <c r="AN368" s="338" t="n">
        <f aca="false">SUM(AK368+AL368-AM368)</f>
        <v>175000</v>
      </c>
      <c r="AO368" s="306" t="n">
        <f aca="false">SUM(AN368/$AN$2)</f>
        <v>23226.4914725596</v>
      </c>
      <c r="AP368" s="338" t="n">
        <v>125000</v>
      </c>
      <c r="AQ368" s="338"/>
      <c r="AR368" s="306" t="n">
        <f aca="false">SUM(AP368/$AN$2)</f>
        <v>16590.3510518283</v>
      </c>
      <c r="AS368" s="306" t="n">
        <v>6000</v>
      </c>
      <c r="AT368" s="306" t="n">
        <v>6000</v>
      </c>
      <c r="AU368" s="306"/>
      <c r="AV368" s="306"/>
      <c r="AW368" s="306" t="n">
        <f aca="false">SUM(AR368+AU368-AV368)</f>
        <v>16590.3510518283</v>
      </c>
      <c r="AX368" s="338"/>
      <c r="AY368" s="338"/>
      <c r="AZ368" s="338" t="n">
        <v>16590.35</v>
      </c>
      <c r="BA368" s="338"/>
      <c r="BB368" s="338"/>
      <c r="BC368" s="338"/>
      <c r="BD368" s="338" t="n">
        <f aca="false">SUM(AX368+AY368+AZ368+BA368+BB368+BC368)</f>
        <v>16590.35</v>
      </c>
      <c r="BE368" s="338" t="n">
        <f aca="false">SUM(AW368-BD368)</f>
        <v>0.00105182825791417</v>
      </c>
      <c r="BF368" s="338" t="n">
        <f aca="false">SUM(BE368-AW368)</f>
        <v>-16590.35</v>
      </c>
      <c r="BG368" s="338" t="n">
        <v>9000</v>
      </c>
      <c r="BH368" s="338" t="n">
        <v>6000</v>
      </c>
      <c r="BI368" s="338" t="n">
        <v>15000</v>
      </c>
      <c r="BJ368" s="338" t="n">
        <v>7000</v>
      </c>
      <c r="BK368" s="338"/>
      <c r="BL368" s="338"/>
      <c r="BM368" s="307" t="n">
        <f aca="false">SUM(BJ368/BI368*100)</f>
        <v>46.6666666666667</v>
      </c>
    </row>
    <row r="369" customFormat="false" ht="12.75" hidden="true" customHeight="false" outlineLevel="0" collapsed="false">
      <c r="A369" s="308" t="s">
        <v>806</v>
      </c>
      <c r="B369" s="309"/>
      <c r="C369" s="309"/>
      <c r="D369" s="309"/>
      <c r="E369" s="309"/>
      <c r="F369" s="309"/>
      <c r="G369" s="309"/>
      <c r="H369" s="309"/>
      <c r="I369" s="310" t="s">
        <v>807</v>
      </c>
      <c r="J369" s="311" t="s">
        <v>808</v>
      </c>
      <c r="K369" s="312" t="n">
        <f aca="false">SUM(K370)</f>
        <v>398010</v>
      </c>
      <c r="L369" s="312" t="n">
        <f aca="false">SUM(L370)</f>
        <v>170000</v>
      </c>
      <c r="M369" s="312" t="n">
        <f aca="false">SUM(M370)</f>
        <v>170000</v>
      </c>
      <c r="N369" s="312" t="n">
        <f aca="false">SUM(N370)</f>
        <v>36000</v>
      </c>
      <c r="O369" s="312" t="n">
        <f aca="false">SUM(O370)</f>
        <v>36000</v>
      </c>
      <c r="P369" s="312" t="n">
        <f aca="false">SUM(P370)</f>
        <v>70000</v>
      </c>
      <c r="Q369" s="312" t="n">
        <f aca="false">SUM(Q370)</f>
        <v>70000</v>
      </c>
      <c r="R369" s="312" t="n">
        <f aca="false">SUM(R370)</f>
        <v>40000</v>
      </c>
      <c r="S369" s="312" t="n">
        <f aca="false">SUM(S370)</f>
        <v>80000</v>
      </c>
      <c r="T369" s="312" t="n">
        <f aca="false">SUM(T370)</f>
        <v>45000</v>
      </c>
      <c r="U369" s="312" t="n">
        <f aca="false">SUM(U370)</f>
        <v>0</v>
      </c>
      <c r="V369" s="312" t="n">
        <f aca="false">SUM(V370)</f>
        <v>114.285714285714</v>
      </c>
      <c r="W369" s="312" t="n">
        <f aca="false">SUM(W370)</f>
        <v>100000</v>
      </c>
      <c r="X369" s="312" t="n">
        <f aca="false">SUM(X370)</f>
        <v>150000</v>
      </c>
      <c r="Y369" s="312" t="n">
        <f aca="false">SUM(Y370)</f>
        <v>174000</v>
      </c>
      <c r="Z369" s="312" t="n">
        <f aca="false">SUM(Z370)</f>
        <v>207000</v>
      </c>
      <c r="AA369" s="312" t="n">
        <f aca="false">SUM(AA370)</f>
        <v>207000</v>
      </c>
      <c r="AB369" s="312" t="n">
        <f aca="false">SUM(AB370)</f>
        <v>135700</v>
      </c>
      <c r="AC369" s="312" t="n">
        <f aca="false">SUM(AC370)</f>
        <v>207000</v>
      </c>
      <c r="AD369" s="312" t="n">
        <f aca="false">SUM(AD370)</f>
        <v>207000</v>
      </c>
      <c r="AE369" s="312" t="n">
        <f aca="false">SUM(AE370)</f>
        <v>0</v>
      </c>
      <c r="AF369" s="312" t="n">
        <f aca="false">SUM(AF370)</f>
        <v>0</v>
      </c>
      <c r="AG369" s="312" t="n">
        <f aca="false">SUM(AG370)</f>
        <v>207000</v>
      </c>
      <c r="AH369" s="312" t="n">
        <f aca="false">SUM(AH370)</f>
        <v>138000</v>
      </c>
      <c r="AI369" s="312" t="n">
        <f aca="false">SUM(AI370)</f>
        <v>207000</v>
      </c>
      <c r="AJ369" s="312" t="n">
        <f aca="false">SUM(AJ370)</f>
        <v>115000</v>
      </c>
      <c r="AK369" s="312" t="n">
        <f aca="false">SUM(AK370)</f>
        <v>293000</v>
      </c>
      <c r="AL369" s="312" t="n">
        <f aca="false">SUM(AL370)</f>
        <v>130000</v>
      </c>
      <c r="AM369" s="312" t="n">
        <f aca="false">SUM(AM370)</f>
        <v>0</v>
      </c>
      <c r="AN369" s="312" t="n">
        <f aca="false">SUM(AN370)</f>
        <v>423000</v>
      </c>
      <c r="AO369" s="306" t="n">
        <f aca="false">SUM(AN369/$AN$2)</f>
        <v>56141.7479593868</v>
      </c>
      <c r="AP369" s="312" t="n">
        <f aca="false">SUM(AP370)</f>
        <v>431000</v>
      </c>
      <c r="AQ369" s="312" t="n">
        <f aca="false">SUM(AQ370)</f>
        <v>0</v>
      </c>
      <c r="AR369" s="306" t="n">
        <f aca="false">SUM(AP369/$AN$2)</f>
        <v>57203.5304267038</v>
      </c>
      <c r="AS369" s="306"/>
      <c r="AT369" s="306" t="n">
        <f aca="false">SUM(AT370)</f>
        <v>44392.25</v>
      </c>
      <c r="AU369" s="306" t="n">
        <f aca="false">SUM(AU370)</f>
        <v>0</v>
      </c>
      <c r="AV369" s="306" t="n">
        <f aca="false">SUM(AV370)</f>
        <v>0</v>
      </c>
      <c r="AW369" s="306" t="n">
        <f aca="false">SUM(AR369+AU369-AV369)</f>
        <v>57203.5304267038</v>
      </c>
      <c r="AX369" s="338"/>
      <c r="AY369" s="338"/>
      <c r="AZ369" s="338"/>
      <c r="BA369" s="338"/>
      <c r="BB369" s="338"/>
      <c r="BC369" s="338"/>
      <c r="BD369" s="338" t="n">
        <f aca="false">SUM(AX369+AY369+AZ369+BA369+BB369+BC369)</f>
        <v>0</v>
      </c>
      <c r="BE369" s="338" t="n">
        <f aca="false">SUM(AW369-BD369)</f>
        <v>57203.5304267038</v>
      </c>
      <c r="BF369" s="338" t="n">
        <f aca="false">SUM(BE369-AW369)</f>
        <v>0</v>
      </c>
      <c r="BG369" s="338" t="n">
        <f aca="false">SUM(BG370)</f>
        <v>59690.01</v>
      </c>
      <c r="BH369" s="338" t="n">
        <f aca="false">SUM(BH370)</f>
        <v>32397.25</v>
      </c>
      <c r="BI369" s="338" t="n">
        <f aca="false">SUM(BI370)</f>
        <v>66400</v>
      </c>
      <c r="BJ369" s="338" t="n">
        <f aca="false">SUM(BJ370)</f>
        <v>41150</v>
      </c>
      <c r="BK369" s="338" t="n">
        <f aca="false">SUM(BK370)</f>
        <v>67000</v>
      </c>
      <c r="BL369" s="338" t="n">
        <f aca="false">SUM(BL370)</f>
        <v>68000</v>
      </c>
      <c r="BM369" s="307" t="n">
        <f aca="false">SUM(BJ369/BI369*100)</f>
        <v>61.9728915662651</v>
      </c>
    </row>
    <row r="370" customFormat="false" ht="12.75" hidden="true" customHeight="false" outlineLevel="0" collapsed="false">
      <c r="A370" s="343" t="s">
        <v>809</v>
      </c>
      <c r="B370" s="334"/>
      <c r="C370" s="334"/>
      <c r="D370" s="334"/>
      <c r="E370" s="334"/>
      <c r="F370" s="334"/>
      <c r="G370" s="334"/>
      <c r="H370" s="334"/>
      <c r="I370" s="335" t="s">
        <v>810</v>
      </c>
      <c r="J370" s="336" t="s">
        <v>811</v>
      </c>
      <c r="K370" s="337" t="n">
        <f aca="false">SUM(K371)</f>
        <v>398010</v>
      </c>
      <c r="L370" s="337" t="n">
        <f aca="false">SUM(L371)</f>
        <v>170000</v>
      </c>
      <c r="M370" s="337" t="n">
        <f aca="false">SUM(M371)</f>
        <v>170000</v>
      </c>
      <c r="N370" s="306" t="n">
        <f aca="false">SUM(N371)</f>
        <v>36000</v>
      </c>
      <c r="O370" s="306" t="n">
        <f aca="false">SUM(O371)</f>
        <v>36000</v>
      </c>
      <c r="P370" s="306" t="n">
        <f aca="false">SUM(P371)</f>
        <v>70000</v>
      </c>
      <c r="Q370" s="306" t="n">
        <f aca="false">SUM(Q371)</f>
        <v>70000</v>
      </c>
      <c r="R370" s="306" t="n">
        <f aca="false">SUM(R371)</f>
        <v>40000</v>
      </c>
      <c r="S370" s="306" t="n">
        <f aca="false">SUM(S371)</f>
        <v>80000</v>
      </c>
      <c r="T370" s="306" t="n">
        <f aca="false">SUM(T371)</f>
        <v>45000</v>
      </c>
      <c r="U370" s="306" t="n">
        <f aca="false">SUM(U371)</f>
        <v>0</v>
      </c>
      <c r="V370" s="306" t="n">
        <f aca="false">SUM(V371)</f>
        <v>114.285714285714</v>
      </c>
      <c r="W370" s="306" t="n">
        <f aca="false">SUM(W371)</f>
        <v>100000</v>
      </c>
      <c r="X370" s="306" t="n">
        <f aca="false">SUM(X371)</f>
        <v>150000</v>
      </c>
      <c r="Y370" s="306" t="n">
        <f aca="false">SUM(Y371)</f>
        <v>174000</v>
      </c>
      <c r="Z370" s="306" t="n">
        <f aca="false">SUM(Z371)</f>
        <v>207000</v>
      </c>
      <c r="AA370" s="306" t="n">
        <f aca="false">SUM(AA371)</f>
        <v>207000</v>
      </c>
      <c r="AB370" s="306" t="n">
        <f aca="false">SUM(AB371)</f>
        <v>135700</v>
      </c>
      <c r="AC370" s="306" t="n">
        <f aca="false">SUM(AC371)</f>
        <v>207000</v>
      </c>
      <c r="AD370" s="306" t="n">
        <f aca="false">SUM(AD371)</f>
        <v>207000</v>
      </c>
      <c r="AE370" s="306" t="n">
        <f aca="false">SUM(AE371)</f>
        <v>0</v>
      </c>
      <c r="AF370" s="306" t="n">
        <f aca="false">SUM(AF371)</f>
        <v>0</v>
      </c>
      <c r="AG370" s="306" t="n">
        <f aca="false">SUM(AG371)</f>
        <v>207000</v>
      </c>
      <c r="AH370" s="306" t="n">
        <f aca="false">SUM(AH371)</f>
        <v>138000</v>
      </c>
      <c r="AI370" s="306" t="n">
        <f aca="false">SUM(AI371)</f>
        <v>207000</v>
      </c>
      <c r="AJ370" s="306" t="n">
        <f aca="false">SUM(AJ371)</f>
        <v>115000</v>
      </c>
      <c r="AK370" s="306" t="n">
        <f aca="false">SUM(AK371)</f>
        <v>293000</v>
      </c>
      <c r="AL370" s="306" t="n">
        <f aca="false">SUM(AL371)</f>
        <v>130000</v>
      </c>
      <c r="AM370" s="306" t="n">
        <f aca="false">SUM(AM371)</f>
        <v>0</v>
      </c>
      <c r="AN370" s="306" t="n">
        <f aca="false">SUM(AN371)</f>
        <v>423000</v>
      </c>
      <c r="AO370" s="306" t="n">
        <f aca="false">SUM(AN370/$AN$2)</f>
        <v>56141.7479593868</v>
      </c>
      <c r="AP370" s="306" t="n">
        <f aca="false">SUM(AP371)</f>
        <v>431000</v>
      </c>
      <c r="AQ370" s="306" t="n">
        <f aca="false">SUM(AQ371)</f>
        <v>0</v>
      </c>
      <c r="AR370" s="306" t="n">
        <f aca="false">SUM(AP370/$AN$2)</f>
        <v>57203.5304267038</v>
      </c>
      <c r="AS370" s="306"/>
      <c r="AT370" s="306" t="n">
        <f aca="false">SUM(AT371)</f>
        <v>44392.25</v>
      </c>
      <c r="AU370" s="306" t="n">
        <f aca="false">SUM(AU371)</f>
        <v>0</v>
      </c>
      <c r="AV370" s="306" t="n">
        <f aca="false">SUM(AV371)</f>
        <v>0</v>
      </c>
      <c r="AW370" s="306" t="n">
        <f aca="false">SUM(AR370+AU370-AV370)</f>
        <v>57203.5304267038</v>
      </c>
      <c r="AX370" s="338"/>
      <c r="AY370" s="338"/>
      <c r="AZ370" s="338"/>
      <c r="BA370" s="338"/>
      <c r="BB370" s="338"/>
      <c r="BC370" s="338"/>
      <c r="BD370" s="338" t="n">
        <f aca="false">SUM(AX370+AY370+AZ370+BA370+BB370+BC370)</f>
        <v>0</v>
      </c>
      <c r="BE370" s="338" t="n">
        <f aca="false">SUM(AW370-BD370)</f>
        <v>57203.5304267038</v>
      </c>
      <c r="BF370" s="338" t="n">
        <f aca="false">SUM(BE370-AW370)</f>
        <v>0</v>
      </c>
      <c r="BG370" s="338" t="n">
        <f aca="false">SUM(BG373)</f>
        <v>59690.01</v>
      </c>
      <c r="BH370" s="338" t="n">
        <f aca="false">SUM(BH373)</f>
        <v>32397.25</v>
      </c>
      <c r="BI370" s="338" t="n">
        <f aca="false">SUM(BI373)</f>
        <v>66400</v>
      </c>
      <c r="BJ370" s="338" t="n">
        <f aca="false">SUM(BJ373)</f>
        <v>41150</v>
      </c>
      <c r="BK370" s="338" t="n">
        <f aca="false">SUM(BK373)</f>
        <v>67000</v>
      </c>
      <c r="BL370" s="338" t="n">
        <f aca="false">SUM(BL373)</f>
        <v>68000</v>
      </c>
      <c r="BM370" s="307" t="n">
        <f aca="false">SUM(BJ370/BI370*100)</f>
        <v>61.9728915662651</v>
      </c>
    </row>
    <row r="371" customFormat="false" ht="12.75" hidden="true" customHeight="false" outlineLevel="0" collapsed="false">
      <c r="A371" s="343"/>
      <c r="B371" s="334"/>
      <c r="C371" s="334"/>
      <c r="D371" s="334"/>
      <c r="E371" s="334"/>
      <c r="F371" s="334"/>
      <c r="G371" s="334"/>
      <c r="H371" s="334"/>
      <c r="I371" s="310" t="s">
        <v>812</v>
      </c>
      <c r="J371" s="311"/>
      <c r="K371" s="312" t="n">
        <f aca="false">SUM(K373)</f>
        <v>398010</v>
      </c>
      <c r="L371" s="312" t="n">
        <f aca="false">SUM(L373)</f>
        <v>170000</v>
      </c>
      <c r="M371" s="312" t="n">
        <f aca="false">SUM(M373)</f>
        <v>170000</v>
      </c>
      <c r="N371" s="312" t="n">
        <f aca="false">SUM(N373)</f>
        <v>36000</v>
      </c>
      <c r="O371" s="312" t="n">
        <f aca="false">SUM(O373)</f>
        <v>36000</v>
      </c>
      <c r="P371" s="312" t="n">
        <f aca="false">SUM(P373)</f>
        <v>70000</v>
      </c>
      <c r="Q371" s="312" t="n">
        <f aca="false">SUM(Q373)</f>
        <v>70000</v>
      </c>
      <c r="R371" s="312" t="n">
        <f aca="false">SUM(R373)</f>
        <v>40000</v>
      </c>
      <c r="S371" s="312" t="n">
        <f aca="false">SUM(S373)</f>
        <v>80000</v>
      </c>
      <c r="T371" s="312" t="n">
        <f aca="false">SUM(T373)</f>
        <v>45000</v>
      </c>
      <c r="U371" s="312" t="n">
        <f aca="false">SUM(U373)</f>
        <v>0</v>
      </c>
      <c r="V371" s="312" t="n">
        <f aca="false">SUM(V373)</f>
        <v>114.285714285714</v>
      </c>
      <c r="W371" s="312" t="n">
        <f aca="false">SUM(W373)</f>
        <v>100000</v>
      </c>
      <c r="X371" s="312" t="n">
        <f aca="false">SUM(X373)</f>
        <v>150000</v>
      </c>
      <c r="Y371" s="312" t="n">
        <f aca="false">SUM(Y373)</f>
        <v>174000</v>
      </c>
      <c r="Z371" s="312" t="n">
        <f aca="false">SUM(Z373)</f>
        <v>207000</v>
      </c>
      <c r="AA371" s="312" t="n">
        <f aca="false">SUM(AA373)</f>
        <v>207000</v>
      </c>
      <c r="AB371" s="312" t="n">
        <f aca="false">SUM(AB373)</f>
        <v>135700</v>
      </c>
      <c r="AC371" s="312" t="n">
        <f aca="false">SUM(AC373)</f>
        <v>207000</v>
      </c>
      <c r="AD371" s="312" t="n">
        <f aca="false">SUM(AD373)</f>
        <v>207000</v>
      </c>
      <c r="AE371" s="312" t="n">
        <f aca="false">SUM(AE373)</f>
        <v>0</v>
      </c>
      <c r="AF371" s="312" t="n">
        <f aca="false">SUM(AF373)</f>
        <v>0</v>
      </c>
      <c r="AG371" s="312" t="n">
        <f aca="false">SUM(AG373)</f>
        <v>207000</v>
      </c>
      <c r="AH371" s="312" t="n">
        <f aca="false">SUM(AH373)</f>
        <v>138000</v>
      </c>
      <c r="AI371" s="312" t="n">
        <f aca="false">SUM(AI373)</f>
        <v>207000</v>
      </c>
      <c r="AJ371" s="312" t="n">
        <f aca="false">SUM(AJ373)</f>
        <v>115000</v>
      </c>
      <c r="AK371" s="312" t="n">
        <f aca="false">SUM(AK373)</f>
        <v>293000</v>
      </c>
      <c r="AL371" s="312" t="n">
        <f aca="false">SUM(AL373)</f>
        <v>130000</v>
      </c>
      <c r="AM371" s="312" t="n">
        <f aca="false">SUM(AM373)</f>
        <v>0</v>
      </c>
      <c r="AN371" s="312" t="n">
        <f aca="false">SUM(AN373)</f>
        <v>423000</v>
      </c>
      <c r="AO371" s="306" t="n">
        <f aca="false">SUM(AN371/$AN$2)</f>
        <v>56141.7479593868</v>
      </c>
      <c r="AP371" s="312" t="n">
        <f aca="false">SUM(AP373)</f>
        <v>431000</v>
      </c>
      <c r="AQ371" s="312" t="n">
        <f aca="false">SUM(AQ373)</f>
        <v>0</v>
      </c>
      <c r="AR371" s="306" t="n">
        <f aca="false">SUM(AP371/$AN$2)</f>
        <v>57203.5304267038</v>
      </c>
      <c r="AS371" s="306"/>
      <c r="AT371" s="306" t="n">
        <f aca="false">SUM(AT373)</f>
        <v>44392.25</v>
      </c>
      <c r="AU371" s="306" t="n">
        <f aca="false">SUM(AU373)</f>
        <v>0</v>
      </c>
      <c r="AV371" s="306" t="n">
        <f aca="false">SUM(AV373)</f>
        <v>0</v>
      </c>
      <c r="AW371" s="306" t="n">
        <f aca="false">SUM(AR371+AU371-AV371)</f>
        <v>57203.5304267038</v>
      </c>
      <c r="AX371" s="338"/>
      <c r="AY371" s="338"/>
      <c r="AZ371" s="338"/>
      <c r="BA371" s="338"/>
      <c r="BB371" s="338"/>
      <c r="BC371" s="338"/>
      <c r="BD371" s="338" t="n">
        <f aca="false">SUM(AX371+AY371+AZ371+BA371+BB371+BC371)</f>
        <v>0</v>
      </c>
      <c r="BE371" s="338" t="n">
        <f aca="false">SUM(AW371-BD371)</f>
        <v>57203.5304267038</v>
      </c>
      <c r="BF371" s="338" t="n">
        <f aca="false">SUM(BE371-AW371)</f>
        <v>0</v>
      </c>
      <c r="BG371" s="338"/>
      <c r="BH371" s="338" t="n">
        <f aca="false">SUM(BH373)</f>
        <v>32397.25</v>
      </c>
      <c r="BI371" s="338" t="n">
        <f aca="false">SUM(BI372)</f>
        <v>66400</v>
      </c>
      <c r="BJ371" s="338" t="n">
        <f aca="false">SUM(BJ372)</f>
        <v>41150</v>
      </c>
      <c r="BK371" s="338" t="n">
        <v>67000</v>
      </c>
      <c r="BL371" s="338" t="n">
        <v>67000</v>
      </c>
      <c r="BM371" s="307" t="n">
        <f aca="false">SUM(BJ371/BI371*100)</f>
        <v>61.9728915662651</v>
      </c>
    </row>
    <row r="372" customFormat="false" ht="12.75" hidden="true" customHeight="false" outlineLevel="0" collapsed="false">
      <c r="A372" s="343"/>
      <c r="B372" s="334" t="s">
        <v>554</v>
      </c>
      <c r="C372" s="334"/>
      <c r="D372" s="334"/>
      <c r="E372" s="334"/>
      <c r="F372" s="334"/>
      <c r="G372" s="334"/>
      <c r="H372" s="334"/>
      <c r="I372" s="339" t="s">
        <v>555</v>
      </c>
      <c r="J372" s="336" t="s">
        <v>39</v>
      </c>
      <c r="K372" s="312"/>
      <c r="L372" s="312"/>
      <c r="M372" s="312"/>
      <c r="N372" s="312"/>
      <c r="O372" s="312"/>
      <c r="P372" s="312"/>
      <c r="Q372" s="312"/>
      <c r="R372" s="312"/>
      <c r="S372" s="312"/>
      <c r="T372" s="312"/>
      <c r="U372" s="312"/>
      <c r="V372" s="312"/>
      <c r="W372" s="312"/>
      <c r="X372" s="312"/>
      <c r="Y372" s="312"/>
      <c r="Z372" s="312"/>
      <c r="AA372" s="312"/>
      <c r="AB372" s="312"/>
      <c r="AC372" s="312"/>
      <c r="AD372" s="312"/>
      <c r="AE372" s="312"/>
      <c r="AF372" s="312"/>
      <c r="AG372" s="312"/>
      <c r="AH372" s="312"/>
      <c r="AI372" s="312"/>
      <c r="AJ372" s="312"/>
      <c r="AK372" s="312"/>
      <c r="AL372" s="312"/>
      <c r="AM372" s="312"/>
      <c r="AN372" s="312"/>
      <c r="AO372" s="306" t="n">
        <f aca="false">SUM(AN372/$AN$2)</f>
        <v>0</v>
      </c>
      <c r="AP372" s="312" t="n">
        <v>431000</v>
      </c>
      <c r="AQ372" s="312"/>
      <c r="AR372" s="306" t="n">
        <f aca="false">SUM(AP372/$AN$2)</f>
        <v>57203.5304267038</v>
      </c>
      <c r="AS372" s="306"/>
      <c r="AT372" s="306" t="n">
        <v>431000</v>
      </c>
      <c r="AU372" s="306"/>
      <c r="AV372" s="306"/>
      <c r="AW372" s="306" t="n">
        <f aca="false">SUM(AR372+AU372-AV372)</f>
        <v>57203.5304267038</v>
      </c>
      <c r="AX372" s="338"/>
      <c r="AY372" s="338"/>
      <c r="AZ372" s="338"/>
      <c r="BA372" s="338"/>
      <c r="BB372" s="338"/>
      <c r="BC372" s="338"/>
      <c r="BD372" s="338" t="n">
        <f aca="false">SUM(AX372+AY372+AZ372+BA372+BB372+BC372)</f>
        <v>0</v>
      </c>
      <c r="BE372" s="338" t="n">
        <f aca="false">SUM(AW372-BD372)</f>
        <v>57203.5304267038</v>
      </c>
      <c r="BF372" s="338" t="n">
        <f aca="false">SUM(BE372-AW372)</f>
        <v>0</v>
      </c>
      <c r="BG372" s="338"/>
      <c r="BH372" s="338" t="n">
        <v>66400</v>
      </c>
      <c r="BI372" s="338" t="n">
        <v>66400</v>
      </c>
      <c r="BJ372" s="338" t="n">
        <f aca="false">SUM(BJ373)</f>
        <v>41150</v>
      </c>
      <c r="BK372" s="338" t="n">
        <v>66400</v>
      </c>
      <c r="BL372" s="338" t="n">
        <v>66400</v>
      </c>
      <c r="BM372" s="307" t="n">
        <f aca="false">SUM(BJ372/BI372*100)</f>
        <v>61.9728915662651</v>
      </c>
    </row>
    <row r="373" customFormat="false" ht="12.75" hidden="true" customHeight="false" outlineLevel="0" collapsed="false">
      <c r="A373" s="308"/>
      <c r="B373" s="303"/>
      <c r="C373" s="303"/>
      <c r="D373" s="303"/>
      <c r="E373" s="303"/>
      <c r="F373" s="303"/>
      <c r="G373" s="303"/>
      <c r="H373" s="303"/>
      <c r="I373" s="304" t="n">
        <v>3</v>
      </c>
      <c r="J373" s="305" t="s">
        <v>234</v>
      </c>
      <c r="K373" s="306" t="n">
        <f aca="false">SUM(K374)</f>
        <v>398010</v>
      </c>
      <c r="L373" s="306" t="n">
        <f aca="false">SUM(L374)</f>
        <v>170000</v>
      </c>
      <c r="M373" s="306" t="n">
        <f aca="false">SUM(M374)</f>
        <v>170000</v>
      </c>
      <c r="N373" s="306" t="n">
        <f aca="false">SUM(N374)</f>
        <v>36000</v>
      </c>
      <c r="O373" s="306" t="n">
        <f aca="false">SUM(O374)</f>
        <v>36000</v>
      </c>
      <c r="P373" s="306" t="n">
        <f aca="false">SUM(P374)</f>
        <v>70000</v>
      </c>
      <c r="Q373" s="306" t="n">
        <f aca="false">SUM(Q374)</f>
        <v>70000</v>
      </c>
      <c r="R373" s="306" t="n">
        <f aca="false">SUM(R374)</f>
        <v>40000</v>
      </c>
      <c r="S373" s="306" t="n">
        <f aca="false">SUM(S374)</f>
        <v>80000</v>
      </c>
      <c r="T373" s="306" t="n">
        <f aca="false">SUM(T374)</f>
        <v>45000</v>
      </c>
      <c r="U373" s="306" t="n">
        <f aca="false">SUM(U374)</f>
        <v>0</v>
      </c>
      <c r="V373" s="306" t="n">
        <f aca="false">SUM(V374)</f>
        <v>114.285714285714</v>
      </c>
      <c r="W373" s="306" t="n">
        <f aca="false">SUM(W374)</f>
        <v>100000</v>
      </c>
      <c r="X373" s="306" t="n">
        <f aca="false">SUM(X374)</f>
        <v>150000</v>
      </c>
      <c r="Y373" s="306" t="n">
        <f aca="false">SUM(Y374)</f>
        <v>174000</v>
      </c>
      <c r="Z373" s="306" t="n">
        <f aca="false">SUM(Z374)</f>
        <v>207000</v>
      </c>
      <c r="AA373" s="306" t="n">
        <f aca="false">SUM(AA374)</f>
        <v>207000</v>
      </c>
      <c r="AB373" s="306" t="n">
        <f aca="false">SUM(AB374)</f>
        <v>135700</v>
      </c>
      <c r="AC373" s="306" t="n">
        <f aca="false">SUM(AC374)</f>
        <v>207000</v>
      </c>
      <c r="AD373" s="306" t="n">
        <f aca="false">SUM(AD374)</f>
        <v>207000</v>
      </c>
      <c r="AE373" s="306" t="n">
        <f aca="false">SUM(AE374)</f>
        <v>0</v>
      </c>
      <c r="AF373" s="306" t="n">
        <f aca="false">SUM(AF374)</f>
        <v>0</v>
      </c>
      <c r="AG373" s="306" t="n">
        <f aca="false">SUM(AG374)</f>
        <v>207000</v>
      </c>
      <c r="AH373" s="306" t="n">
        <f aca="false">SUM(AH374)</f>
        <v>138000</v>
      </c>
      <c r="AI373" s="306" t="n">
        <f aca="false">SUM(AI374)</f>
        <v>207000</v>
      </c>
      <c r="AJ373" s="306" t="n">
        <f aca="false">SUM(AJ374)</f>
        <v>115000</v>
      </c>
      <c r="AK373" s="306" t="n">
        <f aca="false">SUM(AK374)</f>
        <v>293000</v>
      </c>
      <c r="AL373" s="306" t="n">
        <f aca="false">SUM(AL374)</f>
        <v>130000</v>
      </c>
      <c r="AM373" s="306" t="n">
        <f aca="false">SUM(AM374)</f>
        <v>0</v>
      </c>
      <c r="AN373" s="306" t="n">
        <f aca="false">SUM(AN374)</f>
        <v>423000</v>
      </c>
      <c r="AO373" s="306" t="n">
        <f aca="false">SUM(AN373/$AN$2)</f>
        <v>56141.7479593868</v>
      </c>
      <c r="AP373" s="306" t="n">
        <f aca="false">SUM(AP374)</f>
        <v>431000</v>
      </c>
      <c r="AQ373" s="306" t="n">
        <f aca="false">SUM(AQ374)</f>
        <v>0</v>
      </c>
      <c r="AR373" s="306" t="n">
        <f aca="false">SUM(AP373/$AN$2)</f>
        <v>57203.5304267038</v>
      </c>
      <c r="AS373" s="306"/>
      <c r="AT373" s="306" t="n">
        <f aca="false">SUM(AT374)</f>
        <v>44392.25</v>
      </c>
      <c r="AU373" s="306" t="n">
        <f aca="false">SUM(AU374)</f>
        <v>0</v>
      </c>
      <c r="AV373" s="306" t="n">
        <f aca="false">SUM(AV374)</f>
        <v>0</v>
      </c>
      <c r="AW373" s="306" t="n">
        <f aca="false">SUM(AR373+AU373-AV373)</f>
        <v>57203.5304267038</v>
      </c>
      <c r="AX373" s="338"/>
      <c r="AY373" s="338"/>
      <c r="AZ373" s="338"/>
      <c r="BA373" s="338"/>
      <c r="BB373" s="338"/>
      <c r="BC373" s="338"/>
      <c r="BD373" s="338" t="n">
        <f aca="false">SUM(AX373+AY373+AZ373+BA373+BB373+BC373)</f>
        <v>0</v>
      </c>
      <c r="BE373" s="338" t="n">
        <f aca="false">SUM(AW373-BD373)</f>
        <v>57203.5304267038</v>
      </c>
      <c r="BF373" s="338" t="n">
        <f aca="false">SUM(BE373-AW373)</f>
        <v>0</v>
      </c>
      <c r="BG373" s="338" t="n">
        <f aca="false">SUM(BG374)</f>
        <v>59690.01</v>
      </c>
      <c r="BH373" s="338" t="n">
        <f aca="false">SUM(BH374)</f>
        <v>32397.25</v>
      </c>
      <c r="BI373" s="338" t="n">
        <f aca="false">SUM(BI374)</f>
        <v>66400</v>
      </c>
      <c r="BJ373" s="338" t="n">
        <f aca="false">SUM(BJ374)</f>
        <v>41150</v>
      </c>
      <c r="BK373" s="338" t="n">
        <f aca="false">SUM(BK374)</f>
        <v>67000</v>
      </c>
      <c r="BL373" s="338" t="n">
        <f aca="false">SUM(BL374)</f>
        <v>68000</v>
      </c>
      <c r="BM373" s="307" t="n">
        <f aca="false">SUM(BJ373/BI373*100)</f>
        <v>61.9728915662651</v>
      </c>
    </row>
    <row r="374" customFormat="false" ht="12.75" hidden="true" customHeight="false" outlineLevel="0" collapsed="false">
      <c r="A374" s="308"/>
      <c r="B374" s="303" t="s">
        <v>555</v>
      </c>
      <c r="C374" s="303"/>
      <c r="D374" s="303"/>
      <c r="E374" s="303"/>
      <c r="F374" s="303"/>
      <c r="G374" s="303"/>
      <c r="H374" s="303"/>
      <c r="I374" s="304" t="n">
        <v>38</v>
      </c>
      <c r="J374" s="305" t="s">
        <v>383</v>
      </c>
      <c r="K374" s="306" t="n">
        <f aca="false">SUM(K376)</f>
        <v>398010</v>
      </c>
      <c r="L374" s="306" t="n">
        <f aca="false">SUM(L376)</f>
        <v>170000</v>
      </c>
      <c r="M374" s="306" t="n">
        <f aca="false">SUM(M376)</f>
        <v>170000</v>
      </c>
      <c r="N374" s="306" t="n">
        <f aca="false">SUM(N376)</f>
        <v>36000</v>
      </c>
      <c r="O374" s="306" t="n">
        <f aca="false">SUM(O376)</f>
        <v>36000</v>
      </c>
      <c r="P374" s="306" t="n">
        <f aca="false">SUM(P376)</f>
        <v>70000</v>
      </c>
      <c r="Q374" s="306" t="n">
        <f aca="false">SUM(Q376)</f>
        <v>70000</v>
      </c>
      <c r="R374" s="306" t="n">
        <f aca="false">SUM(R376)</f>
        <v>40000</v>
      </c>
      <c r="S374" s="306" t="n">
        <f aca="false">SUM(S376)</f>
        <v>80000</v>
      </c>
      <c r="T374" s="306" t="n">
        <f aca="false">SUM(T376)</f>
        <v>45000</v>
      </c>
      <c r="U374" s="306" t="n">
        <f aca="false">SUM(U376)</f>
        <v>0</v>
      </c>
      <c r="V374" s="306" t="n">
        <f aca="false">SUM(V376)</f>
        <v>114.285714285714</v>
      </c>
      <c r="W374" s="306" t="n">
        <f aca="false">SUM(W375)</f>
        <v>100000</v>
      </c>
      <c r="X374" s="306" t="n">
        <f aca="false">SUM(X375)</f>
        <v>150000</v>
      </c>
      <c r="Y374" s="306" t="n">
        <f aca="false">SUM(Y375)</f>
        <v>174000</v>
      </c>
      <c r="Z374" s="306" t="n">
        <f aca="false">SUM(Z375)</f>
        <v>207000</v>
      </c>
      <c r="AA374" s="306" t="n">
        <f aca="false">SUM(AA375)</f>
        <v>207000</v>
      </c>
      <c r="AB374" s="306" t="n">
        <f aca="false">SUM(AB375)</f>
        <v>135700</v>
      </c>
      <c r="AC374" s="306" t="n">
        <f aca="false">SUM(AC375)</f>
        <v>207000</v>
      </c>
      <c r="AD374" s="306" t="n">
        <f aca="false">SUM(AD375)</f>
        <v>207000</v>
      </c>
      <c r="AE374" s="306" t="n">
        <f aca="false">SUM(AE375)</f>
        <v>0</v>
      </c>
      <c r="AF374" s="306" t="n">
        <f aca="false">SUM(AF375)</f>
        <v>0</v>
      </c>
      <c r="AG374" s="306" t="n">
        <f aca="false">SUM(AG375)</f>
        <v>207000</v>
      </c>
      <c r="AH374" s="306" t="n">
        <f aca="false">SUM(AH375)</f>
        <v>138000</v>
      </c>
      <c r="AI374" s="306" t="n">
        <f aca="false">SUM(AI375)</f>
        <v>207000</v>
      </c>
      <c r="AJ374" s="306" t="n">
        <f aca="false">SUM(AJ375)</f>
        <v>115000</v>
      </c>
      <c r="AK374" s="306" t="n">
        <f aca="false">SUM(AK375)</f>
        <v>293000</v>
      </c>
      <c r="AL374" s="306" t="n">
        <f aca="false">SUM(AL375)</f>
        <v>130000</v>
      </c>
      <c r="AM374" s="306" t="n">
        <f aca="false">SUM(AM375)</f>
        <v>0</v>
      </c>
      <c r="AN374" s="306" t="n">
        <f aca="false">SUM(AN375)</f>
        <v>423000</v>
      </c>
      <c r="AO374" s="306" t="n">
        <f aca="false">SUM(AN374/$AN$2)</f>
        <v>56141.7479593868</v>
      </c>
      <c r="AP374" s="306" t="n">
        <f aca="false">SUM(AP375)</f>
        <v>431000</v>
      </c>
      <c r="AQ374" s="306"/>
      <c r="AR374" s="306" t="n">
        <f aca="false">SUM(AP374/$AN$2)</f>
        <v>57203.5304267038</v>
      </c>
      <c r="AS374" s="306"/>
      <c r="AT374" s="306" t="n">
        <f aca="false">SUM(AT375)</f>
        <v>44392.25</v>
      </c>
      <c r="AU374" s="306" t="n">
        <f aca="false">SUM(AU375)</f>
        <v>0</v>
      </c>
      <c r="AV374" s="306" t="n">
        <f aca="false">SUM(AV375)</f>
        <v>0</v>
      </c>
      <c r="AW374" s="306" t="n">
        <f aca="false">SUM(AR374+AU374-AV374)</f>
        <v>57203.5304267038</v>
      </c>
      <c r="AX374" s="338"/>
      <c r="AY374" s="338"/>
      <c r="AZ374" s="338"/>
      <c r="BA374" s="338"/>
      <c r="BB374" s="338"/>
      <c r="BC374" s="338"/>
      <c r="BD374" s="338" t="n">
        <f aca="false">SUM(AX374+AY374+AZ374+BA374+BB374+BC374)</f>
        <v>0</v>
      </c>
      <c r="BE374" s="338" t="n">
        <f aca="false">SUM(AW374-BD374)</f>
        <v>57203.5304267038</v>
      </c>
      <c r="BF374" s="338" t="n">
        <f aca="false">SUM(BE374-AW374)</f>
        <v>0</v>
      </c>
      <c r="BG374" s="338" t="n">
        <f aca="false">SUM(BG375)</f>
        <v>59690.01</v>
      </c>
      <c r="BH374" s="338" t="n">
        <f aca="false">SUM(BH375)</f>
        <v>32397.25</v>
      </c>
      <c r="BI374" s="338" t="n">
        <f aca="false">SUM(BI375)</f>
        <v>66400</v>
      </c>
      <c r="BJ374" s="338" t="n">
        <f aca="false">SUM(BJ375)</f>
        <v>41150</v>
      </c>
      <c r="BK374" s="338" t="n">
        <v>67000</v>
      </c>
      <c r="BL374" s="338" t="n">
        <v>68000</v>
      </c>
      <c r="BM374" s="307" t="n">
        <f aca="false">SUM(BJ374/BI374*100)</f>
        <v>61.9728915662651</v>
      </c>
    </row>
    <row r="375" customFormat="false" ht="12.75" hidden="true" customHeight="false" outlineLevel="0" collapsed="false">
      <c r="A375" s="333"/>
      <c r="B375" s="334"/>
      <c r="C375" s="334"/>
      <c r="D375" s="334"/>
      <c r="E375" s="334"/>
      <c r="F375" s="334"/>
      <c r="G375" s="334"/>
      <c r="H375" s="334"/>
      <c r="I375" s="335" t="n">
        <v>381</v>
      </c>
      <c r="J375" s="336" t="s">
        <v>197</v>
      </c>
      <c r="K375" s="337" t="n">
        <f aca="false">SUM(K376)</f>
        <v>398010</v>
      </c>
      <c r="L375" s="337" t="n">
        <f aca="false">SUM(L376)</f>
        <v>170000</v>
      </c>
      <c r="M375" s="337" t="n">
        <f aca="false">SUM(M376)</f>
        <v>170000</v>
      </c>
      <c r="N375" s="337" t="n">
        <f aca="false">SUM(N376)</f>
        <v>36000</v>
      </c>
      <c r="O375" s="337" t="n">
        <f aca="false">SUM(O376)</f>
        <v>36000</v>
      </c>
      <c r="P375" s="337" t="n">
        <f aca="false">SUM(P376)</f>
        <v>70000</v>
      </c>
      <c r="Q375" s="337" t="n">
        <f aca="false">SUM(Q376)</f>
        <v>70000</v>
      </c>
      <c r="R375" s="337" t="n">
        <f aca="false">SUM(R376)</f>
        <v>40000</v>
      </c>
      <c r="S375" s="337" t="n">
        <f aca="false">SUM(S376)</f>
        <v>80000</v>
      </c>
      <c r="T375" s="337" t="n">
        <f aca="false">SUM(T376)</f>
        <v>45000</v>
      </c>
      <c r="U375" s="337" t="n">
        <f aca="false">SUM(U376)</f>
        <v>0</v>
      </c>
      <c r="V375" s="337" t="n">
        <f aca="false">SUM(V376)</f>
        <v>114.285714285714</v>
      </c>
      <c r="W375" s="337" t="n">
        <f aca="false">SUM(W376:W376)</f>
        <v>100000</v>
      </c>
      <c r="X375" s="337" t="n">
        <f aca="false">SUM(X376:X378)</f>
        <v>150000</v>
      </c>
      <c r="Y375" s="337" t="n">
        <f aca="false">SUM(Y376:Y378)</f>
        <v>174000</v>
      </c>
      <c r="Z375" s="337" t="n">
        <f aca="false">SUM(Z376:Z378)</f>
        <v>207000</v>
      </c>
      <c r="AA375" s="337" t="n">
        <f aca="false">SUM(AA376:AA378)</f>
        <v>207000</v>
      </c>
      <c r="AB375" s="337" t="n">
        <f aca="false">SUM(AB376:AB378)</f>
        <v>135700</v>
      </c>
      <c r="AC375" s="337" t="n">
        <f aca="false">SUM(AC376:AC378)</f>
        <v>207000</v>
      </c>
      <c r="AD375" s="337" t="n">
        <f aca="false">SUM(AD376:AD378)</f>
        <v>207000</v>
      </c>
      <c r="AE375" s="337" t="n">
        <f aca="false">SUM(AE376:AE378)</f>
        <v>0</v>
      </c>
      <c r="AF375" s="337" t="n">
        <f aca="false">SUM(AF376:AF378)</f>
        <v>0</v>
      </c>
      <c r="AG375" s="337" t="n">
        <f aca="false">SUM(AG376:AG378)</f>
        <v>207000</v>
      </c>
      <c r="AH375" s="337" t="n">
        <f aca="false">SUM(AH376:AH378)</f>
        <v>138000</v>
      </c>
      <c r="AI375" s="337" t="n">
        <f aca="false">SUM(AI376:AI378)</f>
        <v>207000</v>
      </c>
      <c r="AJ375" s="337" t="n">
        <f aca="false">SUM(AJ376:AJ378)</f>
        <v>115000</v>
      </c>
      <c r="AK375" s="337" t="n">
        <f aca="false">SUM(AK376:AK378)</f>
        <v>293000</v>
      </c>
      <c r="AL375" s="337" t="n">
        <f aca="false">SUM(AL376:AL378)</f>
        <v>130000</v>
      </c>
      <c r="AM375" s="337" t="n">
        <f aca="false">SUM(AM376:AM378)</f>
        <v>0</v>
      </c>
      <c r="AN375" s="337" t="n">
        <f aca="false">SUM(AN376:AN378)</f>
        <v>423000</v>
      </c>
      <c r="AO375" s="306" t="n">
        <f aca="false">SUM(AN375/$AN$2)</f>
        <v>56141.7479593868</v>
      </c>
      <c r="AP375" s="337" t="n">
        <f aca="false">SUM(AP376:AP378)</f>
        <v>431000</v>
      </c>
      <c r="AQ375" s="337"/>
      <c r="AR375" s="306" t="n">
        <f aca="false">SUM(AP375/$AN$2)</f>
        <v>57203.5304267038</v>
      </c>
      <c r="AS375" s="306"/>
      <c r="AT375" s="306" t="n">
        <f aca="false">SUM(AT376:AT378)</f>
        <v>44392.25</v>
      </c>
      <c r="AU375" s="306" t="n">
        <f aca="false">SUM(AU376:AU378)</f>
        <v>0</v>
      </c>
      <c r="AV375" s="306" t="n">
        <f aca="false">SUM(AV376:AV378)</f>
        <v>0</v>
      </c>
      <c r="AW375" s="306" t="n">
        <f aca="false">SUM(AR375+AU375-AV375)</f>
        <v>57203.5304267038</v>
      </c>
      <c r="AX375" s="338"/>
      <c r="AY375" s="338"/>
      <c r="AZ375" s="338"/>
      <c r="BA375" s="338"/>
      <c r="BB375" s="338"/>
      <c r="BC375" s="338"/>
      <c r="BD375" s="338" t="n">
        <f aca="false">SUM(AX375+AY375+AZ375+BA375+BB375+BC375)</f>
        <v>0</v>
      </c>
      <c r="BE375" s="338" t="n">
        <f aca="false">SUM(AW375-BD375)</f>
        <v>57203.5304267038</v>
      </c>
      <c r="BF375" s="338" t="n">
        <f aca="false">SUM(BE375-AW375)</f>
        <v>0</v>
      </c>
      <c r="BG375" s="338" t="n">
        <f aca="false">SUM(BG376:BG378)</f>
        <v>59690.01</v>
      </c>
      <c r="BH375" s="338" t="n">
        <f aca="false">SUM(BH376:BH378)</f>
        <v>32397.25</v>
      </c>
      <c r="BI375" s="338" t="n">
        <f aca="false">SUM(BI376:BI378)</f>
        <v>66400</v>
      </c>
      <c r="BJ375" s="338" t="n">
        <f aca="false">SUM(BJ376:BJ378)</f>
        <v>41150</v>
      </c>
      <c r="BK375" s="338"/>
      <c r="BL375" s="338"/>
      <c r="BM375" s="307" t="n">
        <f aca="false">SUM(BJ375/BI375*100)</f>
        <v>61.9728915662651</v>
      </c>
    </row>
    <row r="376" customFormat="false" ht="12.75" hidden="true" customHeight="false" outlineLevel="0" collapsed="false">
      <c r="A376" s="333"/>
      <c r="B376" s="334"/>
      <c r="C376" s="334"/>
      <c r="D376" s="334"/>
      <c r="E376" s="334"/>
      <c r="F376" s="334"/>
      <c r="G376" s="334"/>
      <c r="H376" s="334"/>
      <c r="I376" s="335" t="n">
        <v>38112</v>
      </c>
      <c r="J376" s="336" t="s">
        <v>813</v>
      </c>
      <c r="K376" s="337" t="n">
        <v>398010</v>
      </c>
      <c r="L376" s="337" t="n">
        <v>170000</v>
      </c>
      <c r="M376" s="337" t="n">
        <v>170000</v>
      </c>
      <c r="N376" s="337" t="n">
        <v>36000</v>
      </c>
      <c r="O376" s="337" t="n">
        <v>36000</v>
      </c>
      <c r="P376" s="337" t="n">
        <v>70000</v>
      </c>
      <c r="Q376" s="337" t="n">
        <v>70000</v>
      </c>
      <c r="R376" s="337" t="n">
        <v>40000</v>
      </c>
      <c r="S376" s="337" t="n">
        <v>80000</v>
      </c>
      <c r="T376" s="337" t="n">
        <v>45000</v>
      </c>
      <c r="U376" s="337"/>
      <c r="V376" s="306" t="n">
        <f aca="false">S376/P376*100</f>
        <v>114.285714285714</v>
      </c>
      <c r="W376" s="337" t="n">
        <v>100000</v>
      </c>
      <c r="X376" s="337" t="n">
        <v>150000</v>
      </c>
      <c r="Y376" s="337" t="n">
        <v>165000</v>
      </c>
      <c r="Z376" s="337" t="n">
        <v>180000</v>
      </c>
      <c r="AA376" s="337" t="n">
        <v>180000</v>
      </c>
      <c r="AB376" s="337" t="n">
        <v>117200</v>
      </c>
      <c r="AC376" s="337" t="n">
        <v>180000</v>
      </c>
      <c r="AD376" s="337" t="n">
        <v>180000</v>
      </c>
      <c r="AE376" s="337"/>
      <c r="AF376" s="337"/>
      <c r="AG376" s="340" t="n">
        <f aca="false">SUM(AD376+AE376-AF376)</f>
        <v>180000</v>
      </c>
      <c r="AH376" s="337" t="n">
        <v>125000</v>
      </c>
      <c r="AI376" s="337" t="n">
        <v>180000</v>
      </c>
      <c r="AJ376" s="338" t="n">
        <v>93000</v>
      </c>
      <c r="AK376" s="337" t="n">
        <v>266000</v>
      </c>
      <c r="AL376" s="337" t="n">
        <v>130000</v>
      </c>
      <c r="AM376" s="337"/>
      <c r="AN376" s="338" t="n">
        <f aca="false">SUM(AK376+AL376-AM376)</f>
        <v>396000</v>
      </c>
      <c r="AO376" s="306" t="n">
        <f aca="false">SUM(AN376/$AN$2)</f>
        <v>52558.2321321919</v>
      </c>
      <c r="AP376" s="338" t="n">
        <v>400000</v>
      </c>
      <c r="AQ376" s="338"/>
      <c r="AR376" s="306" t="n">
        <f aca="false">SUM(AP376/$AN$2)</f>
        <v>53089.1233658504</v>
      </c>
      <c r="AS376" s="306" t="n">
        <v>42000</v>
      </c>
      <c r="AT376" s="306" t="n">
        <v>42000</v>
      </c>
      <c r="AU376" s="306"/>
      <c r="AV376" s="306"/>
      <c r="AW376" s="306" t="n">
        <f aca="false">SUM(AR376+AU376-AV376)</f>
        <v>53089.1233658504</v>
      </c>
      <c r="AX376" s="338"/>
      <c r="AY376" s="338"/>
      <c r="AZ376" s="338" t="n">
        <v>53089.12</v>
      </c>
      <c r="BA376" s="338"/>
      <c r="BB376" s="338"/>
      <c r="BC376" s="338"/>
      <c r="BD376" s="338" t="n">
        <f aca="false">SUM(AX376+AY376+AZ376+BA376+BB376+BC376)</f>
        <v>53089.12</v>
      </c>
      <c r="BE376" s="338" t="n">
        <f aca="false">SUM(AW376-BD376)</f>
        <v>0.00336585041804938</v>
      </c>
      <c r="BF376" s="338" t="n">
        <f aca="false">SUM(BE376-AW376)</f>
        <v>-53089.12</v>
      </c>
      <c r="BG376" s="338" t="n">
        <v>57000</v>
      </c>
      <c r="BH376" s="338" t="n">
        <v>31000</v>
      </c>
      <c r="BI376" s="338" t="n">
        <v>60000</v>
      </c>
      <c r="BJ376" s="338" t="n">
        <v>39500</v>
      </c>
      <c r="BK376" s="338"/>
      <c r="BL376" s="338"/>
      <c r="BM376" s="307" t="n">
        <f aca="false">SUM(BJ376/BI376*100)</f>
        <v>65.8333333333333</v>
      </c>
    </row>
    <row r="377" customFormat="false" ht="12.75" hidden="true" customHeight="false" outlineLevel="0" collapsed="false">
      <c r="A377" s="333"/>
      <c r="B377" s="334"/>
      <c r="C377" s="334"/>
      <c r="D377" s="334"/>
      <c r="E377" s="334"/>
      <c r="F377" s="334"/>
      <c r="G377" s="334"/>
      <c r="H377" s="334"/>
      <c r="I377" s="335" t="n">
        <v>38112</v>
      </c>
      <c r="J377" s="336" t="s">
        <v>814</v>
      </c>
      <c r="K377" s="337"/>
      <c r="L377" s="337"/>
      <c r="M377" s="337"/>
      <c r="N377" s="337"/>
      <c r="O377" s="337"/>
      <c r="P377" s="337"/>
      <c r="Q377" s="337"/>
      <c r="R377" s="337"/>
      <c r="S377" s="337"/>
      <c r="T377" s="337"/>
      <c r="U377" s="337"/>
      <c r="V377" s="306"/>
      <c r="W377" s="337"/>
      <c r="X377" s="337"/>
      <c r="Y377" s="337" t="n">
        <v>3000</v>
      </c>
      <c r="Z377" s="337" t="n">
        <v>18000</v>
      </c>
      <c r="AA377" s="337" t="n">
        <v>18000</v>
      </c>
      <c r="AB377" s="337" t="n">
        <v>13500</v>
      </c>
      <c r="AC377" s="337" t="n">
        <v>18000</v>
      </c>
      <c r="AD377" s="337" t="n">
        <v>18000</v>
      </c>
      <c r="AE377" s="337"/>
      <c r="AF377" s="337"/>
      <c r="AG377" s="340" t="n">
        <f aca="false">SUM(AD377+AE377-AF377)</f>
        <v>18000</v>
      </c>
      <c r="AH377" s="337" t="n">
        <v>7000</v>
      </c>
      <c r="AI377" s="337" t="n">
        <v>18000</v>
      </c>
      <c r="AJ377" s="338" t="n">
        <v>18000</v>
      </c>
      <c r="AK377" s="337" t="n">
        <v>18000</v>
      </c>
      <c r="AL377" s="337"/>
      <c r="AM377" s="337"/>
      <c r="AN377" s="338" t="n">
        <f aca="false">SUM(AK377+AL377-AM377)</f>
        <v>18000</v>
      </c>
      <c r="AO377" s="306" t="n">
        <f aca="false">SUM(AN377/$AN$2)</f>
        <v>2389.01055146327</v>
      </c>
      <c r="AP377" s="338" t="n">
        <v>18000</v>
      </c>
      <c r="AQ377" s="338"/>
      <c r="AR377" s="306" t="n">
        <f aca="false">SUM(AP377/$AN$2)</f>
        <v>2389.01055146327</v>
      </c>
      <c r="AS377" s="306" t="n">
        <v>1397.25</v>
      </c>
      <c r="AT377" s="306" t="n">
        <v>1397.25</v>
      </c>
      <c r="AU377" s="306"/>
      <c r="AV377" s="306"/>
      <c r="AW377" s="306" t="n">
        <f aca="false">SUM(AR377+AU377-AV377)</f>
        <v>2389.01055146327</v>
      </c>
      <c r="AX377" s="338"/>
      <c r="AY377" s="338"/>
      <c r="AZ377" s="338" t="n">
        <v>2389.01</v>
      </c>
      <c r="BA377" s="338"/>
      <c r="BB377" s="338"/>
      <c r="BC377" s="338"/>
      <c r="BD377" s="338" t="n">
        <f aca="false">SUM(AX377+AY377+AZ377+BA377+BB377+BC377)</f>
        <v>2389.01</v>
      </c>
      <c r="BE377" s="338" t="n">
        <f aca="false">SUM(AW377-BD377)</f>
        <v>0.000551463268493535</v>
      </c>
      <c r="BF377" s="338" t="n">
        <f aca="false">SUM(BE377-AW377)</f>
        <v>-2389.01</v>
      </c>
      <c r="BG377" s="338" t="n">
        <v>2390.01</v>
      </c>
      <c r="BH377" s="338" t="n">
        <v>1397.25</v>
      </c>
      <c r="BI377" s="338" t="n">
        <v>2400</v>
      </c>
      <c r="BJ377" s="338" t="n">
        <v>1500</v>
      </c>
      <c r="BK377" s="338"/>
      <c r="BL377" s="338"/>
      <c r="BM377" s="307" t="n">
        <f aca="false">SUM(BJ377/BI377*100)</f>
        <v>62.5</v>
      </c>
    </row>
    <row r="378" customFormat="false" ht="12.75" hidden="true" customHeight="false" outlineLevel="0" collapsed="false">
      <c r="A378" s="333"/>
      <c r="B378" s="334"/>
      <c r="C378" s="334"/>
      <c r="D378" s="334"/>
      <c r="E378" s="334"/>
      <c r="F378" s="334"/>
      <c r="G378" s="334"/>
      <c r="H378" s="334"/>
      <c r="I378" s="335" t="n">
        <v>38112</v>
      </c>
      <c r="J378" s="336" t="s">
        <v>815</v>
      </c>
      <c r="K378" s="337"/>
      <c r="L378" s="337"/>
      <c r="M378" s="337"/>
      <c r="N378" s="337"/>
      <c r="O378" s="337"/>
      <c r="P378" s="337"/>
      <c r="Q378" s="337"/>
      <c r="R378" s="337"/>
      <c r="S378" s="337"/>
      <c r="T378" s="337"/>
      <c r="U378" s="337"/>
      <c r="V378" s="306"/>
      <c r="W378" s="337"/>
      <c r="X378" s="337"/>
      <c r="Y378" s="337" t="n">
        <v>6000</v>
      </c>
      <c r="Z378" s="337" t="n">
        <v>9000</v>
      </c>
      <c r="AA378" s="337" t="n">
        <v>9000</v>
      </c>
      <c r="AB378" s="337" t="n">
        <v>5000</v>
      </c>
      <c r="AC378" s="337" t="n">
        <v>9000</v>
      </c>
      <c r="AD378" s="337" t="n">
        <v>9000</v>
      </c>
      <c r="AE378" s="337"/>
      <c r="AF378" s="337"/>
      <c r="AG378" s="340" t="n">
        <f aca="false">SUM(AD378+AE378-AF378)</f>
        <v>9000</v>
      </c>
      <c r="AH378" s="337" t="n">
        <v>6000</v>
      </c>
      <c r="AI378" s="337" t="n">
        <v>9000</v>
      </c>
      <c r="AJ378" s="338" t="n">
        <v>4000</v>
      </c>
      <c r="AK378" s="337" t="n">
        <v>9000</v>
      </c>
      <c r="AL378" s="337"/>
      <c r="AM378" s="337"/>
      <c r="AN378" s="338" t="n">
        <f aca="false">SUM(AK378+AL378-AM378)</f>
        <v>9000</v>
      </c>
      <c r="AO378" s="306" t="n">
        <f aca="false">SUM(AN378/$AN$2)</f>
        <v>1194.50527573163</v>
      </c>
      <c r="AP378" s="338" t="n">
        <v>13000</v>
      </c>
      <c r="AQ378" s="338"/>
      <c r="AR378" s="306" t="n">
        <f aca="false">SUM(AP378/$AN$2)</f>
        <v>1725.39650939014</v>
      </c>
      <c r="AS378" s="306" t="n">
        <v>995</v>
      </c>
      <c r="AT378" s="306" t="n">
        <v>995</v>
      </c>
      <c r="AU378" s="306"/>
      <c r="AV378" s="306"/>
      <c r="AW378" s="306" t="n">
        <f aca="false">SUM(AR378+AU378-AV378)</f>
        <v>1725.39650939014</v>
      </c>
      <c r="AX378" s="338"/>
      <c r="AY378" s="338"/>
      <c r="AZ378" s="338" t="n">
        <v>1725.4</v>
      </c>
      <c r="BA378" s="338"/>
      <c r="BB378" s="338"/>
      <c r="BC378" s="338"/>
      <c r="BD378" s="338" t="n">
        <f aca="false">SUM(AX378+AY378+AZ378+BA378+BB378+BC378)</f>
        <v>1725.4</v>
      </c>
      <c r="BE378" s="338" t="n">
        <f aca="false">SUM(AW378-BD378)</f>
        <v>-0.00349060986150107</v>
      </c>
      <c r="BF378" s="338" t="n">
        <f aca="false">SUM(BE378-AW378)</f>
        <v>-1725.4</v>
      </c>
      <c r="BG378" s="338" t="n">
        <v>300</v>
      </c>
      <c r="BH378" s="338" t="n">
        <v>0</v>
      </c>
      <c r="BI378" s="338" t="n">
        <v>4000</v>
      </c>
      <c r="BJ378" s="338" t="n">
        <v>150</v>
      </c>
      <c r="BK378" s="338"/>
      <c r="BL378" s="338"/>
      <c r="BM378" s="307" t="n">
        <f aca="false">SUM(BJ378/BI378*100)</f>
        <v>3.75</v>
      </c>
    </row>
    <row r="379" customFormat="false" ht="12.75" hidden="true" customHeight="false" outlineLevel="0" collapsed="false">
      <c r="A379" s="308" t="s">
        <v>816</v>
      </c>
      <c r="B379" s="309"/>
      <c r="C379" s="309"/>
      <c r="D379" s="309"/>
      <c r="E379" s="309"/>
      <c r="F379" s="309"/>
      <c r="G379" s="309"/>
      <c r="H379" s="309"/>
      <c r="I379" s="310" t="s">
        <v>817</v>
      </c>
      <c r="J379" s="311" t="s">
        <v>818</v>
      </c>
      <c r="K379" s="312" t="n">
        <f aca="false">SUM(K380)</f>
        <v>0</v>
      </c>
      <c r="L379" s="312" t="n">
        <f aca="false">SUM(L380)</f>
        <v>105000</v>
      </c>
      <c r="M379" s="312" t="n">
        <f aca="false">SUM(M380)</f>
        <v>105000</v>
      </c>
      <c r="N379" s="312" t="n">
        <f aca="false">SUM(N380)</f>
        <v>8000</v>
      </c>
      <c r="O379" s="312" t="n">
        <f aca="false">SUM(O380)</f>
        <v>8000</v>
      </c>
      <c r="P379" s="312" t="n">
        <f aca="false">SUM(P380)</f>
        <v>10000</v>
      </c>
      <c r="Q379" s="312" t="n">
        <f aca="false">SUM(Q380)</f>
        <v>10000</v>
      </c>
      <c r="R379" s="312" t="n">
        <f aca="false">SUM(R380)</f>
        <v>1000</v>
      </c>
      <c r="S379" s="312" t="n">
        <f aca="false">SUM(S380)</f>
        <v>10000</v>
      </c>
      <c r="T379" s="312" t="n">
        <f aca="false">SUM(T380)</f>
        <v>3000</v>
      </c>
      <c r="U379" s="312" t="n">
        <f aca="false">SUM(U380)</f>
        <v>0</v>
      </c>
      <c r="V379" s="312" t="n">
        <f aca="false">SUM(V380)</f>
        <v>100</v>
      </c>
      <c r="W379" s="312" t="n">
        <f aca="false">SUM(W380)</f>
        <v>10000</v>
      </c>
      <c r="X379" s="312" t="n">
        <f aca="false">SUM(X380)</f>
        <v>40000</v>
      </c>
      <c r="Y379" s="312" t="n">
        <f aca="false">SUM(Y380)</f>
        <v>30000</v>
      </c>
      <c r="Z379" s="312" t="n">
        <f aca="false">SUM(Z380)</f>
        <v>30000</v>
      </c>
      <c r="AA379" s="312" t="n">
        <f aca="false">SUM(AA380)</f>
        <v>35000</v>
      </c>
      <c r="AB379" s="312" t="n">
        <f aca="false">SUM(AB380)</f>
        <v>18000</v>
      </c>
      <c r="AC379" s="312" t="n">
        <f aca="false">SUM(AC380)</f>
        <v>315000</v>
      </c>
      <c r="AD379" s="312" t="n">
        <f aca="false">SUM(AD380)</f>
        <v>290000</v>
      </c>
      <c r="AE379" s="312" t="n">
        <f aca="false">SUM(AE380)</f>
        <v>0</v>
      </c>
      <c r="AF379" s="312" t="n">
        <f aca="false">SUM(AF380)</f>
        <v>0</v>
      </c>
      <c r="AG379" s="312" t="n">
        <f aca="false">SUM(AG380)</f>
        <v>290000</v>
      </c>
      <c r="AH379" s="312" t="n">
        <f aca="false">SUM(AH380)</f>
        <v>133000</v>
      </c>
      <c r="AI379" s="312" t="n">
        <f aca="false">SUM(AI380)</f>
        <v>555000</v>
      </c>
      <c r="AJ379" s="312" t="n">
        <f aca="false">SUM(AJ380)</f>
        <v>0</v>
      </c>
      <c r="AK379" s="312" t="n">
        <f aca="false">SUM(AK380)</f>
        <v>555000</v>
      </c>
      <c r="AL379" s="312" t="n">
        <f aca="false">SUM(AL380)</f>
        <v>0</v>
      </c>
      <c r="AM379" s="312" t="n">
        <f aca="false">SUM(AM380)</f>
        <v>150000</v>
      </c>
      <c r="AN379" s="312" t="n">
        <f aca="false">SUM(AN380)</f>
        <v>405000</v>
      </c>
      <c r="AO379" s="306" t="n">
        <f aca="false">SUM(AN379/$AN$2)</f>
        <v>53752.7374079235</v>
      </c>
      <c r="AP379" s="312" t="n">
        <f aca="false">SUM(AP380)</f>
        <v>260000</v>
      </c>
      <c r="AQ379" s="312" t="n">
        <f aca="false">SUM(AQ380)</f>
        <v>0</v>
      </c>
      <c r="AR379" s="306" t="n">
        <f aca="false">SUM(AP379/$AN$2)</f>
        <v>34507.9301878028</v>
      </c>
      <c r="AS379" s="306"/>
      <c r="AT379" s="306" t="n">
        <f aca="false">SUM(AT380)</f>
        <v>19054.45</v>
      </c>
      <c r="AU379" s="306" t="n">
        <f aca="false">SUM(AU380)</f>
        <v>0</v>
      </c>
      <c r="AV379" s="306" t="n">
        <f aca="false">SUM(AV380)</f>
        <v>0</v>
      </c>
      <c r="AW379" s="306" t="n">
        <f aca="false">SUM(AR379+AU379-AV379)</f>
        <v>34507.9301878028</v>
      </c>
      <c r="AX379" s="338"/>
      <c r="AY379" s="338"/>
      <c r="AZ379" s="338"/>
      <c r="BA379" s="338"/>
      <c r="BB379" s="338"/>
      <c r="BC379" s="338"/>
      <c r="BD379" s="338" t="n">
        <f aca="false">SUM(AX379+AY379+AZ379+BA379+BB379+BC379)</f>
        <v>0</v>
      </c>
      <c r="BE379" s="338" t="n">
        <f aca="false">SUM(AW379-BD379)</f>
        <v>34507.9301878028</v>
      </c>
      <c r="BF379" s="338" t="n">
        <f aca="false">SUM(BE379-AW379)</f>
        <v>0</v>
      </c>
      <c r="BG379" s="338" t="n">
        <f aca="false">SUM(BG380)</f>
        <v>19754.45</v>
      </c>
      <c r="BH379" s="338" t="n">
        <f aca="false">SUM(BH380)</f>
        <v>18354.45</v>
      </c>
      <c r="BI379" s="338" t="n">
        <f aca="false">SUM(BI380)</f>
        <v>30000</v>
      </c>
      <c r="BJ379" s="338" t="n">
        <f aca="false">SUM(BJ380)</f>
        <v>6480.04</v>
      </c>
      <c r="BK379" s="338" t="n">
        <f aca="false">SUM(BK380)</f>
        <v>30000</v>
      </c>
      <c r="BL379" s="338" t="n">
        <f aca="false">SUM(BL380)</f>
        <v>30000</v>
      </c>
      <c r="BM379" s="307" t="n">
        <f aca="false">SUM(BJ379/BI379*100)</f>
        <v>21.6001333333333</v>
      </c>
    </row>
    <row r="380" customFormat="false" ht="12.75" hidden="true" customHeight="false" outlineLevel="0" collapsed="false">
      <c r="A380" s="333" t="s">
        <v>819</v>
      </c>
      <c r="B380" s="334"/>
      <c r="C380" s="334"/>
      <c r="D380" s="334"/>
      <c r="E380" s="334"/>
      <c r="F380" s="334"/>
      <c r="G380" s="334"/>
      <c r="H380" s="334"/>
      <c r="I380" s="335" t="s">
        <v>533</v>
      </c>
      <c r="J380" s="336" t="s">
        <v>818</v>
      </c>
      <c r="K380" s="337" t="n">
        <f aca="false">SUM(K381)</f>
        <v>0</v>
      </c>
      <c r="L380" s="337" t="n">
        <f aca="false">SUM(L381)</f>
        <v>105000</v>
      </c>
      <c r="M380" s="337" t="n">
        <f aca="false">SUM(M381)</f>
        <v>105000</v>
      </c>
      <c r="N380" s="337" t="n">
        <f aca="false">SUM(N381)</f>
        <v>8000</v>
      </c>
      <c r="O380" s="337" t="n">
        <f aca="false">SUM(O381)</f>
        <v>8000</v>
      </c>
      <c r="P380" s="337" t="n">
        <f aca="false">SUM(P381)</f>
        <v>10000</v>
      </c>
      <c r="Q380" s="337" t="n">
        <f aca="false">SUM(Q381)</f>
        <v>10000</v>
      </c>
      <c r="R380" s="337" t="n">
        <f aca="false">SUM(R381)</f>
        <v>1000</v>
      </c>
      <c r="S380" s="337" t="n">
        <f aca="false">SUM(S381)</f>
        <v>10000</v>
      </c>
      <c r="T380" s="337" t="n">
        <f aca="false">SUM(T381)</f>
        <v>3000</v>
      </c>
      <c r="U380" s="337" t="n">
        <f aca="false">SUM(U381)</f>
        <v>0</v>
      </c>
      <c r="V380" s="337" t="n">
        <f aca="false">SUM(V381)</f>
        <v>100</v>
      </c>
      <c r="W380" s="337" t="n">
        <f aca="false">SUM(W381)</f>
        <v>10000</v>
      </c>
      <c r="X380" s="337" t="n">
        <f aca="false">SUM(X381)</f>
        <v>40000</v>
      </c>
      <c r="Y380" s="337" t="n">
        <f aca="false">SUM(Y381)</f>
        <v>30000</v>
      </c>
      <c r="Z380" s="337" t="n">
        <f aca="false">SUM(Z381)</f>
        <v>30000</v>
      </c>
      <c r="AA380" s="337" t="n">
        <f aca="false">SUM(AA381)</f>
        <v>35000</v>
      </c>
      <c r="AB380" s="337" t="n">
        <f aca="false">SUM(AB381)</f>
        <v>18000</v>
      </c>
      <c r="AC380" s="337" t="n">
        <f aca="false">SUM(AC381)</f>
        <v>315000</v>
      </c>
      <c r="AD380" s="337" t="n">
        <f aca="false">SUM(AD381)</f>
        <v>290000</v>
      </c>
      <c r="AE380" s="337" t="n">
        <f aca="false">SUM(AE381)</f>
        <v>0</v>
      </c>
      <c r="AF380" s="337" t="n">
        <f aca="false">SUM(AF381)</f>
        <v>0</v>
      </c>
      <c r="AG380" s="337" t="n">
        <f aca="false">SUM(AG381)</f>
        <v>290000</v>
      </c>
      <c r="AH380" s="337" t="n">
        <f aca="false">SUM(AH381)</f>
        <v>133000</v>
      </c>
      <c r="AI380" s="337" t="n">
        <f aca="false">SUM(AI381)</f>
        <v>555000</v>
      </c>
      <c r="AJ380" s="337" t="n">
        <f aca="false">SUM(AJ381)</f>
        <v>0</v>
      </c>
      <c r="AK380" s="337" t="n">
        <f aca="false">SUM(AK381)</f>
        <v>555000</v>
      </c>
      <c r="AL380" s="337" t="n">
        <f aca="false">SUM(AL381)</f>
        <v>0</v>
      </c>
      <c r="AM380" s="337" t="n">
        <f aca="false">SUM(AM381)</f>
        <v>150000</v>
      </c>
      <c r="AN380" s="337" t="n">
        <f aca="false">SUM(AN381)</f>
        <v>405000</v>
      </c>
      <c r="AO380" s="306" t="n">
        <f aca="false">SUM(AN380/$AN$2)</f>
        <v>53752.7374079235</v>
      </c>
      <c r="AP380" s="337" t="n">
        <f aca="false">SUM(AP381)</f>
        <v>260000</v>
      </c>
      <c r="AQ380" s="337" t="n">
        <f aca="false">SUM(AQ381)</f>
        <v>0</v>
      </c>
      <c r="AR380" s="306" t="n">
        <f aca="false">SUM(AP380/$AN$2)</f>
        <v>34507.9301878028</v>
      </c>
      <c r="AS380" s="306"/>
      <c r="AT380" s="306" t="n">
        <f aca="false">SUM(AT381)</f>
        <v>19054.45</v>
      </c>
      <c r="AU380" s="306" t="n">
        <f aca="false">SUM(AU381)</f>
        <v>0</v>
      </c>
      <c r="AV380" s="306" t="n">
        <f aca="false">SUM(AV381)</f>
        <v>0</v>
      </c>
      <c r="AW380" s="306" t="n">
        <f aca="false">SUM(AR380+AU380-AV380)</f>
        <v>34507.9301878028</v>
      </c>
      <c r="AX380" s="338"/>
      <c r="AY380" s="338"/>
      <c r="AZ380" s="338"/>
      <c r="BA380" s="338"/>
      <c r="BB380" s="338"/>
      <c r="BC380" s="338"/>
      <c r="BD380" s="338" t="n">
        <f aca="false">SUM(AX380+AY380+AZ380+BA380+BB380+BC380)</f>
        <v>0</v>
      </c>
      <c r="BE380" s="338" t="n">
        <f aca="false">SUM(AW380-BD380)</f>
        <v>34507.9301878028</v>
      </c>
      <c r="BF380" s="338" t="n">
        <f aca="false">SUM(BE380-AW380)</f>
        <v>0</v>
      </c>
      <c r="BG380" s="338" t="n">
        <f aca="false">SUM(BG383)</f>
        <v>19754.45</v>
      </c>
      <c r="BH380" s="338" t="n">
        <f aca="false">SUM(BH383)</f>
        <v>18354.45</v>
      </c>
      <c r="BI380" s="338" t="n">
        <f aca="false">SUM(BI383)</f>
        <v>30000</v>
      </c>
      <c r="BJ380" s="338" t="n">
        <f aca="false">SUM(BJ383)</f>
        <v>6480.04</v>
      </c>
      <c r="BK380" s="338" t="n">
        <f aca="false">SUM(BK383)</f>
        <v>30000</v>
      </c>
      <c r="BL380" s="338" t="n">
        <f aca="false">SUM(BL383)</f>
        <v>30000</v>
      </c>
      <c r="BM380" s="307" t="n">
        <f aca="false">SUM(BJ380/BI380*100)</f>
        <v>21.6001333333333</v>
      </c>
    </row>
    <row r="381" customFormat="false" ht="12.75" hidden="true" customHeight="false" outlineLevel="0" collapsed="false">
      <c r="A381" s="333"/>
      <c r="B381" s="334"/>
      <c r="C381" s="334"/>
      <c r="D381" s="334"/>
      <c r="E381" s="334"/>
      <c r="F381" s="334"/>
      <c r="G381" s="334"/>
      <c r="H381" s="334"/>
      <c r="I381" s="335" t="s">
        <v>820</v>
      </c>
      <c r="J381" s="336"/>
      <c r="K381" s="337" t="n">
        <f aca="false">SUM(K383)</f>
        <v>0</v>
      </c>
      <c r="L381" s="337" t="n">
        <f aca="false">SUM(L383)</f>
        <v>105000</v>
      </c>
      <c r="M381" s="337" t="n">
        <f aca="false">SUM(M383)</f>
        <v>105000</v>
      </c>
      <c r="N381" s="337" t="n">
        <f aca="false">SUM(N383)</f>
        <v>8000</v>
      </c>
      <c r="O381" s="337" t="n">
        <f aca="false">SUM(O383)</f>
        <v>8000</v>
      </c>
      <c r="P381" s="337" t="n">
        <f aca="false">SUM(P383)</f>
        <v>10000</v>
      </c>
      <c r="Q381" s="337" t="n">
        <f aca="false">SUM(Q383)</f>
        <v>10000</v>
      </c>
      <c r="R381" s="337" t="n">
        <f aca="false">SUM(R383)</f>
        <v>1000</v>
      </c>
      <c r="S381" s="337" t="n">
        <f aca="false">SUM(S383)</f>
        <v>10000</v>
      </c>
      <c r="T381" s="337" t="n">
        <f aca="false">SUM(T383)</f>
        <v>3000</v>
      </c>
      <c r="U381" s="337" t="n">
        <f aca="false">SUM(U383)</f>
        <v>0</v>
      </c>
      <c r="V381" s="337" t="n">
        <f aca="false">SUM(V383)</f>
        <v>100</v>
      </c>
      <c r="W381" s="337" t="n">
        <f aca="false">SUM(W383)</f>
        <v>10000</v>
      </c>
      <c r="X381" s="337" t="n">
        <f aca="false">SUM(X383)</f>
        <v>40000</v>
      </c>
      <c r="Y381" s="337" t="n">
        <f aca="false">SUM(Y383)</f>
        <v>30000</v>
      </c>
      <c r="Z381" s="337" t="n">
        <f aca="false">SUM(Z383)</f>
        <v>30000</v>
      </c>
      <c r="AA381" s="337" t="n">
        <f aca="false">SUM(AA383)</f>
        <v>35000</v>
      </c>
      <c r="AB381" s="337" t="n">
        <f aca="false">SUM(AB383)</f>
        <v>18000</v>
      </c>
      <c r="AC381" s="337" t="n">
        <f aca="false">SUM(AC383)</f>
        <v>315000</v>
      </c>
      <c r="AD381" s="337" t="n">
        <f aca="false">SUM(AD383)</f>
        <v>290000</v>
      </c>
      <c r="AE381" s="337" t="n">
        <f aca="false">SUM(AE383)</f>
        <v>0</v>
      </c>
      <c r="AF381" s="337" t="n">
        <f aca="false">SUM(AF383)</f>
        <v>0</v>
      </c>
      <c r="AG381" s="337" t="n">
        <f aca="false">SUM(AG383)</f>
        <v>290000</v>
      </c>
      <c r="AH381" s="337" t="n">
        <f aca="false">SUM(AH383)</f>
        <v>133000</v>
      </c>
      <c r="AI381" s="337" t="n">
        <f aca="false">SUM(AI383)</f>
        <v>555000</v>
      </c>
      <c r="AJ381" s="337" t="n">
        <f aca="false">SUM(AJ383)</f>
        <v>0</v>
      </c>
      <c r="AK381" s="337" t="n">
        <f aca="false">SUM(AK383)</f>
        <v>555000</v>
      </c>
      <c r="AL381" s="337" t="n">
        <f aca="false">SUM(AL383)</f>
        <v>0</v>
      </c>
      <c r="AM381" s="337" t="n">
        <f aca="false">SUM(AM383)</f>
        <v>150000</v>
      </c>
      <c r="AN381" s="337" t="n">
        <f aca="false">SUM(AN383)</f>
        <v>405000</v>
      </c>
      <c r="AO381" s="306" t="n">
        <f aca="false">SUM(AN381/$AN$2)</f>
        <v>53752.7374079235</v>
      </c>
      <c r="AP381" s="337" t="n">
        <f aca="false">SUM(AP383)</f>
        <v>260000</v>
      </c>
      <c r="AQ381" s="337" t="n">
        <f aca="false">SUM(AQ383)</f>
        <v>0</v>
      </c>
      <c r="AR381" s="306" t="n">
        <f aca="false">SUM(AP381/$AN$2)</f>
        <v>34507.9301878028</v>
      </c>
      <c r="AS381" s="306"/>
      <c r="AT381" s="306" t="n">
        <f aca="false">SUM(AT383)</f>
        <v>19054.45</v>
      </c>
      <c r="AU381" s="306" t="n">
        <f aca="false">SUM(AU383)</f>
        <v>0</v>
      </c>
      <c r="AV381" s="306" t="n">
        <f aca="false">SUM(AV383)</f>
        <v>0</v>
      </c>
      <c r="AW381" s="306" t="n">
        <f aca="false">SUM(AR381+AU381-AV381)</f>
        <v>34507.9301878028</v>
      </c>
      <c r="AX381" s="338"/>
      <c r="AY381" s="338"/>
      <c r="AZ381" s="338"/>
      <c r="BA381" s="338"/>
      <c r="BB381" s="338"/>
      <c r="BC381" s="338"/>
      <c r="BD381" s="338" t="n">
        <f aca="false">SUM(AX381+AY381+AZ381+BA381+BB381+BC381)</f>
        <v>0</v>
      </c>
      <c r="BE381" s="338" t="n">
        <f aca="false">SUM(AW381-BD381)</f>
        <v>34507.9301878028</v>
      </c>
      <c r="BF381" s="338" t="n">
        <f aca="false">SUM(BE381-AW381)</f>
        <v>0</v>
      </c>
      <c r="BG381" s="338"/>
      <c r="BH381" s="338" t="n">
        <f aca="false">SUM(BH382)</f>
        <v>30000</v>
      </c>
      <c r="BI381" s="338" t="n">
        <f aca="false">SUM(BI382)</f>
        <v>30000</v>
      </c>
      <c r="BJ381" s="338" t="n">
        <f aca="false">SUM(BJ382)</f>
        <v>6480.04</v>
      </c>
      <c r="BK381" s="338" t="n">
        <f aca="false">SUM(BK382)</f>
        <v>30000</v>
      </c>
      <c r="BL381" s="338" t="n">
        <f aca="false">SUM(BL382)</f>
        <v>30000</v>
      </c>
      <c r="BM381" s="307" t="n">
        <f aca="false">SUM(BJ381/BI381*100)</f>
        <v>21.6001333333333</v>
      </c>
    </row>
    <row r="382" customFormat="false" ht="12.75" hidden="true" customHeight="false" outlineLevel="0" collapsed="false">
      <c r="A382" s="333"/>
      <c r="B382" s="334" t="s">
        <v>554</v>
      </c>
      <c r="C382" s="334"/>
      <c r="D382" s="334"/>
      <c r="E382" s="334"/>
      <c r="F382" s="334"/>
      <c r="G382" s="334"/>
      <c r="H382" s="334"/>
      <c r="I382" s="339" t="s">
        <v>555</v>
      </c>
      <c r="J382" s="336" t="s">
        <v>39</v>
      </c>
      <c r="K382" s="337"/>
      <c r="L382" s="337"/>
      <c r="M382" s="337"/>
      <c r="N382" s="337"/>
      <c r="O382" s="337"/>
      <c r="P382" s="337"/>
      <c r="Q382" s="337"/>
      <c r="R382" s="337"/>
      <c r="S382" s="337"/>
      <c r="T382" s="337"/>
      <c r="U382" s="337"/>
      <c r="V382" s="337"/>
      <c r="W382" s="337"/>
      <c r="X382" s="337"/>
      <c r="Y382" s="337"/>
      <c r="Z382" s="337"/>
      <c r="AA382" s="337"/>
      <c r="AB382" s="337"/>
      <c r="AC382" s="337"/>
      <c r="AD382" s="337"/>
      <c r="AE382" s="337"/>
      <c r="AF382" s="337"/>
      <c r="AG382" s="337"/>
      <c r="AH382" s="337"/>
      <c r="AI382" s="337"/>
      <c r="AJ382" s="337"/>
      <c r="AK382" s="337"/>
      <c r="AL382" s="337"/>
      <c r="AM382" s="337"/>
      <c r="AN382" s="337"/>
      <c r="AO382" s="306" t="n">
        <f aca="false">SUM(AN382/$AN$2)</f>
        <v>0</v>
      </c>
      <c r="AP382" s="337" t="n">
        <v>260000</v>
      </c>
      <c r="AQ382" s="337"/>
      <c r="AR382" s="306" t="n">
        <f aca="false">SUM(AP382/$AN$2)</f>
        <v>34507.9301878028</v>
      </c>
      <c r="AS382" s="306"/>
      <c r="AT382" s="306" t="n">
        <v>260000</v>
      </c>
      <c r="AU382" s="306"/>
      <c r="AV382" s="306"/>
      <c r="AW382" s="306" t="n">
        <f aca="false">SUM(AR382+AU382-AV382)</f>
        <v>34507.9301878028</v>
      </c>
      <c r="AX382" s="338"/>
      <c r="AY382" s="338"/>
      <c r="AZ382" s="338"/>
      <c r="BA382" s="338"/>
      <c r="BB382" s="338"/>
      <c r="BC382" s="338"/>
      <c r="BD382" s="338" t="n">
        <f aca="false">SUM(AX382+AY382+AZ382+BA382+BB382+BC382)</f>
        <v>0</v>
      </c>
      <c r="BE382" s="338" t="n">
        <f aca="false">SUM(AW382-BD382)</f>
        <v>34507.9301878028</v>
      </c>
      <c r="BF382" s="338" t="n">
        <f aca="false">SUM(BE382-AW382)</f>
        <v>0</v>
      </c>
      <c r="BG382" s="338"/>
      <c r="BH382" s="338" t="n">
        <v>30000</v>
      </c>
      <c r="BI382" s="338" t="n">
        <v>30000</v>
      </c>
      <c r="BJ382" s="338" t="n">
        <f aca="false">SUM(BJ383)</f>
        <v>6480.04</v>
      </c>
      <c r="BK382" s="338" t="n">
        <v>30000</v>
      </c>
      <c r="BL382" s="338" t="n">
        <v>30000</v>
      </c>
      <c r="BM382" s="307" t="n">
        <f aca="false">SUM(BJ382/BI382*100)</f>
        <v>21.6001333333333</v>
      </c>
    </row>
    <row r="383" customFormat="false" ht="12.75" hidden="true" customHeight="false" outlineLevel="0" collapsed="false">
      <c r="A383" s="308"/>
      <c r="B383" s="303"/>
      <c r="C383" s="303"/>
      <c r="D383" s="303"/>
      <c r="E383" s="303"/>
      <c r="F383" s="303"/>
      <c r="G383" s="303"/>
      <c r="H383" s="303"/>
      <c r="I383" s="304" t="n">
        <v>3</v>
      </c>
      <c r="J383" s="305" t="s">
        <v>234</v>
      </c>
      <c r="K383" s="306" t="n">
        <f aca="false">SUM(K384)</f>
        <v>0</v>
      </c>
      <c r="L383" s="306" t="n">
        <f aca="false">SUM(L384)</f>
        <v>105000</v>
      </c>
      <c r="M383" s="306" t="n">
        <f aca="false">SUM(M384)</f>
        <v>105000</v>
      </c>
      <c r="N383" s="306" t="n">
        <f aca="false">SUM(N384)</f>
        <v>8000</v>
      </c>
      <c r="O383" s="306" t="n">
        <f aca="false">SUM(O384)</f>
        <v>8000</v>
      </c>
      <c r="P383" s="306" t="n">
        <f aca="false">SUM(P384)</f>
        <v>10000</v>
      </c>
      <c r="Q383" s="306" t="n">
        <f aca="false">SUM(Q384)</f>
        <v>10000</v>
      </c>
      <c r="R383" s="306" t="n">
        <f aca="false">SUM(R384)</f>
        <v>1000</v>
      </c>
      <c r="S383" s="306" t="n">
        <f aca="false">SUM(S384)</f>
        <v>10000</v>
      </c>
      <c r="T383" s="306" t="n">
        <f aca="false">SUM(T384)</f>
        <v>3000</v>
      </c>
      <c r="U383" s="306" t="n">
        <f aca="false">SUM(U384)</f>
        <v>0</v>
      </c>
      <c r="V383" s="306" t="n">
        <f aca="false">SUM(V384)</f>
        <v>100</v>
      </c>
      <c r="W383" s="306" t="n">
        <f aca="false">SUM(W384)</f>
        <v>10000</v>
      </c>
      <c r="X383" s="306" t="n">
        <f aca="false">SUM(X384)</f>
        <v>40000</v>
      </c>
      <c r="Y383" s="306" t="n">
        <f aca="false">SUM(Y384)</f>
        <v>30000</v>
      </c>
      <c r="Z383" s="306" t="n">
        <f aca="false">SUM(Z384)</f>
        <v>30000</v>
      </c>
      <c r="AA383" s="306" t="n">
        <f aca="false">SUM(AA384)</f>
        <v>35000</v>
      </c>
      <c r="AB383" s="306" t="n">
        <f aca="false">SUM(AB384)</f>
        <v>18000</v>
      </c>
      <c r="AC383" s="306" t="n">
        <f aca="false">SUM(AC384)</f>
        <v>315000</v>
      </c>
      <c r="AD383" s="306" t="n">
        <f aca="false">SUM(AD384)</f>
        <v>290000</v>
      </c>
      <c r="AE383" s="306" t="n">
        <f aca="false">SUM(AE384)</f>
        <v>0</v>
      </c>
      <c r="AF383" s="306" t="n">
        <f aca="false">SUM(AF384)</f>
        <v>0</v>
      </c>
      <c r="AG383" s="306" t="n">
        <f aca="false">SUM(AG384)</f>
        <v>290000</v>
      </c>
      <c r="AH383" s="306" t="n">
        <f aca="false">SUM(AH384)</f>
        <v>133000</v>
      </c>
      <c r="AI383" s="306" t="n">
        <f aca="false">SUM(AI384)</f>
        <v>555000</v>
      </c>
      <c r="AJ383" s="306" t="n">
        <f aca="false">SUM(AJ384)</f>
        <v>0</v>
      </c>
      <c r="AK383" s="306" t="n">
        <f aca="false">SUM(AK384+AK389)</f>
        <v>555000</v>
      </c>
      <c r="AL383" s="306" t="n">
        <f aca="false">SUM(AL384+AL389)</f>
        <v>0</v>
      </c>
      <c r="AM383" s="306" t="n">
        <f aca="false">SUM(AM384+AM389)</f>
        <v>150000</v>
      </c>
      <c r="AN383" s="306" t="n">
        <f aca="false">SUM(AN384+AN389)</f>
        <v>405000</v>
      </c>
      <c r="AO383" s="306" t="n">
        <f aca="false">SUM(AN383/$AN$2)</f>
        <v>53752.7374079235</v>
      </c>
      <c r="AP383" s="306" t="n">
        <f aca="false">SUM(AP384+AP389)</f>
        <v>260000</v>
      </c>
      <c r="AQ383" s="306" t="n">
        <f aca="false">SUM(AQ384+AQ389)</f>
        <v>0</v>
      </c>
      <c r="AR383" s="306" t="n">
        <f aca="false">SUM(AP383/$AN$2)</f>
        <v>34507.9301878028</v>
      </c>
      <c r="AS383" s="306"/>
      <c r="AT383" s="306" t="n">
        <f aca="false">SUM(AT384+AT389)</f>
        <v>19054.45</v>
      </c>
      <c r="AU383" s="306" t="n">
        <f aca="false">SUM(AU384+AU389)</f>
        <v>0</v>
      </c>
      <c r="AV383" s="306" t="n">
        <f aca="false">SUM(AV384+AV389)</f>
        <v>0</v>
      </c>
      <c r="AW383" s="306" t="n">
        <f aca="false">SUM(AR383+AU383-AV383)</f>
        <v>34507.9301878028</v>
      </c>
      <c r="AX383" s="338"/>
      <c r="AY383" s="338"/>
      <c r="AZ383" s="338"/>
      <c r="BA383" s="338"/>
      <c r="BB383" s="338"/>
      <c r="BC383" s="338"/>
      <c r="BD383" s="338" t="n">
        <f aca="false">SUM(AX383+AY383+AZ383+BA383+BB383+BC383)</f>
        <v>0</v>
      </c>
      <c r="BE383" s="338" t="n">
        <f aca="false">SUM(AW383-BD383)</f>
        <v>34507.9301878028</v>
      </c>
      <c r="BF383" s="338" t="n">
        <f aca="false">SUM(BE383-AW383)</f>
        <v>0</v>
      </c>
      <c r="BG383" s="338" t="n">
        <f aca="false">SUM(BG384+BG389)</f>
        <v>19754.45</v>
      </c>
      <c r="BH383" s="338" t="n">
        <f aca="false">SUM(BH384+BH389)</f>
        <v>18354.45</v>
      </c>
      <c r="BI383" s="338" t="n">
        <f aca="false">SUM(BI384+BI389)</f>
        <v>30000</v>
      </c>
      <c r="BJ383" s="338" t="n">
        <f aca="false">SUM(BJ384+BJ389)</f>
        <v>6480.04</v>
      </c>
      <c r="BK383" s="338" t="n">
        <f aca="false">SUM(BK384+BK389)</f>
        <v>30000</v>
      </c>
      <c r="BL383" s="338" t="n">
        <f aca="false">SUM(BL384+BL389)</f>
        <v>30000</v>
      </c>
      <c r="BM383" s="307" t="n">
        <f aca="false">SUM(BJ383/BI383*100)</f>
        <v>21.6001333333333</v>
      </c>
    </row>
    <row r="384" customFormat="false" ht="12.75" hidden="true" customHeight="false" outlineLevel="0" collapsed="false">
      <c r="A384" s="308"/>
      <c r="B384" s="303" t="s">
        <v>555</v>
      </c>
      <c r="C384" s="303"/>
      <c r="D384" s="303"/>
      <c r="E384" s="303"/>
      <c r="F384" s="303"/>
      <c r="G384" s="303"/>
      <c r="H384" s="303"/>
      <c r="I384" s="304" t="n">
        <v>37</v>
      </c>
      <c r="J384" s="305" t="s">
        <v>674</v>
      </c>
      <c r="K384" s="306" t="n">
        <f aca="false">SUM(K385)</f>
        <v>0</v>
      </c>
      <c r="L384" s="306" t="n">
        <f aca="false">SUM(L385)</f>
        <v>105000</v>
      </c>
      <c r="M384" s="306" t="n">
        <f aca="false">SUM(M385)</f>
        <v>105000</v>
      </c>
      <c r="N384" s="306" t="n">
        <f aca="false">SUM(N385)</f>
        <v>8000</v>
      </c>
      <c r="O384" s="306" t="n">
        <f aca="false">SUM(O385)</f>
        <v>8000</v>
      </c>
      <c r="P384" s="306" t="n">
        <f aca="false">SUM(P385)</f>
        <v>10000</v>
      </c>
      <c r="Q384" s="306" t="n">
        <f aca="false">SUM(Q385)</f>
        <v>10000</v>
      </c>
      <c r="R384" s="306" t="n">
        <f aca="false">SUM(R385)</f>
        <v>1000</v>
      </c>
      <c r="S384" s="306" t="n">
        <f aca="false">SUM(S385)</f>
        <v>10000</v>
      </c>
      <c r="T384" s="306" t="n">
        <f aca="false">SUM(T385)</f>
        <v>3000</v>
      </c>
      <c r="U384" s="306" t="n">
        <f aca="false">SUM(U385)</f>
        <v>0</v>
      </c>
      <c r="V384" s="306" t="n">
        <f aca="false">SUM(V385)</f>
        <v>100</v>
      </c>
      <c r="W384" s="306" t="n">
        <f aca="false">SUM(W385)</f>
        <v>10000</v>
      </c>
      <c r="X384" s="306" t="n">
        <f aca="false">SUM(X385)</f>
        <v>40000</v>
      </c>
      <c r="Y384" s="306" t="n">
        <f aca="false">SUM(Y385)</f>
        <v>30000</v>
      </c>
      <c r="Z384" s="306" t="n">
        <f aca="false">SUM(Z385)</f>
        <v>30000</v>
      </c>
      <c r="AA384" s="306" t="n">
        <f aca="false">SUM(AA385)</f>
        <v>35000</v>
      </c>
      <c r="AB384" s="306" t="n">
        <f aca="false">SUM(AB385)</f>
        <v>18000</v>
      </c>
      <c r="AC384" s="306" t="n">
        <f aca="false">SUM(AC385)</f>
        <v>315000</v>
      </c>
      <c r="AD384" s="306" t="n">
        <f aca="false">SUM(AD385)</f>
        <v>290000</v>
      </c>
      <c r="AE384" s="306" t="n">
        <f aca="false">SUM(AE385)</f>
        <v>0</v>
      </c>
      <c r="AF384" s="306" t="n">
        <f aca="false">SUM(AF385)</f>
        <v>0</v>
      </c>
      <c r="AG384" s="306" t="n">
        <f aca="false">SUM(AG385)</f>
        <v>290000</v>
      </c>
      <c r="AH384" s="306" t="n">
        <f aca="false">SUM(AH385)</f>
        <v>133000</v>
      </c>
      <c r="AI384" s="306" t="n">
        <f aca="false">SUM(AI385)</f>
        <v>555000</v>
      </c>
      <c r="AJ384" s="306" t="n">
        <f aca="false">SUM(AJ385)</f>
        <v>0</v>
      </c>
      <c r="AK384" s="306" t="n">
        <f aca="false">SUM(AK385)</f>
        <v>305000</v>
      </c>
      <c r="AL384" s="306" t="n">
        <f aca="false">SUM(AL385)</f>
        <v>0</v>
      </c>
      <c r="AM384" s="306" t="n">
        <f aca="false">SUM(AM385)</f>
        <v>150000</v>
      </c>
      <c r="AN384" s="306" t="n">
        <f aca="false">SUM(AN385)</f>
        <v>155000</v>
      </c>
      <c r="AO384" s="306" t="n">
        <f aca="false">SUM(AN384/$AN$2)</f>
        <v>20572.035304267</v>
      </c>
      <c r="AP384" s="306" t="n">
        <f aca="false">SUM(AP385)</f>
        <v>160000</v>
      </c>
      <c r="AQ384" s="306"/>
      <c r="AR384" s="306" t="n">
        <f aca="false">SUM(AP384/$AN$2)</f>
        <v>21235.6493463402</v>
      </c>
      <c r="AS384" s="306"/>
      <c r="AT384" s="306" t="n">
        <f aca="false">SUM(AT385)</f>
        <v>9400</v>
      </c>
      <c r="AU384" s="306" t="n">
        <f aca="false">SUM(AU385)</f>
        <v>0</v>
      </c>
      <c r="AV384" s="306" t="n">
        <f aca="false">SUM(AV385)</f>
        <v>0</v>
      </c>
      <c r="AW384" s="306" t="n">
        <f aca="false">SUM(AR384+AU384-AV384)</f>
        <v>21235.6493463402</v>
      </c>
      <c r="AX384" s="338"/>
      <c r="AY384" s="338"/>
      <c r="AZ384" s="338"/>
      <c r="BA384" s="338"/>
      <c r="BB384" s="338"/>
      <c r="BC384" s="338"/>
      <c r="BD384" s="338" t="n">
        <f aca="false">SUM(AX384+AY384+AZ384+BA384+BB384+BC384)</f>
        <v>0</v>
      </c>
      <c r="BE384" s="338" t="n">
        <f aca="false">SUM(AW384-BD384)</f>
        <v>21235.6493463402</v>
      </c>
      <c r="BF384" s="338" t="n">
        <f aca="false">SUM(BE384-AW384)</f>
        <v>0</v>
      </c>
      <c r="BG384" s="338" t="n">
        <f aca="false">SUM(BG385)</f>
        <v>10100</v>
      </c>
      <c r="BH384" s="338" t="n">
        <f aca="false">SUM(BH385)</f>
        <v>8700</v>
      </c>
      <c r="BI384" s="338" t="n">
        <f aca="false">SUM(BI385)</f>
        <v>20000</v>
      </c>
      <c r="BJ384" s="338" t="n">
        <f aca="false">SUM(BJ385)</f>
        <v>2800</v>
      </c>
      <c r="BK384" s="338" t="n">
        <v>20000</v>
      </c>
      <c r="BL384" s="338" t="n">
        <v>20000</v>
      </c>
      <c r="BM384" s="307" t="n">
        <f aca="false">SUM(BJ384/BI384*100)</f>
        <v>14</v>
      </c>
    </row>
    <row r="385" customFormat="false" ht="12.75" hidden="true" customHeight="false" outlineLevel="0" collapsed="false">
      <c r="A385" s="333"/>
      <c r="B385" s="334"/>
      <c r="C385" s="334"/>
      <c r="D385" s="334"/>
      <c r="E385" s="334"/>
      <c r="F385" s="334"/>
      <c r="G385" s="334"/>
      <c r="H385" s="334"/>
      <c r="I385" s="335" t="n">
        <v>372</v>
      </c>
      <c r="J385" s="336" t="s">
        <v>752</v>
      </c>
      <c r="K385" s="337" t="n">
        <f aca="false">SUM(K386)</f>
        <v>0</v>
      </c>
      <c r="L385" s="337" t="n">
        <f aca="false">SUM(L386)</f>
        <v>105000</v>
      </c>
      <c r="M385" s="337" t="n">
        <f aca="false">SUM(M386)</f>
        <v>105000</v>
      </c>
      <c r="N385" s="337" t="n">
        <f aca="false">SUM(N386)</f>
        <v>8000</v>
      </c>
      <c r="O385" s="337" t="n">
        <f aca="false">SUM(O386)</f>
        <v>8000</v>
      </c>
      <c r="P385" s="337" t="n">
        <f aca="false">SUM(P386)</f>
        <v>10000</v>
      </c>
      <c r="Q385" s="337" t="n">
        <f aca="false">SUM(Q386)</f>
        <v>10000</v>
      </c>
      <c r="R385" s="337" t="n">
        <f aca="false">SUM(R386)</f>
        <v>1000</v>
      </c>
      <c r="S385" s="337" t="n">
        <f aca="false">SUM(S386)</f>
        <v>10000</v>
      </c>
      <c r="T385" s="337" t="n">
        <f aca="false">SUM(T386)</f>
        <v>3000</v>
      </c>
      <c r="U385" s="337" t="n">
        <f aca="false">SUM(U386)</f>
        <v>0</v>
      </c>
      <c r="V385" s="337" t="n">
        <f aca="false">SUM(V386)</f>
        <v>100</v>
      </c>
      <c r="W385" s="337" t="n">
        <f aca="false">SUM(W386)</f>
        <v>10000</v>
      </c>
      <c r="X385" s="337" t="n">
        <f aca="false">SUM(X386)</f>
        <v>40000</v>
      </c>
      <c r="Y385" s="337" t="n">
        <f aca="false">SUM(Y386:Y388)</f>
        <v>30000</v>
      </c>
      <c r="Z385" s="337" t="n">
        <f aca="false">SUM(Z386:Z388)</f>
        <v>30000</v>
      </c>
      <c r="AA385" s="337" t="n">
        <f aca="false">SUM(AA386:AA388)</f>
        <v>35000</v>
      </c>
      <c r="AB385" s="337" t="n">
        <f aca="false">SUM(AB386:AB388)</f>
        <v>18000</v>
      </c>
      <c r="AC385" s="337" t="n">
        <f aca="false">SUM(AC386:AC391)</f>
        <v>315000</v>
      </c>
      <c r="AD385" s="337" t="n">
        <f aca="false">SUM(AD386:AD391)</f>
        <v>290000</v>
      </c>
      <c r="AE385" s="337" t="n">
        <f aca="false">SUM(AE386:AE388)</f>
        <v>0</v>
      </c>
      <c r="AF385" s="337" t="n">
        <f aca="false">SUM(AF386:AF388)</f>
        <v>0</v>
      </c>
      <c r="AG385" s="337" t="n">
        <f aca="false">SUM(AG386:AG391)</f>
        <v>290000</v>
      </c>
      <c r="AH385" s="337" t="n">
        <f aca="false">SUM(AH386:AH391)</f>
        <v>133000</v>
      </c>
      <c r="AI385" s="337" t="n">
        <f aca="false">SUM(AI386:AI391)</f>
        <v>555000</v>
      </c>
      <c r="AJ385" s="337" t="n">
        <f aca="false">SUM(AJ386:AJ391)</f>
        <v>0</v>
      </c>
      <c r="AK385" s="337" t="n">
        <f aca="false">SUM(AK386:AK388)</f>
        <v>305000</v>
      </c>
      <c r="AL385" s="337" t="n">
        <f aca="false">SUM(AL386:AL388)</f>
        <v>0</v>
      </c>
      <c r="AM385" s="337" t="n">
        <f aca="false">SUM(AM386:AM388)</f>
        <v>150000</v>
      </c>
      <c r="AN385" s="337" t="n">
        <f aca="false">SUM(AN386:AN388)</f>
        <v>155000</v>
      </c>
      <c r="AO385" s="306" t="n">
        <f aca="false">SUM(AN385/$AN$2)</f>
        <v>20572.035304267</v>
      </c>
      <c r="AP385" s="337" t="n">
        <f aca="false">SUM(AP386:AP388)</f>
        <v>160000</v>
      </c>
      <c r="AQ385" s="337"/>
      <c r="AR385" s="306" t="n">
        <f aca="false">SUM(AP385/$AN$2)</f>
        <v>21235.6493463402</v>
      </c>
      <c r="AS385" s="306"/>
      <c r="AT385" s="306" t="n">
        <f aca="false">SUM(AT386:AT388)</f>
        <v>9400</v>
      </c>
      <c r="AU385" s="306" t="n">
        <f aca="false">SUM(AU386:AU388)</f>
        <v>0</v>
      </c>
      <c r="AV385" s="306" t="n">
        <f aca="false">SUM(AV386:AV388)</f>
        <v>0</v>
      </c>
      <c r="AW385" s="306" t="n">
        <f aca="false">SUM(AR385+AU385-AV385)</f>
        <v>21235.6493463402</v>
      </c>
      <c r="AX385" s="338"/>
      <c r="AY385" s="338"/>
      <c r="AZ385" s="338"/>
      <c r="BA385" s="338"/>
      <c r="BB385" s="338"/>
      <c r="BC385" s="338"/>
      <c r="BD385" s="338" t="n">
        <f aca="false">SUM(AX385+AY385+AZ385+BA385+BB385+BC385)</f>
        <v>0</v>
      </c>
      <c r="BE385" s="338" t="n">
        <f aca="false">SUM(AW385-BD385)</f>
        <v>21235.6493463402</v>
      </c>
      <c r="BF385" s="338" t="n">
        <f aca="false">SUM(BE385-AW385)</f>
        <v>0</v>
      </c>
      <c r="BG385" s="338" t="n">
        <f aca="false">SUM(BG386:BG388)</f>
        <v>10100</v>
      </c>
      <c r="BH385" s="338" t="n">
        <f aca="false">SUM(BH386:BH388)</f>
        <v>8700</v>
      </c>
      <c r="BI385" s="338" t="n">
        <f aca="false">SUM(BI386:BI388)</f>
        <v>20000</v>
      </c>
      <c r="BJ385" s="338" t="n">
        <f aca="false">SUM(BJ386:BJ388)</f>
        <v>2800</v>
      </c>
      <c r="BK385" s="338"/>
      <c r="BL385" s="338"/>
      <c r="BM385" s="307" t="n">
        <f aca="false">SUM(BJ385/BI385*100)</f>
        <v>14</v>
      </c>
    </row>
    <row r="386" customFormat="false" ht="12.75" hidden="true" customHeight="false" outlineLevel="0" collapsed="false">
      <c r="A386" s="333"/>
      <c r="B386" s="334"/>
      <c r="C386" s="334"/>
      <c r="D386" s="334"/>
      <c r="E386" s="334"/>
      <c r="F386" s="334"/>
      <c r="G386" s="334"/>
      <c r="H386" s="334"/>
      <c r="I386" s="335" t="n">
        <v>37217</v>
      </c>
      <c r="J386" s="336" t="s">
        <v>821</v>
      </c>
      <c r="K386" s="337" t="n">
        <v>0</v>
      </c>
      <c r="L386" s="337" t="n">
        <v>105000</v>
      </c>
      <c r="M386" s="337" t="n">
        <v>105000</v>
      </c>
      <c r="N386" s="337" t="n">
        <v>8000</v>
      </c>
      <c r="O386" s="337" t="n">
        <v>8000</v>
      </c>
      <c r="P386" s="337" t="n">
        <v>10000</v>
      </c>
      <c r="Q386" s="337" t="n">
        <v>10000</v>
      </c>
      <c r="R386" s="337" t="n">
        <v>1000</v>
      </c>
      <c r="S386" s="337" t="n">
        <v>10000</v>
      </c>
      <c r="T386" s="337" t="n">
        <v>3000</v>
      </c>
      <c r="U386" s="337"/>
      <c r="V386" s="306" t="n">
        <f aca="false">S386/P386*100</f>
        <v>100</v>
      </c>
      <c r="W386" s="337" t="n">
        <v>10000</v>
      </c>
      <c r="X386" s="337" t="n">
        <v>40000</v>
      </c>
      <c r="Y386" s="337" t="n">
        <v>30000</v>
      </c>
      <c r="Z386" s="337" t="n">
        <v>30000</v>
      </c>
      <c r="AA386" s="337" t="n">
        <v>35000</v>
      </c>
      <c r="AB386" s="337" t="n">
        <v>18000</v>
      </c>
      <c r="AC386" s="337" t="n">
        <v>35000</v>
      </c>
      <c r="AD386" s="337" t="n">
        <v>35000</v>
      </c>
      <c r="AE386" s="337"/>
      <c r="AF386" s="337"/>
      <c r="AG386" s="340" t="n">
        <f aca="false">SUM(AD386+AE386-AF386)</f>
        <v>35000</v>
      </c>
      <c r="AH386" s="337" t="n">
        <v>8000</v>
      </c>
      <c r="AI386" s="337" t="n">
        <v>30000</v>
      </c>
      <c r="AJ386" s="338" t="n">
        <v>0</v>
      </c>
      <c r="AK386" s="337" t="n">
        <v>30000</v>
      </c>
      <c r="AL386" s="337"/>
      <c r="AM386" s="337"/>
      <c r="AN386" s="338" t="n">
        <f aca="false">SUM(AK386+AL386-AM386)</f>
        <v>30000</v>
      </c>
      <c r="AO386" s="306" t="n">
        <f aca="false">SUM(AN386/$AN$2)</f>
        <v>3981.68425243878</v>
      </c>
      <c r="AP386" s="338" t="n">
        <v>30000</v>
      </c>
      <c r="AQ386" s="338"/>
      <c r="AR386" s="306" t="n">
        <f aca="false">SUM(AP386/$AN$2)</f>
        <v>3981.68425243878</v>
      </c>
      <c r="AS386" s="306" t="n">
        <v>2800</v>
      </c>
      <c r="AT386" s="306" t="n">
        <v>2800</v>
      </c>
      <c r="AU386" s="306"/>
      <c r="AV386" s="306"/>
      <c r="AW386" s="306" t="n">
        <f aca="false">SUM(AR386+AU386-AV386)</f>
        <v>3981.68425243878</v>
      </c>
      <c r="AX386" s="338"/>
      <c r="AY386" s="338"/>
      <c r="AZ386" s="338" t="n">
        <v>3981.68</v>
      </c>
      <c r="BA386" s="338"/>
      <c r="BB386" s="338"/>
      <c r="BC386" s="338"/>
      <c r="BD386" s="338" t="n">
        <f aca="false">SUM(AX386+AY386+AZ386+BA386+BB386+BC386)</f>
        <v>3981.68</v>
      </c>
      <c r="BE386" s="338" t="n">
        <f aca="false">SUM(AW386-BD386)</f>
        <v>0.00425243878135007</v>
      </c>
      <c r="BF386" s="338" t="n">
        <f aca="false">SUM(BE386-AW386)</f>
        <v>-3981.68</v>
      </c>
      <c r="BG386" s="338" t="n">
        <v>3500</v>
      </c>
      <c r="BH386" s="338" t="n">
        <v>2100</v>
      </c>
      <c r="BI386" s="338" t="n">
        <v>5000</v>
      </c>
      <c r="BJ386" s="338" t="n">
        <v>2800</v>
      </c>
      <c r="BK386" s="338"/>
      <c r="BL386" s="338"/>
      <c r="BM386" s="307" t="n">
        <f aca="false">SUM(BJ386/BI386*100)</f>
        <v>56</v>
      </c>
    </row>
    <row r="387" customFormat="false" ht="12.75" hidden="true" customHeight="false" outlineLevel="0" collapsed="false">
      <c r="A387" s="333"/>
      <c r="B387" s="334"/>
      <c r="C387" s="334"/>
      <c r="D387" s="334"/>
      <c r="E387" s="334"/>
      <c r="F387" s="334"/>
      <c r="G387" s="334"/>
      <c r="H387" s="334"/>
      <c r="I387" s="335" t="n">
        <v>37215</v>
      </c>
      <c r="J387" s="336" t="s">
        <v>822</v>
      </c>
      <c r="K387" s="337"/>
      <c r="L387" s="337"/>
      <c r="M387" s="337"/>
      <c r="N387" s="337"/>
      <c r="O387" s="337"/>
      <c r="P387" s="337"/>
      <c r="Q387" s="337"/>
      <c r="R387" s="337"/>
      <c r="S387" s="337"/>
      <c r="T387" s="337"/>
      <c r="U387" s="337"/>
      <c r="V387" s="306"/>
      <c r="W387" s="337"/>
      <c r="X387" s="337"/>
      <c r="Y387" s="337"/>
      <c r="Z387" s="337"/>
      <c r="AA387" s="337"/>
      <c r="AB387" s="337"/>
      <c r="AC387" s="337" t="n">
        <v>30000</v>
      </c>
      <c r="AD387" s="337" t="n">
        <v>30000</v>
      </c>
      <c r="AE387" s="337"/>
      <c r="AF387" s="337"/>
      <c r="AG387" s="340" t="n">
        <f aca="false">SUM(AD387+AE387-AF387)</f>
        <v>30000</v>
      </c>
      <c r="AH387" s="337"/>
      <c r="AI387" s="337" t="n">
        <v>25000</v>
      </c>
      <c r="AJ387" s="338" t="n">
        <v>0</v>
      </c>
      <c r="AK387" s="337" t="n">
        <v>25000</v>
      </c>
      <c r="AL387" s="337"/>
      <c r="AM387" s="337"/>
      <c r="AN387" s="338" t="n">
        <f aca="false">SUM(AK387+AL387-AM387)</f>
        <v>25000</v>
      </c>
      <c r="AO387" s="306" t="n">
        <f aca="false">SUM(AN387/$AN$2)</f>
        <v>3318.07021036565</v>
      </c>
      <c r="AP387" s="338" t="n">
        <v>30000</v>
      </c>
      <c r="AQ387" s="338"/>
      <c r="AR387" s="306" t="n">
        <f aca="false">SUM(AP387/$AN$2)</f>
        <v>3981.68425243878</v>
      </c>
      <c r="AS387" s="306"/>
      <c r="AT387" s="306"/>
      <c r="AU387" s="306"/>
      <c r="AV387" s="306"/>
      <c r="AW387" s="306" t="n">
        <f aca="false">SUM(AR387+AU387-AV387)</f>
        <v>3981.68425243878</v>
      </c>
      <c r="AX387" s="338"/>
      <c r="AY387" s="338"/>
      <c r="AZ387" s="338" t="n">
        <v>3981.63</v>
      </c>
      <c r="BA387" s="338"/>
      <c r="BB387" s="338"/>
      <c r="BC387" s="338"/>
      <c r="BD387" s="338" t="n">
        <f aca="false">SUM(AX387+AY387+AZ387+BA387+BB387+BC387)</f>
        <v>3981.63</v>
      </c>
      <c r="BE387" s="338" t="n">
        <f aca="false">SUM(AW387-BD387)</f>
        <v>0.0542524387810772</v>
      </c>
      <c r="BF387" s="338" t="n">
        <f aca="false">SUM(BE387-AW387)</f>
        <v>-3981.63</v>
      </c>
      <c r="BG387" s="338"/>
      <c r="BH387" s="338" t="n">
        <v>0</v>
      </c>
      <c r="BI387" s="338" t="n">
        <v>5000</v>
      </c>
      <c r="BJ387" s="338" t="n">
        <v>0</v>
      </c>
      <c r="BK387" s="338"/>
      <c r="BL387" s="338"/>
      <c r="BM387" s="307" t="n">
        <f aca="false">SUM(BJ387/BI387*100)</f>
        <v>0</v>
      </c>
    </row>
    <row r="388" customFormat="false" ht="12.75" hidden="true" customHeight="false" outlineLevel="0" collapsed="false">
      <c r="A388" s="333"/>
      <c r="B388" s="334"/>
      <c r="C388" s="334"/>
      <c r="D388" s="334"/>
      <c r="E388" s="334"/>
      <c r="F388" s="334"/>
      <c r="G388" s="334"/>
      <c r="H388" s="334"/>
      <c r="I388" s="335" t="n">
        <v>37216</v>
      </c>
      <c r="J388" s="336" t="s">
        <v>823</v>
      </c>
      <c r="K388" s="337"/>
      <c r="L388" s="337"/>
      <c r="M388" s="337"/>
      <c r="N388" s="337"/>
      <c r="O388" s="337"/>
      <c r="P388" s="337"/>
      <c r="Q388" s="337"/>
      <c r="R388" s="337"/>
      <c r="S388" s="337"/>
      <c r="T388" s="337"/>
      <c r="U388" s="337"/>
      <c r="V388" s="306"/>
      <c r="W388" s="337"/>
      <c r="X388" s="337"/>
      <c r="Y388" s="337"/>
      <c r="Z388" s="337"/>
      <c r="AA388" s="337"/>
      <c r="AB388" s="337"/>
      <c r="AC388" s="337" t="n">
        <v>150000</v>
      </c>
      <c r="AD388" s="337" t="n">
        <v>125000</v>
      </c>
      <c r="AE388" s="337"/>
      <c r="AF388" s="337"/>
      <c r="AG388" s="340" t="n">
        <f aca="false">SUM(AD388+AE388-AF388)</f>
        <v>125000</v>
      </c>
      <c r="AH388" s="337" t="n">
        <v>125000</v>
      </c>
      <c r="AI388" s="337" t="n">
        <v>250000</v>
      </c>
      <c r="AJ388" s="338" t="n">
        <v>0</v>
      </c>
      <c r="AK388" s="337" t="n">
        <v>250000</v>
      </c>
      <c r="AL388" s="337"/>
      <c r="AM388" s="337" t="n">
        <v>150000</v>
      </c>
      <c r="AN388" s="338" t="n">
        <f aca="false">SUM(AK388+AL388-AM388)</f>
        <v>100000</v>
      </c>
      <c r="AO388" s="306" t="n">
        <f aca="false">SUM(AN388/$AN$2)</f>
        <v>13272.2808414626</v>
      </c>
      <c r="AP388" s="338" t="n">
        <v>100000</v>
      </c>
      <c r="AQ388" s="338"/>
      <c r="AR388" s="306" t="n">
        <f aca="false">SUM(AP388/$AN$2)</f>
        <v>13272.2808414626</v>
      </c>
      <c r="AS388" s="306" t="n">
        <v>6600</v>
      </c>
      <c r="AT388" s="306" t="n">
        <v>6600</v>
      </c>
      <c r="AU388" s="306"/>
      <c r="AV388" s="306"/>
      <c r="AW388" s="306" t="n">
        <f aca="false">SUM(AR388+AU388-AV388)</f>
        <v>13272.2808414626</v>
      </c>
      <c r="AX388" s="338"/>
      <c r="AY388" s="338"/>
      <c r="AZ388" s="338" t="n">
        <v>13272.28</v>
      </c>
      <c r="BA388" s="338"/>
      <c r="BB388" s="338"/>
      <c r="BC388" s="338"/>
      <c r="BD388" s="338" t="n">
        <f aca="false">SUM(AX388+AY388+AZ388+BA388+BB388+BC388)</f>
        <v>13272.28</v>
      </c>
      <c r="BE388" s="338" t="n">
        <f aca="false">SUM(AW388-BD388)</f>
        <v>0.000841462604512344</v>
      </c>
      <c r="BF388" s="338" t="n">
        <f aca="false">SUM(BE388-AW388)</f>
        <v>-13272.28</v>
      </c>
      <c r="BG388" s="338" t="n">
        <v>6600</v>
      </c>
      <c r="BH388" s="338" t="n">
        <v>6600</v>
      </c>
      <c r="BI388" s="338" t="n">
        <v>10000</v>
      </c>
      <c r="BJ388" s="338" t="n">
        <v>0</v>
      </c>
      <c r="BK388" s="338"/>
      <c r="BL388" s="338"/>
      <c r="BM388" s="307" t="n">
        <f aca="false">SUM(BJ388/BI388*100)</f>
        <v>0</v>
      </c>
    </row>
    <row r="389" customFormat="false" ht="12.75" hidden="true" customHeight="false" outlineLevel="0" collapsed="false">
      <c r="A389" s="333"/>
      <c r="B389" s="334"/>
      <c r="C389" s="334"/>
      <c r="D389" s="334"/>
      <c r="E389" s="334"/>
      <c r="F389" s="334"/>
      <c r="G389" s="334"/>
      <c r="H389" s="334"/>
      <c r="I389" s="335" t="n">
        <v>38</v>
      </c>
      <c r="J389" s="336" t="s">
        <v>383</v>
      </c>
      <c r="K389" s="337"/>
      <c r="L389" s="337"/>
      <c r="M389" s="337"/>
      <c r="N389" s="337"/>
      <c r="O389" s="337"/>
      <c r="P389" s="337"/>
      <c r="Q389" s="337"/>
      <c r="R389" s="337"/>
      <c r="S389" s="337"/>
      <c r="T389" s="337"/>
      <c r="U389" s="337"/>
      <c r="V389" s="306"/>
      <c r="W389" s="337"/>
      <c r="X389" s="337"/>
      <c r="Y389" s="337"/>
      <c r="Z389" s="337"/>
      <c r="AA389" s="337"/>
      <c r="AB389" s="337"/>
      <c r="AC389" s="337"/>
      <c r="AD389" s="337"/>
      <c r="AE389" s="337"/>
      <c r="AF389" s="337"/>
      <c r="AG389" s="340"/>
      <c r="AH389" s="337"/>
      <c r="AI389" s="337"/>
      <c r="AJ389" s="338"/>
      <c r="AK389" s="337" t="n">
        <f aca="false">SUM(AK390)</f>
        <v>250000</v>
      </c>
      <c r="AL389" s="337" t="n">
        <f aca="false">SUM(AL390)</f>
        <v>0</v>
      </c>
      <c r="AM389" s="337" t="n">
        <f aca="false">SUM(AM390)</f>
        <v>0</v>
      </c>
      <c r="AN389" s="337" t="n">
        <f aca="false">SUM(AN390)</f>
        <v>250000</v>
      </c>
      <c r="AO389" s="306" t="n">
        <f aca="false">SUM(AN389/$AN$2)</f>
        <v>33180.7021036565</v>
      </c>
      <c r="AP389" s="337" t="n">
        <f aca="false">SUM(AP390)</f>
        <v>100000</v>
      </c>
      <c r="AQ389" s="337"/>
      <c r="AR389" s="306" t="n">
        <f aca="false">SUM(AP389/$AN$2)</f>
        <v>13272.2808414626</v>
      </c>
      <c r="AS389" s="306"/>
      <c r="AT389" s="306" t="n">
        <f aca="false">SUM(AT390)</f>
        <v>9654.45</v>
      </c>
      <c r="AU389" s="306" t="n">
        <f aca="false">SUM(AU390)</f>
        <v>0</v>
      </c>
      <c r="AV389" s="306" t="n">
        <f aca="false">SUM(AV390)</f>
        <v>0</v>
      </c>
      <c r="AW389" s="306" t="n">
        <f aca="false">SUM(AR389+AU389-AV389)</f>
        <v>13272.2808414626</v>
      </c>
      <c r="AX389" s="338"/>
      <c r="AY389" s="338"/>
      <c r="AZ389" s="338"/>
      <c r="BA389" s="338"/>
      <c r="BB389" s="338"/>
      <c r="BC389" s="338"/>
      <c r="BD389" s="338" t="n">
        <f aca="false">SUM(AX389+AY389+AZ389+BA389+BB389+BC389)</f>
        <v>0</v>
      </c>
      <c r="BE389" s="338" t="n">
        <f aca="false">SUM(AW389-BD389)</f>
        <v>13272.2808414626</v>
      </c>
      <c r="BF389" s="338" t="n">
        <f aca="false">SUM(BE389-AW389)</f>
        <v>0</v>
      </c>
      <c r="BG389" s="338" t="n">
        <f aca="false">SUM(BG390)</f>
        <v>9654.45</v>
      </c>
      <c r="BH389" s="338" t="n">
        <f aca="false">SUM(BH390)</f>
        <v>9654.45</v>
      </c>
      <c r="BI389" s="338" t="n">
        <f aca="false">SUM(BI390)</f>
        <v>10000</v>
      </c>
      <c r="BJ389" s="338" t="n">
        <f aca="false">SUM(BJ390)</f>
        <v>3680.04</v>
      </c>
      <c r="BK389" s="338" t="n">
        <v>10000</v>
      </c>
      <c r="BL389" s="338" t="n">
        <v>10000</v>
      </c>
      <c r="BM389" s="307" t="n">
        <f aca="false">SUM(BJ389/BI389*100)</f>
        <v>36.8004</v>
      </c>
    </row>
    <row r="390" customFormat="false" ht="12.75" hidden="true" customHeight="false" outlineLevel="0" collapsed="false">
      <c r="A390" s="333"/>
      <c r="B390" s="334"/>
      <c r="C390" s="334"/>
      <c r="D390" s="334"/>
      <c r="E390" s="334"/>
      <c r="F390" s="334"/>
      <c r="G390" s="334"/>
      <c r="H390" s="334"/>
      <c r="I390" s="335" t="n">
        <v>386</v>
      </c>
      <c r="J390" s="336" t="s">
        <v>824</v>
      </c>
      <c r="K390" s="337"/>
      <c r="L390" s="337"/>
      <c r="M390" s="337"/>
      <c r="N390" s="337"/>
      <c r="O390" s="337"/>
      <c r="P390" s="337"/>
      <c r="Q390" s="337"/>
      <c r="R390" s="337"/>
      <c r="S390" s="337"/>
      <c r="T390" s="337"/>
      <c r="U390" s="337"/>
      <c r="V390" s="306"/>
      <c r="W390" s="337"/>
      <c r="X390" s="337"/>
      <c r="Y390" s="337"/>
      <c r="Z390" s="337"/>
      <c r="AA390" s="337"/>
      <c r="AB390" s="337"/>
      <c r="AC390" s="337"/>
      <c r="AD390" s="337"/>
      <c r="AE390" s="337"/>
      <c r="AF390" s="337"/>
      <c r="AG390" s="340"/>
      <c r="AH390" s="337"/>
      <c r="AI390" s="337"/>
      <c r="AJ390" s="338"/>
      <c r="AK390" s="337" t="n">
        <f aca="false">SUM(AK391)</f>
        <v>250000</v>
      </c>
      <c r="AL390" s="337" t="n">
        <f aca="false">SUM(AL391)</f>
        <v>0</v>
      </c>
      <c r="AM390" s="337" t="n">
        <f aca="false">SUM(AM391)</f>
        <v>0</v>
      </c>
      <c r="AN390" s="337" t="n">
        <f aca="false">SUM(AN391)</f>
        <v>250000</v>
      </c>
      <c r="AO390" s="306" t="n">
        <f aca="false">SUM(AN390/$AN$2)</f>
        <v>33180.7021036565</v>
      </c>
      <c r="AP390" s="337" t="n">
        <f aca="false">SUM(AP391)</f>
        <v>100000</v>
      </c>
      <c r="AQ390" s="337"/>
      <c r="AR390" s="306" t="n">
        <f aca="false">SUM(AP390/$AN$2)</f>
        <v>13272.2808414626</v>
      </c>
      <c r="AS390" s="306"/>
      <c r="AT390" s="306" t="n">
        <f aca="false">SUM(AT391)</f>
        <v>9654.45</v>
      </c>
      <c r="AU390" s="306" t="n">
        <f aca="false">SUM(AU391)</f>
        <v>0</v>
      </c>
      <c r="AV390" s="306" t="n">
        <f aca="false">SUM(AV391)</f>
        <v>0</v>
      </c>
      <c r="AW390" s="306" t="n">
        <f aca="false">SUM(AR390+AU390-AV390)</f>
        <v>13272.2808414626</v>
      </c>
      <c r="AX390" s="338"/>
      <c r="AY390" s="338"/>
      <c r="AZ390" s="338"/>
      <c r="BA390" s="338"/>
      <c r="BB390" s="338"/>
      <c r="BC390" s="338"/>
      <c r="BD390" s="338" t="n">
        <f aca="false">SUM(AX390+AY390+AZ390+BA390+BB390+BC390)</f>
        <v>0</v>
      </c>
      <c r="BE390" s="338" t="n">
        <f aca="false">SUM(AW390-BD390)</f>
        <v>13272.2808414626</v>
      </c>
      <c r="BF390" s="338" t="n">
        <f aca="false">SUM(BE390-AW390)</f>
        <v>0</v>
      </c>
      <c r="BG390" s="338" t="n">
        <f aca="false">SUM(BG391)</f>
        <v>9654.45</v>
      </c>
      <c r="BH390" s="338" t="n">
        <f aca="false">SUM(BH391)</f>
        <v>9654.45</v>
      </c>
      <c r="BI390" s="338" t="n">
        <f aca="false">SUM(BI391)</f>
        <v>10000</v>
      </c>
      <c r="BJ390" s="338" t="n">
        <f aca="false">SUM(BJ391)</f>
        <v>3680.04</v>
      </c>
      <c r="BK390" s="338"/>
      <c r="BL390" s="338"/>
      <c r="BM390" s="307" t="n">
        <f aca="false">SUM(BJ390/BI390*100)</f>
        <v>36.8004</v>
      </c>
    </row>
    <row r="391" customFormat="false" ht="12.75" hidden="true" customHeight="false" outlineLevel="0" collapsed="false">
      <c r="A391" s="333"/>
      <c r="B391" s="334"/>
      <c r="C391" s="334"/>
      <c r="D391" s="334"/>
      <c r="E391" s="334"/>
      <c r="F391" s="334"/>
      <c r="G391" s="334"/>
      <c r="H391" s="334"/>
      <c r="I391" s="335" t="n">
        <v>38632</v>
      </c>
      <c r="J391" s="336" t="s">
        <v>825</v>
      </c>
      <c r="K391" s="337"/>
      <c r="L391" s="337"/>
      <c r="M391" s="337"/>
      <c r="N391" s="337"/>
      <c r="O391" s="337"/>
      <c r="P391" s="337"/>
      <c r="Q391" s="337"/>
      <c r="R391" s="337"/>
      <c r="S391" s="337"/>
      <c r="T391" s="337"/>
      <c r="U391" s="337"/>
      <c r="V391" s="306"/>
      <c r="W391" s="337"/>
      <c r="X391" s="337"/>
      <c r="Y391" s="337"/>
      <c r="Z391" s="337"/>
      <c r="AA391" s="337"/>
      <c r="AB391" s="337"/>
      <c r="AC391" s="337" t="n">
        <v>100000</v>
      </c>
      <c r="AD391" s="337" t="n">
        <v>100000</v>
      </c>
      <c r="AE391" s="337"/>
      <c r="AF391" s="337"/>
      <c r="AG391" s="340" t="n">
        <f aca="false">SUM(AD391+AE391-AF391)</f>
        <v>100000</v>
      </c>
      <c r="AH391" s="337"/>
      <c r="AI391" s="337" t="n">
        <v>250000</v>
      </c>
      <c r="AJ391" s="338" t="n">
        <v>0</v>
      </c>
      <c r="AK391" s="337" t="n">
        <v>250000</v>
      </c>
      <c r="AL391" s="337"/>
      <c r="AM391" s="337"/>
      <c r="AN391" s="338" t="n">
        <f aca="false">SUM(AK391+AL391-AM391)</f>
        <v>250000</v>
      </c>
      <c r="AO391" s="306" t="n">
        <f aca="false">SUM(AN391/$AN$2)</f>
        <v>33180.7021036565</v>
      </c>
      <c r="AP391" s="338" t="n">
        <v>100000</v>
      </c>
      <c r="AQ391" s="338"/>
      <c r="AR391" s="306" t="n">
        <f aca="false">SUM(AP391/$AN$2)</f>
        <v>13272.2808414626</v>
      </c>
      <c r="AS391" s="306" t="n">
        <v>9654.45</v>
      </c>
      <c r="AT391" s="306" t="n">
        <v>9654.45</v>
      </c>
      <c r="AU391" s="306"/>
      <c r="AV391" s="306"/>
      <c r="AW391" s="306" t="n">
        <f aca="false">SUM(AR391+AU391-AV391)</f>
        <v>13272.2808414626</v>
      </c>
      <c r="AX391" s="338"/>
      <c r="AY391" s="338"/>
      <c r="AZ391" s="338" t="n">
        <v>13272.28</v>
      </c>
      <c r="BA391" s="338"/>
      <c r="BB391" s="338"/>
      <c r="BC391" s="338"/>
      <c r="BD391" s="338" t="n">
        <f aca="false">SUM(AX391+AY391+AZ391+BA391+BB391+BC391)</f>
        <v>13272.28</v>
      </c>
      <c r="BE391" s="338" t="n">
        <f aca="false">SUM(AW391-BD391)</f>
        <v>0.000841462604512344</v>
      </c>
      <c r="BF391" s="338" t="n">
        <f aca="false">SUM(BE391-AW391)</f>
        <v>-13272.28</v>
      </c>
      <c r="BG391" s="338" t="n">
        <v>9654.45</v>
      </c>
      <c r="BH391" s="338" t="n">
        <v>9654.45</v>
      </c>
      <c r="BI391" s="338" t="n">
        <v>10000</v>
      </c>
      <c r="BJ391" s="338" t="n">
        <v>3680.04</v>
      </c>
      <c r="BK391" s="338"/>
      <c r="BL391" s="338"/>
      <c r="BM391" s="307" t="n">
        <f aca="false">SUM(BJ391/BI391*100)</f>
        <v>36.8004</v>
      </c>
    </row>
    <row r="392" customFormat="false" ht="12.75" hidden="true" customHeight="false" outlineLevel="0" collapsed="false">
      <c r="A392" s="308" t="s">
        <v>826</v>
      </c>
      <c r="B392" s="309"/>
      <c r="C392" s="309"/>
      <c r="D392" s="309"/>
      <c r="E392" s="309"/>
      <c r="F392" s="309"/>
      <c r="G392" s="309"/>
      <c r="H392" s="309"/>
      <c r="I392" s="310" t="s">
        <v>827</v>
      </c>
      <c r="J392" s="311" t="s">
        <v>828</v>
      </c>
      <c r="K392" s="312" t="n">
        <f aca="false">SUM(K393)</f>
        <v>0</v>
      </c>
      <c r="L392" s="312" t="e">
        <f aca="false">SUM(L393+#REF!)</f>
        <v>#REF!</v>
      </c>
      <c r="M392" s="312" t="e">
        <f aca="false">SUM(M393+#REF!)</f>
        <v>#REF!</v>
      </c>
      <c r="N392" s="312" t="e">
        <f aca="false">SUM(N393+#REF!)</f>
        <v>#REF!</v>
      </c>
      <c r="O392" s="312" t="e">
        <f aca="false">SUM(O393+#REF!)</f>
        <v>#REF!</v>
      </c>
      <c r="P392" s="312" t="e">
        <f aca="false">SUM(P393+#REF!)</f>
        <v>#REF!</v>
      </c>
      <c r="Q392" s="312" t="n">
        <f aca="false">SUM(Q393)</f>
        <v>317000</v>
      </c>
      <c r="R392" s="312" t="e">
        <f aca="false">SUM(R393+#REF!)</f>
        <v>#REF!</v>
      </c>
      <c r="S392" s="312" t="e">
        <f aca="false">SUM(S393+#REF!)</f>
        <v>#REF!</v>
      </c>
      <c r="T392" s="312" t="e">
        <f aca="false">SUM(T393+#REF!)</f>
        <v>#REF!</v>
      </c>
      <c r="U392" s="312" t="e">
        <f aca="false">SUM(U393+#REF!)</f>
        <v>#REF!</v>
      </c>
      <c r="V392" s="312" t="e">
        <f aca="false">SUM(V393+#REF!)</f>
        <v>#REF!</v>
      </c>
      <c r="W392" s="312" t="e">
        <f aca="false">SUM(W393+#REF!)</f>
        <v>#REF!</v>
      </c>
      <c r="X392" s="312" t="e">
        <f aca="false">SUM(X393+#REF!)</f>
        <v>#REF!</v>
      </c>
      <c r="Y392" s="312" t="e">
        <f aca="false">SUM(Y393+#REF!)</f>
        <v>#REF!</v>
      </c>
      <c r="Z392" s="312" t="e">
        <f aca="false">SUM(Z393+#REF!)</f>
        <v>#REF!</v>
      </c>
      <c r="AA392" s="312" t="e">
        <f aca="false">SUM(AA393+#REF!)</f>
        <v>#REF!</v>
      </c>
      <c r="AB392" s="312" t="e">
        <f aca="false">SUM(AB393+#REF!)</f>
        <v>#REF!</v>
      </c>
      <c r="AC392" s="312" t="e">
        <f aca="false">SUM(AC393+#REF!)</f>
        <v>#REF!</v>
      </c>
      <c r="AD392" s="312" t="e">
        <f aca="false">SUM(AD393+#REF!)</f>
        <v>#REF!</v>
      </c>
      <c r="AE392" s="312" t="e">
        <f aca="false">SUM(AE393+#REF!)</f>
        <v>#REF!</v>
      </c>
      <c r="AF392" s="312" t="e">
        <f aca="false">SUM(AF393+#REF!)</f>
        <v>#REF!</v>
      </c>
      <c r="AG392" s="312" t="e">
        <f aca="false">SUM(AG393+#REF!)</f>
        <v>#REF!</v>
      </c>
      <c r="AH392" s="312" t="e">
        <f aca="false">SUM(AH393+#REF!)</f>
        <v>#REF!</v>
      </c>
      <c r="AI392" s="312" t="e">
        <f aca="false">SUM(AI393+#REF!)</f>
        <v>#REF!</v>
      </c>
      <c r="AJ392" s="312" t="e">
        <f aca="false">SUM(AJ393+#REF!)</f>
        <v>#REF!</v>
      </c>
      <c r="AK392" s="312" t="e">
        <f aca="false">SUM(AK393+#REF!)</f>
        <v>#REF!</v>
      </c>
      <c r="AL392" s="312" t="e">
        <f aca="false">SUM(AL393+#REF!)</f>
        <v>#REF!</v>
      </c>
      <c r="AM392" s="312" t="e">
        <f aca="false">SUM(AM393+#REF!)</f>
        <v>#REF!</v>
      </c>
      <c r="AN392" s="312" t="e">
        <f aca="false">SUM(AN393+#REF!)</f>
        <v>#REF!</v>
      </c>
      <c r="AO392" s="306" t="n">
        <f aca="false">SUM(AO393)</f>
        <v>130068.352246334</v>
      </c>
      <c r="AP392" s="312" t="e">
        <f aca="false">SUM(AP393+#REF!)</f>
        <v>#REF!</v>
      </c>
      <c r="AQ392" s="312" t="e">
        <f aca="false">SUM(AQ393+#REF!)</f>
        <v>#REF!</v>
      </c>
      <c r="AR392" s="306" t="n">
        <f aca="false">SUM(AR393)</f>
        <v>79633.6850487756</v>
      </c>
      <c r="AS392" s="306"/>
      <c r="AT392" s="306" t="n">
        <f aca="false">SUM(AT393)</f>
        <v>114242.3</v>
      </c>
      <c r="AU392" s="306" t="n">
        <f aca="false">SUM(AU393)</f>
        <v>57250</v>
      </c>
      <c r="AV392" s="306" t="n">
        <f aca="false">SUM(AV393)</f>
        <v>0</v>
      </c>
      <c r="AW392" s="306" t="n">
        <f aca="false">SUM(AW393)</f>
        <v>136883.685048776</v>
      </c>
      <c r="AX392" s="338"/>
      <c r="AY392" s="338"/>
      <c r="AZ392" s="338"/>
      <c r="BA392" s="338"/>
      <c r="BB392" s="338"/>
      <c r="BC392" s="338"/>
      <c r="BD392" s="338" t="n">
        <f aca="false">SUM(AX392+AY392+AZ392+BA392+BB392+BC392)</f>
        <v>0</v>
      </c>
      <c r="BE392" s="338" t="n">
        <f aca="false">SUM(AW392-BD392)</f>
        <v>136883.685048776</v>
      </c>
      <c r="BF392" s="338" t="n">
        <f aca="false">SUM(BE392-AW392)</f>
        <v>0</v>
      </c>
      <c r="BG392" s="338" t="n">
        <f aca="false">SUM(BG393)</f>
        <v>113942.3</v>
      </c>
      <c r="BH392" s="338" t="n">
        <f aca="false">SUM(BH393)</f>
        <v>105150.11</v>
      </c>
      <c r="BI392" s="338" t="n">
        <f aca="false">SUM(BI393)</f>
        <v>340000</v>
      </c>
      <c r="BJ392" s="338" t="n">
        <f aca="false">SUM(BJ393)</f>
        <v>69414.65</v>
      </c>
      <c r="BK392" s="338" t="n">
        <f aca="false">SUM(BK393)</f>
        <v>340000</v>
      </c>
      <c r="BL392" s="338" t="n">
        <f aca="false">SUM(BL393)</f>
        <v>340000</v>
      </c>
      <c r="BM392" s="307" t="n">
        <f aca="false">SUM(BJ392/BI392*100)</f>
        <v>20.4160735294118</v>
      </c>
    </row>
    <row r="393" customFormat="false" ht="12.75" hidden="true" customHeight="false" outlineLevel="0" collapsed="false">
      <c r="A393" s="343" t="s">
        <v>829</v>
      </c>
      <c r="B393" s="334"/>
      <c r="C393" s="334"/>
      <c r="D393" s="334"/>
      <c r="E393" s="334"/>
      <c r="F393" s="334"/>
      <c r="G393" s="334"/>
      <c r="H393" s="334"/>
      <c r="I393" s="335" t="s">
        <v>830</v>
      </c>
      <c r="J393" s="336" t="s">
        <v>553</v>
      </c>
      <c r="K393" s="337" t="n">
        <f aca="false">SUM(K394)</f>
        <v>0</v>
      </c>
      <c r="L393" s="337" t="n">
        <f aca="false">SUM(L394)</f>
        <v>0</v>
      </c>
      <c r="M393" s="337" t="n">
        <f aca="false">SUM(M394)</f>
        <v>0</v>
      </c>
      <c r="N393" s="337" t="n">
        <f aca="false">SUM(N394)</f>
        <v>0</v>
      </c>
      <c r="O393" s="337" t="n">
        <f aca="false">SUM(O394)</f>
        <v>0</v>
      </c>
      <c r="P393" s="337" t="n">
        <f aca="false">SUM(P394)</f>
        <v>0</v>
      </c>
      <c r="Q393" s="337" t="n">
        <v>317000</v>
      </c>
      <c r="R393" s="337" t="e">
        <f aca="false">SUM(R394)</f>
        <v>#REF!</v>
      </c>
      <c r="S393" s="337" t="e">
        <f aca="false">SUM(S394)</f>
        <v>#REF!</v>
      </c>
      <c r="T393" s="337" t="e">
        <f aca="false">SUM(T394)</f>
        <v>#REF!</v>
      </c>
      <c r="U393" s="337" t="e">
        <f aca="false">SUM(U394)</f>
        <v>#REF!</v>
      </c>
      <c r="V393" s="337" t="e">
        <f aca="false">SUM(V394)</f>
        <v>#REF!</v>
      </c>
      <c r="W393" s="337" t="n">
        <f aca="false">SUM(W394)</f>
        <v>0</v>
      </c>
      <c r="X393" s="337" t="e">
        <f aca="false">SUM(X394)</f>
        <v>#REF!</v>
      </c>
      <c r="Y393" s="337" t="n">
        <f aca="false">SUM(Y394)</f>
        <v>1173441.66</v>
      </c>
      <c r="Z393" s="337" t="n">
        <f aca="false">SUM(Z394)</f>
        <v>1223141.66</v>
      </c>
      <c r="AA393" s="337" t="n">
        <f aca="false">SUM(AA394)</f>
        <v>324000</v>
      </c>
      <c r="AB393" s="337" t="n">
        <f aca="false">SUM(AB394)</f>
        <v>815696.4</v>
      </c>
      <c r="AC393" s="337" t="n">
        <f aca="false">SUM(AC394)</f>
        <v>648000</v>
      </c>
      <c r="AD393" s="337" t="n">
        <f aca="false">SUM(AD394)</f>
        <v>961000</v>
      </c>
      <c r="AE393" s="337" t="n">
        <f aca="false">SUM(AE394)</f>
        <v>0</v>
      </c>
      <c r="AF393" s="337" t="n">
        <f aca="false">SUM(AF394)</f>
        <v>0</v>
      </c>
      <c r="AG393" s="337" t="n">
        <f aca="false">SUM(AG394)</f>
        <v>961000</v>
      </c>
      <c r="AH393" s="337" t="n">
        <f aca="false">SUM(AH394)</f>
        <v>554110.41</v>
      </c>
      <c r="AI393" s="337" t="n">
        <f aca="false">SUM(AI394)</f>
        <v>1027800</v>
      </c>
      <c r="AJ393" s="337" t="n">
        <f aca="false">SUM(AJ394)</f>
        <v>593900.29</v>
      </c>
      <c r="AK393" s="337" t="n">
        <f aca="false">SUM(AK394)</f>
        <v>980000</v>
      </c>
      <c r="AL393" s="337" t="n">
        <f aca="false">SUM(AL394)</f>
        <v>0</v>
      </c>
      <c r="AM393" s="337" t="n">
        <f aca="false">SUM(AM394)</f>
        <v>0</v>
      </c>
      <c r="AN393" s="337" t="n">
        <f aca="false">SUM(AN394)</f>
        <v>980000</v>
      </c>
      <c r="AO393" s="306" t="n">
        <f aca="false">SUM(AN393/$AN$2)</f>
        <v>130068.352246334</v>
      </c>
      <c r="AP393" s="337" t="n">
        <f aca="false">SUM(AP394)</f>
        <v>600000</v>
      </c>
      <c r="AQ393" s="337" t="n">
        <f aca="false">SUM(AQ394)</f>
        <v>0</v>
      </c>
      <c r="AR393" s="306" t="n">
        <f aca="false">SUM(AP393/$AN$2)</f>
        <v>79633.6850487756</v>
      </c>
      <c r="AS393" s="306"/>
      <c r="AT393" s="306" t="n">
        <f aca="false">SUM(AT394)</f>
        <v>114242.3</v>
      </c>
      <c r="AU393" s="306" t="n">
        <f aca="false">SUM(AU394)</f>
        <v>57250</v>
      </c>
      <c r="AV393" s="306" t="n">
        <f aca="false">SUM(AV394)</f>
        <v>0</v>
      </c>
      <c r="AW393" s="306" t="n">
        <f aca="false">SUM(AR393+AU393-AV393)</f>
        <v>136883.685048776</v>
      </c>
      <c r="AX393" s="338"/>
      <c r="AY393" s="338"/>
      <c r="AZ393" s="338"/>
      <c r="BA393" s="338"/>
      <c r="BB393" s="338"/>
      <c r="BC393" s="338"/>
      <c r="BD393" s="338" t="n">
        <f aca="false">SUM(AX393+AY393+AZ393+BA393+BB393+BC393)</f>
        <v>0</v>
      </c>
      <c r="BE393" s="338" t="n">
        <f aca="false">SUM(AW393-BD393)</f>
        <v>136883.685048776</v>
      </c>
      <c r="BF393" s="338" t="n">
        <f aca="false">SUM(BE393-AW393)</f>
        <v>0</v>
      </c>
      <c r="BG393" s="338" t="n">
        <f aca="false">SUM(BG396)</f>
        <v>113942.3</v>
      </c>
      <c r="BH393" s="338" t="n">
        <f aca="false">SUM(BH396)</f>
        <v>105150.11</v>
      </c>
      <c r="BI393" s="338" t="n">
        <f aca="false">SUM(BI396)</f>
        <v>340000</v>
      </c>
      <c r="BJ393" s="338" t="n">
        <f aca="false">SUM(BJ396)</f>
        <v>69414.65</v>
      </c>
      <c r="BK393" s="338" t="n">
        <f aca="false">SUM(BK396)</f>
        <v>340000</v>
      </c>
      <c r="BL393" s="338" t="n">
        <f aca="false">SUM(BL396)</f>
        <v>340000</v>
      </c>
      <c r="BM393" s="307" t="n">
        <f aca="false">SUM(BJ393/BI393*100)</f>
        <v>20.4160735294118</v>
      </c>
    </row>
    <row r="394" customFormat="false" ht="12.75" hidden="true" customHeight="false" outlineLevel="0" collapsed="false">
      <c r="A394" s="343"/>
      <c r="B394" s="334"/>
      <c r="C394" s="334"/>
      <c r="D394" s="334"/>
      <c r="E394" s="334"/>
      <c r="F394" s="334"/>
      <c r="G394" s="334"/>
      <c r="H394" s="334"/>
      <c r="I394" s="335" t="s">
        <v>535</v>
      </c>
      <c r="J394" s="336"/>
      <c r="K394" s="334"/>
      <c r="L394" s="334"/>
      <c r="M394" s="334"/>
      <c r="N394" s="334"/>
      <c r="O394" s="334"/>
      <c r="P394" s="335" t="s">
        <v>535</v>
      </c>
      <c r="Q394" s="336"/>
      <c r="R394" s="312" t="e">
        <f aca="false">SUM(#REF!)</f>
        <v>#REF!</v>
      </c>
      <c r="S394" s="312" t="e">
        <f aca="false">SUM(S396)</f>
        <v>#REF!</v>
      </c>
      <c r="T394" s="312" t="e">
        <f aca="false">SUM(T396)</f>
        <v>#REF!</v>
      </c>
      <c r="U394" s="312" t="e">
        <f aca="false">SUM(U396)</f>
        <v>#REF!</v>
      </c>
      <c r="V394" s="312" t="e">
        <f aca="false">SUM(V396)</f>
        <v>#REF!</v>
      </c>
      <c r="W394" s="312" t="n">
        <f aca="false">SUM(W396)</f>
        <v>0</v>
      </c>
      <c r="X394" s="312" t="e">
        <f aca="false">SUM(X396)</f>
        <v>#REF!</v>
      </c>
      <c r="Y394" s="312" t="n">
        <f aca="false">SUM(Y396)</f>
        <v>1173441.66</v>
      </c>
      <c r="Z394" s="312" t="n">
        <f aca="false">SUM(Z396)</f>
        <v>1223141.66</v>
      </c>
      <c r="AA394" s="312" t="n">
        <f aca="false">SUM(AA396)</f>
        <v>324000</v>
      </c>
      <c r="AB394" s="312" t="n">
        <f aca="false">SUM(AB396)</f>
        <v>815696.4</v>
      </c>
      <c r="AC394" s="312" t="n">
        <f aca="false">SUM(AC396)</f>
        <v>648000</v>
      </c>
      <c r="AD394" s="312" t="n">
        <f aca="false">SUM(AD396)</f>
        <v>961000</v>
      </c>
      <c r="AE394" s="312" t="n">
        <f aca="false">SUM(AE396)</f>
        <v>0</v>
      </c>
      <c r="AF394" s="312" t="n">
        <f aca="false">SUM(AF396)</f>
        <v>0</v>
      </c>
      <c r="AG394" s="312" t="n">
        <f aca="false">SUM(AG396)</f>
        <v>961000</v>
      </c>
      <c r="AH394" s="312" t="n">
        <f aca="false">SUM(AH396)</f>
        <v>554110.41</v>
      </c>
      <c r="AI394" s="312" t="n">
        <f aca="false">SUM(AI396)</f>
        <v>1027800</v>
      </c>
      <c r="AJ394" s="312" t="n">
        <f aca="false">SUM(AJ396)</f>
        <v>593900.29</v>
      </c>
      <c r="AK394" s="312" t="n">
        <f aca="false">SUM(AK396)</f>
        <v>980000</v>
      </c>
      <c r="AL394" s="312" t="n">
        <f aca="false">SUM(AL396)</f>
        <v>0</v>
      </c>
      <c r="AM394" s="312" t="n">
        <f aca="false">SUM(AM396)</f>
        <v>0</v>
      </c>
      <c r="AN394" s="312" t="n">
        <f aca="false">SUM(AN396)</f>
        <v>980000</v>
      </c>
      <c r="AO394" s="306" t="n">
        <f aca="false">SUM(AN394/$AN$2)</f>
        <v>130068.352246334</v>
      </c>
      <c r="AP394" s="312" t="n">
        <f aca="false">SUM(AP396)</f>
        <v>600000</v>
      </c>
      <c r="AQ394" s="312" t="n">
        <f aca="false">SUM(AQ396)</f>
        <v>0</v>
      </c>
      <c r="AR394" s="306" t="n">
        <f aca="false">SUM(AP394/$AN$2)</f>
        <v>79633.6850487756</v>
      </c>
      <c r="AS394" s="306"/>
      <c r="AT394" s="306" t="n">
        <f aca="false">SUM(AT396)</f>
        <v>114242.3</v>
      </c>
      <c r="AU394" s="306" t="n">
        <f aca="false">SUM(AU396)</f>
        <v>57250</v>
      </c>
      <c r="AV394" s="306" t="n">
        <f aca="false">SUM(AV396)</f>
        <v>0</v>
      </c>
      <c r="AW394" s="306" t="n">
        <f aca="false">SUM(AR394+AU394-AV394)</f>
        <v>136883.685048776</v>
      </c>
      <c r="AX394" s="338"/>
      <c r="AY394" s="338"/>
      <c r="AZ394" s="338"/>
      <c r="BA394" s="338"/>
      <c r="BB394" s="338"/>
      <c r="BC394" s="338"/>
      <c r="BD394" s="338" t="n">
        <f aca="false">SUM(AX394+AY394+AZ394+BA394+BB394+BC394)</f>
        <v>0</v>
      </c>
      <c r="BE394" s="338" t="n">
        <f aca="false">SUM(AW394-BD394)</f>
        <v>136883.685048776</v>
      </c>
      <c r="BF394" s="338" t="n">
        <f aca="false">SUM(BE394-AW394)</f>
        <v>0</v>
      </c>
      <c r="BG394" s="338"/>
      <c r="BH394" s="338" t="n">
        <f aca="false">SUM(BH396)</f>
        <v>105150.11</v>
      </c>
      <c r="BI394" s="338" t="n">
        <f aca="false">SUM(BI396)</f>
        <v>340000</v>
      </c>
      <c r="BJ394" s="338" t="n">
        <f aca="false">SUM(BJ396)</f>
        <v>69414.65</v>
      </c>
      <c r="BK394" s="338" t="n">
        <f aca="false">SUM(BK395)</f>
        <v>340000</v>
      </c>
      <c r="BL394" s="338" t="n">
        <f aca="false">SUM(BL395)</f>
        <v>340000</v>
      </c>
      <c r="BM394" s="307" t="n">
        <f aca="false">SUM(BJ394/BI394*100)</f>
        <v>20.4160735294118</v>
      </c>
    </row>
    <row r="395" customFormat="false" ht="12.75" hidden="true" customHeight="false" outlineLevel="0" collapsed="false">
      <c r="A395" s="343"/>
      <c r="B395" s="334" t="s">
        <v>554</v>
      </c>
      <c r="C395" s="334"/>
      <c r="D395" s="334"/>
      <c r="E395" s="334"/>
      <c r="F395" s="334"/>
      <c r="G395" s="334"/>
      <c r="H395" s="334"/>
      <c r="I395" s="339" t="s">
        <v>556</v>
      </c>
      <c r="J395" s="336" t="s">
        <v>557</v>
      </c>
      <c r="K395" s="334"/>
      <c r="L395" s="334"/>
      <c r="M395" s="334"/>
      <c r="N395" s="334"/>
      <c r="O395" s="334"/>
      <c r="P395" s="335"/>
      <c r="Q395" s="336"/>
      <c r="R395" s="312"/>
      <c r="S395" s="312"/>
      <c r="T395" s="312"/>
      <c r="U395" s="312"/>
      <c r="V395" s="312"/>
      <c r="W395" s="312"/>
      <c r="X395" s="312"/>
      <c r="Y395" s="312"/>
      <c r="Z395" s="312"/>
      <c r="AA395" s="312"/>
      <c r="AB395" s="312"/>
      <c r="AC395" s="312"/>
      <c r="AD395" s="312"/>
      <c r="AE395" s="312"/>
      <c r="AF395" s="312"/>
      <c r="AG395" s="312"/>
      <c r="AH395" s="312"/>
      <c r="AI395" s="312"/>
      <c r="AJ395" s="312"/>
      <c r="AK395" s="312"/>
      <c r="AL395" s="312"/>
      <c r="AM395" s="312"/>
      <c r="AN395" s="312"/>
      <c r="AO395" s="306" t="n">
        <f aca="false">SUM(AN395/$AN$2)</f>
        <v>0</v>
      </c>
      <c r="AP395" s="312" t="n">
        <v>600000</v>
      </c>
      <c r="AQ395" s="312"/>
      <c r="AR395" s="306" t="n">
        <f aca="false">SUM(AP395/$AN$2)</f>
        <v>79633.6850487756</v>
      </c>
      <c r="AS395" s="306"/>
      <c r="AT395" s="306"/>
      <c r="AU395" s="306"/>
      <c r="AV395" s="306"/>
      <c r="AW395" s="306" t="n">
        <v>136883.69</v>
      </c>
      <c r="AX395" s="338"/>
      <c r="AY395" s="338"/>
      <c r="AZ395" s="338"/>
      <c r="BA395" s="338"/>
      <c r="BB395" s="338"/>
      <c r="BC395" s="338"/>
      <c r="BD395" s="338" t="n">
        <f aca="false">SUM(AX395+AY395+AZ395+BA395+BB395+BC395)</f>
        <v>0</v>
      </c>
      <c r="BE395" s="338" t="n">
        <f aca="false">SUM(AW395-BD395)</f>
        <v>136883.69</v>
      </c>
      <c r="BF395" s="338" t="n">
        <f aca="false">SUM(BE395-AW395)</f>
        <v>0</v>
      </c>
      <c r="BG395" s="338"/>
      <c r="BH395" s="338" t="n">
        <v>340000</v>
      </c>
      <c r="BI395" s="338" t="n">
        <v>340000</v>
      </c>
      <c r="BJ395" s="338" t="n">
        <f aca="false">SUM(BJ394)</f>
        <v>69414.65</v>
      </c>
      <c r="BK395" s="338" t="n">
        <v>340000</v>
      </c>
      <c r="BL395" s="338" t="n">
        <v>340000</v>
      </c>
      <c r="BM395" s="307" t="n">
        <f aca="false">SUM(BJ395/BI395*100)</f>
        <v>20.4160735294118</v>
      </c>
    </row>
    <row r="396" customFormat="false" ht="12.75" hidden="true" customHeight="false" outlineLevel="0" collapsed="false">
      <c r="A396" s="302"/>
      <c r="B396" s="303"/>
      <c r="C396" s="303"/>
      <c r="D396" s="303"/>
      <c r="E396" s="303"/>
      <c r="F396" s="303"/>
      <c r="G396" s="303"/>
      <c r="H396" s="303"/>
      <c r="I396" s="304" t="n">
        <v>3</v>
      </c>
      <c r="J396" s="305" t="s">
        <v>234</v>
      </c>
      <c r="K396" s="303"/>
      <c r="L396" s="303"/>
      <c r="M396" s="303"/>
      <c r="N396" s="303"/>
      <c r="O396" s="303"/>
      <c r="P396" s="304" t="n">
        <v>3</v>
      </c>
      <c r="Q396" s="305" t="s">
        <v>234</v>
      </c>
      <c r="R396" s="312"/>
      <c r="S396" s="306" t="e">
        <f aca="false">SUM(S397)</f>
        <v>#REF!</v>
      </c>
      <c r="T396" s="306" t="e">
        <f aca="false">SUM(T397)</f>
        <v>#REF!</v>
      </c>
      <c r="U396" s="306" t="e">
        <f aca="false">SUM(U397)</f>
        <v>#REF!</v>
      </c>
      <c r="V396" s="306" t="e">
        <f aca="false">SUM(V397)</f>
        <v>#REF!</v>
      </c>
      <c r="W396" s="306" t="n">
        <f aca="false">SUM(W397)</f>
        <v>0</v>
      </c>
      <c r="X396" s="306" t="e">
        <f aca="false">SUM(X397+X404)</f>
        <v>#REF!</v>
      </c>
      <c r="Y396" s="306" t="n">
        <f aca="false">SUM(Y397+Y404)</f>
        <v>1173441.66</v>
      </c>
      <c r="Z396" s="306" t="n">
        <f aca="false">SUM(Z397+Z404)</f>
        <v>1223141.66</v>
      </c>
      <c r="AA396" s="306" t="n">
        <f aca="false">SUM(AA397+AA404)</f>
        <v>324000</v>
      </c>
      <c r="AB396" s="306" t="n">
        <f aca="false">SUM(AB397+AB404)</f>
        <v>815696.4</v>
      </c>
      <c r="AC396" s="306" t="n">
        <f aca="false">SUM(AC397+AC404)</f>
        <v>648000</v>
      </c>
      <c r="AD396" s="306" t="n">
        <f aca="false">SUM(AD397+AD404)</f>
        <v>961000</v>
      </c>
      <c r="AE396" s="306" t="n">
        <f aca="false">SUM(AE397+AE404)</f>
        <v>0</v>
      </c>
      <c r="AF396" s="306" t="n">
        <f aca="false">SUM(AF397+AF404)</f>
        <v>0</v>
      </c>
      <c r="AG396" s="306" t="n">
        <f aca="false">SUM(AG397+AG404)</f>
        <v>961000</v>
      </c>
      <c r="AH396" s="306" t="n">
        <f aca="false">SUM(AH397+AH404)</f>
        <v>554110.41</v>
      </c>
      <c r="AI396" s="306" t="n">
        <f aca="false">SUM(AI397+AI404)</f>
        <v>1027800</v>
      </c>
      <c r="AJ396" s="306" t="n">
        <f aca="false">SUM(AJ397+AJ404)</f>
        <v>593900.29</v>
      </c>
      <c r="AK396" s="306" t="n">
        <f aca="false">SUM(AK397+AK404)</f>
        <v>980000</v>
      </c>
      <c r="AL396" s="306" t="n">
        <f aca="false">SUM(AL397+AL404)</f>
        <v>0</v>
      </c>
      <c r="AM396" s="306" t="n">
        <f aca="false">SUM(AM397+AM404)</f>
        <v>0</v>
      </c>
      <c r="AN396" s="306" t="n">
        <f aca="false">SUM(AN397+AN404)</f>
        <v>980000</v>
      </c>
      <c r="AO396" s="306" t="n">
        <f aca="false">SUM(AN396/$AN$2)</f>
        <v>130068.352246334</v>
      </c>
      <c r="AP396" s="306" t="n">
        <f aca="false">SUM(AP397+AP404)</f>
        <v>600000</v>
      </c>
      <c r="AQ396" s="306" t="n">
        <f aca="false">SUM(AQ397+AQ404)</f>
        <v>0</v>
      </c>
      <c r="AR396" s="306" t="n">
        <f aca="false">SUM(AP396/$AN$2)</f>
        <v>79633.6850487756</v>
      </c>
      <c r="AS396" s="306"/>
      <c r="AT396" s="306" t="n">
        <f aca="false">SUM(AT397+AT404)</f>
        <v>114242.3</v>
      </c>
      <c r="AU396" s="306" t="n">
        <f aca="false">SUM(AU397+AU404)</f>
        <v>57250</v>
      </c>
      <c r="AV396" s="306" t="n">
        <f aca="false">SUM(AV397+AV404)</f>
        <v>0</v>
      </c>
      <c r="AW396" s="306" t="n">
        <f aca="false">SUM(AR396+AU396-AV396)</f>
        <v>136883.685048776</v>
      </c>
      <c r="AX396" s="338"/>
      <c r="AY396" s="338"/>
      <c r="AZ396" s="338"/>
      <c r="BA396" s="338"/>
      <c r="BB396" s="338"/>
      <c r="BC396" s="338"/>
      <c r="BD396" s="338" t="n">
        <f aca="false">SUM(AX396+AY396+AZ396+BA396+BB396+BC396)</f>
        <v>0</v>
      </c>
      <c r="BE396" s="338" t="n">
        <f aca="false">SUM(AW396-BD396)</f>
        <v>136883.685048776</v>
      </c>
      <c r="BF396" s="338" t="n">
        <f aca="false">SUM(BE396-AW396)</f>
        <v>0</v>
      </c>
      <c r="BG396" s="338" t="n">
        <f aca="false">SUM(BG397+BG404)</f>
        <v>113942.3</v>
      </c>
      <c r="BH396" s="338" t="n">
        <f aca="false">SUM(BH397+BH404)</f>
        <v>105150.11</v>
      </c>
      <c r="BI396" s="338" t="n">
        <f aca="false">SUM(BI397+BI404)</f>
        <v>340000</v>
      </c>
      <c r="BJ396" s="338" t="n">
        <f aca="false">SUM(BJ397+BJ404)</f>
        <v>69414.65</v>
      </c>
      <c r="BK396" s="338" t="n">
        <f aca="false">SUM(BK397+BK404)</f>
        <v>340000</v>
      </c>
      <c r="BL396" s="338" t="n">
        <f aca="false">SUM(BL397+BL404)</f>
        <v>340000</v>
      </c>
      <c r="BM396" s="307" t="n">
        <f aca="false">SUM(BJ396/BI396*100)</f>
        <v>20.4160735294118</v>
      </c>
    </row>
    <row r="397" customFormat="false" ht="12.75" hidden="true" customHeight="false" outlineLevel="0" collapsed="false">
      <c r="A397" s="302"/>
      <c r="B397" s="303" t="s">
        <v>555</v>
      </c>
      <c r="C397" s="303"/>
      <c r="D397" s="303"/>
      <c r="E397" s="303"/>
      <c r="F397" s="303"/>
      <c r="G397" s="303"/>
      <c r="H397" s="303"/>
      <c r="I397" s="304" t="n">
        <v>31</v>
      </c>
      <c r="J397" s="305" t="s">
        <v>236</v>
      </c>
      <c r="K397" s="303"/>
      <c r="L397" s="303"/>
      <c r="M397" s="303"/>
      <c r="N397" s="303"/>
      <c r="O397" s="303"/>
      <c r="P397" s="304" t="n">
        <v>31</v>
      </c>
      <c r="Q397" s="305" t="s">
        <v>831</v>
      </c>
      <c r="R397" s="312"/>
      <c r="S397" s="306" t="e">
        <f aca="false">SUM(S398+S402)</f>
        <v>#REF!</v>
      </c>
      <c r="T397" s="306" t="e">
        <f aca="false">SUM(T398+T402)</f>
        <v>#REF!</v>
      </c>
      <c r="U397" s="306" t="e">
        <f aca="false">SUM(U398+U402)</f>
        <v>#REF!</v>
      </c>
      <c r="V397" s="306" t="e">
        <f aca="false">SUM(V398+V402)</f>
        <v>#REF!</v>
      </c>
      <c r="W397" s="306" t="n">
        <f aca="false">SUM(W398+W402)</f>
        <v>0</v>
      </c>
      <c r="X397" s="306" t="e">
        <f aca="false">SUM(X398+X402+#REF!)</f>
        <v>#REF!</v>
      </c>
      <c r="Y397" s="306" t="n">
        <f aca="false">SUM(Y398+Y402)</f>
        <v>905441.66</v>
      </c>
      <c r="Z397" s="306" t="n">
        <f aca="false">SUM(Z398+Z402)</f>
        <v>905441.66</v>
      </c>
      <c r="AA397" s="306" t="n">
        <f aca="false">SUM(AA398+AA402)</f>
        <v>206500</v>
      </c>
      <c r="AB397" s="306" t="n">
        <f aca="false">SUM(AB398+AB402)</f>
        <v>743375.5</v>
      </c>
      <c r="AC397" s="306" t="n">
        <f aca="false">SUM(AC398+AC402)</f>
        <v>413000</v>
      </c>
      <c r="AD397" s="306" t="n">
        <f aca="false">SUM(AD398+AD402)</f>
        <v>721000</v>
      </c>
      <c r="AE397" s="306" t="n">
        <f aca="false">SUM(AE398+AE402)</f>
        <v>0</v>
      </c>
      <c r="AF397" s="306" t="n">
        <f aca="false">SUM(AF398+AF402)</f>
        <v>0</v>
      </c>
      <c r="AG397" s="306" t="n">
        <f aca="false">SUM(AG398+AG402)</f>
        <v>721000</v>
      </c>
      <c r="AH397" s="306" t="n">
        <f aca="false">SUM(AH398+AH402)</f>
        <v>459991.9</v>
      </c>
      <c r="AI397" s="306" t="n">
        <f aca="false">SUM(AI398+AI402+AI400)</f>
        <v>858000</v>
      </c>
      <c r="AJ397" s="306" t="n">
        <f aca="false">SUM(AJ398+AJ402+AJ400)</f>
        <v>562659.07</v>
      </c>
      <c r="AK397" s="306" t="n">
        <f aca="false">SUM(AK398+AK402+AK400)</f>
        <v>858000</v>
      </c>
      <c r="AL397" s="306" t="n">
        <f aca="false">SUM(AL398+AL402+AL400)</f>
        <v>0</v>
      </c>
      <c r="AM397" s="306" t="n">
        <f aca="false">SUM(AM398+AM402+AM400)</f>
        <v>0</v>
      </c>
      <c r="AN397" s="306" t="n">
        <f aca="false">SUM(AN398+AN402+AN400)</f>
        <v>858000</v>
      </c>
      <c r="AO397" s="306" t="n">
        <f aca="false">SUM(AN397/$AN$2)</f>
        <v>113876.169619749</v>
      </c>
      <c r="AP397" s="306" t="n">
        <f aca="false">SUM(AP398+AP402+AP400)</f>
        <v>508000</v>
      </c>
      <c r="AQ397" s="306"/>
      <c r="AR397" s="306" t="n">
        <f aca="false">SUM(AP397/$AN$2)</f>
        <v>67423.18667463</v>
      </c>
      <c r="AS397" s="306"/>
      <c r="AT397" s="306" t="n">
        <f aca="false">SUM(AT398+AT402+AT400)</f>
        <v>107222.86</v>
      </c>
      <c r="AU397" s="306" t="n">
        <f aca="false">SUM(AU398+AU402+AU400)</f>
        <v>50000</v>
      </c>
      <c r="AV397" s="306" t="n">
        <f aca="false">SUM(AV398+AV402+AV400)</f>
        <v>0</v>
      </c>
      <c r="AW397" s="306" t="n">
        <f aca="false">SUM(AW398+AW402+AW400)</f>
        <v>117423.18667463</v>
      </c>
      <c r="AX397" s="338"/>
      <c r="AY397" s="338"/>
      <c r="AZ397" s="338"/>
      <c r="BA397" s="338"/>
      <c r="BB397" s="338"/>
      <c r="BC397" s="338"/>
      <c r="BD397" s="338" t="n">
        <f aca="false">SUM(AX397+AY397+AZ397+BA397+BB397+BC397)</f>
        <v>0</v>
      </c>
      <c r="BE397" s="338" t="n">
        <f aca="false">SUM(AW397-BD397)</f>
        <v>117423.18667463</v>
      </c>
      <c r="BF397" s="338" t="n">
        <f aca="false">SUM(BE397-AW397)</f>
        <v>0</v>
      </c>
      <c r="BG397" s="338" t="n">
        <f aca="false">SUM(BG398+BG402)</f>
        <v>107222.86</v>
      </c>
      <c r="BH397" s="338" t="n">
        <f aca="false">SUM(BH398+BH402)</f>
        <v>98130.67</v>
      </c>
      <c r="BI397" s="338" t="n">
        <f aca="false">SUM(BI398+BI402)</f>
        <v>233000</v>
      </c>
      <c r="BJ397" s="338" t="n">
        <f aca="false">SUM(BJ398+BJ402+BJ400)</f>
        <v>58225.4</v>
      </c>
      <c r="BK397" s="338" t="n">
        <v>233000</v>
      </c>
      <c r="BL397" s="338" t="n">
        <v>233000</v>
      </c>
      <c r="BM397" s="307" t="n">
        <f aca="false">SUM(BJ397/BI397*100)</f>
        <v>24.9894420600858</v>
      </c>
    </row>
    <row r="398" customFormat="false" ht="12.75" hidden="true" customHeight="false" outlineLevel="0" collapsed="false">
      <c r="A398" s="343"/>
      <c r="B398" s="334" t="s">
        <v>832</v>
      </c>
      <c r="C398" s="334"/>
      <c r="D398" s="334"/>
      <c r="E398" s="334"/>
      <c r="F398" s="334"/>
      <c r="G398" s="334"/>
      <c r="H398" s="334"/>
      <c r="I398" s="335" t="n">
        <v>311</v>
      </c>
      <c r="J398" s="336" t="s">
        <v>563</v>
      </c>
      <c r="K398" s="334"/>
      <c r="L398" s="334"/>
      <c r="M398" s="334"/>
      <c r="N398" s="334"/>
      <c r="O398" s="334"/>
      <c r="P398" s="335" t="n">
        <v>311</v>
      </c>
      <c r="Q398" s="336" t="s">
        <v>563</v>
      </c>
      <c r="R398" s="312"/>
      <c r="S398" s="337" t="e">
        <f aca="false">SUM(#REF!)</f>
        <v>#REF!</v>
      </c>
      <c r="T398" s="337" t="e">
        <f aca="false">SUM(#REF!)</f>
        <v>#REF!</v>
      </c>
      <c r="U398" s="337" t="e">
        <f aca="false">SUM(#REF!)</f>
        <v>#REF!</v>
      </c>
      <c r="V398" s="337" t="e">
        <f aca="false">SUM(#REF!)</f>
        <v>#REF!</v>
      </c>
      <c r="W398" s="337" t="n">
        <v>0</v>
      </c>
      <c r="X398" s="337" t="n">
        <v>670000</v>
      </c>
      <c r="Y398" s="337" t="n">
        <f aca="false">SUM(Y399)</f>
        <v>783080.3</v>
      </c>
      <c r="Z398" s="337" t="n">
        <f aca="false">SUM(Z399)</f>
        <v>783080.3</v>
      </c>
      <c r="AA398" s="337" t="n">
        <f aca="false">SUM(AA399)</f>
        <v>182500</v>
      </c>
      <c r="AB398" s="337" t="n">
        <f aca="false">SUM(AB399)</f>
        <v>687632.27</v>
      </c>
      <c r="AC398" s="337" t="n">
        <f aca="false">SUM(AC399)</f>
        <v>365000</v>
      </c>
      <c r="AD398" s="337" t="n">
        <f aca="false">SUM(AD399)</f>
        <v>665000</v>
      </c>
      <c r="AE398" s="337" t="n">
        <f aca="false">SUM(AE399)</f>
        <v>0</v>
      </c>
      <c r="AF398" s="337" t="n">
        <f aca="false">SUM(AF399)</f>
        <v>0</v>
      </c>
      <c r="AG398" s="337" t="n">
        <f aca="false">SUM(AG399)</f>
        <v>665000</v>
      </c>
      <c r="AH398" s="337" t="n">
        <f aca="false">SUM(AH399)</f>
        <v>394588.01</v>
      </c>
      <c r="AI398" s="337" t="n">
        <f aca="false">SUM(AI399)</f>
        <v>720000</v>
      </c>
      <c r="AJ398" s="337" t="n">
        <f aca="false">SUM(AJ399)</f>
        <v>482969.21</v>
      </c>
      <c r="AK398" s="337" t="n">
        <f aca="false">SUM(AK399)</f>
        <v>720000</v>
      </c>
      <c r="AL398" s="337" t="n">
        <f aca="false">SUM(AL399)</f>
        <v>0</v>
      </c>
      <c r="AM398" s="337" t="n">
        <f aca="false">SUM(AM399)</f>
        <v>0</v>
      </c>
      <c r="AN398" s="337" t="n">
        <f aca="false">SUM(AN399)</f>
        <v>720000</v>
      </c>
      <c r="AO398" s="306" t="n">
        <f aca="false">SUM(AN398/$AN$2)</f>
        <v>95560.4220585308</v>
      </c>
      <c r="AP398" s="337" t="n">
        <f aca="false">SUM(AP399)</f>
        <v>450000</v>
      </c>
      <c r="AQ398" s="337"/>
      <c r="AR398" s="306" t="n">
        <f aca="false">SUM(AP398/$AN$2)</f>
        <v>59725.2637865817</v>
      </c>
      <c r="AS398" s="306"/>
      <c r="AT398" s="306" t="n">
        <f aca="false">SUM(AT399)</f>
        <v>92036.85</v>
      </c>
      <c r="AU398" s="306" t="n">
        <f aca="false">SUM(AU399)</f>
        <v>40000</v>
      </c>
      <c r="AV398" s="306" t="n">
        <f aca="false">SUM(AV399)</f>
        <v>0</v>
      </c>
      <c r="AW398" s="306" t="n">
        <f aca="false">SUM(AR398+AU398-AV398)</f>
        <v>99725.2637865817</v>
      </c>
      <c r="AX398" s="338"/>
      <c r="AY398" s="338"/>
      <c r="AZ398" s="338"/>
      <c r="BA398" s="338"/>
      <c r="BB398" s="338"/>
      <c r="BC398" s="338"/>
      <c r="BD398" s="338" t="n">
        <f aca="false">SUM(AX398+AY398+AZ398+BA398+BB398+BC398)</f>
        <v>0</v>
      </c>
      <c r="BE398" s="338" t="n">
        <f aca="false">SUM(AW398-BD398)</f>
        <v>99725.2637865817</v>
      </c>
      <c r="BF398" s="338" t="n">
        <f aca="false">SUM(BE398-AW398)</f>
        <v>0</v>
      </c>
      <c r="BG398" s="338" t="n">
        <f aca="false">SUM(BG399)</f>
        <v>92036.85</v>
      </c>
      <c r="BH398" s="338" t="n">
        <f aca="false">SUM(BH399)</f>
        <v>90629.16</v>
      </c>
      <c r="BI398" s="338" t="n">
        <f aca="false">SUM(BI399)</f>
        <v>200000</v>
      </c>
      <c r="BJ398" s="338" t="n">
        <f aca="false">SUM(BJ399)</f>
        <v>49463.87</v>
      </c>
      <c r="BK398" s="338"/>
      <c r="BL398" s="338"/>
      <c r="BM398" s="307" t="n">
        <f aca="false">SUM(BJ398/BI398*100)</f>
        <v>24.731935</v>
      </c>
    </row>
    <row r="399" customFormat="false" ht="12.75" hidden="true" customHeight="false" outlineLevel="0" collapsed="false">
      <c r="A399" s="343"/>
      <c r="B399" s="334"/>
      <c r="C399" s="334"/>
      <c r="D399" s="334"/>
      <c r="E399" s="334"/>
      <c r="F399" s="334"/>
      <c r="G399" s="334"/>
      <c r="H399" s="334"/>
      <c r="I399" s="335" t="n">
        <v>31111</v>
      </c>
      <c r="J399" s="336" t="s">
        <v>833</v>
      </c>
      <c r="K399" s="334"/>
      <c r="L399" s="334"/>
      <c r="M399" s="334"/>
      <c r="N399" s="334"/>
      <c r="O399" s="334"/>
      <c r="P399" s="335"/>
      <c r="Q399" s="336"/>
      <c r="R399" s="312"/>
      <c r="S399" s="337"/>
      <c r="T399" s="337"/>
      <c r="U399" s="337"/>
      <c r="V399" s="337"/>
      <c r="W399" s="337"/>
      <c r="X399" s="337"/>
      <c r="Y399" s="337" t="n">
        <v>783080.3</v>
      </c>
      <c r="Z399" s="337" t="n">
        <v>783080.3</v>
      </c>
      <c r="AA399" s="337" t="n">
        <v>182500</v>
      </c>
      <c r="AB399" s="337" t="n">
        <v>687632.27</v>
      </c>
      <c r="AC399" s="337" t="n">
        <v>365000</v>
      </c>
      <c r="AD399" s="337" t="n">
        <v>665000</v>
      </c>
      <c r="AE399" s="337"/>
      <c r="AF399" s="337"/>
      <c r="AG399" s="340" t="n">
        <f aca="false">SUM(AD399+AE399-AF399)</f>
        <v>665000</v>
      </c>
      <c r="AH399" s="337" t="n">
        <v>394588.01</v>
      </c>
      <c r="AI399" s="337" t="n">
        <v>720000</v>
      </c>
      <c r="AJ399" s="338" t="n">
        <v>482969.21</v>
      </c>
      <c r="AK399" s="337" t="n">
        <v>720000</v>
      </c>
      <c r="AL399" s="337"/>
      <c r="AM399" s="337"/>
      <c r="AN399" s="338" t="n">
        <f aca="false">SUM(AK399+AL399-AM399)</f>
        <v>720000</v>
      </c>
      <c r="AO399" s="306" t="n">
        <f aca="false">SUM(AN399/$AN$2)</f>
        <v>95560.4220585308</v>
      </c>
      <c r="AP399" s="338" t="n">
        <v>450000</v>
      </c>
      <c r="AQ399" s="338"/>
      <c r="AR399" s="306" t="n">
        <f aca="false">SUM(AP399/$AN$2)</f>
        <v>59725.2637865817</v>
      </c>
      <c r="AS399" s="306" t="n">
        <v>92036.85</v>
      </c>
      <c r="AT399" s="306" t="n">
        <v>92036.85</v>
      </c>
      <c r="AU399" s="306" t="n">
        <v>40000</v>
      </c>
      <c r="AV399" s="306"/>
      <c r="AW399" s="306" t="n">
        <f aca="false">SUM(AR399+AU399-AV399)</f>
        <v>99725.2637865817</v>
      </c>
      <c r="AX399" s="338"/>
      <c r="AY399" s="338"/>
      <c r="AZ399" s="338" t="n">
        <v>99725.26</v>
      </c>
      <c r="BA399" s="338"/>
      <c r="BB399" s="338"/>
      <c r="BC399" s="338"/>
      <c r="BD399" s="338" t="n">
        <f aca="false">SUM(AX399+AY399+AZ399+BA399+BB399+BC399)</f>
        <v>99725.26</v>
      </c>
      <c r="BE399" s="338" t="n">
        <f aca="false">SUM(AW399-BD399)</f>
        <v>0.003786581728491</v>
      </c>
      <c r="BF399" s="338" t="n">
        <f aca="false">SUM(BE399-AW399)</f>
        <v>-99725.26</v>
      </c>
      <c r="BG399" s="338" t="n">
        <v>92036.85</v>
      </c>
      <c r="BH399" s="338" t="n">
        <v>90629.16</v>
      </c>
      <c r="BI399" s="338" t="n">
        <v>200000</v>
      </c>
      <c r="BJ399" s="338" t="n">
        <v>49463.87</v>
      </c>
      <c r="BK399" s="338"/>
      <c r="BL399" s="338"/>
      <c r="BM399" s="307" t="n">
        <f aca="false">SUM(BJ399/BI399*100)</f>
        <v>24.731935</v>
      </c>
    </row>
    <row r="400" customFormat="false" ht="12.75" hidden="true" customHeight="false" outlineLevel="0" collapsed="false">
      <c r="A400" s="343"/>
      <c r="B400" s="334"/>
      <c r="C400" s="334"/>
      <c r="D400" s="334"/>
      <c r="E400" s="334"/>
      <c r="F400" s="334"/>
      <c r="G400" s="334"/>
      <c r="H400" s="334"/>
      <c r="I400" s="335" t="n">
        <v>312</v>
      </c>
      <c r="J400" s="336" t="s">
        <v>246</v>
      </c>
      <c r="K400" s="334"/>
      <c r="L400" s="334"/>
      <c r="M400" s="334"/>
      <c r="N400" s="334"/>
      <c r="O400" s="334"/>
      <c r="P400" s="335"/>
      <c r="Q400" s="336"/>
      <c r="R400" s="312"/>
      <c r="S400" s="337"/>
      <c r="T400" s="337"/>
      <c r="U400" s="337"/>
      <c r="V400" s="337"/>
      <c r="W400" s="337"/>
      <c r="X400" s="337"/>
      <c r="Y400" s="337"/>
      <c r="Z400" s="337"/>
      <c r="AA400" s="337"/>
      <c r="AB400" s="337"/>
      <c r="AC400" s="337" t="n">
        <f aca="false">SUM(AC401:AC401)</f>
        <v>0</v>
      </c>
      <c r="AD400" s="337" t="n">
        <f aca="false">SUM(AD401:AD401)</f>
        <v>6000</v>
      </c>
      <c r="AE400" s="337" t="n">
        <f aca="false">SUM(AE401:AE401)</f>
        <v>0</v>
      </c>
      <c r="AF400" s="337" t="n">
        <f aca="false">SUM(AF401:AF401)</f>
        <v>0</v>
      </c>
      <c r="AG400" s="337" t="n">
        <f aca="false">SUM(AG401:AG401)</f>
        <v>6000</v>
      </c>
      <c r="AH400" s="337" t="n">
        <f aca="false">SUM(AH401:AH401)</f>
        <v>0</v>
      </c>
      <c r="AI400" s="337" t="n">
        <f aca="false">SUM(AI401:AI401)</f>
        <v>18000</v>
      </c>
      <c r="AJ400" s="337" t="n">
        <f aca="false">SUM(AJ401:AJ401)</f>
        <v>0</v>
      </c>
      <c r="AK400" s="337" t="n">
        <f aca="false">SUM(AK401:AK401)</f>
        <v>18000</v>
      </c>
      <c r="AL400" s="337" t="n">
        <f aca="false">SUM(AL401:AL401)</f>
        <v>0</v>
      </c>
      <c r="AM400" s="337" t="n">
        <f aca="false">SUM(AM401:AM401)</f>
        <v>0</v>
      </c>
      <c r="AN400" s="337" t="n">
        <f aca="false">SUM(AN401:AN401)</f>
        <v>18000</v>
      </c>
      <c r="AO400" s="306" t="n">
        <f aca="false">SUM(AN400/$AN$2)</f>
        <v>2389.01055146327</v>
      </c>
      <c r="AP400" s="337" t="n">
        <f aca="false">SUM(AP401:AP401)</f>
        <v>1500</v>
      </c>
      <c r="AQ400" s="337"/>
      <c r="AR400" s="306" t="n">
        <f aca="false">SUM(AP400/$AN$2)</f>
        <v>199.084212621939</v>
      </c>
      <c r="AS400" s="306"/>
      <c r="AT400" s="306" t="n">
        <f aca="false">SUM(AT401:AT401)</f>
        <v>0</v>
      </c>
      <c r="AU400" s="306" t="n">
        <f aca="false">SUM(AU401:AU401)</f>
        <v>0</v>
      </c>
      <c r="AV400" s="306" t="n">
        <f aca="false">SUM(AV401:AV401)</f>
        <v>0</v>
      </c>
      <c r="AW400" s="306" t="n">
        <f aca="false">SUM(AR400+AU400-AV400)</f>
        <v>199.084212621939</v>
      </c>
      <c r="AX400" s="338"/>
      <c r="AY400" s="338"/>
      <c r="AZ400" s="338"/>
      <c r="BA400" s="338"/>
      <c r="BB400" s="338"/>
      <c r="BC400" s="338"/>
      <c r="BD400" s="338" t="n">
        <f aca="false">SUM(AX400+AY400+AZ400+BA400+BB400+BC400)</f>
        <v>0</v>
      </c>
      <c r="BE400" s="338" t="n">
        <f aca="false">SUM(AW400-BD400)</f>
        <v>199.084212621939</v>
      </c>
      <c r="BF400" s="338" t="n">
        <f aca="false">SUM(BE400-AW400)</f>
        <v>0</v>
      </c>
      <c r="BG400" s="338"/>
      <c r="BH400" s="338" t="n">
        <v>0</v>
      </c>
      <c r="BI400" s="338" t="n">
        <v>0</v>
      </c>
      <c r="BJ400" s="338" t="n">
        <f aca="false">SUM(BJ401)</f>
        <v>600</v>
      </c>
      <c r="BK400" s="338"/>
      <c r="BL400" s="338"/>
      <c r="BM400" s="307" t="n">
        <v>0</v>
      </c>
    </row>
    <row r="401" customFormat="false" ht="12.75" hidden="true" customHeight="false" outlineLevel="0" collapsed="false">
      <c r="A401" s="343"/>
      <c r="B401" s="334"/>
      <c r="C401" s="334"/>
      <c r="D401" s="334"/>
      <c r="E401" s="334"/>
      <c r="F401" s="334"/>
      <c r="G401" s="334"/>
      <c r="H401" s="334"/>
      <c r="I401" s="335" t="n">
        <v>31216</v>
      </c>
      <c r="J401" s="336" t="s">
        <v>566</v>
      </c>
      <c r="K401" s="334"/>
      <c r="L401" s="334"/>
      <c r="M401" s="334"/>
      <c r="N401" s="334"/>
      <c r="O401" s="334"/>
      <c r="P401" s="335"/>
      <c r="Q401" s="336"/>
      <c r="R401" s="312"/>
      <c r="S401" s="337"/>
      <c r="T401" s="337"/>
      <c r="U401" s="337"/>
      <c r="V401" s="337"/>
      <c r="W401" s="337"/>
      <c r="X401" s="337"/>
      <c r="Y401" s="337"/>
      <c r="Z401" s="337"/>
      <c r="AA401" s="337"/>
      <c r="AB401" s="337"/>
      <c r="AC401" s="337"/>
      <c r="AD401" s="337" t="n">
        <v>6000</v>
      </c>
      <c r="AE401" s="337"/>
      <c r="AF401" s="337"/>
      <c r="AG401" s="340" t="n">
        <f aca="false">SUM(AD401+AE401-AF401)</f>
        <v>6000</v>
      </c>
      <c r="AH401" s="337"/>
      <c r="AI401" s="337" t="n">
        <v>18000</v>
      </c>
      <c r="AJ401" s="338" t="n">
        <v>0</v>
      </c>
      <c r="AK401" s="337" t="n">
        <v>18000</v>
      </c>
      <c r="AL401" s="337"/>
      <c r="AM401" s="337"/>
      <c r="AN401" s="338" t="n">
        <f aca="false">SUM(AK401+AL401-AM401)</f>
        <v>18000</v>
      </c>
      <c r="AO401" s="306" t="n">
        <f aca="false">SUM(AN401/$AN$2)</f>
        <v>2389.01055146327</v>
      </c>
      <c r="AP401" s="338" t="n">
        <v>1500</v>
      </c>
      <c r="AQ401" s="338"/>
      <c r="AR401" s="306" t="n">
        <f aca="false">SUM(AP401/$AN$2)</f>
        <v>199.084212621939</v>
      </c>
      <c r="AS401" s="306"/>
      <c r="AT401" s="306"/>
      <c r="AU401" s="306"/>
      <c r="AV401" s="306"/>
      <c r="AW401" s="306" t="n">
        <f aca="false">SUM(AR401+AU401-AV401)</f>
        <v>199.084212621939</v>
      </c>
      <c r="AX401" s="338"/>
      <c r="AY401" s="338"/>
      <c r="AZ401" s="338" t="n">
        <v>199.08</v>
      </c>
      <c r="BA401" s="338"/>
      <c r="BB401" s="338"/>
      <c r="BC401" s="338"/>
      <c r="BD401" s="338" t="n">
        <f aca="false">SUM(AX401+AY401+AZ401+BA401+BB401+BC401)</f>
        <v>199.08</v>
      </c>
      <c r="BE401" s="338" t="n">
        <f aca="false">SUM(AW401-BD401)</f>
        <v>0.00421262193904681</v>
      </c>
      <c r="BF401" s="338" t="n">
        <f aca="false">SUM(BE401-AW401)</f>
        <v>-199.08</v>
      </c>
      <c r="BG401" s="338"/>
      <c r="BH401" s="338" t="n">
        <v>0</v>
      </c>
      <c r="BI401" s="338" t="n">
        <v>0</v>
      </c>
      <c r="BJ401" s="338" t="n">
        <v>600</v>
      </c>
      <c r="BK401" s="338"/>
      <c r="BL401" s="338"/>
      <c r="BM401" s="307" t="n">
        <v>0</v>
      </c>
    </row>
    <row r="402" customFormat="false" ht="12.75" hidden="true" customHeight="false" outlineLevel="0" collapsed="false">
      <c r="A402" s="343"/>
      <c r="B402" s="334"/>
      <c r="C402" s="334"/>
      <c r="D402" s="334"/>
      <c r="E402" s="334"/>
      <c r="F402" s="334"/>
      <c r="G402" s="334"/>
      <c r="H402" s="334"/>
      <c r="I402" s="335" t="n">
        <v>313</v>
      </c>
      <c r="J402" s="336" t="s">
        <v>249</v>
      </c>
      <c r="K402" s="334"/>
      <c r="L402" s="334"/>
      <c r="M402" s="334"/>
      <c r="N402" s="334"/>
      <c r="O402" s="334"/>
      <c r="P402" s="335" t="n">
        <v>313</v>
      </c>
      <c r="Q402" s="336" t="s">
        <v>249</v>
      </c>
      <c r="R402" s="312"/>
      <c r="S402" s="337" t="n">
        <f aca="false">SUM(S403:S403)</f>
        <v>0</v>
      </c>
      <c r="T402" s="337" t="n">
        <f aca="false">SUM(T403:T403)</f>
        <v>97602.36</v>
      </c>
      <c r="U402" s="337" t="n">
        <f aca="false">SUM(U403:U403)</f>
        <v>97602.36</v>
      </c>
      <c r="V402" s="337" t="n">
        <f aca="false">SUM(V403:V403)</f>
        <v>0</v>
      </c>
      <c r="W402" s="337" t="n">
        <f aca="false">SUM(W403:W403)</f>
        <v>0</v>
      </c>
      <c r="X402" s="337" t="n">
        <f aca="false">SUM(X403:X403)</f>
        <v>101000</v>
      </c>
      <c r="Y402" s="337" t="n">
        <f aca="false">SUM(Y403:Y403)</f>
        <v>122361.36</v>
      </c>
      <c r="Z402" s="337" t="n">
        <f aca="false">SUM(Z403:Z403)</f>
        <v>122361.36</v>
      </c>
      <c r="AA402" s="337" t="n">
        <f aca="false">SUM(AA403:AA403)</f>
        <v>24000</v>
      </c>
      <c r="AB402" s="337" t="n">
        <f aca="false">SUM(AB403:AB403)</f>
        <v>55743.23</v>
      </c>
      <c r="AC402" s="337" t="n">
        <f aca="false">SUM(AC403:AC403)</f>
        <v>48000</v>
      </c>
      <c r="AD402" s="337" t="n">
        <f aca="false">SUM(AD403:AD403)</f>
        <v>56000</v>
      </c>
      <c r="AE402" s="337" t="n">
        <f aca="false">SUM(AE403:AE403)</f>
        <v>0</v>
      </c>
      <c r="AF402" s="337" t="n">
        <f aca="false">SUM(AF403:AF403)</f>
        <v>0</v>
      </c>
      <c r="AG402" s="337" t="n">
        <f aca="false">SUM(AG403:AG403)</f>
        <v>56000</v>
      </c>
      <c r="AH402" s="337" t="n">
        <f aca="false">SUM(AH403:AH403)</f>
        <v>65403.89</v>
      </c>
      <c r="AI402" s="337" t="n">
        <f aca="false">SUM(AI403:AI403)</f>
        <v>120000</v>
      </c>
      <c r="AJ402" s="337" t="n">
        <f aca="false">SUM(AJ403:AJ403)</f>
        <v>79689.86</v>
      </c>
      <c r="AK402" s="337" t="n">
        <f aca="false">SUM(AK403:AK403)</f>
        <v>120000</v>
      </c>
      <c r="AL402" s="337" t="n">
        <f aca="false">SUM(AL403:AL403)</f>
        <v>0</v>
      </c>
      <c r="AM402" s="337" t="n">
        <f aca="false">SUM(AM403:AM403)</f>
        <v>0</v>
      </c>
      <c r="AN402" s="337" t="n">
        <f aca="false">SUM(AN403:AN403)</f>
        <v>120000</v>
      </c>
      <c r="AO402" s="306" t="n">
        <f aca="false">SUM(AN402/$AN$2)</f>
        <v>15926.7370097551</v>
      </c>
      <c r="AP402" s="337" t="n">
        <f aca="false">SUM(AP403:AP403)</f>
        <v>56500</v>
      </c>
      <c r="AQ402" s="337"/>
      <c r="AR402" s="306" t="n">
        <f aca="false">SUM(AP402/$AN$2)</f>
        <v>7498.83867542637</v>
      </c>
      <c r="AS402" s="306"/>
      <c r="AT402" s="306" t="n">
        <f aca="false">SUM(AT403:AT403)</f>
        <v>15186.01</v>
      </c>
      <c r="AU402" s="306" t="n">
        <f aca="false">SUM(AU403:AU403)</f>
        <v>10000</v>
      </c>
      <c r="AV402" s="306" t="n">
        <f aca="false">SUM(AV403:AV403)</f>
        <v>0</v>
      </c>
      <c r="AW402" s="306" t="n">
        <f aca="false">SUM(AR402+AU402-AV402)</f>
        <v>17498.8386754264</v>
      </c>
      <c r="AX402" s="338"/>
      <c r="AY402" s="338"/>
      <c r="AZ402" s="338"/>
      <c r="BA402" s="338"/>
      <c r="BB402" s="338"/>
      <c r="BC402" s="338"/>
      <c r="BD402" s="338" t="n">
        <f aca="false">SUM(AX402+AY402+AZ402+BA402+BB402+BC402)</f>
        <v>0</v>
      </c>
      <c r="BE402" s="338" t="n">
        <f aca="false">SUM(AW402-BD402)</f>
        <v>17498.8386754264</v>
      </c>
      <c r="BF402" s="338" t="n">
        <f aca="false">SUM(BE402-AW402)</f>
        <v>0</v>
      </c>
      <c r="BG402" s="338" t="n">
        <f aca="false">SUM(BG403)</f>
        <v>15186.01</v>
      </c>
      <c r="BH402" s="338" t="n">
        <f aca="false">SUM(BH403)</f>
        <v>7501.51</v>
      </c>
      <c r="BI402" s="338" t="n">
        <f aca="false">SUM(BI403)</f>
        <v>33000</v>
      </c>
      <c r="BJ402" s="338" t="n">
        <f aca="false">SUM(BJ403)</f>
        <v>8161.53</v>
      </c>
      <c r="BK402" s="338"/>
      <c r="BL402" s="338"/>
      <c r="BM402" s="307" t="n">
        <f aca="false">SUM(BJ402/BI402*100)</f>
        <v>24.7319090909091</v>
      </c>
    </row>
    <row r="403" customFormat="false" ht="12.75" hidden="true" customHeight="false" outlineLevel="0" collapsed="false">
      <c r="A403" s="343"/>
      <c r="B403" s="334"/>
      <c r="C403" s="334"/>
      <c r="D403" s="334"/>
      <c r="E403" s="334"/>
      <c r="F403" s="334"/>
      <c r="G403" s="334"/>
      <c r="H403" s="334"/>
      <c r="I403" s="335" t="n">
        <v>31321</v>
      </c>
      <c r="J403" s="336" t="s">
        <v>569</v>
      </c>
      <c r="K403" s="334"/>
      <c r="L403" s="334"/>
      <c r="M403" s="334"/>
      <c r="N403" s="334"/>
      <c r="O403" s="334"/>
      <c r="P403" s="335" t="n">
        <v>3132</v>
      </c>
      <c r="Q403" s="336" t="s">
        <v>569</v>
      </c>
      <c r="R403" s="312"/>
      <c r="S403" s="337" t="n">
        <v>0</v>
      </c>
      <c r="T403" s="337" t="n">
        <v>97602.36</v>
      </c>
      <c r="U403" s="337" t="n">
        <v>97602.36</v>
      </c>
      <c r="V403" s="337"/>
      <c r="W403" s="337" t="n">
        <v>0</v>
      </c>
      <c r="X403" s="337" t="n">
        <v>101000</v>
      </c>
      <c r="Y403" s="337" t="n">
        <v>122361.36</v>
      </c>
      <c r="Z403" s="337" t="n">
        <v>122361.36</v>
      </c>
      <c r="AA403" s="337" t="n">
        <v>24000</v>
      </c>
      <c r="AB403" s="337" t="n">
        <v>55743.23</v>
      </c>
      <c r="AC403" s="337" t="n">
        <v>48000</v>
      </c>
      <c r="AD403" s="337" t="n">
        <v>56000</v>
      </c>
      <c r="AE403" s="337"/>
      <c r="AF403" s="337"/>
      <c r="AG403" s="340" t="n">
        <f aca="false">SUM(AD403+AE403-AF403)</f>
        <v>56000</v>
      </c>
      <c r="AH403" s="337" t="n">
        <v>65403.89</v>
      </c>
      <c r="AI403" s="337" t="n">
        <v>120000</v>
      </c>
      <c r="AJ403" s="338" t="n">
        <v>79689.86</v>
      </c>
      <c r="AK403" s="337" t="n">
        <v>120000</v>
      </c>
      <c r="AL403" s="337"/>
      <c r="AM403" s="337"/>
      <c r="AN403" s="338" t="n">
        <f aca="false">SUM(AK403+AL403-AM403)</f>
        <v>120000</v>
      </c>
      <c r="AO403" s="306" t="n">
        <f aca="false">SUM(AN403/$AN$2)</f>
        <v>15926.7370097551</v>
      </c>
      <c r="AP403" s="338" t="n">
        <v>56500</v>
      </c>
      <c r="AQ403" s="338"/>
      <c r="AR403" s="306" t="n">
        <f aca="false">SUM(AP403/$AN$2)</f>
        <v>7498.83867542637</v>
      </c>
      <c r="AS403" s="306" t="n">
        <v>15186.01</v>
      </c>
      <c r="AT403" s="306" t="n">
        <v>15186.01</v>
      </c>
      <c r="AU403" s="306" t="n">
        <v>10000</v>
      </c>
      <c r="AV403" s="306"/>
      <c r="AW403" s="306" t="n">
        <f aca="false">SUM(AR403+AU403-AV403)</f>
        <v>17498.8386754264</v>
      </c>
      <c r="AX403" s="338"/>
      <c r="AY403" s="338"/>
      <c r="AZ403" s="338" t="n">
        <v>17498.84</v>
      </c>
      <c r="BA403" s="338"/>
      <c r="BB403" s="338"/>
      <c r="BC403" s="338"/>
      <c r="BD403" s="338" t="n">
        <f aca="false">SUM(AX403+AY403+AZ403+BA403+BB403+BC403)</f>
        <v>17498.84</v>
      </c>
      <c r="BE403" s="338" t="n">
        <f aca="false">SUM(AW403-BD403)</f>
        <v>-0.00132457362997229</v>
      </c>
      <c r="BF403" s="338" t="n">
        <f aca="false">SUM(BE403-AW403)</f>
        <v>-17498.84</v>
      </c>
      <c r="BG403" s="338" t="n">
        <v>15186.01</v>
      </c>
      <c r="BH403" s="338" t="n">
        <v>7501.51</v>
      </c>
      <c r="BI403" s="338" t="n">
        <v>33000</v>
      </c>
      <c r="BJ403" s="338" t="n">
        <v>8161.53</v>
      </c>
      <c r="BK403" s="338"/>
      <c r="BL403" s="338"/>
      <c r="BM403" s="307" t="n">
        <f aca="false">SUM(BJ403/BI403*100)</f>
        <v>24.7319090909091</v>
      </c>
    </row>
    <row r="404" customFormat="false" ht="12.75" hidden="true" customHeight="false" outlineLevel="0" collapsed="false">
      <c r="A404" s="308"/>
      <c r="B404" s="303" t="s">
        <v>555</v>
      </c>
      <c r="C404" s="303"/>
      <c r="D404" s="303"/>
      <c r="E404" s="303"/>
      <c r="F404" s="303"/>
      <c r="G404" s="303"/>
      <c r="H404" s="303"/>
      <c r="I404" s="304" t="n">
        <v>32</v>
      </c>
      <c r="J404" s="305" t="s">
        <v>257</v>
      </c>
      <c r="K404" s="306" t="n">
        <f aca="false">SUM(K405+K411+K423+K427)</f>
        <v>10000</v>
      </c>
      <c r="L404" s="306" t="n">
        <f aca="false">SUM(L405+L411+L423+L427)</f>
        <v>35000</v>
      </c>
      <c r="M404" s="306" t="n">
        <f aca="false">SUM(M405+M411+M423+M427)</f>
        <v>25000</v>
      </c>
      <c r="N404" s="306" t="n">
        <f aca="false">SUM(N405+N411+N423+N427)</f>
        <v>0</v>
      </c>
      <c r="O404" s="306" t="n">
        <f aca="false">SUM(O405+O411+O423+O427)</f>
        <v>0</v>
      </c>
      <c r="P404" s="306" t="n">
        <f aca="false">SUM(P405+P411+P423+P427)</f>
        <v>42000</v>
      </c>
      <c r="Q404" s="306" t="n">
        <f aca="false">SUM(Q405+Q411+Q423+Q427)</f>
        <v>36000</v>
      </c>
      <c r="R404" s="306" t="n">
        <v>815000</v>
      </c>
      <c r="S404" s="306" t="e">
        <f aca="false">SUM(S405+S410+S413)</f>
        <v>#REF!</v>
      </c>
      <c r="T404" s="306" t="e">
        <f aca="false">SUM(T405+T410+T413)</f>
        <v>#REF!</v>
      </c>
      <c r="U404" s="306" t="n">
        <f aca="false">SUM(U405+U410+U413)</f>
        <v>525680</v>
      </c>
      <c r="V404" s="306" t="n">
        <f aca="false">SUM(V405+V410+V413)</f>
        <v>0</v>
      </c>
      <c r="W404" s="306" t="e">
        <f aca="false">SUM(W405+W410+W413)</f>
        <v>#REF!</v>
      </c>
      <c r="X404" s="306" t="n">
        <f aca="false">SUM(X405+X410+X413+X416)</f>
        <v>105000</v>
      </c>
      <c r="Y404" s="306" t="n">
        <f aca="false">SUM(Y405+Y410+Y413+Y416)</f>
        <v>268000</v>
      </c>
      <c r="Z404" s="306" t="n">
        <f aca="false">SUM(Z405+Z410+Z413+Z416)</f>
        <v>317700</v>
      </c>
      <c r="AA404" s="306" t="n">
        <f aca="false">AA405+AA410+AA413+AA416</f>
        <v>117500</v>
      </c>
      <c r="AB404" s="306" t="n">
        <f aca="false">AB405+AB410+AB413+AB416</f>
        <v>72320.9</v>
      </c>
      <c r="AC404" s="306" t="n">
        <f aca="false">AC405+AC410+AC413+AC416</f>
        <v>235000</v>
      </c>
      <c r="AD404" s="306" t="n">
        <f aca="false">AD405+AD410+AD413+AD416</f>
        <v>240000</v>
      </c>
      <c r="AE404" s="306" t="n">
        <f aca="false">AE405+AE410+AE413+AE416</f>
        <v>0</v>
      </c>
      <c r="AF404" s="306" t="n">
        <f aca="false">AF405+AF410+AF413+AF416</f>
        <v>0</v>
      </c>
      <c r="AG404" s="306" t="n">
        <f aca="false">AG405+AG410+AG413+AG416</f>
        <v>240000</v>
      </c>
      <c r="AH404" s="306" t="n">
        <f aca="false">AH405+AH410+AH413+AH416</f>
        <v>94118.51</v>
      </c>
      <c r="AI404" s="306" t="n">
        <f aca="false">AI405+AI410+AI413+AI416</f>
        <v>169800</v>
      </c>
      <c r="AJ404" s="306" t="n">
        <f aca="false">AJ405+AJ410+AJ413+AJ416</f>
        <v>31241.22</v>
      </c>
      <c r="AK404" s="306" t="n">
        <f aca="false">AK405+AK410+AK413+AK416</f>
        <v>122000</v>
      </c>
      <c r="AL404" s="306" t="n">
        <f aca="false">AL405+AL410+AL413+AL416</f>
        <v>0</v>
      </c>
      <c r="AM404" s="306" t="n">
        <f aca="false">AM405+AM410+AM413+AM416</f>
        <v>0</v>
      </c>
      <c r="AN404" s="306" t="n">
        <f aca="false">AN405+AN410+AN413+AN416</f>
        <v>122000</v>
      </c>
      <c r="AO404" s="306" t="n">
        <f aca="false">SUM(AN404/$AN$2)</f>
        <v>16192.1826265844</v>
      </c>
      <c r="AP404" s="306" t="n">
        <f aca="false">AP405+AP410+AP413+AP416</f>
        <v>92000</v>
      </c>
      <c r="AQ404" s="306"/>
      <c r="AR404" s="306" t="n">
        <f aca="false">SUM(AR416)</f>
        <v>12210.51</v>
      </c>
      <c r="AS404" s="306"/>
      <c r="AT404" s="306" t="n">
        <f aca="false">AT405+AT410+AT413+AT416</f>
        <v>7019.44</v>
      </c>
      <c r="AU404" s="306" t="n">
        <f aca="false">AU405+AU410+AU413+AU416</f>
        <v>7250</v>
      </c>
      <c r="AV404" s="306" t="n">
        <f aca="false">AV405+AV410+AV413+AV416</f>
        <v>0</v>
      </c>
      <c r="AW404" s="306" t="n">
        <f aca="false">AW405+AW410+AW413+AW416</f>
        <v>19460.51</v>
      </c>
      <c r="AX404" s="338"/>
      <c r="AY404" s="338"/>
      <c r="AZ404" s="338"/>
      <c r="BA404" s="338"/>
      <c r="BB404" s="338"/>
      <c r="BC404" s="338"/>
      <c r="BD404" s="338" t="n">
        <f aca="false">SUM(AX404+AY404+AZ404+BA404+BB404+BC404)</f>
        <v>0</v>
      </c>
      <c r="BE404" s="338" t="n">
        <f aca="false">SUM(AW404-BD404)</f>
        <v>19460.51</v>
      </c>
      <c r="BF404" s="338" t="n">
        <f aca="false">SUM(BE404-AW404)</f>
        <v>0</v>
      </c>
      <c r="BG404" s="338" t="n">
        <f aca="false">SUM(BG405+BG410+BG413+BG416)</f>
        <v>6719.44</v>
      </c>
      <c r="BH404" s="338" t="n">
        <f aca="false">SUM(BH405+BH410+BH413+BH416)</f>
        <v>7019.44</v>
      </c>
      <c r="BI404" s="338" t="n">
        <f aca="false">SUM(BI405+BI410+BI413+BI416)</f>
        <v>107000</v>
      </c>
      <c r="BJ404" s="338" t="n">
        <f aca="false">SUM(BJ405+BJ410+BJ413+BJ416)</f>
        <v>11189.25</v>
      </c>
      <c r="BK404" s="338" t="n">
        <v>107000</v>
      </c>
      <c r="BL404" s="338" t="n">
        <v>107000</v>
      </c>
      <c r="BM404" s="307" t="n">
        <f aca="false">SUM(BJ404/BI404*100)</f>
        <v>10.4572429906542</v>
      </c>
    </row>
    <row r="405" customFormat="false" ht="12.75" hidden="true" customHeight="false" outlineLevel="0" collapsed="false">
      <c r="A405" s="333"/>
      <c r="B405" s="334"/>
      <c r="C405" s="334"/>
      <c r="D405" s="334"/>
      <c r="E405" s="334"/>
      <c r="F405" s="334"/>
      <c r="G405" s="334"/>
      <c r="H405" s="334"/>
      <c r="I405" s="335" t="n">
        <v>321</v>
      </c>
      <c r="J405" s="336" t="s">
        <v>572</v>
      </c>
      <c r="K405" s="337" t="n">
        <f aca="false">SUM(K407:K408)</f>
        <v>5000</v>
      </c>
      <c r="L405" s="337" t="n">
        <f aca="false">SUM(L407:L410)</f>
        <v>25000</v>
      </c>
      <c r="M405" s="337" t="n">
        <f aca="false">SUM(M407:M410)</f>
        <v>15000</v>
      </c>
      <c r="N405" s="337" t="n">
        <f aca="false">SUM(N407:N410)</f>
        <v>0</v>
      </c>
      <c r="O405" s="337" t="n">
        <f aca="false">SUM(O407:O410)</f>
        <v>0</v>
      </c>
      <c r="P405" s="337" t="n">
        <f aca="false">SUM(P407:P410)</f>
        <v>32000</v>
      </c>
      <c r="Q405" s="337" t="n">
        <f aca="false">SUM(Q407:Q410)</f>
        <v>25000</v>
      </c>
      <c r="R405" s="306"/>
      <c r="S405" s="337" t="n">
        <f aca="false">SUM(S407:S410)</f>
        <v>0</v>
      </c>
      <c r="T405" s="337" t="n">
        <f aca="false">SUM(T407:T410)</f>
        <v>272680</v>
      </c>
      <c r="U405" s="337" t="n">
        <f aca="false">SUM(U407:U410)</f>
        <v>263680</v>
      </c>
      <c r="V405" s="337"/>
      <c r="W405" s="337" t="n">
        <f aca="false">SUM(W407:W410)</f>
        <v>0</v>
      </c>
      <c r="X405" s="337" t="n">
        <f aca="false">SUM(X407:X409)</f>
        <v>14000</v>
      </c>
      <c r="Y405" s="337" t="n">
        <f aca="false">SUM(Y406:Y409)</f>
        <v>92000</v>
      </c>
      <c r="Z405" s="337" t="n">
        <f aca="false">SUM(Z406:Z409)</f>
        <v>88500</v>
      </c>
      <c r="AA405" s="337" t="n">
        <f aca="false">SUM(AA406:AA409)</f>
        <v>77500</v>
      </c>
      <c r="AB405" s="337" t="n">
        <f aca="false">SUM(AB406:AB409)</f>
        <v>2794</v>
      </c>
      <c r="AC405" s="337" t="n">
        <f aca="false">SUM(AC406:AC409)</f>
        <v>155000</v>
      </c>
      <c r="AD405" s="337" t="n">
        <f aca="false">SUM(AD406:AD409)</f>
        <v>145000</v>
      </c>
      <c r="AE405" s="337" t="n">
        <f aca="false">SUM(AE406:AE409)</f>
        <v>0</v>
      </c>
      <c r="AF405" s="337" t="n">
        <f aca="false">SUM(AF406:AF409)</f>
        <v>0</v>
      </c>
      <c r="AG405" s="337" t="n">
        <f aca="false">SUM(AG406:AG409)</f>
        <v>145000</v>
      </c>
      <c r="AH405" s="337" t="n">
        <f aca="false">SUM(AH406:AH409)</f>
        <v>43002</v>
      </c>
      <c r="AI405" s="337" t="n">
        <f aca="false">SUM(AI406:AI409)</f>
        <v>99800</v>
      </c>
      <c r="AJ405" s="337" t="n">
        <f aca="false">SUM(AJ406:AJ409)</f>
        <v>1280</v>
      </c>
      <c r="AK405" s="337" t="n">
        <f aca="false">SUM(AK406:AK409)</f>
        <v>52000</v>
      </c>
      <c r="AL405" s="337" t="n">
        <f aca="false">SUM(AL406:AL409)</f>
        <v>0</v>
      </c>
      <c r="AM405" s="337" t="n">
        <f aca="false">SUM(AM406:AM409)</f>
        <v>0</v>
      </c>
      <c r="AN405" s="337" t="n">
        <f aca="false">SUM(AN406:AN409)</f>
        <v>52000</v>
      </c>
      <c r="AO405" s="306" t="n">
        <f aca="false">SUM(AN405/$AN$2)</f>
        <v>6901.58603756055</v>
      </c>
      <c r="AP405" s="337" t="n">
        <f aca="false">SUM(AP406:AP409)</f>
        <v>12000</v>
      </c>
      <c r="AQ405" s="337"/>
      <c r="AR405" s="337"/>
      <c r="AS405" s="306"/>
      <c r="AT405" s="337" t="n">
        <f aca="false">SUM(AT406:AT409)</f>
        <v>69.97</v>
      </c>
      <c r="AU405" s="337" t="n">
        <f aca="false">SUM(AU406:AU409)</f>
        <v>150</v>
      </c>
      <c r="AV405" s="337" t="n">
        <f aca="false">SUM(AV406:AV409)</f>
        <v>0</v>
      </c>
      <c r="AW405" s="337" t="n">
        <f aca="false">SUM(AR405+AU405-AV405)</f>
        <v>150</v>
      </c>
      <c r="AX405" s="338"/>
      <c r="AY405" s="338"/>
      <c r="AZ405" s="338"/>
      <c r="BA405" s="338"/>
      <c r="BB405" s="338"/>
      <c r="BC405" s="338"/>
      <c r="BD405" s="338" t="n">
        <f aca="false">SUM(AX405+AY405+AZ405+BA405+BB405+BC405)</f>
        <v>0</v>
      </c>
      <c r="BE405" s="338" t="n">
        <f aca="false">SUM(AW405-BD405)</f>
        <v>150</v>
      </c>
      <c r="BF405" s="338" t="n">
        <f aca="false">SUM(BE405-AW405)</f>
        <v>0</v>
      </c>
      <c r="BG405" s="338" t="n">
        <f aca="false">SUM(BG406:BG409)</f>
        <v>69.97</v>
      </c>
      <c r="BH405" s="338" t="n">
        <f aca="false">SUM(BH406:BH409)</f>
        <v>69.97</v>
      </c>
      <c r="BI405" s="338" t="n">
        <f aca="false">SUM(BI406:BI409)</f>
        <v>10000</v>
      </c>
      <c r="BJ405" s="338" t="n">
        <f aca="false">SUM(BJ406:BJ409)</f>
        <v>27.85</v>
      </c>
      <c r="BK405" s="338"/>
      <c r="BL405" s="338"/>
      <c r="BM405" s="307" t="n">
        <f aca="false">SUM(BJ405/BI405*100)</f>
        <v>0.2785</v>
      </c>
    </row>
    <row r="406" customFormat="false" ht="12.75" hidden="true" customHeight="false" outlineLevel="0" collapsed="false">
      <c r="A406" s="333"/>
      <c r="B406" s="334"/>
      <c r="C406" s="334"/>
      <c r="D406" s="334"/>
      <c r="E406" s="334"/>
      <c r="F406" s="334"/>
      <c r="G406" s="334"/>
      <c r="H406" s="334"/>
      <c r="I406" s="335" t="n">
        <v>32111</v>
      </c>
      <c r="J406" s="336" t="s">
        <v>573</v>
      </c>
      <c r="K406" s="337"/>
      <c r="L406" s="337"/>
      <c r="M406" s="337"/>
      <c r="N406" s="337"/>
      <c r="O406" s="337"/>
      <c r="P406" s="337"/>
      <c r="Q406" s="337"/>
      <c r="R406" s="306"/>
      <c r="S406" s="337"/>
      <c r="T406" s="337"/>
      <c r="U406" s="337"/>
      <c r="V406" s="337"/>
      <c r="W406" s="337"/>
      <c r="X406" s="337"/>
      <c r="Y406" s="337"/>
      <c r="Z406" s="337" t="n">
        <v>1000</v>
      </c>
      <c r="AA406" s="337" t="n">
        <v>1000</v>
      </c>
      <c r="AB406" s="337" t="n">
        <v>170</v>
      </c>
      <c r="AC406" s="337" t="n">
        <v>2000</v>
      </c>
      <c r="AD406" s="337" t="n">
        <v>2000</v>
      </c>
      <c r="AE406" s="337"/>
      <c r="AF406" s="337"/>
      <c r="AG406" s="340" t="n">
        <f aca="false">SUM(AD406+AE406-AF406)</f>
        <v>2000</v>
      </c>
      <c r="AH406" s="337" t="n">
        <v>200</v>
      </c>
      <c r="AI406" s="337" t="n">
        <v>3000</v>
      </c>
      <c r="AJ406" s="338" t="n">
        <v>0</v>
      </c>
      <c r="AK406" s="337" t="n">
        <v>3000</v>
      </c>
      <c r="AL406" s="337"/>
      <c r="AM406" s="337"/>
      <c r="AN406" s="338" t="n">
        <f aca="false">SUM(AK406+AL406-AM406)</f>
        <v>3000</v>
      </c>
      <c r="AO406" s="306" t="n">
        <f aca="false">SUM(AN406/$AN$2)</f>
        <v>398.168425243878</v>
      </c>
      <c r="AP406" s="338" t="n">
        <v>3000</v>
      </c>
      <c r="AQ406" s="338"/>
      <c r="AR406" s="338"/>
      <c r="AS406" s="306"/>
      <c r="AT406" s="338"/>
      <c r="AU406" s="338"/>
      <c r="AV406" s="338"/>
      <c r="AW406" s="338" t="n">
        <f aca="false">SUM(AR406+AU406-AV406)</f>
        <v>0</v>
      </c>
      <c r="AX406" s="338"/>
      <c r="AY406" s="338"/>
      <c r="AZ406" s="338" t="n">
        <v>3000</v>
      </c>
      <c r="BA406" s="338"/>
      <c r="BB406" s="338"/>
      <c r="BC406" s="338"/>
      <c r="BD406" s="338" t="n">
        <f aca="false">SUM(AX406+AY406+AZ406+BA406+BB406+BC406)</f>
        <v>3000</v>
      </c>
      <c r="BE406" s="338" t="n">
        <f aca="false">SUM(AW406-BD406)</f>
        <v>-3000</v>
      </c>
      <c r="BF406" s="338" t="n">
        <f aca="false">SUM(BE406-AW406)</f>
        <v>-3000</v>
      </c>
      <c r="BG406" s="338"/>
      <c r="BH406" s="338"/>
      <c r="BI406" s="338"/>
      <c r="BJ406" s="338"/>
      <c r="BK406" s="338"/>
      <c r="BL406" s="338"/>
      <c r="BM406" s="307" t="n">
        <v>0</v>
      </c>
    </row>
    <row r="407" customFormat="false" ht="12.75" hidden="true" customHeight="false" outlineLevel="0" collapsed="false">
      <c r="A407" s="333"/>
      <c r="B407" s="334"/>
      <c r="C407" s="334"/>
      <c r="D407" s="334"/>
      <c r="E407" s="334"/>
      <c r="F407" s="334"/>
      <c r="G407" s="334"/>
      <c r="H407" s="334"/>
      <c r="I407" s="335" t="n">
        <v>32115</v>
      </c>
      <c r="J407" s="336" t="s">
        <v>834</v>
      </c>
      <c r="K407" s="337"/>
      <c r="L407" s="337"/>
      <c r="M407" s="337"/>
      <c r="N407" s="337"/>
      <c r="O407" s="337"/>
      <c r="P407" s="337" t="n">
        <v>2000</v>
      </c>
      <c r="Q407" s="337" t="n">
        <v>4000</v>
      </c>
      <c r="R407" s="306"/>
      <c r="S407" s="337" t="n">
        <v>0</v>
      </c>
      <c r="T407" s="337" t="n">
        <v>9000</v>
      </c>
      <c r="U407" s="337"/>
      <c r="V407" s="337"/>
      <c r="W407" s="337" t="n">
        <v>0</v>
      </c>
      <c r="X407" s="337" t="n">
        <v>2000</v>
      </c>
      <c r="Y407" s="337" t="n">
        <v>15000</v>
      </c>
      <c r="Z407" s="337" t="n">
        <v>15000</v>
      </c>
      <c r="AA407" s="337" t="n">
        <v>0</v>
      </c>
      <c r="AB407" s="337" t="n">
        <v>518</v>
      </c>
      <c r="AC407" s="337" t="n">
        <v>0</v>
      </c>
      <c r="AD407" s="337" t="n">
        <v>5000</v>
      </c>
      <c r="AE407" s="337"/>
      <c r="AF407" s="337"/>
      <c r="AG407" s="340" t="n">
        <f aca="false">SUM(AD407+AE407-AF407)</f>
        <v>5000</v>
      </c>
      <c r="AH407" s="337" t="n">
        <v>864</v>
      </c>
      <c r="AI407" s="337" t="n">
        <v>3000</v>
      </c>
      <c r="AJ407" s="338" t="n">
        <v>0</v>
      </c>
      <c r="AK407" s="337" t="n">
        <v>4000</v>
      </c>
      <c r="AL407" s="337"/>
      <c r="AM407" s="337"/>
      <c r="AN407" s="338" t="n">
        <f aca="false">SUM(AK407+AL407-AM407)</f>
        <v>4000</v>
      </c>
      <c r="AO407" s="306" t="n">
        <f aca="false">SUM(AN407/$AN$2)</f>
        <v>530.891233658504</v>
      </c>
      <c r="AP407" s="338" t="n">
        <v>4000</v>
      </c>
      <c r="AQ407" s="338"/>
      <c r="AR407" s="338"/>
      <c r="AS407" s="306" t="n">
        <v>69.97</v>
      </c>
      <c r="AT407" s="338" t="n">
        <v>69.97</v>
      </c>
      <c r="AU407" s="338" t="n">
        <v>150</v>
      </c>
      <c r="AV407" s="338"/>
      <c r="AW407" s="338" t="n">
        <f aca="false">SUM(AR407+AU407-AV407)</f>
        <v>150</v>
      </c>
      <c r="AX407" s="338"/>
      <c r="AY407" s="338"/>
      <c r="AZ407" s="338" t="n">
        <v>150</v>
      </c>
      <c r="BA407" s="338"/>
      <c r="BB407" s="338"/>
      <c r="BC407" s="338"/>
      <c r="BD407" s="338" t="n">
        <f aca="false">SUM(AX407+AY407+AZ407+BA407+BB407+BC407)</f>
        <v>150</v>
      </c>
      <c r="BE407" s="338" t="n">
        <f aca="false">SUM(AW407-BD407)</f>
        <v>0</v>
      </c>
      <c r="BF407" s="338" t="n">
        <f aca="false">SUM(BE407-AW407)</f>
        <v>-150</v>
      </c>
      <c r="BG407" s="338" t="n">
        <v>69.97</v>
      </c>
      <c r="BH407" s="338" t="n">
        <v>69.97</v>
      </c>
      <c r="BI407" s="338" t="n">
        <v>0</v>
      </c>
      <c r="BJ407" s="338" t="n">
        <v>27.85</v>
      </c>
      <c r="BK407" s="338"/>
      <c r="BL407" s="338"/>
      <c r="BM407" s="307" t="n">
        <v>0</v>
      </c>
    </row>
    <row r="408" customFormat="false" ht="12.75" hidden="true" customHeight="false" outlineLevel="0" collapsed="false">
      <c r="A408" s="333"/>
      <c r="B408" s="334"/>
      <c r="C408" s="334"/>
      <c r="D408" s="334"/>
      <c r="E408" s="334"/>
      <c r="F408" s="334"/>
      <c r="G408" s="334"/>
      <c r="H408" s="334"/>
      <c r="I408" s="335" t="n">
        <v>32131</v>
      </c>
      <c r="J408" s="336" t="s">
        <v>265</v>
      </c>
      <c r="K408" s="337" t="n">
        <v>5000</v>
      </c>
      <c r="L408" s="337" t="n">
        <v>15000</v>
      </c>
      <c r="M408" s="337" t="n">
        <v>5000</v>
      </c>
      <c r="N408" s="337"/>
      <c r="O408" s="337"/>
      <c r="P408" s="337" t="n">
        <v>20000</v>
      </c>
      <c r="Q408" s="337" t="n">
        <v>10000</v>
      </c>
      <c r="R408" s="306"/>
      <c r="S408" s="337" t="n">
        <v>0</v>
      </c>
      <c r="T408" s="337" t="n">
        <v>70000</v>
      </c>
      <c r="U408" s="337"/>
      <c r="V408" s="337"/>
      <c r="W408" s="337" t="n">
        <v>0</v>
      </c>
      <c r="X408" s="337" t="n">
        <v>5000</v>
      </c>
      <c r="Y408" s="337" t="n">
        <v>75000</v>
      </c>
      <c r="Z408" s="337" t="n">
        <v>67500</v>
      </c>
      <c r="AA408" s="337" t="n">
        <v>75000</v>
      </c>
      <c r="AB408" s="337"/>
      <c r="AC408" s="337" t="n">
        <v>150000</v>
      </c>
      <c r="AD408" s="337" t="n">
        <v>130000</v>
      </c>
      <c r="AE408" s="337"/>
      <c r="AF408" s="337"/>
      <c r="AG408" s="340" t="n">
        <f aca="false">SUM(AD408+AE408-AF408)</f>
        <v>130000</v>
      </c>
      <c r="AH408" s="337" t="n">
        <v>36600</v>
      </c>
      <c r="AI408" s="337" t="n">
        <v>84800</v>
      </c>
      <c r="AJ408" s="338" t="n">
        <v>0</v>
      </c>
      <c r="AK408" s="337" t="n">
        <v>40000</v>
      </c>
      <c r="AL408" s="337"/>
      <c r="AM408" s="337"/>
      <c r="AN408" s="338" t="n">
        <f aca="false">SUM(AK408+AL408-AM408)</f>
        <v>40000</v>
      </c>
      <c r="AO408" s="306" t="n">
        <f aca="false">SUM(AN408/$AN$2)</f>
        <v>5308.91233658504</v>
      </c>
      <c r="AP408" s="338"/>
      <c r="AQ408" s="338"/>
      <c r="AR408" s="338"/>
      <c r="AS408" s="306"/>
      <c r="AT408" s="338"/>
      <c r="AU408" s="338"/>
      <c r="AV408" s="338"/>
      <c r="AW408" s="338" t="n">
        <f aca="false">SUM(AR408+AU408-AV408)</f>
        <v>0</v>
      </c>
      <c r="AX408" s="338"/>
      <c r="AY408" s="338"/>
      <c r="AZ408" s="338"/>
      <c r="BA408" s="338"/>
      <c r="BB408" s="338"/>
      <c r="BC408" s="338"/>
      <c r="BD408" s="338" t="n">
        <f aca="false">SUM(AX408+AY408+AZ408+BA408+BB408+BC408)</f>
        <v>0</v>
      </c>
      <c r="BE408" s="338" t="n">
        <f aca="false">SUM(AW408-BD408)</f>
        <v>0</v>
      </c>
      <c r="BF408" s="338" t="n">
        <f aca="false">SUM(BE408-AW408)</f>
        <v>0</v>
      </c>
      <c r="BG408" s="338"/>
      <c r="BH408" s="338" t="n">
        <v>0</v>
      </c>
      <c r="BI408" s="338" t="n">
        <v>10000</v>
      </c>
      <c r="BJ408" s="338"/>
      <c r="BK408" s="338"/>
      <c r="BL408" s="338"/>
      <c r="BM408" s="307" t="n">
        <v>0</v>
      </c>
    </row>
    <row r="409" customFormat="false" ht="12.75" hidden="true" customHeight="false" outlineLevel="0" collapsed="false">
      <c r="A409" s="333"/>
      <c r="B409" s="334"/>
      <c r="C409" s="334"/>
      <c r="D409" s="334"/>
      <c r="E409" s="334"/>
      <c r="F409" s="334"/>
      <c r="G409" s="334"/>
      <c r="H409" s="334"/>
      <c r="I409" s="335" t="n">
        <v>32141</v>
      </c>
      <c r="J409" s="336" t="s">
        <v>835</v>
      </c>
      <c r="K409" s="337"/>
      <c r="L409" s="337"/>
      <c r="M409" s="337"/>
      <c r="N409" s="337"/>
      <c r="O409" s="337"/>
      <c r="P409" s="337"/>
      <c r="Q409" s="337"/>
      <c r="R409" s="306"/>
      <c r="S409" s="337"/>
      <c r="T409" s="337" t="n">
        <v>1680</v>
      </c>
      <c r="U409" s="337" t="n">
        <v>1680</v>
      </c>
      <c r="V409" s="337"/>
      <c r="W409" s="337"/>
      <c r="X409" s="337" t="n">
        <v>7000</v>
      </c>
      <c r="Y409" s="337" t="n">
        <v>2000</v>
      </c>
      <c r="Z409" s="337" t="n">
        <v>5000</v>
      </c>
      <c r="AA409" s="337" t="n">
        <v>1500</v>
      </c>
      <c r="AB409" s="337" t="n">
        <v>2106</v>
      </c>
      <c r="AC409" s="337" t="n">
        <v>3000</v>
      </c>
      <c r="AD409" s="337" t="n">
        <v>8000</v>
      </c>
      <c r="AE409" s="337"/>
      <c r="AF409" s="337"/>
      <c r="AG409" s="340" t="n">
        <f aca="false">SUM(AD409+AE409-AF409)</f>
        <v>8000</v>
      </c>
      <c r="AH409" s="337" t="n">
        <v>5338</v>
      </c>
      <c r="AI409" s="337" t="n">
        <v>9000</v>
      </c>
      <c r="AJ409" s="338" t="n">
        <v>1280</v>
      </c>
      <c r="AK409" s="337" t="n">
        <v>5000</v>
      </c>
      <c r="AL409" s="337"/>
      <c r="AM409" s="337"/>
      <c r="AN409" s="338" t="n">
        <f aca="false">SUM(AK409+AL409-AM409)</f>
        <v>5000</v>
      </c>
      <c r="AO409" s="306" t="n">
        <f aca="false">SUM(AN409/$AN$2)</f>
        <v>663.61404207313</v>
      </c>
      <c r="AP409" s="338" t="n">
        <v>5000</v>
      </c>
      <c r="AQ409" s="338"/>
      <c r="AR409" s="338"/>
      <c r="AS409" s="306"/>
      <c r="AT409" s="338"/>
      <c r="AU409" s="338"/>
      <c r="AV409" s="338"/>
      <c r="AW409" s="338" t="n">
        <f aca="false">SUM(AR409+AU409-AV409)</f>
        <v>0</v>
      </c>
      <c r="AX409" s="338"/>
      <c r="AY409" s="338"/>
      <c r="AZ409" s="338" t="n">
        <v>5000</v>
      </c>
      <c r="BA409" s="338"/>
      <c r="BB409" s="338"/>
      <c r="BC409" s="338"/>
      <c r="BD409" s="338" t="n">
        <f aca="false">SUM(AX409+AY409+AZ409+BA409+BB409+BC409)</f>
        <v>5000</v>
      </c>
      <c r="BE409" s="338" t="n">
        <f aca="false">SUM(AW409-BD409)</f>
        <v>-5000</v>
      </c>
      <c r="BF409" s="338" t="n">
        <f aca="false">SUM(BE409-AW409)</f>
        <v>-5000</v>
      </c>
      <c r="BG409" s="338"/>
      <c r="BH409" s="338"/>
      <c r="BI409" s="338"/>
      <c r="BJ409" s="338"/>
      <c r="BK409" s="338"/>
      <c r="BL409" s="338"/>
      <c r="BM409" s="307" t="n">
        <v>0</v>
      </c>
    </row>
    <row r="410" customFormat="false" ht="12.75" hidden="true" customHeight="false" outlineLevel="0" collapsed="false">
      <c r="A410" s="333"/>
      <c r="B410" s="334"/>
      <c r="C410" s="334"/>
      <c r="D410" s="334"/>
      <c r="E410" s="334"/>
      <c r="F410" s="334"/>
      <c r="G410" s="334"/>
      <c r="H410" s="334"/>
      <c r="I410" s="335" t="n">
        <v>322</v>
      </c>
      <c r="J410" s="336" t="s">
        <v>269</v>
      </c>
      <c r="K410" s="337" t="n">
        <f aca="false">SUM(K411:K418)</f>
        <v>5000</v>
      </c>
      <c r="L410" s="337" t="n">
        <f aca="false">SUM(L411:L418)</f>
        <v>10000</v>
      </c>
      <c r="M410" s="337" t="n">
        <f aca="false">SUM(M411:M418)</f>
        <v>10000</v>
      </c>
      <c r="N410" s="337" t="n">
        <f aca="false">SUM(N411:N418)</f>
        <v>0</v>
      </c>
      <c r="O410" s="337" t="n">
        <f aca="false">SUM(O411:O418)</f>
        <v>0</v>
      </c>
      <c r="P410" s="337" t="n">
        <f aca="false">SUM(P411:P418)</f>
        <v>10000</v>
      </c>
      <c r="Q410" s="337" t="n">
        <f aca="false">SUM(Q411:Q418)</f>
        <v>11000</v>
      </c>
      <c r="R410" s="306"/>
      <c r="S410" s="348" t="n">
        <f aca="false">SUM(S411:S411)</f>
        <v>0</v>
      </c>
      <c r="T410" s="348" t="n">
        <f aca="false">SUM(T411:T411)</f>
        <v>192000</v>
      </c>
      <c r="U410" s="348" t="n">
        <f aca="false">SUM(U411:U418)</f>
        <v>262000</v>
      </c>
      <c r="V410" s="348"/>
      <c r="W410" s="348" t="n">
        <f aca="false">SUM(W411:W411)</f>
        <v>0</v>
      </c>
      <c r="X410" s="348" t="n">
        <f aca="false">SUM(X411:X411)</f>
        <v>74000</v>
      </c>
      <c r="Y410" s="348" t="n">
        <f aca="false">SUM(Y411:Y411)</f>
        <v>144000</v>
      </c>
      <c r="Z410" s="348" t="n">
        <f aca="false">SUM(Z411:Z411)</f>
        <v>144000</v>
      </c>
      <c r="AA410" s="348" t="n">
        <f aca="false">SUM(AA411:AA411)</f>
        <v>25000</v>
      </c>
      <c r="AB410" s="348" t="n">
        <f aca="false">SUM(AB411:AB411)</f>
        <v>68991.9</v>
      </c>
      <c r="AC410" s="348" t="n">
        <f aca="false">SUM(AC411:AC412)</f>
        <v>50000</v>
      </c>
      <c r="AD410" s="348" t="n">
        <f aca="false">SUM(AD411:AD412)</f>
        <v>65000</v>
      </c>
      <c r="AE410" s="348" t="n">
        <f aca="false">SUM(AE411:AE412)</f>
        <v>0</v>
      </c>
      <c r="AF410" s="348" t="n">
        <f aca="false">SUM(AF411:AF412)</f>
        <v>0</v>
      </c>
      <c r="AG410" s="348" t="n">
        <f aca="false">SUM(AG411:AG412)</f>
        <v>65000</v>
      </c>
      <c r="AH410" s="348" t="n">
        <f aca="false">SUM(AH411:AH412)</f>
        <v>37972.51</v>
      </c>
      <c r="AI410" s="348" t="n">
        <f aca="false">SUM(AI411:AI412)</f>
        <v>65000</v>
      </c>
      <c r="AJ410" s="348" t="n">
        <f aca="false">SUM(AJ411:AJ412)</f>
        <v>29961.22</v>
      </c>
      <c r="AK410" s="348" t="n">
        <f aca="false">SUM(AK411:AK412)</f>
        <v>65000</v>
      </c>
      <c r="AL410" s="348" t="n">
        <f aca="false">SUM(AL411:AL412)</f>
        <v>0</v>
      </c>
      <c r="AM410" s="348" t="n">
        <f aca="false">SUM(AM411:AM412)</f>
        <v>0</v>
      </c>
      <c r="AN410" s="348" t="n">
        <f aca="false">SUM(AN411:AN412)</f>
        <v>65000</v>
      </c>
      <c r="AO410" s="306" t="n">
        <f aca="false">SUM(AN410/$AN$2)</f>
        <v>8626.98254695069</v>
      </c>
      <c r="AP410" s="348" t="n">
        <f aca="false">SUM(AP411:AP412)</f>
        <v>70000</v>
      </c>
      <c r="AQ410" s="348"/>
      <c r="AR410" s="348"/>
      <c r="AS410" s="306" t="n">
        <f aca="false">SUM(AS411:AS412)</f>
        <v>2884.22</v>
      </c>
      <c r="AT410" s="348" t="n">
        <f aca="false">SUM(AT411:AT412)</f>
        <v>2884.22</v>
      </c>
      <c r="AU410" s="348" t="n">
        <f aca="false">SUM(AU411:AU412)</f>
        <v>3000</v>
      </c>
      <c r="AV410" s="348" t="n">
        <f aca="false">SUM(AV411:AV412)</f>
        <v>0</v>
      </c>
      <c r="AW410" s="348" t="n">
        <f aca="false">SUM(AR410+AU410-AV410)</f>
        <v>3000</v>
      </c>
      <c r="AX410" s="338"/>
      <c r="AY410" s="338"/>
      <c r="AZ410" s="338"/>
      <c r="BA410" s="338"/>
      <c r="BB410" s="338"/>
      <c r="BC410" s="338"/>
      <c r="BD410" s="338" t="n">
        <f aca="false">SUM(AX410+AY410+AZ410+BA410+BB410+BC410)</f>
        <v>0</v>
      </c>
      <c r="BE410" s="338" t="n">
        <f aca="false">SUM(AW410-BD410)</f>
        <v>3000</v>
      </c>
      <c r="BF410" s="338" t="n">
        <f aca="false">SUM(BE410-AW410)</f>
        <v>0</v>
      </c>
      <c r="BG410" s="338" t="n">
        <f aca="false">SUM(BG411:BG412)</f>
        <v>2884.22</v>
      </c>
      <c r="BH410" s="338" t="n">
        <f aca="false">SUM(BH411:BH412)</f>
        <v>2884.22</v>
      </c>
      <c r="BI410" s="338" t="n">
        <f aca="false">SUM(BI411:BI412)</f>
        <v>37000</v>
      </c>
      <c r="BJ410" s="338" t="n">
        <f aca="false">SUM(BJ411:BJ412)</f>
        <v>3454.22</v>
      </c>
      <c r="BK410" s="338"/>
      <c r="BL410" s="338"/>
      <c r="BM410" s="307" t="n">
        <f aca="false">SUM(BJ410/BI410*100)</f>
        <v>9.33572972972973</v>
      </c>
    </row>
    <row r="411" customFormat="false" ht="12.75" hidden="true" customHeight="false" outlineLevel="0" collapsed="false">
      <c r="A411" s="333"/>
      <c r="B411" s="334"/>
      <c r="C411" s="334"/>
      <c r="D411" s="334"/>
      <c r="E411" s="334"/>
      <c r="F411" s="334"/>
      <c r="G411" s="334"/>
      <c r="H411" s="334"/>
      <c r="I411" s="335" t="n">
        <v>32216</v>
      </c>
      <c r="J411" s="336" t="s">
        <v>836</v>
      </c>
      <c r="K411" s="337" t="n">
        <v>5000</v>
      </c>
      <c r="L411" s="337" t="n">
        <v>10000</v>
      </c>
      <c r="M411" s="337" t="n">
        <v>10000</v>
      </c>
      <c r="N411" s="337"/>
      <c r="O411" s="337"/>
      <c r="P411" s="337" t="n">
        <v>10000</v>
      </c>
      <c r="Q411" s="337" t="n">
        <v>11000</v>
      </c>
      <c r="R411" s="306"/>
      <c r="S411" s="337"/>
      <c r="T411" s="337" t="n">
        <v>192000</v>
      </c>
      <c r="U411" s="337" t="n">
        <v>192000</v>
      </c>
      <c r="V411" s="337"/>
      <c r="W411" s="337"/>
      <c r="X411" s="337" t="n">
        <v>74000</v>
      </c>
      <c r="Y411" s="337" t="n">
        <v>144000</v>
      </c>
      <c r="Z411" s="337" t="n">
        <v>144000</v>
      </c>
      <c r="AA411" s="337" t="n">
        <v>25000</v>
      </c>
      <c r="AB411" s="337" t="n">
        <v>68991.9</v>
      </c>
      <c r="AC411" s="337" t="n">
        <v>50000</v>
      </c>
      <c r="AD411" s="337" t="n">
        <v>60000</v>
      </c>
      <c r="AE411" s="337"/>
      <c r="AF411" s="337"/>
      <c r="AG411" s="340" t="n">
        <f aca="false">SUM(AD411+AE411-AF411)</f>
        <v>60000</v>
      </c>
      <c r="AH411" s="337" t="n">
        <v>33307.61</v>
      </c>
      <c r="AI411" s="337" t="n">
        <v>60000</v>
      </c>
      <c r="AJ411" s="338" t="n">
        <v>29961.22</v>
      </c>
      <c r="AK411" s="337" t="n">
        <v>60000</v>
      </c>
      <c r="AL411" s="337"/>
      <c r="AM411" s="337"/>
      <c r="AN411" s="338" t="n">
        <f aca="false">SUM(AK411+AL411-AM411)</f>
        <v>60000</v>
      </c>
      <c r="AO411" s="306" t="n">
        <f aca="false">SUM(AN411/$AN$2)</f>
        <v>7963.36850487756</v>
      </c>
      <c r="AP411" s="338" t="n">
        <v>60000</v>
      </c>
      <c r="AQ411" s="338"/>
      <c r="AR411" s="338"/>
      <c r="AS411" s="306" t="n">
        <v>2884.22</v>
      </c>
      <c r="AT411" s="338" t="n">
        <v>2884.22</v>
      </c>
      <c r="AU411" s="338" t="n">
        <v>3000</v>
      </c>
      <c r="AV411" s="338"/>
      <c r="AW411" s="338" t="n">
        <f aca="false">SUM(AR411+AU411-AV411)</f>
        <v>3000</v>
      </c>
      <c r="AX411" s="338"/>
      <c r="AY411" s="338"/>
      <c r="AZ411" s="338" t="n">
        <v>3000</v>
      </c>
      <c r="BA411" s="338"/>
      <c r="BB411" s="338"/>
      <c r="BC411" s="338"/>
      <c r="BD411" s="338" t="n">
        <f aca="false">SUM(AX411+AY411+AZ411+BA411+BB411+BC411)</f>
        <v>3000</v>
      </c>
      <c r="BE411" s="338" t="n">
        <f aca="false">SUM(AW411-BD411)</f>
        <v>0</v>
      </c>
      <c r="BF411" s="338" t="n">
        <f aca="false">SUM(BE411-AW411)</f>
        <v>-3000</v>
      </c>
      <c r="BG411" s="338" t="n">
        <v>2884.22</v>
      </c>
      <c r="BH411" s="338" t="n">
        <v>2884.22</v>
      </c>
      <c r="BI411" s="338" t="n">
        <v>33000</v>
      </c>
      <c r="BJ411" s="338" t="n">
        <v>3454.22</v>
      </c>
      <c r="BK411" s="338"/>
      <c r="BL411" s="338"/>
      <c r="BM411" s="307" t="n">
        <f aca="false">SUM(BJ411/BI411*100)</f>
        <v>10.4673333333333</v>
      </c>
    </row>
    <row r="412" customFormat="false" ht="12.75" hidden="true" customHeight="false" outlineLevel="0" collapsed="false">
      <c r="A412" s="333"/>
      <c r="B412" s="334"/>
      <c r="C412" s="334"/>
      <c r="D412" s="334"/>
      <c r="E412" s="334"/>
      <c r="F412" s="334"/>
      <c r="G412" s="334"/>
      <c r="H412" s="334"/>
      <c r="I412" s="335" t="n">
        <v>32271</v>
      </c>
      <c r="J412" s="336" t="s">
        <v>587</v>
      </c>
      <c r="K412" s="337"/>
      <c r="L412" s="337"/>
      <c r="M412" s="337"/>
      <c r="N412" s="337"/>
      <c r="O412" s="337"/>
      <c r="P412" s="337"/>
      <c r="Q412" s="337"/>
      <c r="R412" s="306"/>
      <c r="S412" s="337"/>
      <c r="T412" s="337"/>
      <c r="U412" s="337"/>
      <c r="V412" s="337"/>
      <c r="W412" s="337"/>
      <c r="X412" s="337"/>
      <c r="Y412" s="337"/>
      <c r="Z412" s="337"/>
      <c r="AA412" s="337"/>
      <c r="AB412" s="337"/>
      <c r="AC412" s="337"/>
      <c r="AD412" s="337" t="n">
        <v>5000</v>
      </c>
      <c r="AE412" s="337"/>
      <c r="AF412" s="337"/>
      <c r="AG412" s="340" t="n">
        <f aca="false">SUM(AD412+AE412-AF412)</f>
        <v>5000</v>
      </c>
      <c r="AH412" s="337" t="n">
        <v>4664.9</v>
      </c>
      <c r="AI412" s="337" t="n">
        <v>5000</v>
      </c>
      <c r="AJ412" s="338" t="n">
        <v>0</v>
      </c>
      <c r="AK412" s="337" t="n">
        <v>5000</v>
      </c>
      <c r="AL412" s="337"/>
      <c r="AM412" s="337"/>
      <c r="AN412" s="338" t="n">
        <f aca="false">SUM(AK412+AL412-AM412)</f>
        <v>5000</v>
      </c>
      <c r="AO412" s="306" t="n">
        <f aca="false">SUM(AN412/$AN$2)</f>
        <v>663.61404207313</v>
      </c>
      <c r="AP412" s="338" t="n">
        <v>10000</v>
      </c>
      <c r="AQ412" s="338"/>
      <c r="AR412" s="338"/>
      <c r="AS412" s="306"/>
      <c r="AT412" s="338"/>
      <c r="AU412" s="338"/>
      <c r="AV412" s="338"/>
      <c r="AW412" s="338" t="n">
        <f aca="false">SUM(AR412+AU412-AV412)</f>
        <v>0</v>
      </c>
      <c r="AX412" s="338"/>
      <c r="AY412" s="338"/>
      <c r="AZ412" s="338" t="n">
        <v>10000</v>
      </c>
      <c r="BA412" s="338"/>
      <c r="BB412" s="338"/>
      <c r="BC412" s="338"/>
      <c r="BD412" s="338" t="n">
        <f aca="false">SUM(AX412+AY412+AZ412+BA412+BB412+BC412)</f>
        <v>10000</v>
      </c>
      <c r="BE412" s="338" t="n">
        <f aca="false">SUM(AW412-BD412)</f>
        <v>-10000</v>
      </c>
      <c r="BF412" s="338" t="n">
        <f aca="false">SUM(BE412-AW412)</f>
        <v>-10000</v>
      </c>
      <c r="BG412" s="338"/>
      <c r="BH412" s="338" t="n">
        <v>0</v>
      </c>
      <c r="BI412" s="338" t="n">
        <v>4000</v>
      </c>
      <c r="BJ412" s="338"/>
      <c r="BK412" s="338"/>
      <c r="BL412" s="338"/>
      <c r="BM412" s="307" t="n">
        <f aca="false">SUM(BJ412/BI412*100)</f>
        <v>0</v>
      </c>
    </row>
    <row r="413" customFormat="false" ht="12.75" hidden="true" customHeight="false" outlineLevel="0" collapsed="false">
      <c r="A413" s="333"/>
      <c r="B413" s="334"/>
      <c r="C413" s="334"/>
      <c r="D413" s="334"/>
      <c r="E413" s="334"/>
      <c r="F413" s="334"/>
      <c r="G413" s="334"/>
      <c r="H413" s="334"/>
      <c r="I413" s="335" t="n">
        <v>323</v>
      </c>
      <c r="J413" s="336" t="s">
        <v>283</v>
      </c>
      <c r="K413" s="337" t="n">
        <f aca="false">SUM(K414:K423)</f>
        <v>0</v>
      </c>
      <c r="L413" s="337" t="n">
        <f aca="false">SUM(L414:L423)</f>
        <v>0</v>
      </c>
      <c r="M413" s="337" t="n">
        <f aca="false">SUM(M414:M423)</f>
        <v>0</v>
      </c>
      <c r="N413" s="337" t="n">
        <f aca="false">SUM(N414:N423)</f>
        <v>0</v>
      </c>
      <c r="O413" s="337" t="n">
        <f aca="false">SUM(O414:O423)</f>
        <v>0</v>
      </c>
      <c r="P413" s="337" t="n">
        <f aca="false">SUM(P414:P423)</f>
        <v>0</v>
      </c>
      <c r="Q413" s="337" t="n">
        <f aca="false">SUM(Q414:Q423)</f>
        <v>0</v>
      </c>
      <c r="R413" s="306"/>
      <c r="S413" s="337" t="e">
        <f aca="false">SUM(#REF!)</f>
        <v>#REF!</v>
      </c>
      <c r="T413" s="337" t="e">
        <f aca="false">SUM(#REF!)</f>
        <v>#REF!</v>
      </c>
      <c r="U413" s="337"/>
      <c r="V413" s="337"/>
      <c r="W413" s="337" t="e">
        <f aca="false">SUM(#REF!)</f>
        <v>#REF!</v>
      </c>
      <c r="X413" s="337" t="n">
        <f aca="false">SUM(X414:X414)</f>
        <v>5000</v>
      </c>
      <c r="Y413" s="337" t="n">
        <f aca="false">SUM(Y414:Y414)</f>
        <v>0</v>
      </c>
      <c r="Z413" s="337" t="n">
        <v>53200</v>
      </c>
      <c r="AA413" s="337" t="n">
        <f aca="false">SUM(AA414:AA414)</f>
        <v>0</v>
      </c>
      <c r="AB413" s="337" t="n">
        <f aca="false">SUM(AB414:AB414)</f>
        <v>535</v>
      </c>
      <c r="AC413" s="337" t="n">
        <f aca="false">SUM(AC414:AC415)</f>
        <v>0</v>
      </c>
      <c r="AD413" s="337" t="n">
        <f aca="false">SUM(AD414:AD415)</f>
        <v>6000</v>
      </c>
      <c r="AE413" s="337" t="n">
        <f aca="false">SUM(AE414:AE415)</f>
        <v>0</v>
      </c>
      <c r="AF413" s="337" t="n">
        <f aca="false">SUM(AF414:AF415)</f>
        <v>0</v>
      </c>
      <c r="AG413" s="337" t="n">
        <f aca="false">SUM(AG414:AG415)</f>
        <v>6000</v>
      </c>
      <c r="AH413" s="337" t="n">
        <f aca="false">SUM(AH414:AH415)</f>
        <v>8845</v>
      </c>
      <c r="AI413" s="337" t="n">
        <f aca="false">SUM(AI414:AI415)</f>
        <v>5000</v>
      </c>
      <c r="AJ413" s="337" t="n">
        <f aca="false">SUM(AJ414:AJ415)</f>
        <v>0</v>
      </c>
      <c r="AK413" s="337" t="n">
        <f aca="false">SUM(AK414:AK415)</f>
        <v>5000</v>
      </c>
      <c r="AL413" s="337" t="n">
        <f aca="false">SUM(AL414:AL415)</f>
        <v>0</v>
      </c>
      <c r="AM413" s="337" t="n">
        <f aca="false">SUM(AM414:AM415)</f>
        <v>0</v>
      </c>
      <c r="AN413" s="337" t="n">
        <f aca="false">SUM(AN414:AN415)</f>
        <v>5000</v>
      </c>
      <c r="AO413" s="306" t="n">
        <f aca="false">SUM(AN413/$AN$2)</f>
        <v>663.61404207313</v>
      </c>
      <c r="AP413" s="337" t="n">
        <f aca="false">SUM(AP414:AP415)</f>
        <v>10000</v>
      </c>
      <c r="AQ413" s="337"/>
      <c r="AR413" s="337"/>
      <c r="AS413" s="306"/>
      <c r="AT413" s="337" t="n">
        <f aca="false">SUM(AT414:AT415)</f>
        <v>3765.25</v>
      </c>
      <c r="AU413" s="337" t="n">
        <f aca="false">SUM(AU414:AU415)</f>
        <v>3800</v>
      </c>
      <c r="AV413" s="337" t="n">
        <f aca="false">SUM(AV414:AV415)</f>
        <v>0</v>
      </c>
      <c r="AW413" s="337" t="n">
        <f aca="false">SUM(AR413+AU413-AV413)</f>
        <v>3800</v>
      </c>
      <c r="AX413" s="338"/>
      <c r="AY413" s="338"/>
      <c r="AZ413" s="338"/>
      <c r="BA413" s="338"/>
      <c r="BB413" s="338"/>
      <c r="BC413" s="338"/>
      <c r="BD413" s="338" t="n">
        <f aca="false">SUM(AX413+AY413+AZ413+BA413+BB413+BC413)</f>
        <v>0</v>
      </c>
      <c r="BE413" s="338" t="n">
        <f aca="false">SUM(AW413-BD413)</f>
        <v>3800</v>
      </c>
      <c r="BF413" s="338" t="n">
        <f aca="false">SUM(BE413-AW413)</f>
        <v>0</v>
      </c>
      <c r="BG413" s="338" t="n">
        <f aca="false">SUM(BG414:BG415)</f>
        <v>3765.25</v>
      </c>
      <c r="BH413" s="338" t="n">
        <f aca="false">SUM(BH414:BH415)</f>
        <v>3765.25</v>
      </c>
      <c r="BI413" s="338" t="n">
        <f aca="false">SUM(BI414:BI415)</f>
        <v>10000</v>
      </c>
      <c r="BJ413" s="338" t="n">
        <f aca="false">SUM(BJ414:BJ415)</f>
        <v>7707.18</v>
      </c>
      <c r="BK413" s="338"/>
      <c r="BL413" s="338"/>
      <c r="BM413" s="307" t="n">
        <f aca="false">SUM(BJ413/BI413*100)</f>
        <v>77.0718</v>
      </c>
    </row>
    <row r="414" customFormat="false" ht="12.75" hidden="true" customHeight="false" outlineLevel="0" collapsed="false">
      <c r="A414" s="333"/>
      <c r="B414" s="334"/>
      <c r="C414" s="334"/>
      <c r="D414" s="334"/>
      <c r="E414" s="334"/>
      <c r="F414" s="334"/>
      <c r="G414" s="334"/>
      <c r="H414" s="334"/>
      <c r="I414" s="335" t="n">
        <v>32334</v>
      </c>
      <c r="J414" s="336" t="s">
        <v>837</v>
      </c>
      <c r="K414" s="334"/>
      <c r="L414" s="334"/>
      <c r="M414" s="334"/>
      <c r="N414" s="334"/>
      <c r="O414" s="334"/>
      <c r="P414" s="335"/>
      <c r="Q414" s="336"/>
      <c r="R414" s="306"/>
      <c r="S414" s="337"/>
      <c r="T414" s="337"/>
      <c r="U414" s="337"/>
      <c r="V414" s="337"/>
      <c r="W414" s="337"/>
      <c r="X414" s="337" t="n">
        <v>5000</v>
      </c>
      <c r="Y414" s="337" t="n">
        <v>0</v>
      </c>
      <c r="Z414" s="337" t="n">
        <v>1000</v>
      </c>
      <c r="AA414" s="337" t="n">
        <v>0</v>
      </c>
      <c r="AB414" s="337" t="n">
        <v>535</v>
      </c>
      <c r="AC414" s="337" t="n">
        <v>0</v>
      </c>
      <c r="AD414" s="337"/>
      <c r="AE414" s="337"/>
      <c r="AF414" s="337"/>
      <c r="AG414" s="340" t="n">
        <f aca="false">SUM(AD414+AE414-AF414)</f>
        <v>0</v>
      </c>
      <c r="AH414" s="337" t="n">
        <v>3685</v>
      </c>
      <c r="AI414" s="337" t="n">
        <v>5000</v>
      </c>
      <c r="AJ414" s="338" t="n">
        <v>0</v>
      </c>
      <c r="AK414" s="337" t="n">
        <v>5000</v>
      </c>
      <c r="AL414" s="337"/>
      <c r="AM414" s="337"/>
      <c r="AN414" s="338" t="n">
        <f aca="false">SUM(AK414+AL414-AM414)</f>
        <v>5000</v>
      </c>
      <c r="AO414" s="306" t="n">
        <f aca="false">SUM(AN414/$AN$2)</f>
        <v>663.61404207313</v>
      </c>
      <c r="AP414" s="338" t="n">
        <v>10000</v>
      </c>
      <c r="AQ414" s="338"/>
      <c r="AR414" s="338"/>
      <c r="AS414" s="306" t="n">
        <v>3765.25</v>
      </c>
      <c r="AT414" s="338" t="n">
        <v>3765.25</v>
      </c>
      <c r="AU414" s="338" t="n">
        <v>3800</v>
      </c>
      <c r="AV414" s="338"/>
      <c r="AW414" s="338" t="n">
        <f aca="false">SUM(AR414+AU414-AV414)</f>
        <v>3800</v>
      </c>
      <c r="AX414" s="338"/>
      <c r="AY414" s="338"/>
      <c r="AZ414" s="338" t="n">
        <v>3800</v>
      </c>
      <c r="BA414" s="338"/>
      <c r="BB414" s="338"/>
      <c r="BC414" s="338"/>
      <c r="BD414" s="338" t="n">
        <f aca="false">SUM(AX414+AY414+AZ414+BA414+BB414+BC414)</f>
        <v>3800</v>
      </c>
      <c r="BE414" s="338" t="n">
        <f aca="false">SUM(AW414-BD414)</f>
        <v>0</v>
      </c>
      <c r="BF414" s="338" t="n">
        <f aca="false">SUM(BE414-AW414)</f>
        <v>-3800</v>
      </c>
      <c r="BG414" s="338" t="n">
        <v>3765.25</v>
      </c>
      <c r="BH414" s="338" t="n">
        <v>3765.25</v>
      </c>
      <c r="BI414" s="338" t="n">
        <v>10000</v>
      </c>
      <c r="BJ414" s="338" t="n">
        <v>7707.18</v>
      </c>
      <c r="BK414" s="338"/>
      <c r="BL414" s="338"/>
      <c r="BM414" s="307" t="n">
        <f aca="false">SUM(BJ414/BI414*100)</f>
        <v>77.0718</v>
      </c>
    </row>
    <row r="415" customFormat="false" ht="12.75" hidden="true" customHeight="false" outlineLevel="0" collapsed="false">
      <c r="A415" s="333"/>
      <c r="B415" s="334"/>
      <c r="C415" s="334"/>
      <c r="D415" s="334"/>
      <c r="E415" s="334"/>
      <c r="F415" s="334"/>
      <c r="G415" s="334"/>
      <c r="H415" s="334"/>
      <c r="I415" s="335" t="n">
        <v>32363</v>
      </c>
      <c r="J415" s="336" t="s">
        <v>838</v>
      </c>
      <c r="K415" s="334"/>
      <c r="L415" s="334"/>
      <c r="M415" s="334"/>
      <c r="N415" s="334"/>
      <c r="O415" s="334"/>
      <c r="P415" s="335"/>
      <c r="Q415" s="336"/>
      <c r="R415" s="306"/>
      <c r="S415" s="337"/>
      <c r="T415" s="337"/>
      <c r="U415" s="337"/>
      <c r="V415" s="337"/>
      <c r="W415" s="337"/>
      <c r="X415" s="337"/>
      <c r="Y415" s="337"/>
      <c r="Z415" s="337"/>
      <c r="AA415" s="337"/>
      <c r="AB415" s="337"/>
      <c r="AC415" s="337"/>
      <c r="AD415" s="337" t="n">
        <v>6000</v>
      </c>
      <c r="AE415" s="337"/>
      <c r="AF415" s="337"/>
      <c r="AG415" s="340" t="n">
        <f aca="false">SUM(AD415+AE415-AF415)</f>
        <v>6000</v>
      </c>
      <c r="AH415" s="337" t="n">
        <v>5160</v>
      </c>
      <c r="AI415" s="337" t="n">
        <v>0</v>
      </c>
      <c r="AJ415" s="338" t="n">
        <v>0</v>
      </c>
      <c r="AK415" s="337"/>
      <c r="AL415" s="337"/>
      <c r="AM415" s="337"/>
      <c r="AN415" s="338" t="n">
        <f aca="false">SUM(AK415+AL415-AM415)</f>
        <v>0</v>
      </c>
      <c r="AO415" s="306" t="n">
        <f aca="false">SUM(AN415/$AN$2)</f>
        <v>0</v>
      </c>
      <c r="AP415" s="338"/>
      <c r="AQ415" s="338"/>
      <c r="AR415" s="338"/>
      <c r="AS415" s="306"/>
      <c r="AT415" s="338"/>
      <c r="AU415" s="338"/>
      <c r="AV415" s="338"/>
      <c r="AW415" s="338" t="n">
        <f aca="false">SUM(AR415+AU415-AV415)</f>
        <v>0</v>
      </c>
      <c r="AX415" s="338"/>
      <c r="AY415" s="338"/>
      <c r="AZ415" s="338"/>
      <c r="BA415" s="338"/>
      <c r="BB415" s="338"/>
      <c r="BC415" s="338"/>
      <c r="BD415" s="338" t="n">
        <f aca="false">SUM(AX415+AY415+AZ415+BA415+BB415+BC415)</f>
        <v>0</v>
      </c>
      <c r="BE415" s="338" t="n">
        <f aca="false">SUM(AW415-BD415)</f>
        <v>0</v>
      </c>
      <c r="BF415" s="338" t="n">
        <f aca="false">SUM(BE415-AW415)</f>
        <v>0</v>
      </c>
      <c r="BG415" s="338"/>
      <c r="BH415" s="338"/>
      <c r="BI415" s="338"/>
      <c r="BJ415" s="338"/>
      <c r="BK415" s="338"/>
      <c r="BL415" s="338"/>
      <c r="BM415" s="307" t="n">
        <v>0</v>
      </c>
    </row>
    <row r="416" customFormat="false" ht="12.75" hidden="true" customHeight="false" outlineLevel="0" collapsed="false">
      <c r="A416" s="333"/>
      <c r="B416" s="334"/>
      <c r="C416" s="334"/>
      <c r="D416" s="334"/>
      <c r="E416" s="334"/>
      <c r="F416" s="334"/>
      <c r="G416" s="334"/>
      <c r="H416" s="334"/>
      <c r="I416" s="335" t="n">
        <v>329</v>
      </c>
      <c r="J416" s="336" t="s">
        <v>306</v>
      </c>
      <c r="K416" s="334"/>
      <c r="L416" s="334"/>
      <c r="M416" s="334"/>
      <c r="N416" s="334"/>
      <c r="O416" s="334"/>
      <c r="P416" s="335"/>
      <c r="Q416" s="336"/>
      <c r="R416" s="306"/>
      <c r="S416" s="337" t="n">
        <f aca="false">SUM(S418)</f>
        <v>0</v>
      </c>
      <c r="T416" s="337" t="n">
        <f aca="false">SUM(T418)</f>
        <v>33000</v>
      </c>
      <c r="U416" s="337" t="n">
        <f aca="false">SUM(U417:U418)</f>
        <v>35000</v>
      </c>
      <c r="V416" s="337" t="n">
        <f aca="false">SUM(V418)</f>
        <v>0</v>
      </c>
      <c r="W416" s="337" t="n">
        <f aca="false">SUM(W418)</f>
        <v>0</v>
      </c>
      <c r="X416" s="337" t="n">
        <f aca="false">SUM(X417:X418)</f>
        <v>12000</v>
      </c>
      <c r="Y416" s="337" t="n">
        <f aca="false">SUM(Y417:Y418)</f>
        <v>32000</v>
      </c>
      <c r="Z416" s="337" t="n">
        <f aca="false">SUM(Z417:Z418)</f>
        <v>32000</v>
      </c>
      <c r="AA416" s="337" t="n">
        <f aca="false">SUM(AA417:AA418)</f>
        <v>15000</v>
      </c>
      <c r="AB416" s="337" t="n">
        <f aca="false">SUM(AB417:AB418)</f>
        <v>0</v>
      </c>
      <c r="AC416" s="337" t="n">
        <f aca="false">SUM(AC417:AC418)</f>
        <v>30000</v>
      </c>
      <c r="AD416" s="337" t="n">
        <f aca="false">SUM(AD417:AD418)</f>
        <v>24000</v>
      </c>
      <c r="AE416" s="337" t="n">
        <f aca="false">SUM(AE417:AE418)</f>
        <v>0</v>
      </c>
      <c r="AF416" s="337" t="n">
        <f aca="false">SUM(AF417:AF418)</f>
        <v>0</v>
      </c>
      <c r="AG416" s="337" t="n">
        <f aca="false">SUM(AG417:AG418)</f>
        <v>24000</v>
      </c>
      <c r="AH416" s="337" t="n">
        <f aca="false">SUM(AH417:AH418)</f>
        <v>4299</v>
      </c>
      <c r="AI416" s="337" t="n">
        <f aca="false">SUM(AI417:AI418)</f>
        <v>0</v>
      </c>
      <c r="AJ416" s="338" t="n">
        <v>0</v>
      </c>
      <c r="AK416" s="337" t="n">
        <v>0</v>
      </c>
      <c r="AL416" s="337"/>
      <c r="AM416" s="337"/>
      <c r="AN416" s="338" t="n">
        <f aca="false">SUM(AK416+AL416-AM416)</f>
        <v>0</v>
      </c>
      <c r="AO416" s="306" t="n">
        <f aca="false">SUM(AN416/$AN$2)</f>
        <v>0</v>
      </c>
      <c r="AP416" s="338"/>
      <c r="AQ416" s="338"/>
      <c r="AR416" s="338" t="n">
        <v>12210.51</v>
      </c>
      <c r="AS416" s="306"/>
      <c r="AT416" s="306" t="n">
        <f aca="false">SUM(AT417:AT418)</f>
        <v>300</v>
      </c>
      <c r="AU416" s="306" t="n">
        <f aca="false">SUM(AU417:AU418)</f>
        <v>300</v>
      </c>
      <c r="AV416" s="306" t="n">
        <f aca="false">SUM(AV417:AV418)</f>
        <v>0</v>
      </c>
      <c r="AW416" s="338" t="n">
        <f aca="false">SUM(AR416+AU416-AV416)</f>
        <v>12510.51</v>
      </c>
      <c r="AX416" s="338"/>
      <c r="AY416" s="338"/>
      <c r="AZ416" s="338"/>
      <c r="BA416" s="338"/>
      <c r="BB416" s="338"/>
      <c r="BC416" s="338"/>
      <c r="BD416" s="338" t="n">
        <f aca="false">SUM(AX416+AY416+AZ416+BA416+BB416+BC416)</f>
        <v>0</v>
      </c>
      <c r="BE416" s="338" t="n">
        <f aca="false">SUM(AW416-BD416)</f>
        <v>12510.51</v>
      </c>
      <c r="BF416" s="338" t="n">
        <f aca="false">SUM(BE416-AW416)</f>
        <v>0</v>
      </c>
      <c r="BG416" s="338" t="n">
        <f aca="false">SUM(BG417:BG418)</f>
        <v>0</v>
      </c>
      <c r="BH416" s="338" t="n">
        <f aca="false">SUM(BH417:BH418)</f>
        <v>300</v>
      </c>
      <c r="BI416" s="338" t="n">
        <f aca="false">SUM(BI417:BI418)</f>
        <v>50000</v>
      </c>
      <c r="BJ416" s="338" t="n">
        <f aca="false">SUM(BJ417:BJ418)</f>
        <v>0</v>
      </c>
      <c r="BK416" s="338"/>
      <c r="BL416" s="338"/>
      <c r="BM416" s="307" t="n">
        <f aca="false">SUM(BJ416/BI416*100)</f>
        <v>0</v>
      </c>
    </row>
    <row r="417" customFormat="false" ht="12.75" hidden="true" customHeight="false" outlineLevel="0" collapsed="false">
      <c r="A417" s="333"/>
      <c r="B417" s="334"/>
      <c r="C417" s="334"/>
      <c r="D417" s="334"/>
      <c r="E417" s="334"/>
      <c r="F417" s="334"/>
      <c r="G417" s="334"/>
      <c r="H417" s="334"/>
      <c r="I417" s="335" t="n">
        <v>32931</v>
      </c>
      <c r="J417" s="336" t="s">
        <v>312</v>
      </c>
      <c r="K417" s="334"/>
      <c r="L417" s="334"/>
      <c r="M417" s="334"/>
      <c r="N417" s="334"/>
      <c r="O417" s="334"/>
      <c r="P417" s="335"/>
      <c r="Q417" s="336"/>
      <c r="R417" s="306"/>
      <c r="S417" s="337"/>
      <c r="T417" s="337"/>
      <c r="U417" s="337" t="n">
        <v>2000</v>
      </c>
      <c r="V417" s="337"/>
      <c r="W417" s="337"/>
      <c r="X417" s="337" t="n">
        <v>2000</v>
      </c>
      <c r="Y417" s="337" t="n">
        <v>2000</v>
      </c>
      <c r="Z417" s="337" t="n">
        <v>2000</v>
      </c>
      <c r="AA417" s="337" t="n">
        <v>15000</v>
      </c>
      <c r="AB417" s="337"/>
      <c r="AC417" s="337" t="n">
        <v>30000</v>
      </c>
      <c r="AD417" s="337" t="n">
        <v>24000</v>
      </c>
      <c r="AE417" s="337"/>
      <c r="AF417" s="337"/>
      <c r="AG417" s="340" t="n">
        <f aca="false">SUM(AD417+AE417-AF417)</f>
        <v>24000</v>
      </c>
      <c r="AH417" s="337" t="n">
        <v>4299</v>
      </c>
      <c r="AI417" s="337" t="n">
        <v>0</v>
      </c>
      <c r="AJ417" s="338" t="n">
        <v>0</v>
      </c>
      <c r="AK417" s="337" t="n">
        <v>0</v>
      </c>
      <c r="AL417" s="337"/>
      <c r="AM417" s="337"/>
      <c r="AN417" s="338" t="n">
        <f aca="false">SUM(AK417+AL417-AM417)</f>
        <v>0</v>
      </c>
      <c r="AO417" s="306" t="n">
        <f aca="false">SUM(AN417/$AN$2)</f>
        <v>0</v>
      </c>
      <c r="AP417" s="338"/>
      <c r="AQ417" s="338"/>
      <c r="AR417" s="338" t="n">
        <v>0</v>
      </c>
      <c r="AS417" s="306" t="n">
        <v>300</v>
      </c>
      <c r="AT417" s="338" t="n">
        <v>300</v>
      </c>
      <c r="AU417" s="338" t="n">
        <v>300</v>
      </c>
      <c r="AV417" s="338"/>
      <c r="AW417" s="338" t="n">
        <f aca="false">SUM(AR417+AU417-AV417)</f>
        <v>300</v>
      </c>
      <c r="AX417" s="338"/>
      <c r="AY417" s="338"/>
      <c r="AZ417" s="338" t="n">
        <v>300</v>
      </c>
      <c r="BA417" s="338"/>
      <c r="BB417" s="338"/>
      <c r="BC417" s="338"/>
      <c r="BD417" s="338" t="n">
        <f aca="false">SUM(AX417+AY417+AZ417+BA417+BB417+BC417)</f>
        <v>300</v>
      </c>
      <c r="BE417" s="338" t="n">
        <f aca="false">SUM(AW417-BD417)</f>
        <v>0</v>
      </c>
      <c r="BF417" s="338" t="n">
        <f aca="false">SUM(BE417-AW417)</f>
        <v>-300</v>
      </c>
      <c r="BG417" s="338"/>
      <c r="BH417" s="338" t="n">
        <v>300</v>
      </c>
      <c r="BI417" s="338" t="n">
        <v>20000</v>
      </c>
      <c r="BJ417" s="338"/>
      <c r="BK417" s="338"/>
      <c r="BL417" s="338"/>
      <c r="BM417" s="307" t="n">
        <f aca="false">SUM(BJ417/BI417*100)</f>
        <v>0</v>
      </c>
    </row>
    <row r="418" customFormat="false" ht="13.5" hidden="true" customHeight="false" outlineLevel="0" collapsed="false">
      <c r="A418" s="349"/>
      <c r="B418" s="350"/>
      <c r="C418" s="350"/>
      <c r="D418" s="350"/>
      <c r="E418" s="350"/>
      <c r="F418" s="350"/>
      <c r="G418" s="350"/>
      <c r="H418" s="350"/>
      <c r="I418" s="351" t="n">
        <v>32991</v>
      </c>
      <c r="J418" s="352" t="s">
        <v>306</v>
      </c>
      <c r="K418" s="350"/>
      <c r="L418" s="350"/>
      <c r="M418" s="350"/>
      <c r="N418" s="350"/>
      <c r="O418" s="350"/>
      <c r="P418" s="351"/>
      <c r="Q418" s="352"/>
      <c r="R418" s="323"/>
      <c r="S418" s="353"/>
      <c r="T418" s="353" t="n">
        <v>33000</v>
      </c>
      <c r="U418" s="353" t="n">
        <v>33000</v>
      </c>
      <c r="V418" s="353"/>
      <c r="W418" s="353"/>
      <c r="X418" s="353" t="n">
        <v>10000</v>
      </c>
      <c r="Y418" s="353" t="n">
        <v>30000</v>
      </c>
      <c r="Z418" s="353" t="n">
        <v>30000</v>
      </c>
      <c r="AA418" s="353" t="n">
        <v>0</v>
      </c>
      <c r="AB418" s="353"/>
      <c r="AC418" s="353" t="n">
        <v>0</v>
      </c>
      <c r="AD418" s="353"/>
      <c r="AE418" s="353"/>
      <c r="AF418" s="353"/>
      <c r="AG418" s="354" t="n">
        <f aca="false">SUM(AC418+AE418-AF418)</f>
        <v>0</v>
      </c>
      <c r="AH418" s="353"/>
      <c r="AI418" s="353" t="n">
        <v>0</v>
      </c>
      <c r="AJ418" s="355" t="n">
        <v>0</v>
      </c>
      <c r="AK418" s="353" t="n">
        <v>0</v>
      </c>
      <c r="AL418" s="353"/>
      <c r="AM418" s="353"/>
      <c r="AN418" s="355" t="n">
        <f aca="false">SUM(AK418+AL418-AM418)</f>
        <v>0</v>
      </c>
      <c r="AO418" s="323" t="n">
        <f aca="false">SUM(AN418/$AN$2)</f>
        <v>0</v>
      </c>
      <c r="AP418" s="355"/>
      <c r="AQ418" s="355"/>
      <c r="AR418" s="355" t="n">
        <v>12210.51</v>
      </c>
      <c r="AS418" s="323"/>
      <c r="AT418" s="355"/>
      <c r="AU418" s="355"/>
      <c r="AV418" s="355"/>
      <c r="AW418" s="355" t="n">
        <f aca="false">SUM(AR418+AU418-AV418)</f>
        <v>12210.51</v>
      </c>
      <c r="AX418" s="355"/>
      <c r="AY418" s="355"/>
      <c r="AZ418" s="355" t="n">
        <v>12210.51</v>
      </c>
      <c r="BA418" s="355"/>
      <c r="BB418" s="355"/>
      <c r="BC418" s="355"/>
      <c r="BD418" s="355" t="n">
        <f aca="false">SUM(AX418+AY418+AZ418+BA418+BB418+BC418)</f>
        <v>12210.51</v>
      </c>
      <c r="BE418" s="355" t="n">
        <f aca="false">SUM(AW418-BD418)</f>
        <v>0</v>
      </c>
      <c r="BF418" s="355" t="n">
        <f aca="false">SUM(BE418-AW418)</f>
        <v>-12210.51</v>
      </c>
      <c r="BG418" s="355"/>
      <c r="BH418" s="355" t="n">
        <v>0</v>
      </c>
      <c r="BI418" s="355" t="n">
        <v>30000</v>
      </c>
      <c r="BJ418" s="355"/>
      <c r="BK418" s="355"/>
      <c r="BL418" s="355"/>
      <c r="BM418" s="326" t="n">
        <f aca="false">SUM(BJ418/BI418*100)</f>
        <v>0</v>
      </c>
    </row>
    <row r="419" customFormat="false" ht="12.75" hidden="true" customHeight="false" outlineLevel="0" collapsed="false">
      <c r="A419" s="356"/>
      <c r="B419" s="278"/>
      <c r="C419" s="278"/>
      <c r="D419" s="278"/>
      <c r="E419" s="278"/>
      <c r="F419" s="278"/>
      <c r="G419" s="278"/>
      <c r="H419" s="278"/>
      <c r="I419" s="283"/>
      <c r="J419" s="280"/>
      <c r="K419" s="278"/>
      <c r="L419" s="278"/>
      <c r="M419" s="278"/>
      <c r="N419" s="278"/>
      <c r="O419" s="278"/>
      <c r="P419" s="283"/>
      <c r="Q419" s="280"/>
      <c r="R419" s="357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  <c r="AD419" s="276"/>
      <c r="AE419" s="276"/>
      <c r="AF419" s="276"/>
      <c r="AG419" s="281"/>
      <c r="AN419" s="277"/>
      <c r="AO419" s="357"/>
      <c r="AS419" s="357"/>
      <c r="BF419" s="277"/>
      <c r="BS419" s="277"/>
    </row>
    <row r="420" customFormat="false" ht="12.75" hidden="true" customHeight="false" outlineLevel="0" collapsed="false">
      <c r="A420" s="356"/>
      <c r="B420" s="278"/>
      <c r="C420" s="278"/>
      <c r="D420" s="278"/>
      <c r="E420" s="278"/>
      <c r="F420" s="278"/>
      <c r="G420" s="278"/>
      <c r="H420" s="278"/>
      <c r="I420" s="283"/>
      <c r="J420" s="280"/>
      <c r="K420" s="278"/>
      <c r="L420" s="278"/>
      <c r="M420" s="278"/>
      <c r="N420" s="278"/>
      <c r="O420" s="278"/>
      <c r="P420" s="283"/>
      <c r="Q420" s="280"/>
      <c r="R420" s="357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  <c r="AD420" s="276"/>
      <c r="AE420" s="276"/>
      <c r="AF420" s="276"/>
      <c r="AG420" s="281"/>
      <c r="AN420" s="277"/>
      <c r="AO420" s="357"/>
      <c r="AS420" s="357"/>
    </row>
    <row r="421" customFormat="false" ht="12.75" hidden="false" customHeight="false" outlineLevel="0" collapsed="false">
      <c r="A421" s="356"/>
      <c r="B421" s="278"/>
      <c r="C421" s="278"/>
      <c r="D421" s="278"/>
      <c r="E421" s="278"/>
      <c r="F421" s="278"/>
      <c r="G421" s="278"/>
      <c r="H421" s="278"/>
      <c r="I421" s="283"/>
      <c r="J421" s="280"/>
      <c r="K421" s="278"/>
      <c r="L421" s="278"/>
      <c r="M421" s="278"/>
      <c r="N421" s="278"/>
      <c r="O421" s="278"/>
      <c r="P421" s="283"/>
      <c r="Q421" s="280"/>
      <c r="R421" s="357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  <c r="AD421" s="276"/>
      <c r="AE421" s="276"/>
      <c r="AF421" s="276"/>
      <c r="AG421" s="281"/>
      <c r="AN421" s="277"/>
      <c r="AO421" s="357"/>
      <c r="AS421" s="357"/>
    </row>
    <row r="422" customFormat="false" ht="12.75" hidden="false" customHeight="false" outlineLevel="0" collapsed="false">
      <c r="A422" s="280"/>
      <c r="B422" s="278"/>
      <c r="C422" s="278"/>
      <c r="D422" s="278"/>
      <c r="E422" s="278"/>
      <c r="F422" s="278"/>
      <c r="G422" s="278"/>
      <c r="H422" s="278"/>
      <c r="I422" s="283"/>
      <c r="J422" s="280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80"/>
      <c r="W422" s="280"/>
      <c r="X422" s="276"/>
      <c r="Y422" s="276"/>
      <c r="Z422" s="276"/>
      <c r="AA422" s="276"/>
      <c r="AB422" s="276"/>
      <c r="AC422" s="276"/>
      <c r="AD422" s="276"/>
      <c r="AE422" s="276"/>
      <c r="AF422" s="276"/>
      <c r="AG422" s="281"/>
    </row>
    <row r="423" customFormat="false" ht="12.75" hidden="false" customHeight="false" outlineLevel="0" collapsed="false">
      <c r="A423" s="280"/>
      <c r="B423" s="278"/>
      <c r="C423" s="278"/>
      <c r="D423" s="278"/>
      <c r="E423" s="278"/>
      <c r="F423" s="278"/>
      <c r="G423" s="278"/>
      <c r="H423" s="278"/>
      <c r="I423" s="283"/>
      <c r="J423" s="280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80"/>
      <c r="W423" s="280"/>
      <c r="X423" s="276"/>
      <c r="Y423" s="276"/>
      <c r="Z423" s="276"/>
      <c r="AA423" s="276"/>
      <c r="AB423" s="276"/>
      <c r="AC423" s="276"/>
      <c r="AD423" s="276"/>
      <c r="AE423" s="276"/>
      <c r="AF423" s="276"/>
      <c r="AG423" s="281"/>
    </row>
  </sheetData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1" manualBreakCount="11">
    <brk id="45" man="true" max="16383" min="0"/>
    <brk id="77" man="true" max="16383" min="0"/>
    <brk id="109" man="true" max="16383" min="0"/>
    <brk id="151" man="true" max="16383" min="0"/>
    <brk id="194" man="true" max="16383" min="0"/>
    <brk id="239" man="true" max="16383" min="0"/>
    <brk id="291" man="true" max="16383" min="0"/>
    <brk id="333" man="true" max="16383" min="0"/>
    <brk id="368" man="true" max="16383" min="0"/>
    <brk id="404" man="true" max="16383" min="0"/>
    <brk id="421" man="true" max="16383" min="0"/>
  </rowBreaks>
  <colBreaks count="1" manualBreakCount="1">
    <brk id="3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448"/>
  <sheetViews>
    <sheetView showFormulas="false" showGridLines="true" showRowColHeaders="true" showZeros="true" rightToLeft="false" tabSelected="false" showOutlineSymbols="true" defaultGridColor="true" view="normal" topLeftCell="A202" colorId="64" zoomScale="100" zoomScaleNormal="100" zoomScalePageLayoutView="130" workbookViewId="0">
      <selection pane="topLeft" activeCell="BN311" activeCellId="0" sqref="BN311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7.57"/>
    <col collapsed="false" customWidth="true" hidden="true" outlineLevel="0" max="2" min="2" style="0" width="6"/>
    <col collapsed="false" customWidth="true" hidden="true" outlineLevel="0" max="8" min="3" style="0" width="11.53"/>
    <col collapsed="false" customWidth="true" hidden="false" outlineLevel="0" max="9" min="9" style="0" width="15"/>
    <col collapsed="false" customWidth="true" hidden="false" outlineLevel="0" max="10" min="10" style="0" width="47.57"/>
    <col collapsed="false" customWidth="true" hidden="true" outlineLevel="0" max="24" min="11" style="0" width="8.86"/>
    <col collapsed="false" customWidth="true" hidden="true" outlineLevel="0" max="25" min="25" style="0" width="13.42"/>
    <col collapsed="false" customWidth="true" hidden="true" outlineLevel="0" max="26" min="26" style="0" width="11.85"/>
    <col collapsed="false" customWidth="true" hidden="true" outlineLevel="0" max="27" min="27" style="0" width="11.71"/>
    <col collapsed="false" customWidth="true" hidden="true" outlineLevel="0" max="28" min="28" style="0" width="11.57"/>
    <col collapsed="false" customWidth="true" hidden="true" outlineLevel="0" max="30" min="29" style="0" width="10.71"/>
    <col collapsed="false" customWidth="true" hidden="true" outlineLevel="0" max="32" min="31" style="0" width="12.29"/>
    <col collapsed="false" customWidth="true" hidden="true" outlineLevel="0" max="33" min="33" style="0" width="13.15"/>
    <col collapsed="false" customWidth="true" hidden="true" outlineLevel="0" max="34" min="34" style="276" width="13.86"/>
    <col collapsed="false" customWidth="true" hidden="true" outlineLevel="0" max="35" min="35" style="276" width="15.42"/>
    <col collapsed="false" customWidth="true" hidden="true" outlineLevel="0" max="36" min="36" style="277" width="14.29"/>
    <col collapsed="false" customWidth="true" hidden="true" outlineLevel="0" max="37" min="37" style="276" width="13.57"/>
    <col collapsed="false" customWidth="true" hidden="true" outlineLevel="0" max="39" min="38" style="276" width="12.71"/>
    <col collapsed="false" customWidth="true" hidden="true" outlineLevel="0" max="41" min="40" style="0" width="18.14"/>
    <col collapsed="false" customWidth="true" hidden="true" outlineLevel="0" max="49" min="42" style="277" width="14.42"/>
    <col collapsed="false" customWidth="true" hidden="true" outlineLevel="0" max="50" min="50" style="277" width="16.43"/>
    <col collapsed="false" customWidth="true" hidden="true" outlineLevel="0" max="51" min="51" style="277" width="14.14"/>
    <col collapsed="false" customWidth="true" hidden="true" outlineLevel="0" max="52" min="52" style="277" width="15.14"/>
    <col collapsed="false" customWidth="true" hidden="true" outlineLevel="0" max="55" min="53" style="277" width="17.71"/>
    <col collapsed="false" customWidth="true" hidden="true" outlineLevel="0" max="56" min="56" style="277" width="13.29"/>
    <col collapsed="false" customWidth="true" hidden="true" outlineLevel="0" max="57" min="57" style="277" width="15.14"/>
    <col collapsed="false" customWidth="true" hidden="true" outlineLevel="0" max="58" min="58" style="0" width="14.29"/>
    <col collapsed="false" customWidth="true" hidden="true" outlineLevel="0" max="59" min="59" style="277" width="15.85"/>
    <col collapsed="false" customWidth="true" hidden="false" outlineLevel="0" max="60" min="60" style="277" width="15.71"/>
    <col collapsed="false" customWidth="true" hidden="true" outlineLevel="0" max="61" min="61" style="277" width="15.71"/>
    <col collapsed="false" customWidth="true" hidden="true" outlineLevel="0" max="62" min="62" style="277" width="13.57"/>
    <col collapsed="false" customWidth="true" hidden="true" outlineLevel="0" max="63" min="63" style="277" width="14.14"/>
    <col collapsed="false" customWidth="true" hidden="true" outlineLevel="0" max="64" min="64" style="277" width="15.29"/>
    <col collapsed="false" customWidth="true" hidden="false" outlineLevel="0" max="65" min="65" style="277" width="19"/>
    <col collapsed="false" customWidth="true" hidden="false" outlineLevel="0" max="66" min="66" style="277" width="15"/>
    <col collapsed="false" customWidth="true" hidden="true" outlineLevel="0" max="67" min="67" style="277" width="13.29"/>
    <col collapsed="false" customWidth="true" hidden="true" outlineLevel="0" max="68" min="68" style="277" width="16.71"/>
    <col collapsed="false" customWidth="true" hidden="true" outlineLevel="0" max="69" min="69" style="0" width="20.42"/>
    <col collapsed="false" customWidth="true" hidden="true" outlineLevel="0" max="70" min="70" style="0" width="16"/>
    <col collapsed="false" customWidth="true" hidden="true" outlineLevel="0" max="71" min="71" style="0" width="1.42"/>
    <col collapsed="false" customWidth="true" hidden="false" outlineLevel="0" max="72" min="72" style="277" width="10.14"/>
  </cols>
  <sheetData>
    <row r="1" customFormat="false" ht="12.75" hidden="false" customHeight="false" outlineLevel="0" collapsed="false">
      <c r="A1" s="279" t="s">
        <v>494</v>
      </c>
      <c r="B1" s="278"/>
      <c r="C1" s="278"/>
      <c r="D1" s="278"/>
      <c r="E1" s="278"/>
      <c r="F1" s="278"/>
      <c r="G1" s="278"/>
      <c r="H1" s="278"/>
      <c r="I1" s="279"/>
      <c r="J1" s="280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80"/>
      <c r="W1" s="280"/>
      <c r="X1" s="276"/>
      <c r="Y1" s="276"/>
      <c r="Z1" s="276"/>
      <c r="AA1" s="276"/>
      <c r="AB1" s="276"/>
      <c r="AC1" s="276"/>
      <c r="AD1" s="276"/>
      <c r="AE1" s="276"/>
      <c r="AF1" s="276"/>
      <c r="AG1" s="281"/>
    </row>
    <row r="2" customFormat="false" ht="12.75" hidden="false" customHeight="false" outlineLevel="0" collapsed="false">
      <c r="A2" s="279" t="s">
        <v>495</v>
      </c>
      <c r="B2" s="278"/>
      <c r="C2" s="278"/>
      <c r="D2" s="278"/>
      <c r="E2" s="278"/>
      <c r="F2" s="278"/>
      <c r="G2" s="278"/>
      <c r="H2" s="278"/>
      <c r="I2" s="279"/>
      <c r="J2" s="280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80"/>
      <c r="W2" s="280"/>
      <c r="X2" s="276"/>
      <c r="Y2" s="276"/>
      <c r="Z2" s="276"/>
      <c r="AA2" s="276"/>
      <c r="AB2" s="276"/>
      <c r="AC2" s="276"/>
      <c r="AD2" s="276"/>
      <c r="AE2" s="276"/>
      <c r="AF2" s="276"/>
      <c r="AG2" s="281"/>
      <c r="AN2" s="282" t="n">
        <v>7.5345</v>
      </c>
      <c r="AO2" s="277"/>
    </row>
    <row r="3" customFormat="false" ht="13.5" hidden="false" customHeight="false" outlineLevel="0" collapsed="false">
      <c r="A3" s="280"/>
      <c r="B3" s="278"/>
      <c r="C3" s="278"/>
      <c r="D3" s="278"/>
      <c r="E3" s="278"/>
      <c r="F3" s="278"/>
      <c r="G3" s="278"/>
      <c r="H3" s="278"/>
      <c r="I3" s="283"/>
      <c r="J3" s="280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80"/>
      <c r="W3" s="280"/>
      <c r="X3" s="276"/>
      <c r="Y3" s="276"/>
      <c r="Z3" s="276"/>
      <c r="AA3" s="276"/>
      <c r="AB3" s="276"/>
      <c r="AC3" s="276"/>
      <c r="AD3" s="276"/>
      <c r="AE3" s="276"/>
      <c r="AF3" s="276"/>
      <c r="AG3" s="281"/>
    </row>
    <row r="4" customFormat="false" ht="26.25" hidden="false" customHeight="false" outlineLevel="0" collapsed="false">
      <c r="A4" s="284" t="s">
        <v>497</v>
      </c>
      <c r="B4" s="285" t="s">
        <v>498</v>
      </c>
      <c r="C4" s="285" t="n">
        <v>2</v>
      </c>
      <c r="D4" s="285" t="n">
        <v>3</v>
      </c>
      <c r="E4" s="285" t="n">
        <v>4</v>
      </c>
      <c r="F4" s="285" t="n">
        <v>5</v>
      </c>
      <c r="G4" s="285" t="n">
        <v>6</v>
      </c>
      <c r="H4" s="285" t="n">
        <v>7</v>
      </c>
      <c r="I4" s="286" t="s">
        <v>499</v>
      </c>
      <c r="J4" s="286" t="s">
        <v>500</v>
      </c>
      <c r="K4" s="287" t="s">
        <v>501</v>
      </c>
      <c r="L4" s="287" t="s">
        <v>502</v>
      </c>
      <c r="M4" s="288" t="s">
        <v>503</v>
      </c>
      <c r="N4" s="287" t="s">
        <v>504</v>
      </c>
      <c r="O4" s="287" t="s">
        <v>505</v>
      </c>
      <c r="P4" s="287" t="s">
        <v>506</v>
      </c>
      <c r="Q4" s="287" t="s">
        <v>507</v>
      </c>
      <c r="R4" s="287" t="s">
        <v>508</v>
      </c>
      <c r="S4" s="287" t="s">
        <v>509</v>
      </c>
      <c r="T4" s="287" t="s">
        <v>508</v>
      </c>
      <c r="U4" s="287" t="s">
        <v>510</v>
      </c>
      <c r="V4" s="289" t="s">
        <v>511</v>
      </c>
      <c r="W4" s="289" t="s">
        <v>512</v>
      </c>
      <c r="X4" s="290" t="s">
        <v>510</v>
      </c>
      <c r="Y4" s="290" t="s">
        <v>16</v>
      </c>
      <c r="Z4" s="290" t="s">
        <v>16</v>
      </c>
      <c r="AA4" s="290" t="s">
        <v>513</v>
      </c>
      <c r="AB4" s="290" t="s">
        <v>514</v>
      </c>
      <c r="AC4" s="290" t="s">
        <v>515</v>
      </c>
      <c r="AD4" s="290"/>
      <c r="AE4" s="291" t="s">
        <v>24</v>
      </c>
      <c r="AF4" s="291" t="s">
        <v>25</v>
      </c>
      <c r="AG4" s="21" t="s">
        <v>516</v>
      </c>
      <c r="AH4" s="290" t="s">
        <v>70</v>
      </c>
      <c r="AI4" s="290" t="s">
        <v>517</v>
      </c>
      <c r="AJ4" s="290" t="s">
        <v>508</v>
      </c>
      <c r="AK4" s="290" t="s">
        <v>17</v>
      </c>
      <c r="AL4" s="290" t="s">
        <v>24</v>
      </c>
      <c r="AM4" s="290" t="s">
        <v>25</v>
      </c>
      <c r="AN4" s="290" t="s">
        <v>518</v>
      </c>
      <c r="AO4" s="290" t="s">
        <v>519</v>
      </c>
      <c r="AP4" s="290" t="s">
        <v>468</v>
      </c>
      <c r="AQ4" s="290"/>
      <c r="AR4" s="358" t="s">
        <v>520</v>
      </c>
      <c r="AS4" s="290" t="s">
        <v>70</v>
      </c>
      <c r="AT4" s="290" t="s">
        <v>70</v>
      </c>
      <c r="AU4" s="290" t="s">
        <v>521</v>
      </c>
      <c r="AV4" s="290" t="s">
        <v>25</v>
      </c>
      <c r="AW4" s="358" t="s">
        <v>520</v>
      </c>
      <c r="AX4" s="290"/>
      <c r="AY4" s="290"/>
      <c r="AZ4" s="290"/>
      <c r="BA4" s="290"/>
      <c r="BB4" s="290"/>
      <c r="BC4" s="290"/>
      <c r="BD4" s="294"/>
      <c r="BE4" s="294"/>
      <c r="BF4" s="359"/>
      <c r="BG4" s="294" t="s">
        <v>522</v>
      </c>
      <c r="BH4" s="291" t="s">
        <v>523</v>
      </c>
      <c r="BI4" s="291" t="s">
        <v>524</v>
      </c>
      <c r="BJ4" s="291" t="s">
        <v>22</v>
      </c>
      <c r="BK4" s="291" t="s">
        <v>23</v>
      </c>
      <c r="BL4" s="291" t="s">
        <v>22</v>
      </c>
      <c r="BM4" s="291" t="s">
        <v>69</v>
      </c>
      <c r="BN4" s="360" t="s">
        <v>508</v>
      </c>
      <c r="BO4" s="292" t="n">
        <v>1.1</v>
      </c>
      <c r="BP4" s="292" t="n">
        <v>4.3</v>
      </c>
      <c r="BQ4" s="292" t="n">
        <v>52</v>
      </c>
      <c r="BR4" s="293"/>
      <c r="BS4" s="293"/>
      <c r="BT4" s="295" t="s">
        <v>31</v>
      </c>
    </row>
    <row r="5" customFormat="false" ht="12.75" hidden="false" customHeight="false" outlineLevel="0" collapsed="false">
      <c r="A5" s="361"/>
      <c r="B5" s="362"/>
      <c r="C5" s="362"/>
      <c r="D5" s="362"/>
      <c r="E5" s="362"/>
      <c r="F5" s="362"/>
      <c r="G5" s="362"/>
      <c r="H5" s="362"/>
      <c r="I5" s="298" t="s">
        <v>525</v>
      </c>
      <c r="J5" s="299"/>
      <c r="K5" s="300" t="e">
        <f aca="false">SUM(K6)</f>
        <v>#REF!</v>
      </c>
      <c r="L5" s="300" t="e">
        <f aca="false">SUM(L6)</f>
        <v>#REF!</v>
      </c>
      <c r="M5" s="300" t="e">
        <f aca="false">SUM(M6)</f>
        <v>#REF!</v>
      </c>
      <c r="N5" s="300" t="e">
        <f aca="false">SUM(N6)</f>
        <v>#REF!</v>
      </c>
      <c r="O5" s="300" t="e">
        <f aca="false">SUM(O6)</f>
        <v>#REF!</v>
      </c>
      <c r="P5" s="300" t="e">
        <f aca="false">SUM(P6)</f>
        <v>#REF!</v>
      </c>
      <c r="Q5" s="300" t="e">
        <f aca="false">SUM(Q6)</f>
        <v>#REF!</v>
      </c>
      <c r="R5" s="300" t="e">
        <f aca="false">SUM(R6)</f>
        <v>#REF!</v>
      </c>
      <c r="S5" s="300" t="e">
        <f aca="false">SUM(S6)</f>
        <v>#REF!</v>
      </c>
      <c r="T5" s="300" t="e">
        <f aca="false">SUM(T6)</f>
        <v>#REF!</v>
      </c>
      <c r="U5" s="300" t="e">
        <f aca="false">SUM(U6)</f>
        <v>#REF!</v>
      </c>
      <c r="V5" s="300" t="e">
        <f aca="false">SUM(V6)</f>
        <v>#DIV/0!</v>
      </c>
      <c r="W5" s="300" t="e">
        <f aca="false">SUM(W6)</f>
        <v>#REF!</v>
      </c>
      <c r="X5" s="300" t="e">
        <f aca="false">SUM(X6)</f>
        <v>#REF!</v>
      </c>
      <c r="Y5" s="300" t="e">
        <f aca="false">SUM(Y6)</f>
        <v>#REF!</v>
      </c>
      <c r="Z5" s="300" t="e">
        <f aca="false">SUM(Z6)</f>
        <v>#REF!</v>
      </c>
      <c r="AA5" s="300" t="e">
        <f aca="false">SUM(AA6)</f>
        <v>#REF!</v>
      </c>
      <c r="AB5" s="300" t="e">
        <f aca="false">SUM(AB6)</f>
        <v>#REF!</v>
      </c>
      <c r="AC5" s="300" t="e">
        <f aca="false">SUM(AC6)</f>
        <v>#REF!</v>
      </c>
      <c r="AD5" s="300" t="e">
        <f aca="false">SUM(AD6)</f>
        <v>#REF!</v>
      </c>
      <c r="AE5" s="300" t="e">
        <f aca="false">SUM(AE6)</f>
        <v>#REF!</v>
      </c>
      <c r="AF5" s="300" t="e">
        <f aca="false">SUM(AF6)</f>
        <v>#REF!</v>
      </c>
      <c r="AG5" s="300" t="e">
        <f aca="false">SUM(AG6)</f>
        <v>#REF!</v>
      </c>
      <c r="AH5" s="300" t="e">
        <f aca="false">SUM(AH6)</f>
        <v>#REF!</v>
      </c>
      <c r="AI5" s="300" t="e">
        <f aca="false">SUM(AI6)</f>
        <v>#REF!</v>
      </c>
      <c r="AJ5" s="300" t="e">
        <f aca="false">SUM(AJ6)</f>
        <v>#REF!</v>
      </c>
      <c r="AK5" s="300" t="e">
        <f aca="false">SUM(AK6)</f>
        <v>#REF!</v>
      </c>
      <c r="AL5" s="300" t="e">
        <f aca="false">SUM(AL6)</f>
        <v>#REF!</v>
      </c>
      <c r="AM5" s="300" t="e">
        <f aca="false">SUM(AM6)</f>
        <v>#REF!</v>
      </c>
      <c r="AN5" s="300" t="e">
        <f aca="false">SUM(AN6)</f>
        <v>#REF!</v>
      </c>
      <c r="AO5" s="300" t="n">
        <v>1595747.78</v>
      </c>
      <c r="AP5" s="300" t="e">
        <f aca="false">SUM(AP6)</f>
        <v>#REF!</v>
      </c>
      <c r="AQ5" s="300" t="e">
        <f aca="false">SUM(AQ6)</f>
        <v>#REF!</v>
      </c>
      <c r="AR5" s="300" t="n">
        <f aca="false">SUM(AR6)</f>
        <v>1754927.33426239</v>
      </c>
      <c r="AS5" s="300" t="n">
        <f aca="false">SUM(AS6)</f>
        <v>0</v>
      </c>
      <c r="AT5" s="300" t="n">
        <f aca="false">SUM(AT6)</f>
        <v>464153.35</v>
      </c>
      <c r="AU5" s="300" t="n">
        <f aca="false">SUM(AU6)</f>
        <v>384219.67</v>
      </c>
      <c r="AV5" s="300" t="n">
        <f aca="false">SUM(AV6)</f>
        <v>72345.1</v>
      </c>
      <c r="AW5" s="300" t="n">
        <f aca="false">SUM(AW6)</f>
        <v>2066801.90426239</v>
      </c>
      <c r="AX5" s="300" t="n">
        <f aca="false">SUM(AX6)</f>
        <v>0</v>
      </c>
      <c r="AY5" s="300" t="n">
        <f aca="false">SUM(AY6)</f>
        <v>0</v>
      </c>
      <c r="AZ5" s="300" t="n">
        <f aca="false">SUM(AZ6)</f>
        <v>0</v>
      </c>
      <c r="BA5" s="300" t="n">
        <f aca="false">SUM(BA6)</f>
        <v>0</v>
      </c>
      <c r="BB5" s="300" t="n">
        <f aca="false">SUM(BB6)</f>
        <v>0</v>
      </c>
      <c r="BC5" s="300" t="n">
        <f aca="false">SUM(BC6)</f>
        <v>0</v>
      </c>
      <c r="BD5" s="300" t="n">
        <f aca="false">SUM(BD6)</f>
        <v>0</v>
      </c>
      <c r="BE5" s="300" t="n">
        <f aca="false">SUM(BE6)</f>
        <v>2042942.64087398</v>
      </c>
      <c r="BF5" s="300" t="n">
        <f aca="false">SUM(BF6)</f>
        <v>0</v>
      </c>
      <c r="BG5" s="300" t="n">
        <f aca="false">SUM(BG6)</f>
        <v>741227.27</v>
      </c>
      <c r="BH5" s="300" t="n">
        <v>351281.33</v>
      </c>
      <c r="BI5" s="300" t="n">
        <f aca="false">SUM(BI6)</f>
        <v>351281.33</v>
      </c>
      <c r="BJ5" s="300" t="n">
        <f aca="false">SUM(BJ6)</f>
        <v>2000</v>
      </c>
      <c r="BK5" s="300" t="n">
        <f aca="false">SUM(BK6)</f>
        <v>2000</v>
      </c>
      <c r="BL5" s="300" t="n">
        <f aca="false">SUM(BL6)</f>
        <v>2246089</v>
      </c>
      <c r="BM5" s="300" t="n">
        <f aca="false">SUM(BM6)</f>
        <v>2647917.81</v>
      </c>
      <c r="BN5" s="300" t="n">
        <f aca="false">SUM(BN6)</f>
        <v>610497.34</v>
      </c>
      <c r="BO5" s="332"/>
      <c r="BP5" s="332"/>
      <c r="BQ5" s="363"/>
      <c r="BR5" s="363"/>
      <c r="BS5" s="363"/>
      <c r="BT5" s="301" t="n">
        <f aca="false">SUM(BN5/BM5*100)</f>
        <v>23.0557511148732</v>
      </c>
    </row>
    <row r="6" customFormat="false" ht="12.75" hidden="false" customHeight="false" outlineLevel="0" collapsed="false">
      <c r="A6" s="343"/>
      <c r="B6" s="334"/>
      <c r="C6" s="334"/>
      <c r="D6" s="334"/>
      <c r="E6" s="334"/>
      <c r="F6" s="334"/>
      <c r="G6" s="334"/>
      <c r="H6" s="334"/>
      <c r="I6" s="304" t="s">
        <v>526</v>
      </c>
      <c r="J6" s="305" t="s">
        <v>527</v>
      </c>
      <c r="K6" s="306" t="e">
        <f aca="false">SUM(K7+#REF!+K26)</f>
        <v>#REF!</v>
      </c>
      <c r="L6" s="306" t="e">
        <f aca="false">SUM(L7+#REF!+L26)</f>
        <v>#REF!</v>
      </c>
      <c r="M6" s="306" t="e">
        <f aca="false">SUM(M7+#REF!+M26)</f>
        <v>#REF!</v>
      </c>
      <c r="N6" s="306" t="e">
        <f aca="false">SUM(N7+N26)</f>
        <v>#REF!</v>
      </c>
      <c r="O6" s="306" t="e">
        <f aca="false">SUM(O7+O26)</f>
        <v>#REF!</v>
      </c>
      <c r="P6" s="306" t="e">
        <f aca="false">SUM(P7+P26)</f>
        <v>#REF!</v>
      </c>
      <c r="Q6" s="306" t="e">
        <f aca="false">SUM(Q7+Q26)</f>
        <v>#REF!</v>
      </c>
      <c r="R6" s="306" t="e">
        <f aca="false">SUM(R7+R26)</f>
        <v>#REF!</v>
      </c>
      <c r="S6" s="306" t="e">
        <f aca="false">SUM(S7+S26)</f>
        <v>#REF!</v>
      </c>
      <c r="T6" s="306" t="e">
        <f aca="false">SUM(T7+T26)</f>
        <v>#REF!</v>
      </c>
      <c r="U6" s="306" t="e">
        <f aca="false">SUM(U7+U26)</f>
        <v>#REF!</v>
      </c>
      <c r="V6" s="306" t="e">
        <f aca="false">SUM(V7+V26)</f>
        <v>#DIV/0!</v>
      </c>
      <c r="W6" s="306" t="e">
        <f aca="false">SUM(W7+W26)</f>
        <v>#REF!</v>
      </c>
      <c r="X6" s="306" t="e">
        <f aca="false">SUM(X7+X26)</f>
        <v>#REF!</v>
      </c>
      <c r="Y6" s="306" t="e">
        <f aca="false">SUM(Y7+Y26)</f>
        <v>#REF!</v>
      </c>
      <c r="Z6" s="306" t="e">
        <f aca="false">SUM(Z7+Z26)</f>
        <v>#REF!</v>
      </c>
      <c r="AA6" s="306" t="e">
        <f aca="false">SUM(AA7+AA26)</f>
        <v>#REF!</v>
      </c>
      <c r="AB6" s="306" t="e">
        <f aca="false">SUM(AB7+AB26)</f>
        <v>#REF!</v>
      </c>
      <c r="AC6" s="306" t="e">
        <f aca="false">SUM(AC7+AC26)</f>
        <v>#REF!</v>
      </c>
      <c r="AD6" s="306" t="e">
        <f aca="false">SUM(AD7+AD26)</f>
        <v>#REF!</v>
      </c>
      <c r="AE6" s="306" t="e">
        <f aca="false">SUM(AE7+AE26)</f>
        <v>#REF!</v>
      </c>
      <c r="AF6" s="306" t="e">
        <f aca="false">SUM(AF7+AF26)</f>
        <v>#REF!</v>
      </c>
      <c r="AG6" s="306" t="e">
        <f aca="false">SUM(AG7+AG26)</f>
        <v>#REF!</v>
      </c>
      <c r="AH6" s="306" t="e">
        <f aca="false">SUM(AH7+AH26)</f>
        <v>#REF!</v>
      </c>
      <c r="AI6" s="306" t="e">
        <f aca="false">SUM(AI7+AI26)</f>
        <v>#REF!</v>
      </c>
      <c r="AJ6" s="306" t="e">
        <f aca="false">SUM(AJ7+AJ26)</f>
        <v>#REF!</v>
      </c>
      <c r="AK6" s="306" t="e">
        <f aca="false">SUM(AK7+AK26)</f>
        <v>#REF!</v>
      </c>
      <c r="AL6" s="306" t="e">
        <f aca="false">SUM(AL7+AL26)</f>
        <v>#REF!</v>
      </c>
      <c r="AM6" s="306" t="e">
        <f aca="false">SUM(AM7+AM26)</f>
        <v>#REF!</v>
      </c>
      <c r="AN6" s="306" t="e">
        <f aca="false">SUM(AN7+AN26)</f>
        <v>#REF!</v>
      </c>
      <c r="AO6" s="306" t="n">
        <f aca="false">SUM(AO7+AO26)</f>
        <v>1589775.24719623</v>
      </c>
      <c r="AP6" s="306" t="e">
        <f aca="false">SUM(AP7+AP26)</f>
        <v>#REF!</v>
      </c>
      <c r="AQ6" s="306" t="e">
        <f aca="false">SUM(AQ7+AQ26)</f>
        <v>#REF!</v>
      </c>
      <c r="AR6" s="306" t="n">
        <f aca="false">SUM(AR7+AR26)</f>
        <v>1754927.33426239</v>
      </c>
      <c r="AS6" s="306" t="n">
        <f aca="false">SUM(AS7+AS26)</f>
        <v>0</v>
      </c>
      <c r="AT6" s="306" t="n">
        <f aca="false">SUM(AT7+AT26)</f>
        <v>464153.35</v>
      </c>
      <c r="AU6" s="306" t="n">
        <f aca="false">SUM(AU7+AU26)</f>
        <v>384219.67</v>
      </c>
      <c r="AV6" s="306" t="n">
        <f aca="false">SUM(AV7+AV26)</f>
        <v>72345.1</v>
      </c>
      <c r="AW6" s="306" t="n">
        <f aca="false">SUM(AW7+AW26)</f>
        <v>2066801.90426239</v>
      </c>
      <c r="AX6" s="306" t="n">
        <f aca="false">SUM(AX7+AX26)</f>
        <v>0</v>
      </c>
      <c r="AY6" s="306" t="n">
        <f aca="false">SUM(AY7+AY26)</f>
        <v>0</v>
      </c>
      <c r="AZ6" s="306" t="n">
        <f aca="false">SUM(AZ7+AZ26)</f>
        <v>0</v>
      </c>
      <c r="BA6" s="306" t="n">
        <f aca="false">SUM(BA7+BA26)</f>
        <v>0</v>
      </c>
      <c r="BB6" s="306" t="n">
        <f aca="false">SUM(BB7+BB26)</f>
        <v>0</v>
      </c>
      <c r="BC6" s="306" t="n">
        <f aca="false">SUM(BC7+BC26)</f>
        <v>0</v>
      </c>
      <c r="BD6" s="306" t="n">
        <f aca="false">SUM(BD7+BD26)</f>
        <v>0</v>
      </c>
      <c r="BE6" s="306" t="n">
        <f aca="false">SUM(BE7+BE26)</f>
        <v>2042942.64087398</v>
      </c>
      <c r="BF6" s="306" t="n">
        <f aca="false">SUM(BF7+BF26)</f>
        <v>0</v>
      </c>
      <c r="BG6" s="306" t="n">
        <f aca="false">SUM(BG7+BG26)</f>
        <v>741227.27</v>
      </c>
      <c r="BH6" s="306" t="n">
        <v>351281.33</v>
      </c>
      <c r="BI6" s="306" t="n">
        <f aca="false">SUM(BI7+BI26)</f>
        <v>351281.33</v>
      </c>
      <c r="BJ6" s="306" t="n">
        <f aca="false">SUM(BJ7+BJ26)</f>
        <v>2000</v>
      </c>
      <c r="BK6" s="306" t="n">
        <f aca="false">SUM(BK7+BK26)</f>
        <v>2000</v>
      </c>
      <c r="BL6" s="306" t="n">
        <f aca="false">SUM(BL7+BL26)</f>
        <v>2246089</v>
      </c>
      <c r="BM6" s="306" t="n">
        <f aca="false">SUM(BM7+BM26)</f>
        <v>2647917.81</v>
      </c>
      <c r="BN6" s="306" t="n">
        <f aca="false">SUM(BN7+BN26)</f>
        <v>610497.34</v>
      </c>
      <c r="BO6" s="338"/>
      <c r="BP6" s="338"/>
      <c r="BQ6" s="364"/>
      <c r="BR6" s="364"/>
      <c r="BS6" s="364"/>
      <c r="BT6" s="307" t="n">
        <f aca="false">SUM(BN6/BM6*100)</f>
        <v>23.0557511148732</v>
      </c>
    </row>
    <row r="7" customFormat="false" ht="12.75" hidden="false" customHeight="false" outlineLevel="0" collapsed="false">
      <c r="A7" s="333"/>
      <c r="B7" s="365"/>
      <c r="C7" s="365"/>
      <c r="D7" s="365"/>
      <c r="E7" s="365"/>
      <c r="F7" s="365"/>
      <c r="G7" s="365"/>
      <c r="H7" s="365"/>
      <c r="I7" s="310" t="s">
        <v>528</v>
      </c>
      <c r="J7" s="311" t="s">
        <v>529</v>
      </c>
      <c r="K7" s="312" t="e">
        <f aca="false">SUM(K8)</f>
        <v>#REF!</v>
      </c>
      <c r="L7" s="312" t="e">
        <f aca="false">SUM(L8)</f>
        <v>#REF!</v>
      </c>
      <c r="M7" s="312" t="e">
        <f aca="false">SUM(M8)</f>
        <v>#REF!</v>
      </c>
      <c r="N7" s="312" t="n">
        <f aca="false">SUM(N8)</f>
        <v>128000</v>
      </c>
      <c r="O7" s="312" t="n">
        <f aca="false">SUM(O8)</f>
        <v>128000</v>
      </c>
      <c r="P7" s="312" t="n">
        <f aca="false">SUM(P8)</f>
        <v>128000</v>
      </c>
      <c r="Q7" s="312" t="n">
        <f aca="false">SUM(Q8)</f>
        <v>128000</v>
      </c>
      <c r="R7" s="312" t="n">
        <f aca="false">SUM(R8)</f>
        <v>67838.38</v>
      </c>
      <c r="S7" s="312" t="n">
        <f aca="false">SUM(S8)</f>
        <v>135000</v>
      </c>
      <c r="T7" s="312" t="n">
        <f aca="false">SUM(T8)</f>
        <v>46004.14</v>
      </c>
      <c r="U7" s="312" t="n">
        <f aca="false">SUM(U8)</f>
        <v>0</v>
      </c>
      <c r="V7" s="312" t="n">
        <f aca="false">SUM(V8)</f>
        <v>946.666666666667</v>
      </c>
      <c r="W7" s="312" t="n">
        <f aca="false">SUM(W8)</f>
        <v>220000</v>
      </c>
      <c r="X7" s="312" t="n">
        <f aca="false">SUM(X8)</f>
        <v>160000</v>
      </c>
      <c r="Y7" s="312" t="n">
        <f aca="false">SUM(Y8)</f>
        <v>210000</v>
      </c>
      <c r="Z7" s="312" t="n">
        <f aca="false">SUM(Z8)</f>
        <v>193000</v>
      </c>
      <c r="AA7" s="312" t="n">
        <f aca="false">SUM(AA8)</f>
        <v>160000</v>
      </c>
      <c r="AB7" s="312" t="n">
        <f aca="false">SUM(AB8)</f>
        <v>78432.05</v>
      </c>
      <c r="AC7" s="312" t="n">
        <f aca="false">SUM(AC8)</f>
        <v>160000</v>
      </c>
      <c r="AD7" s="312" t="n">
        <f aca="false">SUM(AD8)</f>
        <v>150000</v>
      </c>
      <c r="AE7" s="312" t="n">
        <f aca="false">SUM(AE8)</f>
        <v>0</v>
      </c>
      <c r="AF7" s="312" t="n">
        <f aca="false">SUM(AF8)</f>
        <v>0</v>
      </c>
      <c r="AG7" s="312" t="n">
        <f aca="false">SUM(AG8)</f>
        <v>150000</v>
      </c>
      <c r="AH7" s="312" t="n">
        <f aca="false">SUM(AH8)</f>
        <v>99202.66</v>
      </c>
      <c r="AI7" s="312" t="n">
        <f aca="false">SUM(AI8)</f>
        <v>260000</v>
      </c>
      <c r="AJ7" s="312" t="n">
        <f aca="false">SUM(AJ8)</f>
        <v>83193.96</v>
      </c>
      <c r="AK7" s="312" t="n">
        <f aca="false">SUM(AK8)</f>
        <v>130000</v>
      </c>
      <c r="AL7" s="312" t="n">
        <f aca="false">SUM(AL8)</f>
        <v>0</v>
      </c>
      <c r="AM7" s="312" t="n">
        <f aca="false">SUM(AM8)</f>
        <v>0</v>
      </c>
      <c r="AN7" s="312" t="n">
        <f aca="false">SUM(AN8)</f>
        <v>130000</v>
      </c>
      <c r="AO7" s="306" t="n">
        <f aca="false">SUM(AN7/$AN$2)</f>
        <v>17253.9650939014</v>
      </c>
      <c r="AP7" s="312" t="n">
        <f aca="false">SUM(AP8)</f>
        <v>165000</v>
      </c>
      <c r="AQ7" s="312" t="n">
        <f aca="false">SUM(AQ8)</f>
        <v>0</v>
      </c>
      <c r="AR7" s="306" t="n">
        <f aca="false">SUM(AP7/$AN$2)</f>
        <v>21899.2633884133</v>
      </c>
      <c r="AS7" s="306" t="n">
        <f aca="false">SUM(AS8)</f>
        <v>0</v>
      </c>
      <c r="AT7" s="306" t="n">
        <f aca="false">SUM(AT8)</f>
        <v>13423.24</v>
      </c>
      <c r="AU7" s="306" t="n">
        <f aca="false">SUM(AU8)</f>
        <v>1960</v>
      </c>
      <c r="AV7" s="306" t="n">
        <f aca="false">SUM(AV8)</f>
        <v>0</v>
      </c>
      <c r="AW7" s="306" t="n">
        <f aca="false">SUM(AW8)</f>
        <v>23859.2633884133</v>
      </c>
      <c r="AX7" s="306" t="n">
        <f aca="false">SUM(AX8)</f>
        <v>0</v>
      </c>
      <c r="AY7" s="306" t="n">
        <f aca="false">SUM(AY8)</f>
        <v>0</v>
      </c>
      <c r="AZ7" s="306" t="n">
        <f aca="false">SUM(AZ8)</f>
        <v>0</v>
      </c>
      <c r="BA7" s="306" t="n">
        <f aca="false">SUM(BA8)</f>
        <v>0</v>
      </c>
      <c r="BB7" s="306" t="n">
        <f aca="false">SUM(BB8)</f>
        <v>0</v>
      </c>
      <c r="BC7" s="306" t="n">
        <f aca="false">SUM(BC8)</f>
        <v>0</v>
      </c>
      <c r="BD7" s="306" t="n">
        <f aca="false">SUM(BD8)</f>
        <v>0</v>
      </c>
      <c r="BE7" s="306" t="n">
        <f aca="false">SUM(BE8)</f>
        <v>0</v>
      </c>
      <c r="BF7" s="306" t="n">
        <f aca="false">SUM(BF8)</f>
        <v>0</v>
      </c>
      <c r="BG7" s="306" t="n">
        <f aca="false">SUM(BG8)</f>
        <v>16794.45</v>
      </c>
      <c r="BH7" s="306" t="n">
        <v>10311</v>
      </c>
      <c r="BI7" s="306" t="n">
        <f aca="false">SUM(BI8)</f>
        <v>10311</v>
      </c>
      <c r="BJ7" s="306" t="n">
        <f aca="false">SUM(BJ8)</f>
        <v>0</v>
      </c>
      <c r="BK7" s="306" t="n">
        <f aca="false">SUM(BK8)</f>
        <v>0</v>
      </c>
      <c r="BL7" s="306" t="n">
        <f aca="false">SUM(BL8)</f>
        <v>28300</v>
      </c>
      <c r="BM7" s="306" t="n">
        <f aca="false">SUM(BM8)</f>
        <v>28300</v>
      </c>
      <c r="BN7" s="306" t="n">
        <f aca="false">SUM(BN8)</f>
        <v>15486.76</v>
      </c>
      <c r="BO7" s="338"/>
      <c r="BP7" s="338"/>
      <c r="BQ7" s="364"/>
      <c r="BR7" s="364"/>
      <c r="BS7" s="364"/>
      <c r="BT7" s="307" t="n">
        <f aca="false">SUM(BN7/BM7*100)</f>
        <v>54.7235335689046</v>
      </c>
    </row>
    <row r="8" customFormat="false" ht="12.75" hidden="false" customHeight="false" outlineLevel="0" collapsed="false">
      <c r="A8" s="308" t="s">
        <v>530</v>
      </c>
      <c r="B8" s="365"/>
      <c r="C8" s="365"/>
      <c r="D8" s="365"/>
      <c r="E8" s="365"/>
      <c r="F8" s="365"/>
      <c r="G8" s="365"/>
      <c r="H8" s="365"/>
      <c r="I8" s="310" t="s">
        <v>531</v>
      </c>
      <c r="J8" s="311"/>
      <c r="K8" s="312" t="e">
        <f aca="false">SUM(K9+K19)</f>
        <v>#REF!</v>
      </c>
      <c r="L8" s="312" t="e">
        <f aca="false">SUM(L9+L19)</f>
        <v>#REF!</v>
      </c>
      <c r="M8" s="312" t="e">
        <f aca="false">SUM(M9+M19)</f>
        <v>#REF!</v>
      </c>
      <c r="N8" s="312" t="n">
        <f aca="false">SUM(N9+N19)</f>
        <v>128000</v>
      </c>
      <c r="O8" s="312" t="n">
        <f aca="false">SUM(O9+O19)</f>
        <v>128000</v>
      </c>
      <c r="P8" s="312" t="n">
        <f aca="false">SUM(P9+P19)</f>
        <v>128000</v>
      </c>
      <c r="Q8" s="312" t="n">
        <f aca="false">SUM(Q9+Q19)</f>
        <v>128000</v>
      </c>
      <c r="R8" s="312" t="n">
        <f aca="false">SUM(R9+R19)</f>
        <v>67838.38</v>
      </c>
      <c r="S8" s="312" t="n">
        <f aca="false">SUM(S9+S19)</f>
        <v>135000</v>
      </c>
      <c r="T8" s="312" t="n">
        <f aca="false">SUM(T9+T19)</f>
        <v>46004.14</v>
      </c>
      <c r="U8" s="312" t="n">
        <f aca="false">SUM(U9+U19)</f>
        <v>0</v>
      </c>
      <c r="V8" s="312" t="n">
        <f aca="false">SUM(V9+V19)</f>
        <v>946.666666666667</v>
      </c>
      <c r="W8" s="312" t="n">
        <f aca="false">SUM(W9+W19)</f>
        <v>220000</v>
      </c>
      <c r="X8" s="312" t="n">
        <f aca="false">SUM(X9+X19)</f>
        <v>160000</v>
      </c>
      <c r="Y8" s="312" t="n">
        <f aca="false">SUM(Y9+Y19)</f>
        <v>210000</v>
      </c>
      <c r="Z8" s="312" t="n">
        <f aca="false">SUM(Z9+Z19)</f>
        <v>193000</v>
      </c>
      <c r="AA8" s="312" t="n">
        <f aca="false">SUM(AA9+AA19)</f>
        <v>160000</v>
      </c>
      <c r="AB8" s="312" t="n">
        <f aca="false">SUM(AB9+AB19)</f>
        <v>78432.05</v>
      </c>
      <c r="AC8" s="312" t="n">
        <f aca="false">SUM(AC9+AC19)</f>
        <v>160000</v>
      </c>
      <c r="AD8" s="312" t="n">
        <f aca="false">SUM(AD9+AD19)</f>
        <v>150000</v>
      </c>
      <c r="AE8" s="312" t="n">
        <f aca="false">SUM(AE9+AE19)</f>
        <v>0</v>
      </c>
      <c r="AF8" s="312" t="n">
        <f aca="false">SUM(AF9+AF19)</f>
        <v>0</v>
      </c>
      <c r="AG8" s="312" t="n">
        <f aca="false">SUM(AG9+AG19)</f>
        <v>150000</v>
      </c>
      <c r="AH8" s="312" t="n">
        <f aca="false">SUM(AH9+AH19)</f>
        <v>99202.66</v>
      </c>
      <c r="AI8" s="312" t="n">
        <f aca="false">SUM(AI9+AI19)</f>
        <v>260000</v>
      </c>
      <c r="AJ8" s="312" t="n">
        <f aca="false">SUM(AJ9+AJ19)</f>
        <v>83193.96</v>
      </c>
      <c r="AK8" s="312" t="n">
        <f aca="false">SUM(AK9+AK19)</f>
        <v>130000</v>
      </c>
      <c r="AL8" s="312" t="n">
        <f aca="false">SUM(AL9+AL19)</f>
        <v>0</v>
      </c>
      <c r="AM8" s="312" t="n">
        <f aca="false">SUM(AM9+AM19)</f>
        <v>0</v>
      </c>
      <c r="AN8" s="312" t="n">
        <f aca="false">SUM(AN9+AN19)</f>
        <v>130000</v>
      </c>
      <c r="AO8" s="306" t="n">
        <f aca="false">SUM(AN8/$AN$2)</f>
        <v>17253.9650939014</v>
      </c>
      <c r="AP8" s="312" t="n">
        <f aca="false">SUM(AP9+AP19)</f>
        <v>165000</v>
      </c>
      <c r="AQ8" s="312" t="n">
        <f aca="false">SUM(AQ9+AQ19)</f>
        <v>0</v>
      </c>
      <c r="AR8" s="306" t="n">
        <f aca="false">SUM(AP8/$AN$2)</f>
        <v>21899.2633884133</v>
      </c>
      <c r="AS8" s="306"/>
      <c r="AT8" s="306" t="n">
        <f aca="false">SUM(AT9+AT19)</f>
        <v>13423.24</v>
      </c>
      <c r="AU8" s="306" t="n">
        <f aca="false">SUM(AU9+AU19)</f>
        <v>1960</v>
      </c>
      <c r="AV8" s="306" t="n">
        <f aca="false">SUM(AV9+AV19)</f>
        <v>0</v>
      </c>
      <c r="AW8" s="306" t="n">
        <f aca="false">SUM(AR8+AU8-AV8)</f>
        <v>23859.2633884133</v>
      </c>
      <c r="AX8" s="338"/>
      <c r="AY8" s="338"/>
      <c r="AZ8" s="338"/>
      <c r="BA8" s="338"/>
      <c r="BB8" s="338"/>
      <c r="BC8" s="338"/>
      <c r="BD8" s="338"/>
      <c r="BE8" s="338"/>
      <c r="BF8" s="364"/>
      <c r="BG8" s="338" t="n">
        <f aca="false">SUM(BG12+BG22)</f>
        <v>16794.45</v>
      </c>
      <c r="BH8" s="338" t="n">
        <v>10311</v>
      </c>
      <c r="BI8" s="338" t="n">
        <f aca="false">SUM(BI12+BI22)</f>
        <v>10311</v>
      </c>
      <c r="BJ8" s="338" t="n">
        <f aca="false">SUM(BJ12+BJ22)</f>
        <v>0</v>
      </c>
      <c r="BK8" s="338" t="n">
        <f aca="false">SUM(BK12+BK22)</f>
        <v>0</v>
      </c>
      <c r="BL8" s="338" t="n">
        <f aca="false">SUM(BL12+BL22)</f>
        <v>28300</v>
      </c>
      <c r="BM8" s="338" t="n">
        <f aca="false">SUM(BM12+BM22)</f>
        <v>28300</v>
      </c>
      <c r="BN8" s="338" t="n">
        <f aca="false">SUM(BN12+BN22)</f>
        <v>15486.76</v>
      </c>
      <c r="BO8" s="338"/>
      <c r="BP8" s="338"/>
      <c r="BQ8" s="364"/>
      <c r="BR8" s="364"/>
      <c r="BS8" s="364"/>
      <c r="BT8" s="307" t="n">
        <f aca="false">SUM(BN8/BM8*100)</f>
        <v>54.7235335689046</v>
      </c>
    </row>
    <row r="9" customFormat="false" ht="12.75" hidden="false" customHeight="false" outlineLevel="0" collapsed="false">
      <c r="A9" s="333" t="s">
        <v>532</v>
      </c>
      <c r="B9" s="334"/>
      <c r="C9" s="334"/>
      <c r="D9" s="334"/>
      <c r="E9" s="334"/>
      <c r="F9" s="334"/>
      <c r="G9" s="334"/>
      <c r="H9" s="334"/>
      <c r="I9" s="335" t="s">
        <v>533</v>
      </c>
      <c r="J9" s="336" t="s">
        <v>534</v>
      </c>
      <c r="K9" s="337" t="e">
        <f aca="false">SUM(K10)</f>
        <v>#REF!</v>
      </c>
      <c r="L9" s="337" t="e">
        <f aca="false">SUM(L10)</f>
        <v>#REF!</v>
      </c>
      <c r="M9" s="337" t="e">
        <f aca="false">SUM(M10)</f>
        <v>#REF!</v>
      </c>
      <c r="N9" s="337" t="n">
        <f aca="false">SUM(N10)</f>
        <v>108000</v>
      </c>
      <c r="O9" s="337" t="n">
        <f aca="false">SUM(O10)</f>
        <v>108000</v>
      </c>
      <c r="P9" s="337" t="n">
        <f aca="false">SUM(P10)</f>
        <v>108000</v>
      </c>
      <c r="Q9" s="337" t="n">
        <f aca="false">SUM(Q10)</f>
        <v>108000</v>
      </c>
      <c r="R9" s="337" t="n">
        <f aca="false">SUM(R10)</f>
        <v>57838.38</v>
      </c>
      <c r="S9" s="337" t="n">
        <f aca="false">SUM(S10)</f>
        <v>115000</v>
      </c>
      <c r="T9" s="337" t="n">
        <f aca="false">SUM(T10)</f>
        <v>41004.14</v>
      </c>
      <c r="U9" s="337" t="n">
        <f aca="false">SUM(U10)</f>
        <v>0</v>
      </c>
      <c r="V9" s="337" t="n">
        <f aca="false">SUM(V10)</f>
        <v>846.666666666667</v>
      </c>
      <c r="W9" s="337" t="n">
        <f aca="false">SUM(W10)</f>
        <v>200000</v>
      </c>
      <c r="X9" s="337" t="n">
        <f aca="false">SUM(X10)</f>
        <v>130000</v>
      </c>
      <c r="Y9" s="337" t="n">
        <f aca="false">SUM(Y10)</f>
        <v>180000</v>
      </c>
      <c r="Z9" s="337" t="n">
        <f aca="false">SUM(Z10)</f>
        <v>163000</v>
      </c>
      <c r="AA9" s="337" t="n">
        <f aca="false">SUM(AA10)</f>
        <v>130000</v>
      </c>
      <c r="AB9" s="337" t="n">
        <f aca="false">SUM(AB10)</f>
        <v>65932.05</v>
      </c>
      <c r="AC9" s="337" t="n">
        <f aca="false">SUM(AC10)</f>
        <v>130000</v>
      </c>
      <c r="AD9" s="337" t="n">
        <f aca="false">SUM(AD10)</f>
        <v>120000</v>
      </c>
      <c r="AE9" s="337" t="n">
        <f aca="false">SUM(AE10)</f>
        <v>0</v>
      </c>
      <c r="AF9" s="337" t="n">
        <f aca="false">SUM(AF10)</f>
        <v>0</v>
      </c>
      <c r="AG9" s="337" t="n">
        <f aca="false">SUM(AG10)</f>
        <v>120000</v>
      </c>
      <c r="AH9" s="337" t="n">
        <f aca="false">SUM(AH10)</f>
        <v>84202.66</v>
      </c>
      <c r="AI9" s="337" t="n">
        <f aca="false">SUM(AI10)</f>
        <v>220000</v>
      </c>
      <c r="AJ9" s="337" t="n">
        <f aca="false">SUM(AJ10)</f>
        <v>73193.96</v>
      </c>
      <c r="AK9" s="337" t="n">
        <f aca="false">SUM(AK10)</f>
        <v>90000</v>
      </c>
      <c r="AL9" s="337" t="n">
        <f aca="false">SUM(AL10)</f>
        <v>0</v>
      </c>
      <c r="AM9" s="337" t="n">
        <f aca="false">SUM(AM10)</f>
        <v>0</v>
      </c>
      <c r="AN9" s="337" t="n">
        <f aca="false">SUM(AN10)</f>
        <v>90000</v>
      </c>
      <c r="AO9" s="306" t="n">
        <f aca="false">SUM(AN9/$AN$2)</f>
        <v>11945.0527573163</v>
      </c>
      <c r="AP9" s="337" t="n">
        <f aca="false">SUM(AP10)</f>
        <v>125000</v>
      </c>
      <c r="AQ9" s="337" t="n">
        <f aca="false">SUM(AQ10)</f>
        <v>0</v>
      </c>
      <c r="AR9" s="306" t="n">
        <f aca="false">SUM(AP9/$AN$2)</f>
        <v>16590.3510518283</v>
      </c>
      <c r="AS9" s="306"/>
      <c r="AT9" s="306" t="n">
        <f aca="false">SUM(AT10)</f>
        <v>10768.74</v>
      </c>
      <c r="AU9" s="306" t="n">
        <f aca="false">SUM(AU10)</f>
        <v>1960</v>
      </c>
      <c r="AV9" s="306" t="n">
        <f aca="false">SUM(AV10)</f>
        <v>0</v>
      </c>
      <c r="AW9" s="306" t="n">
        <f aca="false">SUM(AR9+AU9-AV9)</f>
        <v>18550.3510518283</v>
      </c>
      <c r="AX9" s="338"/>
      <c r="AY9" s="338"/>
      <c r="AZ9" s="338"/>
      <c r="BA9" s="338"/>
      <c r="BB9" s="338"/>
      <c r="BC9" s="338"/>
      <c r="BD9" s="338"/>
      <c r="BE9" s="338"/>
      <c r="BF9" s="364"/>
      <c r="BG9" s="338"/>
      <c r="BH9" s="338" t="n">
        <v>6186</v>
      </c>
      <c r="BI9" s="338" t="n">
        <f aca="false">SUM(BI12)</f>
        <v>6186</v>
      </c>
      <c r="BJ9" s="338" t="n">
        <f aca="false">SUM(BJ12)</f>
        <v>0</v>
      </c>
      <c r="BK9" s="338" t="n">
        <f aca="false">SUM(BK12)</f>
        <v>0</v>
      </c>
      <c r="BL9" s="338" t="n">
        <f aca="false">SUM(BL12)</f>
        <v>22300</v>
      </c>
      <c r="BM9" s="338" t="n">
        <f aca="false">SUM(BM12)</f>
        <v>22300</v>
      </c>
      <c r="BN9" s="338" t="n">
        <f aca="false">SUM(BN12)</f>
        <v>12486.76</v>
      </c>
      <c r="BO9" s="338"/>
      <c r="BP9" s="338"/>
      <c r="BQ9" s="364"/>
      <c r="BR9" s="364"/>
      <c r="BS9" s="364"/>
      <c r="BT9" s="307" t="n">
        <f aca="false">SUM(BN9/BM9*100)</f>
        <v>55.9944394618834</v>
      </c>
    </row>
    <row r="10" customFormat="false" ht="12.75" hidden="false" customHeight="false" outlineLevel="0" collapsed="false">
      <c r="A10" s="333"/>
      <c r="B10" s="334"/>
      <c r="C10" s="334"/>
      <c r="D10" s="334"/>
      <c r="E10" s="334"/>
      <c r="F10" s="334"/>
      <c r="G10" s="334"/>
      <c r="H10" s="334"/>
      <c r="I10" s="335" t="s">
        <v>535</v>
      </c>
      <c r="J10" s="336"/>
      <c r="K10" s="337" t="e">
        <f aca="false">SUM(K12)</f>
        <v>#REF!</v>
      </c>
      <c r="L10" s="337" t="e">
        <f aca="false">SUM(L12)</f>
        <v>#REF!</v>
      </c>
      <c r="M10" s="337" t="e">
        <f aca="false">SUM(M12)</f>
        <v>#REF!</v>
      </c>
      <c r="N10" s="337" t="n">
        <f aca="false">SUM(N12)</f>
        <v>108000</v>
      </c>
      <c r="O10" s="337" t="n">
        <f aca="false">SUM(O12)</f>
        <v>108000</v>
      </c>
      <c r="P10" s="337" t="n">
        <f aca="false">SUM(P12)</f>
        <v>108000</v>
      </c>
      <c r="Q10" s="337" t="n">
        <f aca="false">SUM(Q12)</f>
        <v>108000</v>
      </c>
      <c r="R10" s="337" t="n">
        <f aca="false">SUM(R12)</f>
        <v>57838.38</v>
      </c>
      <c r="S10" s="337" t="n">
        <f aca="false">SUM(S12)</f>
        <v>115000</v>
      </c>
      <c r="T10" s="337" t="n">
        <f aca="false">SUM(T12)</f>
        <v>41004.14</v>
      </c>
      <c r="U10" s="337" t="n">
        <f aca="false">SUM(U12)</f>
        <v>0</v>
      </c>
      <c r="V10" s="337" t="n">
        <f aca="false">SUM(V12)</f>
        <v>846.666666666667</v>
      </c>
      <c r="W10" s="337" t="n">
        <f aca="false">SUM(W12)</f>
        <v>200000</v>
      </c>
      <c r="X10" s="337" t="n">
        <f aca="false">SUM(X12)</f>
        <v>130000</v>
      </c>
      <c r="Y10" s="337" t="n">
        <f aca="false">SUM(Y12)</f>
        <v>180000</v>
      </c>
      <c r="Z10" s="337" t="n">
        <f aca="false">SUM(Z12)</f>
        <v>163000</v>
      </c>
      <c r="AA10" s="337" t="n">
        <f aca="false">SUM(AA12)</f>
        <v>130000</v>
      </c>
      <c r="AB10" s="337" t="n">
        <f aca="false">SUM(AB12)</f>
        <v>65932.05</v>
      </c>
      <c r="AC10" s="337" t="n">
        <f aca="false">SUM(AC12)</f>
        <v>130000</v>
      </c>
      <c r="AD10" s="337" t="n">
        <f aca="false">SUM(AD12)</f>
        <v>120000</v>
      </c>
      <c r="AE10" s="337" t="n">
        <f aca="false">SUM(AE12)</f>
        <v>0</v>
      </c>
      <c r="AF10" s="337" t="n">
        <f aca="false">SUM(AF12)</f>
        <v>0</v>
      </c>
      <c r="AG10" s="337" t="n">
        <f aca="false">SUM(AG12)</f>
        <v>120000</v>
      </c>
      <c r="AH10" s="337" t="n">
        <f aca="false">SUM(AH12)</f>
        <v>84202.66</v>
      </c>
      <c r="AI10" s="337" t="n">
        <f aca="false">SUM(AI12)</f>
        <v>220000</v>
      </c>
      <c r="AJ10" s="337" t="n">
        <f aca="false">SUM(AJ12)</f>
        <v>73193.96</v>
      </c>
      <c r="AK10" s="337" t="n">
        <f aca="false">SUM(AK12)</f>
        <v>90000</v>
      </c>
      <c r="AL10" s="337" t="n">
        <f aca="false">SUM(AL12)</f>
        <v>0</v>
      </c>
      <c r="AM10" s="337" t="n">
        <f aca="false">SUM(AM12)</f>
        <v>0</v>
      </c>
      <c r="AN10" s="337" t="n">
        <f aca="false">SUM(AN12)</f>
        <v>90000</v>
      </c>
      <c r="AO10" s="306" t="n">
        <f aca="false">SUM(AN10/$AN$2)</f>
        <v>11945.0527573163</v>
      </c>
      <c r="AP10" s="337" t="n">
        <f aca="false">SUM(AP12)</f>
        <v>125000</v>
      </c>
      <c r="AQ10" s="337" t="n">
        <f aca="false">SUM(AQ12)</f>
        <v>0</v>
      </c>
      <c r="AR10" s="306" t="n">
        <f aca="false">SUM(AP10/$AN$2)</f>
        <v>16590.3510518283</v>
      </c>
      <c r="AS10" s="306"/>
      <c r="AT10" s="306" t="n">
        <f aca="false">SUM(AT12)</f>
        <v>10768.74</v>
      </c>
      <c r="AU10" s="306" t="n">
        <f aca="false">SUM(AU12)</f>
        <v>1960</v>
      </c>
      <c r="AV10" s="306" t="n">
        <f aca="false">SUM(AV12)</f>
        <v>0</v>
      </c>
      <c r="AW10" s="306" t="n">
        <f aca="false">SUM(AR10+AU10-AV10)</f>
        <v>18550.3510518283</v>
      </c>
      <c r="AX10" s="338"/>
      <c r="AY10" s="338"/>
      <c r="AZ10" s="338"/>
      <c r="BA10" s="338"/>
      <c r="BB10" s="338"/>
      <c r="BC10" s="338"/>
      <c r="BD10" s="338" t="s">
        <v>536</v>
      </c>
      <c r="BE10" s="338"/>
      <c r="BF10" s="364"/>
      <c r="BG10" s="338"/>
      <c r="BH10" s="338" t="n">
        <v>6186</v>
      </c>
      <c r="BI10" s="338" t="n">
        <f aca="false">SUM(BI11)</f>
        <v>6186</v>
      </c>
      <c r="BJ10" s="338" t="n">
        <f aca="false">SUM(BJ11)</f>
        <v>0</v>
      </c>
      <c r="BK10" s="338" t="n">
        <f aca="false">SUM(BK11)</f>
        <v>0</v>
      </c>
      <c r="BL10" s="338" t="n">
        <f aca="false">SUM(BL11)</f>
        <v>22300</v>
      </c>
      <c r="BM10" s="338" t="n">
        <f aca="false">SUM(BM11)</f>
        <v>22300</v>
      </c>
      <c r="BN10" s="338" t="n">
        <f aca="false">SUM(BN11)</f>
        <v>12486.76</v>
      </c>
      <c r="BO10" s="338"/>
      <c r="BP10" s="338"/>
      <c r="BQ10" s="364"/>
      <c r="BR10" s="364"/>
      <c r="BS10" s="364"/>
      <c r="BT10" s="307" t="n">
        <f aca="false">SUM(BN10/BM10*100)</f>
        <v>55.9944394618834</v>
      </c>
    </row>
    <row r="11" customFormat="false" ht="12.75" hidden="true" customHeight="false" outlineLevel="0" collapsed="false">
      <c r="A11" s="333"/>
      <c r="B11" s="334" t="s">
        <v>537</v>
      </c>
      <c r="C11" s="334"/>
      <c r="D11" s="334"/>
      <c r="E11" s="334"/>
      <c r="F11" s="334"/>
      <c r="G11" s="334"/>
      <c r="H11" s="334"/>
      <c r="I11" s="335" t="s">
        <v>538</v>
      </c>
      <c r="J11" s="336" t="s">
        <v>75</v>
      </c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 t="n">
        <v>90000</v>
      </c>
      <c r="AO11" s="306" t="n">
        <f aca="false">SUM(AN11/$AN$2)</f>
        <v>11945.0527573163</v>
      </c>
      <c r="AP11" s="337" t="n">
        <f aca="false">SUM(AP12)</f>
        <v>125000</v>
      </c>
      <c r="AQ11" s="337" t="n">
        <f aca="false">SUM(AQ12)</f>
        <v>0</v>
      </c>
      <c r="AR11" s="306" t="n">
        <f aca="false">SUM(AP11/$AN$2)</f>
        <v>16590.3510518283</v>
      </c>
      <c r="AS11" s="306"/>
      <c r="AT11" s="306" t="n">
        <f aca="false">SUM(AT12)</f>
        <v>10768.74</v>
      </c>
      <c r="AU11" s="306" t="n">
        <f aca="false">SUM(AU12)</f>
        <v>1960</v>
      </c>
      <c r="AV11" s="306" t="n">
        <f aca="false">SUM(AV12)</f>
        <v>0</v>
      </c>
      <c r="AW11" s="306" t="n">
        <f aca="false">SUM(AR11+AU11-AV11)</f>
        <v>18550.3510518283</v>
      </c>
      <c r="AX11" s="338"/>
      <c r="AY11" s="338"/>
      <c r="AZ11" s="338"/>
      <c r="BA11" s="338"/>
      <c r="BB11" s="338"/>
      <c r="BC11" s="338"/>
      <c r="BD11" s="338"/>
      <c r="BE11" s="338"/>
      <c r="BF11" s="364"/>
      <c r="BG11" s="338"/>
      <c r="BH11" s="338" t="n">
        <f aca="false">SUM(BH12)</f>
        <v>6186</v>
      </c>
      <c r="BI11" s="338" t="n">
        <f aca="false">SUM(BI12)</f>
        <v>6186</v>
      </c>
      <c r="BJ11" s="338" t="n">
        <f aca="false">SUM(BJ12)</f>
        <v>0</v>
      </c>
      <c r="BK11" s="338" t="n">
        <f aca="false">SUM(BK12)</f>
        <v>0</v>
      </c>
      <c r="BL11" s="338" t="n">
        <f aca="false">SUM(BL12)</f>
        <v>22300</v>
      </c>
      <c r="BM11" s="338" t="n">
        <f aca="false">SUM(BM12)</f>
        <v>22300</v>
      </c>
      <c r="BN11" s="338" t="n">
        <f aca="false">SUM(BN12)</f>
        <v>12486.76</v>
      </c>
      <c r="BO11" s="338" t="n">
        <v>12486.76</v>
      </c>
      <c r="BP11" s="338"/>
      <c r="BQ11" s="364"/>
      <c r="BR11" s="364"/>
      <c r="BS11" s="364"/>
      <c r="BT11" s="307" t="n">
        <f aca="false">SUM(BN11/BM11*100)</f>
        <v>55.9944394618834</v>
      </c>
    </row>
    <row r="12" customFormat="false" ht="12.75" hidden="false" customHeight="false" outlineLevel="0" collapsed="false">
      <c r="A12" s="308"/>
      <c r="B12" s="303"/>
      <c r="C12" s="303"/>
      <c r="D12" s="303"/>
      <c r="E12" s="303"/>
      <c r="F12" s="303"/>
      <c r="G12" s="303"/>
      <c r="H12" s="303"/>
      <c r="I12" s="304" t="n">
        <v>3</v>
      </c>
      <c r="J12" s="305" t="s">
        <v>234</v>
      </c>
      <c r="K12" s="306" t="e">
        <f aca="false">SUM(K13)</f>
        <v>#REF!</v>
      </c>
      <c r="L12" s="306" t="e">
        <f aca="false">SUM(L13)</f>
        <v>#REF!</v>
      </c>
      <c r="M12" s="306" t="e">
        <f aca="false">SUM(M13)</f>
        <v>#REF!</v>
      </c>
      <c r="N12" s="306" t="n">
        <f aca="false">SUM(N13)</f>
        <v>108000</v>
      </c>
      <c r="O12" s="306" t="n">
        <f aca="false">SUM(O13)</f>
        <v>108000</v>
      </c>
      <c r="P12" s="306" t="n">
        <f aca="false">SUM(P13)</f>
        <v>108000</v>
      </c>
      <c r="Q12" s="306" t="n">
        <f aca="false">SUM(Q13)</f>
        <v>108000</v>
      </c>
      <c r="R12" s="306" t="n">
        <f aca="false">SUM(R13)</f>
        <v>57838.38</v>
      </c>
      <c r="S12" s="306" t="n">
        <f aca="false">SUM(S13)</f>
        <v>115000</v>
      </c>
      <c r="T12" s="306" t="n">
        <f aca="false">SUM(T13)</f>
        <v>41004.14</v>
      </c>
      <c r="U12" s="306" t="n">
        <f aca="false">SUM(U13)</f>
        <v>0</v>
      </c>
      <c r="V12" s="306" t="n">
        <f aca="false">SUM(V13)</f>
        <v>846.666666666667</v>
      </c>
      <c r="W12" s="306" t="n">
        <f aca="false">SUM(W13)</f>
        <v>200000</v>
      </c>
      <c r="X12" s="306" t="n">
        <f aca="false">SUM(X13)</f>
        <v>130000</v>
      </c>
      <c r="Y12" s="306" t="n">
        <f aca="false">SUM(Y13)</f>
        <v>180000</v>
      </c>
      <c r="Z12" s="306" t="n">
        <f aca="false">SUM(Z13)</f>
        <v>163000</v>
      </c>
      <c r="AA12" s="306" t="n">
        <f aca="false">SUM(AA13)</f>
        <v>130000</v>
      </c>
      <c r="AB12" s="306" t="n">
        <f aca="false">SUM(AB13)</f>
        <v>65932.05</v>
      </c>
      <c r="AC12" s="306" t="n">
        <f aca="false">SUM(AC13)</f>
        <v>130000</v>
      </c>
      <c r="AD12" s="306" t="n">
        <f aca="false">SUM(AD13)</f>
        <v>120000</v>
      </c>
      <c r="AE12" s="306" t="n">
        <f aca="false">SUM(AE13)</f>
        <v>0</v>
      </c>
      <c r="AF12" s="306" t="n">
        <f aca="false">SUM(AF13)</f>
        <v>0</v>
      </c>
      <c r="AG12" s="306" t="n">
        <f aca="false">SUM(AG13)</f>
        <v>120000</v>
      </c>
      <c r="AH12" s="306" t="n">
        <f aca="false">SUM(AH13)</f>
        <v>84202.66</v>
      </c>
      <c r="AI12" s="306" t="n">
        <f aca="false">SUM(AI13)</f>
        <v>220000</v>
      </c>
      <c r="AJ12" s="306" t="n">
        <f aca="false">SUM(AJ13)</f>
        <v>73193.96</v>
      </c>
      <c r="AK12" s="306" t="n">
        <f aca="false">SUM(AK13)</f>
        <v>90000</v>
      </c>
      <c r="AL12" s="306" t="n">
        <f aca="false">SUM(AL13)</f>
        <v>0</v>
      </c>
      <c r="AM12" s="306" t="n">
        <f aca="false">SUM(AM13)</f>
        <v>0</v>
      </c>
      <c r="AN12" s="306" t="n">
        <f aca="false">SUM(AN13)</f>
        <v>90000</v>
      </c>
      <c r="AO12" s="306" t="n">
        <f aca="false">SUM(AN12/$AN$2)</f>
        <v>11945.0527573163</v>
      </c>
      <c r="AP12" s="306" t="n">
        <f aca="false">SUM(AP13)</f>
        <v>125000</v>
      </c>
      <c r="AQ12" s="306" t="n">
        <f aca="false">SUM(AQ13)</f>
        <v>0</v>
      </c>
      <c r="AR12" s="306" t="n">
        <f aca="false">SUM(AP12/$AN$2)</f>
        <v>16590.3510518283</v>
      </c>
      <c r="AS12" s="306"/>
      <c r="AT12" s="306" t="n">
        <f aca="false">SUM(AT13)</f>
        <v>10768.74</v>
      </c>
      <c r="AU12" s="306" t="n">
        <f aca="false">SUM(AU13)</f>
        <v>1960</v>
      </c>
      <c r="AV12" s="306" t="n">
        <f aca="false">SUM(AV13)</f>
        <v>0</v>
      </c>
      <c r="AW12" s="306" t="n">
        <f aca="false">SUM(AR12+AU12-AV12)</f>
        <v>18550.3510518283</v>
      </c>
      <c r="AX12" s="338"/>
      <c r="AY12" s="338"/>
      <c r="AZ12" s="338"/>
      <c r="BA12" s="338"/>
      <c r="BB12" s="338"/>
      <c r="BC12" s="338"/>
      <c r="BD12" s="338"/>
      <c r="BE12" s="338"/>
      <c r="BF12" s="364"/>
      <c r="BG12" s="338" t="n">
        <f aca="false">SUM(BG13)</f>
        <v>12812.7</v>
      </c>
      <c r="BH12" s="338" t="n">
        <v>6186</v>
      </c>
      <c r="BI12" s="338" t="n">
        <f aca="false">SUM(BI13)</f>
        <v>6186</v>
      </c>
      <c r="BJ12" s="338" t="n">
        <f aca="false">SUM(BJ13)</f>
        <v>0</v>
      </c>
      <c r="BK12" s="338" t="n">
        <f aca="false">SUM(BK13)</f>
        <v>0</v>
      </c>
      <c r="BL12" s="338" t="n">
        <f aca="false">SUM(BL13)</f>
        <v>22300</v>
      </c>
      <c r="BM12" s="338" t="n">
        <f aca="false">SUM(BM13)</f>
        <v>22300</v>
      </c>
      <c r="BN12" s="338" t="n">
        <f aca="false">SUM(BN13)</f>
        <v>12486.76</v>
      </c>
      <c r="BO12" s="338"/>
      <c r="BP12" s="338"/>
      <c r="BQ12" s="364"/>
      <c r="BR12" s="364"/>
      <c r="BS12" s="364"/>
      <c r="BT12" s="307" t="n">
        <f aca="false">SUM(BN12/BM12*100)</f>
        <v>55.9944394618834</v>
      </c>
    </row>
    <row r="13" customFormat="false" ht="13.5" hidden="false" customHeight="true" outlineLevel="0" collapsed="false">
      <c r="A13" s="308"/>
      <c r="B13" s="303" t="s">
        <v>538</v>
      </c>
      <c r="C13" s="303"/>
      <c r="D13" s="303"/>
      <c r="E13" s="303"/>
      <c r="F13" s="303"/>
      <c r="G13" s="303"/>
      <c r="H13" s="303"/>
      <c r="I13" s="304" t="n">
        <v>32</v>
      </c>
      <c r="J13" s="305" t="s">
        <v>257</v>
      </c>
      <c r="K13" s="306" t="e">
        <f aca="false">SUM(#REF!+K14)</f>
        <v>#REF!</v>
      </c>
      <c r="L13" s="306" t="e">
        <f aca="false">SUM(#REF!+L14)</f>
        <v>#REF!</v>
      </c>
      <c r="M13" s="306" t="e">
        <f aca="false">SUM(#REF!+M14)</f>
        <v>#REF!</v>
      </c>
      <c r="N13" s="306" t="n">
        <f aca="false">SUM(N14)</f>
        <v>108000</v>
      </c>
      <c r="O13" s="306" t="n">
        <f aca="false">SUM(O14)</f>
        <v>108000</v>
      </c>
      <c r="P13" s="306" t="n">
        <f aca="false">SUM(P14)</f>
        <v>108000</v>
      </c>
      <c r="Q13" s="306" t="n">
        <f aca="false">SUM(Q14)</f>
        <v>108000</v>
      </c>
      <c r="R13" s="306" t="n">
        <f aca="false">SUM(R14)</f>
        <v>57838.38</v>
      </c>
      <c r="S13" s="306" t="n">
        <f aca="false">SUM(S14)</f>
        <v>115000</v>
      </c>
      <c r="T13" s="306" t="n">
        <f aca="false">SUM(T14)</f>
        <v>41004.14</v>
      </c>
      <c r="U13" s="306" t="n">
        <f aca="false">SUM(U14)</f>
        <v>0</v>
      </c>
      <c r="V13" s="306" t="n">
        <f aca="false">SUM(V14)</f>
        <v>846.666666666667</v>
      </c>
      <c r="W13" s="306" t="n">
        <f aca="false">SUM(W14)</f>
        <v>200000</v>
      </c>
      <c r="X13" s="306" t="n">
        <f aca="false">SUM(X14)</f>
        <v>130000</v>
      </c>
      <c r="Y13" s="306" t="n">
        <f aca="false">SUM(Y14)</f>
        <v>180000</v>
      </c>
      <c r="Z13" s="306" t="n">
        <f aca="false">SUM(Z14)</f>
        <v>163000</v>
      </c>
      <c r="AA13" s="306" t="n">
        <f aca="false">SUM(AA14)</f>
        <v>130000</v>
      </c>
      <c r="AB13" s="306" t="n">
        <f aca="false">SUM(AB14)</f>
        <v>65932.05</v>
      </c>
      <c r="AC13" s="306" t="n">
        <f aca="false">SUM(AC14)</f>
        <v>130000</v>
      </c>
      <c r="AD13" s="306" t="n">
        <f aca="false">SUM(AD14)</f>
        <v>120000</v>
      </c>
      <c r="AE13" s="306" t="n">
        <f aca="false">SUM(AE14)</f>
        <v>0</v>
      </c>
      <c r="AF13" s="306" t="n">
        <f aca="false">SUM(AF14)</f>
        <v>0</v>
      </c>
      <c r="AG13" s="306" t="n">
        <f aca="false">SUM(AG14)</f>
        <v>120000</v>
      </c>
      <c r="AH13" s="306" t="n">
        <f aca="false">SUM(AH14)</f>
        <v>84202.66</v>
      </c>
      <c r="AI13" s="306" t="n">
        <f aca="false">SUM(AI14)</f>
        <v>220000</v>
      </c>
      <c r="AJ13" s="306" t="n">
        <f aca="false">SUM(AJ14)</f>
        <v>73193.96</v>
      </c>
      <c r="AK13" s="306" t="n">
        <f aca="false">SUM(AK14)</f>
        <v>90000</v>
      </c>
      <c r="AL13" s="306" t="n">
        <f aca="false">SUM(AL14)</f>
        <v>0</v>
      </c>
      <c r="AM13" s="306" t="n">
        <f aca="false">SUM(AM14)</f>
        <v>0</v>
      </c>
      <c r="AN13" s="306" t="n">
        <f aca="false">SUM(AN14)</f>
        <v>90000</v>
      </c>
      <c r="AO13" s="306" t="n">
        <f aca="false">SUM(AN13/$AN$2)</f>
        <v>11945.0527573163</v>
      </c>
      <c r="AP13" s="306" t="n">
        <f aca="false">SUM(AP14)</f>
        <v>125000</v>
      </c>
      <c r="AQ13" s="306"/>
      <c r="AR13" s="306" t="n">
        <f aca="false">SUM(AP13/$AN$2)</f>
        <v>16590.3510518283</v>
      </c>
      <c r="AS13" s="306"/>
      <c r="AT13" s="306" t="n">
        <f aca="false">SUM(AT14)</f>
        <v>10768.74</v>
      </c>
      <c r="AU13" s="306" t="n">
        <f aca="false">SUM(AU14)</f>
        <v>1960</v>
      </c>
      <c r="AV13" s="306" t="n">
        <f aca="false">SUM(AV14)</f>
        <v>0</v>
      </c>
      <c r="AW13" s="306" t="n">
        <f aca="false">SUM(AR13+AU13-AV13)</f>
        <v>18550.3510518283</v>
      </c>
      <c r="AX13" s="338"/>
      <c r="AY13" s="338"/>
      <c r="AZ13" s="338"/>
      <c r="BA13" s="338"/>
      <c r="BB13" s="338"/>
      <c r="BC13" s="338"/>
      <c r="BD13" s="338"/>
      <c r="BE13" s="338"/>
      <c r="BF13" s="364"/>
      <c r="BG13" s="338" t="n">
        <f aca="false">SUM(BG14)</f>
        <v>12812.7</v>
      </c>
      <c r="BH13" s="338" t="n">
        <v>6186</v>
      </c>
      <c r="BI13" s="338" t="n">
        <f aca="false">SUM(BI14)</f>
        <v>6186</v>
      </c>
      <c r="BJ13" s="338" t="n">
        <f aca="false">SUM(BJ14)</f>
        <v>0</v>
      </c>
      <c r="BK13" s="338" t="n">
        <f aca="false">SUM(BK14)</f>
        <v>0</v>
      </c>
      <c r="BL13" s="338" t="n">
        <f aca="false">SUM(BL14)</f>
        <v>22300</v>
      </c>
      <c r="BM13" s="338" t="n">
        <f aca="false">SUM(BM14)</f>
        <v>22300</v>
      </c>
      <c r="BN13" s="338" t="n">
        <f aca="false">SUM(BN14)</f>
        <v>12486.76</v>
      </c>
      <c r="BO13" s="338"/>
      <c r="BP13" s="338"/>
      <c r="BQ13" s="364"/>
      <c r="BR13" s="364"/>
      <c r="BS13" s="364"/>
      <c r="BT13" s="307" t="n">
        <f aca="false">SUM(BN13/BM13*100)</f>
        <v>55.9944394618834</v>
      </c>
    </row>
    <row r="14" customFormat="false" ht="12.75" hidden="true" customHeight="false" outlineLevel="0" collapsed="false">
      <c r="A14" s="333"/>
      <c r="B14" s="334"/>
      <c r="C14" s="334"/>
      <c r="D14" s="334"/>
      <c r="E14" s="334"/>
      <c r="F14" s="334"/>
      <c r="G14" s="334"/>
      <c r="H14" s="334"/>
      <c r="I14" s="335" t="n">
        <v>329</v>
      </c>
      <c r="J14" s="336" t="s">
        <v>306</v>
      </c>
      <c r="K14" s="337" t="n">
        <f aca="false">SUM(K15:K18)</f>
        <v>0</v>
      </c>
      <c r="L14" s="337" t="n">
        <f aca="false">SUM(L15:L18)</f>
        <v>0</v>
      </c>
      <c r="M14" s="337" t="n">
        <f aca="false">SUM(M15:M18)</f>
        <v>0</v>
      </c>
      <c r="N14" s="337" t="n">
        <f aca="false">SUM(N15:N18)</f>
        <v>108000</v>
      </c>
      <c r="O14" s="337" t="n">
        <f aca="false">SUM(O15:O18)</f>
        <v>108000</v>
      </c>
      <c r="P14" s="337" t="n">
        <f aca="false">SUM(P15:P18)</f>
        <v>108000</v>
      </c>
      <c r="Q14" s="337" t="n">
        <f aca="false">SUM(Q15:Q18)</f>
        <v>108000</v>
      </c>
      <c r="R14" s="337" t="n">
        <f aca="false">SUM(R15:R18)</f>
        <v>57838.38</v>
      </c>
      <c r="S14" s="337" t="n">
        <f aca="false">SUM(S15:S18)</f>
        <v>115000</v>
      </c>
      <c r="T14" s="337" t="n">
        <f aca="false">SUM(T15:T18)</f>
        <v>41004.14</v>
      </c>
      <c r="U14" s="337" t="n">
        <f aca="false">SUM(U15:U18)</f>
        <v>0</v>
      </c>
      <c r="V14" s="337" t="n">
        <f aca="false">SUM(V15:V18)</f>
        <v>846.666666666667</v>
      </c>
      <c r="W14" s="337" t="n">
        <f aca="false">SUM(W15:W18)</f>
        <v>200000</v>
      </c>
      <c r="X14" s="337" t="n">
        <f aca="false">SUM(X15:X18)</f>
        <v>130000</v>
      </c>
      <c r="Y14" s="337" t="n">
        <f aca="false">SUM(Y15:Y18)</f>
        <v>180000</v>
      </c>
      <c r="Z14" s="337" t="n">
        <f aca="false">SUM(Z15:Z18)</f>
        <v>163000</v>
      </c>
      <c r="AA14" s="337" t="n">
        <f aca="false">SUM(AA15:AA18)</f>
        <v>130000</v>
      </c>
      <c r="AB14" s="337" t="n">
        <f aca="false">SUM(AB15:AB18)</f>
        <v>65932.05</v>
      </c>
      <c r="AC14" s="337" t="n">
        <f aca="false">SUM(AC15:AC18)</f>
        <v>130000</v>
      </c>
      <c r="AD14" s="337" t="n">
        <f aca="false">SUM(AD15:AD18)</f>
        <v>120000</v>
      </c>
      <c r="AE14" s="337" t="n">
        <f aca="false">SUM(AE15:AE18)</f>
        <v>0</v>
      </c>
      <c r="AF14" s="337" t="n">
        <f aca="false">SUM(AF15:AF18)</f>
        <v>0</v>
      </c>
      <c r="AG14" s="337" t="n">
        <f aca="false">SUM(AG15:AG18)</f>
        <v>120000</v>
      </c>
      <c r="AH14" s="337" t="n">
        <f aca="false">SUM(AH15:AH18)</f>
        <v>84202.66</v>
      </c>
      <c r="AI14" s="337" t="n">
        <f aca="false">SUM(AI15:AI18)</f>
        <v>220000</v>
      </c>
      <c r="AJ14" s="337" t="n">
        <f aca="false">SUM(AJ15:AJ18)</f>
        <v>73193.96</v>
      </c>
      <c r="AK14" s="337" t="n">
        <f aca="false">SUM(AK15:AK18)</f>
        <v>90000</v>
      </c>
      <c r="AL14" s="337" t="n">
        <f aca="false">SUM(AL15:AL18)</f>
        <v>0</v>
      </c>
      <c r="AM14" s="337" t="n">
        <f aca="false">SUM(AM15:AM18)</f>
        <v>0</v>
      </c>
      <c r="AN14" s="337" t="n">
        <f aca="false">SUM(AN15:AN18)</f>
        <v>90000</v>
      </c>
      <c r="AO14" s="306" t="n">
        <f aca="false">SUM(AN14/$AN$2)</f>
        <v>11945.0527573163</v>
      </c>
      <c r="AP14" s="337" t="n">
        <f aca="false">SUM(AP15:AP18)</f>
        <v>125000</v>
      </c>
      <c r="AQ14" s="337"/>
      <c r="AR14" s="306" t="n">
        <f aca="false">SUM(AP14/$AN$2)</f>
        <v>16590.3510518283</v>
      </c>
      <c r="AS14" s="306"/>
      <c r="AT14" s="306" t="n">
        <f aca="false">SUM(AT15:AT18)</f>
        <v>10768.74</v>
      </c>
      <c r="AU14" s="306" t="n">
        <f aca="false">SUM(AU15:AU18)</f>
        <v>1960</v>
      </c>
      <c r="AV14" s="306" t="n">
        <f aca="false">SUM(AV15:AV18)</f>
        <v>0</v>
      </c>
      <c r="AW14" s="306" t="n">
        <f aca="false">SUM(AR14+AU14-AV14)</f>
        <v>18550.3510518283</v>
      </c>
      <c r="AX14" s="338"/>
      <c r="AY14" s="338"/>
      <c r="AZ14" s="338"/>
      <c r="BA14" s="338"/>
      <c r="BB14" s="338"/>
      <c r="BC14" s="338"/>
      <c r="BD14" s="338"/>
      <c r="BE14" s="338"/>
      <c r="BF14" s="364"/>
      <c r="BG14" s="338" t="n">
        <f aca="false">SUM(BG15:BG18)</f>
        <v>12812.7</v>
      </c>
      <c r="BH14" s="338" t="n">
        <f aca="false">SUM(BH15:BH18)</f>
        <v>12300</v>
      </c>
      <c r="BI14" s="338" t="n">
        <f aca="false">SUM(BI15:BI18)</f>
        <v>6186</v>
      </c>
      <c r="BJ14" s="338" t="n">
        <f aca="false">SUM(BJ15:BJ18)</f>
        <v>0</v>
      </c>
      <c r="BK14" s="338" t="n">
        <f aca="false">SUM(BK15:BK18)</f>
        <v>0</v>
      </c>
      <c r="BL14" s="338" t="n">
        <f aca="false">SUM(BL15:BL18)</f>
        <v>22300</v>
      </c>
      <c r="BM14" s="338" t="n">
        <f aca="false">SUM(BM15:BM18)</f>
        <v>22300</v>
      </c>
      <c r="BN14" s="338" t="n">
        <f aca="false">SUM(BN15:BN18)</f>
        <v>12486.76</v>
      </c>
      <c r="BO14" s="338"/>
      <c r="BP14" s="338"/>
      <c r="BQ14" s="338"/>
      <c r="BR14" s="364"/>
      <c r="BS14" s="364"/>
      <c r="BT14" s="307" t="n">
        <f aca="false">SUM(BN14/BM14*100)</f>
        <v>55.9944394618834</v>
      </c>
    </row>
    <row r="15" customFormat="false" ht="12.75" hidden="true" customHeight="false" outlineLevel="0" collapsed="false">
      <c r="A15" s="333"/>
      <c r="B15" s="334"/>
      <c r="C15" s="334"/>
      <c r="D15" s="334"/>
      <c r="E15" s="334"/>
      <c r="F15" s="334"/>
      <c r="G15" s="334"/>
      <c r="H15" s="334"/>
      <c r="I15" s="335" t="n">
        <v>32911</v>
      </c>
      <c r="J15" s="336" t="s">
        <v>539</v>
      </c>
      <c r="K15" s="337"/>
      <c r="L15" s="337"/>
      <c r="M15" s="337"/>
      <c r="N15" s="337" t="n">
        <v>100000</v>
      </c>
      <c r="O15" s="337" t="n">
        <v>100000</v>
      </c>
      <c r="P15" s="337" t="n">
        <v>100000</v>
      </c>
      <c r="Q15" s="337" t="n">
        <v>100000</v>
      </c>
      <c r="R15" s="337" t="n">
        <v>28652.38</v>
      </c>
      <c r="S15" s="337" t="n">
        <v>80000</v>
      </c>
      <c r="T15" s="337" t="n">
        <v>36253.9</v>
      </c>
      <c r="U15" s="337"/>
      <c r="V15" s="306" t="n">
        <f aca="false">S15/P15*100</f>
        <v>80</v>
      </c>
      <c r="W15" s="337" t="n">
        <v>80000</v>
      </c>
      <c r="X15" s="337" t="n">
        <v>100000</v>
      </c>
      <c r="Y15" s="337" t="n">
        <v>100000</v>
      </c>
      <c r="Z15" s="337" t="n">
        <v>100000</v>
      </c>
      <c r="AA15" s="337" t="n">
        <v>100000</v>
      </c>
      <c r="AB15" s="337" t="n">
        <v>19829.59</v>
      </c>
      <c r="AC15" s="337" t="n">
        <v>100000</v>
      </c>
      <c r="AD15" s="337" t="n">
        <v>80000</v>
      </c>
      <c r="AE15" s="337"/>
      <c r="AF15" s="337"/>
      <c r="AG15" s="340" t="n">
        <v>80000</v>
      </c>
      <c r="AH15" s="337" t="n">
        <v>60839.65</v>
      </c>
      <c r="AI15" s="337" t="n">
        <v>80000</v>
      </c>
      <c r="AJ15" s="338" t="n">
        <v>27663.23</v>
      </c>
      <c r="AK15" s="337" t="n">
        <v>50000</v>
      </c>
      <c r="AL15" s="337"/>
      <c r="AM15" s="337"/>
      <c r="AN15" s="338" t="n">
        <f aca="false">SUM(AK15+AL15-AM15)</f>
        <v>50000</v>
      </c>
      <c r="AO15" s="306" t="n">
        <f aca="false">SUM(AN15/$AN$2)</f>
        <v>6636.1404207313</v>
      </c>
      <c r="AP15" s="338" t="n">
        <v>50000</v>
      </c>
      <c r="AQ15" s="338"/>
      <c r="AR15" s="306" t="n">
        <f aca="false">SUM(AP15/$AN$2)</f>
        <v>6636.1404207313</v>
      </c>
      <c r="AS15" s="306" t="n">
        <v>4252.8</v>
      </c>
      <c r="AT15" s="306" t="n">
        <v>4252.8</v>
      </c>
      <c r="AU15" s="306" t="n">
        <v>1000</v>
      </c>
      <c r="AV15" s="306"/>
      <c r="AW15" s="306" t="n">
        <f aca="false">SUM(AR15+AU15-AV15)</f>
        <v>7636.1404207313</v>
      </c>
      <c r="AX15" s="338" t="n">
        <v>7636.14</v>
      </c>
      <c r="AY15" s="338"/>
      <c r="AZ15" s="338"/>
      <c r="BA15" s="338"/>
      <c r="BB15" s="338"/>
      <c r="BC15" s="338"/>
      <c r="BD15" s="338" t="n">
        <f aca="false">SUM(AX15+AY15+AZ15+BA15+BB15+BC15)</f>
        <v>7636.14</v>
      </c>
      <c r="BE15" s="338" t="n">
        <f aca="false">SUM(AW15-BD15)</f>
        <v>0.000420731302256172</v>
      </c>
      <c r="BF15" s="338" t="n">
        <f aca="false">SUM(BE15-AW15)</f>
        <v>-7636.14</v>
      </c>
      <c r="BG15" s="338" t="n">
        <v>5817.96</v>
      </c>
      <c r="BH15" s="338" t="n">
        <v>9300</v>
      </c>
      <c r="BI15" s="338" t="n">
        <v>4636.74</v>
      </c>
      <c r="BJ15" s="338"/>
      <c r="BK15" s="338"/>
      <c r="BL15" s="338" t="n">
        <v>9300</v>
      </c>
      <c r="BM15" s="338" t="n">
        <v>9300</v>
      </c>
      <c r="BN15" s="338" t="n">
        <v>3863.97</v>
      </c>
      <c r="BO15" s="338"/>
      <c r="BP15" s="338"/>
      <c r="BQ15" s="364"/>
      <c r="BR15" s="364"/>
      <c r="BS15" s="364"/>
      <c r="BT15" s="307" t="n">
        <f aca="false">SUM(BN15/BM15*100)</f>
        <v>41.548064516129</v>
      </c>
    </row>
    <row r="16" customFormat="false" ht="12.75" hidden="true" customHeight="false" outlineLevel="0" collapsed="false">
      <c r="A16" s="333"/>
      <c r="B16" s="334"/>
      <c r="C16" s="334"/>
      <c r="D16" s="334"/>
      <c r="E16" s="334"/>
      <c r="F16" s="334"/>
      <c r="G16" s="334"/>
      <c r="H16" s="334"/>
      <c r="I16" s="335" t="n">
        <v>32921</v>
      </c>
      <c r="J16" s="336" t="s">
        <v>540</v>
      </c>
      <c r="K16" s="337"/>
      <c r="L16" s="337"/>
      <c r="M16" s="337"/>
      <c r="N16" s="337" t="n">
        <v>5000</v>
      </c>
      <c r="O16" s="337" t="n">
        <v>5000</v>
      </c>
      <c r="P16" s="337" t="n">
        <v>5000</v>
      </c>
      <c r="Q16" s="337" t="n">
        <v>5000</v>
      </c>
      <c r="R16" s="337" t="n">
        <v>25856.88</v>
      </c>
      <c r="S16" s="337" t="n">
        <v>30000</v>
      </c>
      <c r="T16" s="337" t="n">
        <v>1754.19</v>
      </c>
      <c r="U16" s="337"/>
      <c r="V16" s="306" t="n">
        <f aca="false">S16/P16*100</f>
        <v>600</v>
      </c>
      <c r="W16" s="337" t="n">
        <v>15000</v>
      </c>
      <c r="X16" s="337" t="n">
        <v>15000</v>
      </c>
      <c r="Y16" s="337" t="n">
        <v>15000</v>
      </c>
      <c r="Z16" s="337" t="n">
        <v>15000</v>
      </c>
      <c r="AA16" s="337" t="n">
        <v>15000</v>
      </c>
      <c r="AB16" s="337" t="n">
        <v>1916.2</v>
      </c>
      <c r="AC16" s="337" t="n">
        <v>15000</v>
      </c>
      <c r="AD16" s="337" t="n">
        <v>15000</v>
      </c>
      <c r="AE16" s="337"/>
      <c r="AF16" s="337"/>
      <c r="AG16" s="340" t="n">
        <f aca="false">SUM(AC16+AE16-AF16)</f>
        <v>15000</v>
      </c>
      <c r="AH16" s="337" t="n">
        <v>1596.84</v>
      </c>
      <c r="AI16" s="337" t="n">
        <v>15000</v>
      </c>
      <c r="AJ16" s="338" t="n">
        <v>0</v>
      </c>
      <c r="AK16" s="337" t="n">
        <v>15000</v>
      </c>
      <c r="AL16" s="337"/>
      <c r="AM16" s="337"/>
      <c r="AN16" s="338" t="n">
        <f aca="false">SUM(AK16+AL16-AM16)</f>
        <v>15000</v>
      </c>
      <c r="AO16" s="306" t="n">
        <f aca="false">SUM(AN16/$AN$2)</f>
        <v>1990.84212621939</v>
      </c>
      <c r="AP16" s="338" t="n">
        <v>15000</v>
      </c>
      <c r="AQ16" s="338"/>
      <c r="AR16" s="306" t="n">
        <f aca="false">SUM(AP16/$AN$2)</f>
        <v>1990.84212621939</v>
      </c>
      <c r="AS16" s="306"/>
      <c r="AT16" s="306"/>
      <c r="AU16" s="306"/>
      <c r="AV16" s="306"/>
      <c r="AW16" s="306" t="n">
        <f aca="false">SUM(AR16+AU16-AV16)</f>
        <v>1990.84212621939</v>
      </c>
      <c r="AX16" s="338" t="n">
        <v>1990.84</v>
      </c>
      <c r="AY16" s="338"/>
      <c r="AZ16" s="338"/>
      <c r="BA16" s="338"/>
      <c r="BB16" s="338"/>
      <c r="BC16" s="338"/>
      <c r="BD16" s="338" t="n">
        <f aca="false">SUM(AX16+AY16+AZ16+BA16+BB16+BC16)</f>
        <v>1990.84</v>
      </c>
      <c r="BE16" s="338" t="n">
        <f aca="false">SUM(AW16-BD16)</f>
        <v>0.00212621939067503</v>
      </c>
      <c r="BF16" s="338" t="n">
        <f aca="false">SUM(BE16-AW16)</f>
        <v>-1990.84</v>
      </c>
      <c r="BG16" s="338"/>
      <c r="BH16" s="338" t="n">
        <v>0</v>
      </c>
      <c r="BI16" s="338" t="n">
        <v>0</v>
      </c>
      <c r="BJ16" s="338"/>
      <c r="BK16" s="338"/>
      <c r="BL16" s="338"/>
      <c r="BM16" s="338"/>
      <c r="BN16" s="338"/>
      <c r="BO16" s="338"/>
      <c r="BP16" s="338"/>
      <c r="BQ16" s="364"/>
      <c r="BR16" s="364"/>
      <c r="BS16" s="364"/>
      <c r="BT16" s="307" t="e">
        <f aca="false">SUM(BN16/BM16*100)</f>
        <v>#DIV/0!</v>
      </c>
    </row>
    <row r="17" customFormat="false" ht="12.75" hidden="true" customHeight="false" outlineLevel="0" collapsed="false">
      <c r="A17" s="333"/>
      <c r="B17" s="334"/>
      <c r="C17" s="334"/>
      <c r="D17" s="334"/>
      <c r="E17" s="334"/>
      <c r="F17" s="334"/>
      <c r="G17" s="334"/>
      <c r="H17" s="334"/>
      <c r="I17" s="335" t="n">
        <v>32931</v>
      </c>
      <c r="J17" s="336" t="s">
        <v>870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06"/>
      <c r="W17" s="337" t="n">
        <v>100000</v>
      </c>
      <c r="X17" s="337"/>
      <c r="Y17" s="337" t="n">
        <v>50000</v>
      </c>
      <c r="Z17" s="337" t="n">
        <v>35000</v>
      </c>
      <c r="AA17" s="337" t="n">
        <v>0</v>
      </c>
      <c r="AB17" s="337" t="n">
        <v>33526.45</v>
      </c>
      <c r="AC17" s="337" t="n">
        <v>0</v>
      </c>
      <c r="AD17" s="337"/>
      <c r="AE17" s="337"/>
      <c r="AF17" s="337"/>
      <c r="AG17" s="340" t="n">
        <f aca="false">SUM(AC17+AE17-AF17)</f>
        <v>0</v>
      </c>
      <c r="AH17" s="337"/>
      <c r="AI17" s="337" t="n">
        <v>100000</v>
      </c>
      <c r="AJ17" s="338" t="n">
        <v>32350.4</v>
      </c>
      <c r="AK17" s="337" t="n">
        <v>0</v>
      </c>
      <c r="AL17" s="337"/>
      <c r="AM17" s="337"/>
      <c r="AN17" s="338" t="n">
        <f aca="false">SUM(AK17+AL17-AM17)</f>
        <v>0</v>
      </c>
      <c r="AO17" s="306" t="n">
        <f aca="false">SUM(AN17/$AN$2)</f>
        <v>0</v>
      </c>
      <c r="AP17" s="338" t="n">
        <v>30000</v>
      </c>
      <c r="AQ17" s="338"/>
      <c r="AR17" s="306" t="n">
        <f aca="false">SUM(AP17/$AN$2)</f>
        <v>3981.68425243878</v>
      </c>
      <c r="AS17" s="306" t="n">
        <v>4935.94</v>
      </c>
      <c r="AT17" s="306" t="n">
        <v>4935.94</v>
      </c>
      <c r="AU17" s="306" t="n">
        <v>960</v>
      </c>
      <c r="AV17" s="306"/>
      <c r="AW17" s="306" t="n">
        <f aca="false">SUM(AR17+AU17-AV17)</f>
        <v>4941.68425243878</v>
      </c>
      <c r="AX17" s="338" t="n">
        <v>4941.68</v>
      </c>
      <c r="AY17" s="338"/>
      <c r="AZ17" s="338"/>
      <c r="BA17" s="338"/>
      <c r="BB17" s="338"/>
      <c r="BC17" s="338"/>
      <c r="BD17" s="338" t="n">
        <f aca="false">SUM(AX17+AY17+AZ17+BA17+BB17+BC17)</f>
        <v>4941.68</v>
      </c>
      <c r="BE17" s="338" t="n">
        <f aca="false">SUM(AW17-BD17)</f>
        <v>0.00425243878089532</v>
      </c>
      <c r="BF17" s="338" t="n">
        <f aca="false">SUM(BE17-AW17)</f>
        <v>-4941.68</v>
      </c>
      <c r="BG17" s="338" t="n">
        <v>4935.94</v>
      </c>
      <c r="BH17" s="338" t="n">
        <v>0</v>
      </c>
      <c r="BI17" s="338"/>
      <c r="BJ17" s="338"/>
      <c r="BK17" s="338"/>
      <c r="BL17" s="338" t="n">
        <v>10000</v>
      </c>
      <c r="BM17" s="338" t="n">
        <v>10000</v>
      </c>
      <c r="BN17" s="338" t="n">
        <v>6060.03</v>
      </c>
      <c r="BO17" s="338"/>
      <c r="BP17" s="338"/>
      <c r="BQ17" s="364"/>
      <c r="BR17" s="364"/>
      <c r="BS17" s="364"/>
      <c r="BT17" s="307" t="n">
        <f aca="false">SUM(BN17/BM17*100)</f>
        <v>60.6003</v>
      </c>
    </row>
    <row r="18" customFormat="false" ht="12.75" hidden="true" customHeight="false" outlineLevel="0" collapsed="false">
      <c r="A18" s="333"/>
      <c r="B18" s="334"/>
      <c r="C18" s="334"/>
      <c r="D18" s="334"/>
      <c r="E18" s="334"/>
      <c r="F18" s="334"/>
      <c r="G18" s="334"/>
      <c r="H18" s="334"/>
      <c r="I18" s="335" t="n">
        <v>32921</v>
      </c>
      <c r="J18" s="336" t="s">
        <v>542</v>
      </c>
      <c r="K18" s="337"/>
      <c r="L18" s="337"/>
      <c r="M18" s="337"/>
      <c r="N18" s="337" t="n">
        <v>3000</v>
      </c>
      <c r="O18" s="337" t="n">
        <v>3000</v>
      </c>
      <c r="P18" s="337" t="n">
        <v>3000</v>
      </c>
      <c r="Q18" s="337" t="n">
        <v>3000</v>
      </c>
      <c r="R18" s="337" t="n">
        <v>3329.12</v>
      </c>
      <c r="S18" s="337" t="n">
        <v>5000</v>
      </c>
      <c r="T18" s="337" t="n">
        <v>2996.05</v>
      </c>
      <c r="U18" s="337"/>
      <c r="V18" s="306" t="n">
        <f aca="false">S18/P18*100</f>
        <v>166.666666666667</v>
      </c>
      <c r="W18" s="337" t="n">
        <v>5000</v>
      </c>
      <c r="X18" s="337" t="n">
        <v>15000</v>
      </c>
      <c r="Y18" s="337" t="n">
        <v>15000</v>
      </c>
      <c r="Z18" s="337" t="n">
        <v>13000</v>
      </c>
      <c r="AA18" s="337" t="n">
        <v>15000</v>
      </c>
      <c r="AB18" s="337" t="n">
        <v>10659.81</v>
      </c>
      <c r="AC18" s="337" t="n">
        <v>15000</v>
      </c>
      <c r="AD18" s="337" t="n">
        <v>25000</v>
      </c>
      <c r="AE18" s="337"/>
      <c r="AF18" s="337"/>
      <c r="AG18" s="340" t="n">
        <v>25000</v>
      </c>
      <c r="AH18" s="337" t="n">
        <v>21766.17</v>
      </c>
      <c r="AI18" s="337" t="n">
        <v>25000</v>
      </c>
      <c r="AJ18" s="338" t="n">
        <v>13180.33</v>
      </c>
      <c r="AK18" s="337" t="n">
        <v>25000</v>
      </c>
      <c r="AL18" s="337"/>
      <c r="AM18" s="337"/>
      <c r="AN18" s="338" t="n">
        <f aca="false">SUM(AK18+AL18-AM18)</f>
        <v>25000</v>
      </c>
      <c r="AO18" s="306" t="n">
        <f aca="false">SUM(AN18/$AN$2)</f>
        <v>3318.07021036565</v>
      </c>
      <c r="AP18" s="338" t="n">
        <v>30000</v>
      </c>
      <c r="AQ18" s="338"/>
      <c r="AR18" s="306" t="n">
        <f aca="false">SUM(AP18/$AN$2)</f>
        <v>3981.68425243878</v>
      </c>
      <c r="AS18" s="306" t="n">
        <v>1580</v>
      </c>
      <c r="AT18" s="306" t="n">
        <v>1580</v>
      </c>
      <c r="AU18" s="306"/>
      <c r="AV18" s="306"/>
      <c r="AW18" s="306" t="n">
        <f aca="false">SUM(AR18+AU18-AV18)</f>
        <v>3981.68425243878</v>
      </c>
      <c r="AX18" s="338" t="n">
        <v>3981.68</v>
      </c>
      <c r="AY18" s="338"/>
      <c r="AZ18" s="338"/>
      <c r="BA18" s="338"/>
      <c r="BB18" s="338"/>
      <c r="BC18" s="338"/>
      <c r="BD18" s="338" t="n">
        <f aca="false">SUM(AX18+AY18+AZ18+BA18+BB18+BC18)</f>
        <v>3981.68</v>
      </c>
      <c r="BE18" s="338" t="n">
        <f aca="false">SUM(AW18-BD18)</f>
        <v>0.00425243878135007</v>
      </c>
      <c r="BF18" s="338" t="n">
        <f aca="false">SUM(BE18-AW18)</f>
        <v>-3981.68</v>
      </c>
      <c r="BG18" s="338" t="n">
        <v>2058.8</v>
      </c>
      <c r="BH18" s="338" t="n">
        <v>3000</v>
      </c>
      <c r="BI18" s="338" t="n">
        <v>1549.26</v>
      </c>
      <c r="BJ18" s="338"/>
      <c r="BK18" s="338"/>
      <c r="BL18" s="338" t="n">
        <v>3000</v>
      </c>
      <c r="BM18" s="338" t="n">
        <v>3000</v>
      </c>
      <c r="BN18" s="338" t="n">
        <v>2562.76</v>
      </c>
      <c r="BO18" s="338"/>
      <c r="BP18" s="338"/>
      <c r="BQ18" s="364"/>
      <c r="BR18" s="364"/>
      <c r="BS18" s="364"/>
      <c r="BT18" s="307" t="n">
        <f aca="false">SUM(BN18/BM18*100)</f>
        <v>85.4253333333333</v>
      </c>
    </row>
    <row r="19" customFormat="false" ht="12.75" hidden="false" customHeight="false" outlineLevel="0" collapsed="false">
      <c r="A19" s="333" t="s">
        <v>543</v>
      </c>
      <c r="B19" s="334"/>
      <c r="C19" s="334"/>
      <c r="D19" s="334"/>
      <c r="E19" s="334"/>
      <c r="F19" s="334"/>
      <c r="G19" s="334"/>
      <c r="H19" s="334"/>
      <c r="I19" s="335" t="s">
        <v>533</v>
      </c>
      <c r="J19" s="336" t="s">
        <v>544</v>
      </c>
      <c r="K19" s="337" t="n">
        <f aca="false">SUM(K20)</f>
        <v>0</v>
      </c>
      <c r="L19" s="337" t="n">
        <f aca="false">SUM(L20)</f>
        <v>22000</v>
      </c>
      <c r="M19" s="337" t="n">
        <f aca="false">SUM(M20)</f>
        <v>22000</v>
      </c>
      <c r="N19" s="337" t="n">
        <f aca="false">SUM(N20)</f>
        <v>20000</v>
      </c>
      <c r="O19" s="337" t="n">
        <f aca="false">SUM(O20)</f>
        <v>20000</v>
      </c>
      <c r="P19" s="337" t="n">
        <f aca="false">SUM(P20)</f>
        <v>20000</v>
      </c>
      <c r="Q19" s="337" t="n">
        <f aca="false">SUM(Q20)</f>
        <v>20000</v>
      </c>
      <c r="R19" s="337" t="n">
        <f aca="false">SUM(R20)</f>
        <v>10000</v>
      </c>
      <c r="S19" s="337" t="n">
        <f aca="false">SUM(S20)</f>
        <v>20000</v>
      </c>
      <c r="T19" s="337" t="n">
        <f aca="false">SUM(T20)</f>
        <v>5000</v>
      </c>
      <c r="U19" s="337" t="n">
        <f aca="false">SUM(U20)</f>
        <v>0</v>
      </c>
      <c r="V19" s="337" t="n">
        <f aca="false">SUM(V20)</f>
        <v>100</v>
      </c>
      <c r="W19" s="337" t="n">
        <f aca="false">SUM(W20)</f>
        <v>20000</v>
      </c>
      <c r="X19" s="337" t="n">
        <f aca="false">SUM(X20)</f>
        <v>30000</v>
      </c>
      <c r="Y19" s="337" t="n">
        <f aca="false">SUM(Y20)</f>
        <v>30000</v>
      </c>
      <c r="Z19" s="337" t="n">
        <f aca="false">SUM(Z20)</f>
        <v>30000</v>
      </c>
      <c r="AA19" s="337" t="n">
        <f aca="false">SUM(AA20)</f>
        <v>30000</v>
      </c>
      <c r="AB19" s="337" t="n">
        <f aca="false">SUM(AB20)</f>
        <v>12500</v>
      </c>
      <c r="AC19" s="337" t="n">
        <f aca="false">SUM(AC20)</f>
        <v>30000</v>
      </c>
      <c r="AD19" s="337" t="n">
        <f aca="false">SUM(AD20)</f>
        <v>30000</v>
      </c>
      <c r="AE19" s="337" t="n">
        <f aca="false">SUM(AE20)</f>
        <v>0</v>
      </c>
      <c r="AF19" s="337" t="n">
        <f aca="false">SUM(AF20)</f>
        <v>0</v>
      </c>
      <c r="AG19" s="337" t="n">
        <f aca="false">SUM(AG20)</f>
        <v>30000</v>
      </c>
      <c r="AH19" s="337" t="n">
        <f aca="false">SUM(AH20)</f>
        <v>15000</v>
      </c>
      <c r="AI19" s="337" t="n">
        <f aca="false">SUM(AI20)</f>
        <v>40000</v>
      </c>
      <c r="AJ19" s="337" t="n">
        <f aca="false">SUM(AJ20)</f>
        <v>10000</v>
      </c>
      <c r="AK19" s="337" t="n">
        <f aca="false">SUM(AK20)</f>
        <v>40000</v>
      </c>
      <c r="AL19" s="337" t="n">
        <f aca="false">SUM(AL20)</f>
        <v>0</v>
      </c>
      <c r="AM19" s="337" t="n">
        <f aca="false">SUM(AM20)</f>
        <v>0</v>
      </c>
      <c r="AN19" s="337" t="n">
        <f aca="false">SUM(AN20)</f>
        <v>40000</v>
      </c>
      <c r="AO19" s="306" t="n">
        <f aca="false">SUM(AN19/$AN$2)</f>
        <v>5308.91233658504</v>
      </c>
      <c r="AP19" s="337" t="n">
        <f aca="false">SUM(AP20)</f>
        <v>40000</v>
      </c>
      <c r="AQ19" s="337" t="n">
        <f aca="false">SUM(AQ20)</f>
        <v>0</v>
      </c>
      <c r="AR19" s="306" t="n">
        <f aca="false">SUM(AP19/$AN$2)</f>
        <v>5308.91233658504</v>
      </c>
      <c r="AS19" s="306"/>
      <c r="AT19" s="306" t="n">
        <f aca="false">SUM(AT20)</f>
        <v>2654.5</v>
      </c>
      <c r="AU19" s="306" t="n">
        <f aca="false">SUM(AU20)</f>
        <v>0</v>
      </c>
      <c r="AV19" s="306" t="n">
        <f aca="false">SUM(AV20)</f>
        <v>0</v>
      </c>
      <c r="AW19" s="306" t="n">
        <f aca="false">SUM(AR19+AU19-AV19)</f>
        <v>5308.91233658504</v>
      </c>
      <c r="AX19" s="338"/>
      <c r="AY19" s="338"/>
      <c r="AZ19" s="338"/>
      <c r="BA19" s="338"/>
      <c r="BB19" s="338"/>
      <c r="BC19" s="338"/>
      <c r="BD19" s="338" t="n">
        <f aca="false">SUM(AX19+AY19+AZ19+BA19+BB19+BC19)</f>
        <v>0</v>
      </c>
      <c r="BE19" s="338" t="n">
        <f aca="false">SUM(AW19-BD19)</f>
        <v>5308.91233658504</v>
      </c>
      <c r="BF19" s="338" t="n">
        <f aca="false">SUM(BE19-AW19)</f>
        <v>0</v>
      </c>
      <c r="BG19" s="338"/>
      <c r="BH19" s="338" t="n">
        <v>4125</v>
      </c>
      <c r="BI19" s="338" t="n">
        <f aca="false">SUM(BI20)</f>
        <v>4125</v>
      </c>
      <c r="BJ19" s="338" t="n">
        <f aca="false">SUM(BJ20)</f>
        <v>0</v>
      </c>
      <c r="BK19" s="338" t="n">
        <f aca="false">SUM(BK20)</f>
        <v>0</v>
      </c>
      <c r="BL19" s="338" t="n">
        <f aca="false">SUM(BL20)</f>
        <v>6000</v>
      </c>
      <c r="BM19" s="338" t="n">
        <f aca="false">SUM(BM20)</f>
        <v>6000</v>
      </c>
      <c r="BN19" s="338" t="n">
        <f aca="false">SUM(BN20)</f>
        <v>3000</v>
      </c>
      <c r="BO19" s="338"/>
      <c r="BP19" s="338"/>
      <c r="BQ19" s="364"/>
      <c r="BR19" s="364"/>
      <c r="BS19" s="364"/>
      <c r="BT19" s="307" t="n">
        <f aca="false">SUM(BN19/BM19*100)</f>
        <v>50</v>
      </c>
    </row>
    <row r="20" customFormat="false" ht="12.75" hidden="false" customHeight="false" outlineLevel="0" collapsed="false">
      <c r="A20" s="333"/>
      <c r="B20" s="334"/>
      <c r="C20" s="334"/>
      <c r="D20" s="334"/>
      <c r="E20" s="334"/>
      <c r="F20" s="334"/>
      <c r="G20" s="334"/>
      <c r="H20" s="334"/>
      <c r="I20" s="335" t="s">
        <v>535</v>
      </c>
      <c r="J20" s="336"/>
      <c r="K20" s="337" t="n">
        <f aca="false">SUM(K22)</f>
        <v>0</v>
      </c>
      <c r="L20" s="337" t="n">
        <f aca="false">SUM(L22)</f>
        <v>22000</v>
      </c>
      <c r="M20" s="337" t="n">
        <f aca="false">SUM(M22)</f>
        <v>22000</v>
      </c>
      <c r="N20" s="337" t="n">
        <f aca="false">SUM(N22)</f>
        <v>20000</v>
      </c>
      <c r="O20" s="337" t="n">
        <f aca="false">SUM(O22)</f>
        <v>20000</v>
      </c>
      <c r="P20" s="337" t="n">
        <f aca="false">SUM(P22)</f>
        <v>20000</v>
      </c>
      <c r="Q20" s="337" t="n">
        <f aca="false">SUM(Q22)</f>
        <v>20000</v>
      </c>
      <c r="R20" s="337" t="n">
        <f aca="false">SUM(R22)</f>
        <v>10000</v>
      </c>
      <c r="S20" s="337" t="n">
        <f aca="false">SUM(S22)</f>
        <v>20000</v>
      </c>
      <c r="T20" s="337" t="n">
        <f aca="false">SUM(T22)</f>
        <v>5000</v>
      </c>
      <c r="U20" s="337" t="n">
        <f aca="false">SUM(U22)</f>
        <v>0</v>
      </c>
      <c r="V20" s="337" t="n">
        <f aca="false">SUM(V22)</f>
        <v>100</v>
      </c>
      <c r="W20" s="337" t="n">
        <f aca="false">SUM(W22)</f>
        <v>20000</v>
      </c>
      <c r="X20" s="337" t="n">
        <f aca="false">SUM(X22)</f>
        <v>30000</v>
      </c>
      <c r="Y20" s="337" t="n">
        <f aca="false">SUM(Y22)</f>
        <v>30000</v>
      </c>
      <c r="Z20" s="337" t="n">
        <f aca="false">SUM(Z22)</f>
        <v>30000</v>
      </c>
      <c r="AA20" s="337" t="n">
        <f aca="false">SUM(AA22)</f>
        <v>30000</v>
      </c>
      <c r="AB20" s="337" t="n">
        <f aca="false">SUM(AB22)</f>
        <v>12500</v>
      </c>
      <c r="AC20" s="337" t="n">
        <f aca="false">SUM(AC22)</f>
        <v>30000</v>
      </c>
      <c r="AD20" s="337" t="n">
        <f aca="false">SUM(AD22)</f>
        <v>30000</v>
      </c>
      <c r="AE20" s="337" t="n">
        <f aca="false">SUM(AE22)</f>
        <v>0</v>
      </c>
      <c r="AF20" s="337" t="n">
        <f aca="false">SUM(AF22)</f>
        <v>0</v>
      </c>
      <c r="AG20" s="337" t="n">
        <f aca="false">SUM(AG22)</f>
        <v>30000</v>
      </c>
      <c r="AH20" s="337" t="n">
        <f aca="false">SUM(AH22)</f>
        <v>15000</v>
      </c>
      <c r="AI20" s="337" t="n">
        <f aca="false">SUM(AI22)</f>
        <v>40000</v>
      </c>
      <c r="AJ20" s="337" t="n">
        <f aca="false">SUM(AJ22)</f>
        <v>10000</v>
      </c>
      <c r="AK20" s="337" t="n">
        <f aca="false">SUM(AK22)</f>
        <v>40000</v>
      </c>
      <c r="AL20" s="337" t="n">
        <f aca="false">SUM(AL22)</f>
        <v>0</v>
      </c>
      <c r="AM20" s="337" t="n">
        <f aca="false">SUM(AM22)</f>
        <v>0</v>
      </c>
      <c r="AN20" s="337" t="n">
        <f aca="false">SUM(AN22)</f>
        <v>40000</v>
      </c>
      <c r="AO20" s="306" t="n">
        <f aca="false">SUM(AN20/$AN$2)</f>
        <v>5308.91233658504</v>
      </c>
      <c r="AP20" s="337" t="n">
        <f aca="false">SUM(AP22)</f>
        <v>40000</v>
      </c>
      <c r="AQ20" s="337" t="n">
        <f aca="false">SUM(AQ22)</f>
        <v>0</v>
      </c>
      <c r="AR20" s="306" t="n">
        <f aca="false">SUM(AP20/$AN$2)</f>
        <v>5308.91233658504</v>
      </c>
      <c r="AS20" s="306"/>
      <c r="AT20" s="306" t="n">
        <f aca="false">SUM(AT22)</f>
        <v>2654.5</v>
      </c>
      <c r="AU20" s="306" t="n">
        <f aca="false">SUM(AU22)</f>
        <v>0</v>
      </c>
      <c r="AV20" s="306" t="n">
        <f aca="false">SUM(AV22)</f>
        <v>0</v>
      </c>
      <c r="AW20" s="306" t="n">
        <f aca="false">SUM(AR20+AU20-AV20)</f>
        <v>5308.91233658504</v>
      </c>
      <c r="AX20" s="338"/>
      <c r="AY20" s="338"/>
      <c r="AZ20" s="338"/>
      <c r="BA20" s="338"/>
      <c r="BB20" s="338"/>
      <c r="BC20" s="338"/>
      <c r="BD20" s="338" t="n">
        <f aca="false">SUM(AX20+AY20+AZ20+BA20+BB20+BC20)</f>
        <v>0</v>
      </c>
      <c r="BE20" s="338" t="n">
        <f aca="false">SUM(AW20-BD20)</f>
        <v>5308.91233658504</v>
      </c>
      <c r="BF20" s="338" t="n">
        <f aca="false">SUM(BE20-AW20)</f>
        <v>0</v>
      </c>
      <c r="BG20" s="338"/>
      <c r="BH20" s="338" t="n">
        <v>4125</v>
      </c>
      <c r="BI20" s="338" t="n">
        <f aca="false">SUM(BI21)</f>
        <v>4125</v>
      </c>
      <c r="BJ20" s="338" t="n">
        <f aca="false">SUM(BJ21)</f>
        <v>0</v>
      </c>
      <c r="BK20" s="338" t="n">
        <f aca="false">SUM(BK21)</f>
        <v>0</v>
      </c>
      <c r="BL20" s="338" t="n">
        <f aca="false">SUM(BL21)</f>
        <v>6000</v>
      </c>
      <c r="BM20" s="338" t="n">
        <f aca="false">SUM(BM21)</f>
        <v>6000</v>
      </c>
      <c r="BN20" s="338" t="n">
        <f aca="false">SUM(BN21)</f>
        <v>3000</v>
      </c>
      <c r="BO20" s="338"/>
      <c r="BP20" s="338"/>
      <c r="BQ20" s="364"/>
      <c r="BR20" s="364"/>
      <c r="BS20" s="364"/>
      <c r="BT20" s="307" t="n">
        <f aca="false">SUM(BN20/BM20*100)</f>
        <v>50</v>
      </c>
    </row>
    <row r="21" customFormat="false" ht="12.75" hidden="true" customHeight="false" outlineLevel="0" collapsed="false">
      <c r="A21" s="333"/>
      <c r="B21" s="334" t="s">
        <v>537</v>
      </c>
      <c r="C21" s="334"/>
      <c r="D21" s="334"/>
      <c r="E21" s="334"/>
      <c r="F21" s="334"/>
      <c r="G21" s="334"/>
      <c r="H21" s="334"/>
      <c r="I21" s="335" t="s">
        <v>538</v>
      </c>
      <c r="J21" s="336" t="s">
        <v>75</v>
      </c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 t="n">
        <v>40000</v>
      </c>
      <c r="AO21" s="306" t="n">
        <f aca="false">SUM(AN21/$AN$2)</f>
        <v>5308.91233658504</v>
      </c>
      <c r="AP21" s="337" t="n">
        <v>40000</v>
      </c>
      <c r="AQ21" s="337" t="n">
        <v>40000</v>
      </c>
      <c r="AR21" s="306" t="n">
        <f aca="false">SUM(AP21/$AN$2)</f>
        <v>5308.91233658504</v>
      </c>
      <c r="AS21" s="306"/>
      <c r="AT21" s="306" t="n">
        <v>40000</v>
      </c>
      <c r="AU21" s="306" t="n">
        <v>40000</v>
      </c>
      <c r="AV21" s="306" t="n">
        <v>40000</v>
      </c>
      <c r="AW21" s="306" t="n">
        <f aca="false">SUM(AR21+AU21-AV21)</f>
        <v>5308.91233658504</v>
      </c>
      <c r="AX21" s="338"/>
      <c r="AY21" s="338"/>
      <c r="AZ21" s="338"/>
      <c r="BA21" s="338"/>
      <c r="BB21" s="338"/>
      <c r="BC21" s="338"/>
      <c r="BD21" s="338" t="n">
        <f aca="false">SUM(AX21+AY21+AZ21+BA21+BB21+BC21)</f>
        <v>0</v>
      </c>
      <c r="BE21" s="338" t="n">
        <f aca="false">SUM(AW21-BD21)</f>
        <v>5308.91233658504</v>
      </c>
      <c r="BF21" s="338" t="n">
        <f aca="false">SUM(BE21-AW21)</f>
        <v>0</v>
      </c>
      <c r="BG21" s="338"/>
      <c r="BH21" s="338" t="n">
        <f aca="false">SUM(BH22)</f>
        <v>4125</v>
      </c>
      <c r="BI21" s="338" t="n">
        <f aca="false">SUM(BI22)</f>
        <v>4125</v>
      </c>
      <c r="BJ21" s="338" t="n">
        <f aca="false">SUM(BJ22)</f>
        <v>0</v>
      </c>
      <c r="BK21" s="338" t="n">
        <f aca="false">SUM(BK22)</f>
        <v>0</v>
      </c>
      <c r="BL21" s="338" t="n">
        <f aca="false">SUM(BL22)</f>
        <v>6000</v>
      </c>
      <c r="BM21" s="338" t="n">
        <f aca="false">SUM(BM22)</f>
        <v>6000</v>
      </c>
      <c r="BN21" s="338" t="n">
        <f aca="false">SUM(BN22)</f>
        <v>3000</v>
      </c>
      <c r="BO21" s="338"/>
      <c r="BP21" s="338"/>
      <c r="BQ21" s="364"/>
      <c r="BR21" s="364"/>
      <c r="BS21" s="364"/>
      <c r="BT21" s="307" t="n">
        <f aca="false">SUM(BN21/BM21*100)</f>
        <v>50</v>
      </c>
    </row>
    <row r="22" customFormat="false" ht="12.75" hidden="false" customHeight="false" outlineLevel="0" collapsed="false">
      <c r="A22" s="308"/>
      <c r="B22" s="303"/>
      <c r="C22" s="303"/>
      <c r="D22" s="303"/>
      <c r="E22" s="303"/>
      <c r="F22" s="303"/>
      <c r="G22" s="303"/>
      <c r="H22" s="303"/>
      <c r="I22" s="304" t="n">
        <v>3</v>
      </c>
      <c r="J22" s="305" t="s">
        <v>234</v>
      </c>
      <c r="K22" s="306" t="n">
        <f aca="false">SUM(K23)</f>
        <v>0</v>
      </c>
      <c r="L22" s="306" t="n">
        <f aca="false">SUM(L23)</f>
        <v>22000</v>
      </c>
      <c r="M22" s="306" t="n">
        <f aca="false">SUM(M23)</f>
        <v>22000</v>
      </c>
      <c r="N22" s="306" t="n">
        <f aca="false">SUM(N23)</f>
        <v>20000</v>
      </c>
      <c r="O22" s="306" t="n">
        <f aca="false">SUM(O23)</f>
        <v>20000</v>
      </c>
      <c r="P22" s="306" t="n">
        <f aca="false">SUM(P23)</f>
        <v>20000</v>
      </c>
      <c r="Q22" s="306" t="n">
        <f aca="false">SUM(Q23)</f>
        <v>20000</v>
      </c>
      <c r="R22" s="306" t="n">
        <f aca="false">SUM(R23)</f>
        <v>10000</v>
      </c>
      <c r="S22" s="306" t="n">
        <f aca="false">SUM(S23)</f>
        <v>20000</v>
      </c>
      <c r="T22" s="306" t="n">
        <f aca="false">SUM(T23)</f>
        <v>5000</v>
      </c>
      <c r="U22" s="306" t="n">
        <f aca="false">SUM(U23)</f>
        <v>0</v>
      </c>
      <c r="V22" s="306" t="n">
        <f aca="false">SUM(V23)</f>
        <v>100</v>
      </c>
      <c r="W22" s="306" t="n">
        <f aca="false">SUM(W23)</f>
        <v>20000</v>
      </c>
      <c r="X22" s="306" t="n">
        <f aca="false">SUM(X23)</f>
        <v>30000</v>
      </c>
      <c r="Y22" s="306" t="n">
        <f aca="false">SUM(Y23)</f>
        <v>30000</v>
      </c>
      <c r="Z22" s="306" t="n">
        <f aca="false">SUM(Z23)</f>
        <v>30000</v>
      </c>
      <c r="AA22" s="306" t="n">
        <f aca="false">SUM(AA23)</f>
        <v>30000</v>
      </c>
      <c r="AB22" s="306" t="n">
        <f aca="false">SUM(AB23)</f>
        <v>12500</v>
      </c>
      <c r="AC22" s="306" t="n">
        <f aca="false">SUM(AC23)</f>
        <v>30000</v>
      </c>
      <c r="AD22" s="306" t="n">
        <f aca="false">SUM(AD23)</f>
        <v>30000</v>
      </c>
      <c r="AE22" s="306" t="n">
        <f aca="false">SUM(AE23)</f>
        <v>0</v>
      </c>
      <c r="AF22" s="306" t="n">
        <f aca="false">SUM(AF23)</f>
        <v>0</v>
      </c>
      <c r="AG22" s="306" t="n">
        <f aca="false">SUM(AG23)</f>
        <v>30000</v>
      </c>
      <c r="AH22" s="306" t="n">
        <f aca="false">SUM(AH23)</f>
        <v>15000</v>
      </c>
      <c r="AI22" s="306" t="n">
        <f aca="false">SUM(AI23)</f>
        <v>40000</v>
      </c>
      <c r="AJ22" s="306" t="n">
        <f aca="false">SUM(AJ23)</f>
        <v>10000</v>
      </c>
      <c r="AK22" s="306" t="n">
        <f aca="false">SUM(AK23)</f>
        <v>40000</v>
      </c>
      <c r="AL22" s="306" t="n">
        <f aca="false">SUM(AL23)</f>
        <v>0</v>
      </c>
      <c r="AM22" s="306" t="n">
        <f aca="false">SUM(AM23)</f>
        <v>0</v>
      </c>
      <c r="AN22" s="306" t="n">
        <f aca="false">SUM(AN23)</f>
        <v>40000</v>
      </c>
      <c r="AO22" s="306" t="n">
        <f aca="false">SUM(AN22/$AN$2)</f>
        <v>5308.91233658504</v>
      </c>
      <c r="AP22" s="306" t="n">
        <f aca="false">SUM(AP23)</f>
        <v>40000</v>
      </c>
      <c r="AQ22" s="306" t="n">
        <f aca="false">SUM(AQ23)</f>
        <v>0</v>
      </c>
      <c r="AR22" s="306" t="n">
        <f aca="false">SUM(AP22/$AN$2)</f>
        <v>5308.91233658504</v>
      </c>
      <c r="AS22" s="306"/>
      <c r="AT22" s="306" t="n">
        <f aca="false">SUM(AT23)</f>
        <v>2654.5</v>
      </c>
      <c r="AU22" s="306" t="n">
        <f aca="false">SUM(AU23)</f>
        <v>0</v>
      </c>
      <c r="AV22" s="306" t="n">
        <f aca="false">SUM(AV23)</f>
        <v>0</v>
      </c>
      <c r="AW22" s="306" t="n">
        <f aca="false">SUM(AR22+AU22-AV22)</f>
        <v>5308.91233658504</v>
      </c>
      <c r="AX22" s="338"/>
      <c r="AY22" s="338"/>
      <c r="AZ22" s="338"/>
      <c r="BA22" s="338"/>
      <c r="BB22" s="338"/>
      <c r="BC22" s="338"/>
      <c r="BD22" s="338" t="n">
        <f aca="false">SUM(AX22+AY22+AZ22+BA22+BB22+BC22)</f>
        <v>0</v>
      </c>
      <c r="BE22" s="338" t="n">
        <f aca="false">SUM(AW22-BD22)</f>
        <v>5308.91233658504</v>
      </c>
      <c r="BF22" s="338" t="n">
        <f aca="false">SUM(BE22-AW22)</f>
        <v>0</v>
      </c>
      <c r="BG22" s="338" t="n">
        <f aca="false">SUM(BG23)</f>
        <v>3981.75</v>
      </c>
      <c r="BH22" s="338" t="n">
        <v>4125</v>
      </c>
      <c r="BI22" s="338" t="n">
        <f aca="false">SUM(BI23)</f>
        <v>4125</v>
      </c>
      <c r="BJ22" s="338" t="n">
        <f aca="false">SUM(BJ23)</f>
        <v>0</v>
      </c>
      <c r="BK22" s="338" t="n">
        <f aca="false">SUM(BK23)</f>
        <v>0</v>
      </c>
      <c r="BL22" s="338" t="n">
        <f aca="false">SUM(BL23)</f>
        <v>6000</v>
      </c>
      <c r="BM22" s="338" t="n">
        <f aca="false">SUM(BM23)</f>
        <v>6000</v>
      </c>
      <c r="BN22" s="338" t="n">
        <f aca="false">SUM(BN23)</f>
        <v>3000</v>
      </c>
      <c r="BO22" s="338"/>
      <c r="BP22" s="338"/>
      <c r="BQ22" s="364"/>
      <c r="BR22" s="364"/>
      <c r="BS22" s="364"/>
      <c r="BT22" s="307" t="n">
        <f aca="false">SUM(BN22/BM22*100)</f>
        <v>50</v>
      </c>
    </row>
    <row r="23" customFormat="false" ht="12.75" hidden="false" customHeight="false" outlineLevel="0" collapsed="false">
      <c r="A23" s="308"/>
      <c r="B23" s="303" t="s">
        <v>538</v>
      </c>
      <c r="C23" s="303"/>
      <c r="D23" s="303"/>
      <c r="E23" s="303"/>
      <c r="F23" s="303"/>
      <c r="G23" s="303"/>
      <c r="H23" s="303"/>
      <c r="I23" s="304" t="n">
        <v>38</v>
      </c>
      <c r="J23" s="305" t="s">
        <v>545</v>
      </c>
      <c r="K23" s="306" t="n">
        <f aca="false">SUM(K25)</f>
        <v>0</v>
      </c>
      <c r="L23" s="306" t="n">
        <f aca="false">SUM(L25)</f>
        <v>22000</v>
      </c>
      <c r="M23" s="306" t="n">
        <f aca="false">SUM(M25)</f>
        <v>22000</v>
      </c>
      <c r="N23" s="306" t="n">
        <f aca="false">SUM(N25)</f>
        <v>20000</v>
      </c>
      <c r="O23" s="306" t="n">
        <f aca="false">SUM(O25)</f>
        <v>20000</v>
      </c>
      <c r="P23" s="306" t="n">
        <f aca="false">SUM(P25)</f>
        <v>20000</v>
      </c>
      <c r="Q23" s="306" t="n">
        <f aca="false">SUM(Q25)</f>
        <v>20000</v>
      </c>
      <c r="R23" s="306" t="n">
        <f aca="false">SUM(R25)</f>
        <v>10000</v>
      </c>
      <c r="S23" s="306" t="n">
        <f aca="false">SUM(S25)</f>
        <v>20000</v>
      </c>
      <c r="T23" s="306" t="n">
        <f aca="false">SUM(T25)</f>
        <v>5000</v>
      </c>
      <c r="U23" s="306" t="n">
        <f aca="false">SUM(U25)</f>
        <v>0</v>
      </c>
      <c r="V23" s="306" t="n">
        <f aca="false">SUM(V25)</f>
        <v>100</v>
      </c>
      <c r="W23" s="306" t="n">
        <f aca="false">SUM(W25)</f>
        <v>20000</v>
      </c>
      <c r="X23" s="306" t="n">
        <f aca="false">SUM(X25)</f>
        <v>30000</v>
      </c>
      <c r="Y23" s="306" t="n">
        <f aca="false">SUM(Y25)</f>
        <v>30000</v>
      </c>
      <c r="Z23" s="306" t="n">
        <f aca="false">SUM(Z25)</f>
        <v>30000</v>
      </c>
      <c r="AA23" s="306" t="n">
        <f aca="false">SUM(AA25)</f>
        <v>30000</v>
      </c>
      <c r="AB23" s="306" t="n">
        <f aca="false">SUM(AB25)</f>
        <v>12500</v>
      </c>
      <c r="AC23" s="306" t="n">
        <f aca="false">SUM(AC25)</f>
        <v>30000</v>
      </c>
      <c r="AD23" s="306" t="n">
        <f aca="false">SUM(AD25)</f>
        <v>30000</v>
      </c>
      <c r="AE23" s="306" t="n">
        <f aca="false">SUM(AE25)</f>
        <v>0</v>
      </c>
      <c r="AF23" s="306" t="n">
        <f aca="false">SUM(AF25)</f>
        <v>0</v>
      </c>
      <c r="AG23" s="306" t="n">
        <f aca="false">SUM(AG25)</f>
        <v>30000</v>
      </c>
      <c r="AH23" s="306" t="n">
        <f aca="false">SUM(AH25)</f>
        <v>15000</v>
      </c>
      <c r="AI23" s="306" t="n">
        <f aca="false">SUM(AI25)</f>
        <v>40000</v>
      </c>
      <c r="AJ23" s="306" t="n">
        <f aca="false">SUM(AJ25)</f>
        <v>10000</v>
      </c>
      <c r="AK23" s="306" t="n">
        <f aca="false">SUM(AK25)</f>
        <v>40000</v>
      </c>
      <c r="AL23" s="306" t="n">
        <f aca="false">SUM(AL25)</f>
        <v>0</v>
      </c>
      <c r="AM23" s="306" t="n">
        <f aca="false">SUM(AM25)</f>
        <v>0</v>
      </c>
      <c r="AN23" s="306" t="n">
        <f aca="false">SUM(AN25)</f>
        <v>40000</v>
      </c>
      <c r="AO23" s="306" t="n">
        <f aca="false">SUM(AN23/$AN$2)</f>
        <v>5308.91233658504</v>
      </c>
      <c r="AP23" s="306" t="n">
        <f aca="false">SUM(AP25)</f>
        <v>40000</v>
      </c>
      <c r="AQ23" s="306" t="n">
        <f aca="false">SUM(AQ25)</f>
        <v>0</v>
      </c>
      <c r="AR23" s="306" t="n">
        <f aca="false">SUM(AP23/$AN$2)</f>
        <v>5308.91233658504</v>
      </c>
      <c r="AS23" s="306"/>
      <c r="AT23" s="306" t="n">
        <f aca="false">SUM(AT25)</f>
        <v>2654.5</v>
      </c>
      <c r="AU23" s="306" t="n">
        <f aca="false">SUM(AU25)</f>
        <v>0</v>
      </c>
      <c r="AV23" s="306" t="n">
        <f aca="false">SUM(AV25)</f>
        <v>0</v>
      </c>
      <c r="AW23" s="306" t="n">
        <f aca="false">SUM(AR23+AU23-AV23)</f>
        <v>5308.91233658504</v>
      </c>
      <c r="AX23" s="338"/>
      <c r="AY23" s="338"/>
      <c r="AZ23" s="338"/>
      <c r="BA23" s="338"/>
      <c r="BB23" s="338"/>
      <c r="BC23" s="338"/>
      <c r="BD23" s="338" t="n">
        <f aca="false">SUM(AX23+AY23+AZ23+BA23+BB23+BC23)</f>
        <v>0</v>
      </c>
      <c r="BE23" s="338" t="n">
        <f aca="false">SUM(AW23-BD23)</f>
        <v>5308.91233658504</v>
      </c>
      <c r="BF23" s="338" t="n">
        <f aca="false">SUM(BE23-AW23)</f>
        <v>0</v>
      </c>
      <c r="BG23" s="338" t="n">
        <f aca="false">SUM(BG24)</f>
        <v>3981.75</v>
      </c>
      <c r="BH23" s="338" t="n">
        <v>4125</v>
      </c>
      <c r="BI23" s="338" t="n">
        <f aca="false">SUM(BI24)</f>
        <v>4125</v>
      </c>
      <c r="BJ23" s="338" t="n">
        <f aca="false">SUM(BJ24)</f>
        <v>0</v>
      </c>
      <c r="BK23" s="338" t="n">
        <f aca="false">SUM(BK24)</f>
        <v>0</v>
      </c>
      <c r="BL23" s="338" t="n">
        <f aca="false">SUM(BL24)</f>
        <v>6000</v>
      </c>
      <c r="BM23" s="338" t="n">
        <f aca="false">SUM(BM24)</f>
        <v>6000</v>
      </c>
      <c r="BN23" s="338" t="n">
        <f aca="false">SUM(BN24)</f>
        <v>3000</v>
      </c>
      <c r="BO23" s="338" t="n">
        <v>3000</v>
      </c>
      <c r="BP23" s="338"/>
      <c r="BQ23" s="364"/>
      <c r="BR23" s="364"/>
      <c r="BS23" s="364"/>
      <c r="BT23" s="307" t="n">
        <f aca="false">SUM(BN23/BM23*100)</f>
        <v>50</v>
      </c>
    </row>
    <row r="24" customFormat="false" ht="13.5" hidden="true" customHeight="true" outlineLevel="0" collapsed="false">
      <c r="A24" s="333"/>
      <c r="B24" s="334"/>
      <c r="C24" s="334"/>
      <c r="D24" s="334"/>
      <c r="E24" s="334"/>
      <c r="F24" s="334"/>
      <c r="G24" s="334"/>
      <c r="H24" s="334"/>
      <c r="I24" s="335" t="n">
        <v>381</v>
      </c>
      <c r="J24" s="336" t="s">
        <v>197</v>
      </c>
      <c r="K24" s="337" t="n">
        <f aca="false">SUM(K25)</f>
        <v>0</v>
      </c>
      <c r="L24" s="337" t="n">
        <f aca="false">SUM(L25)</f>
        <v>22000</v>
      </c>
      <c r="M24" s="337" t="n">
        <f aca="false">SUM(M25)</f>
        <v>22000</v>
      </c>
      <c r="N24" s="337" t="n">
        <f aca="false">SUM(N25)</f>
        <v>20000</v>
      </c>
      <c r="O24" s="337" t="n">
        <f aca="false">SUM(O25)</f>
        <v>20000</v>
      </c>
      <c r="P24" s="337" t="n">
        <f aca="false">SUM(P25)</f>
        <v>20000</v>
      </c>
      <c r="Q24" s="337" t="n">
        <f aca="false">SUM(Q25)</f>
        <v>20000</v>
      </c>
      <c r="R24" s="337" t="n">
        <f aca="false">SUM(R25)</f>
        <v>10000</v>
      </c>
      <c r="S24" s="337" t="n">
        <f aca="false">SUM(S25)</f>
        <v>20000</v>
      </c>
      <c r="T24" s="337" t="n">
        <f aca="false">SUM(T25)</f>
        <v>5000</v>
      </c>
      <c r="U24" s="337" t="n">
        <f aca="false">SUM(U25)</f>
        <v>0</v>
      </c>
      <c r="V24" s="337" t="n">
        <f aca="false">SUM(V25)</f>
        <v>100</v>
      </c>
      <c r="W24" s="337" t="n">
        <f aca="false">SUM(W25)</f>
        <v>20000</v>
      </c>
      <c r="X24" s="337" t="n">
        <f aca="false">SUM(X25)</f>
        <v>30000</v>
      </c>
      <c r="Y24" s="337" t="n">
        <f aca="false">SUM(Y25)</f>
        <v>30000</v>
      </c>
      <c r="Z24" s="337" t="n">
        <f aca="false">SUM(Z25)</f>
        <v>30000</v>
      </c>
      <c r="AA24" s="337" t="n">
        <f aca="false">SUM(AA25)</f>
        <v>30000</v>
      </c>
      <c r="AB24" s="337" t="n">
        <f aca="false">SUM(AB25)</f>
        <v>12500</v>
      </c>
      <c r="AC24" s="337" t="n">
        <f aca="false">SUM(AC25)</f>
        <v>30000</v>
      </c>
      <c r="AD24" s="337" t="n">
        <f aca="false">SUM(AD25)</f>
        <v>30000</v>
      </c>
      <c r="AE24" s="337" t="n">
        <f aca="false">SUM(AE25)</f>
        <v>0</v>
      </c>
      <c r="AF24" s="337" t="n">
        <f aca="false">SUM(AF25)</f>
        <v>0</v>
      </c>
      <c r="AG24" s="337" t="n">
        <f aca="false">SUM(AG25)</f>
        <v>30000</v>
      </c>
      <c r="AH24" s="337" t="n">
        <f aca="false">SUM(AH25)</f>
        <v>15000</v>
      </c>
      <c r="AI24" s="337" t="n">
        <f aca="false">SUM(AI25)</f>
        <v>40000</v>
      </c>
      <c r="AJ24" s="337" t="n">
        <f aca="false">SUM(AJ25)</f>
        <v>10000</v>
      </c>
      <c r="AK24" s="337" t="n">
        <f aca="false">SUM(AK25)</f>
        <v>40000</v>
      </c>
      <c r="AL24" s="337" t="n">
        <f aca="false">SUM(AL25)</f>
        <v>0</v>
      </c>
      <c r="AM24" s="337" t="n">
        <f aca="false">SUM(AM25)</f>
        <v>0</v>
      </c>
      <c r="AN24" s="337" t="n">
        <f aca="false">SUM(AN25)</f>
        <v>40000</v>
      </c>
      <c r="AO24" s="306" t="n">
        <f aca="false">SUM(AN24/$AN$2)</f>
        <v>5308.91233658504</v>
      </c>
      <c r="AP24" s="337" t="n">
        <f aca="false">SUM(AP25)</f>
        <v>40000</v>
      </c>
      <c r="AQ24" s="337"/>
      <c r="AR24" s="306" t="n">
        <f aca="false">SUM(AP24/$AN$2)</f>
        <v>5308.91233658504</v>
      </c>
      <c r="AS24" s="306"/>
      <c r="AT24" s="306" t="n">
        <f aca="false">SUM(AT25)</f>
        <v>2654.5</v>
      </c>
      <c r="AU24" s="306" t="n">
        <f aca="false">SUM(AU25)</f>
        <v>0</v>
      </c>
      <c r="AV24" s="306" t="n">
        <f aca="false">SUM(AV25)</f>
        <v>0</v>
      </c>
      <c r="AW24" s="306" t="n">
        <f aca="false">SUM(AR24+AU24-AV24)</f>
        <v>5308.91233658504</v>
      </c>
      <c r="AX24" s="338"/>
      <c r="AY24" s="338"/>
      <c r="AZ24" s="338"/>
      <c r="BA24" s="338"/>
      <c r="BB24" s="338"/>
      <c r="BC24" s="338"/>
      <c r="BD24" s="338" t="n">
        <f aca="false">SUM(AX24+AY24+AZ24+BA24+BB24+BC24)</f>
        <v>0</v>
      </c>
      <c r="BE24" s="338" t="n">
        <f aca="false">SUM(AW24-BD24)</f>
        <v>5308.91233658504</v>
      </c>
      <c r="BF24" s="338" t="n">
        <f aca="false">SUM(BE24-AW24)</f>
        <v>0</v>
      </c>
      <c r="BG24" s="338" t="n">
        <f aca="false">SUM(BG25)</f>
        <v>3981.75</v>
      </c>
      <c r="BH24" s="338" t="n">
        <f aca="false">SUM(BH25)</f>
        <v>5500</v>
      </c>
      <c r="BI24" s="338" t="n">
        <f aca="false">SUM(BI25)</f>
        <v>4125</v>
      </c>
      <c r="BJ24" s="338" t="n">
        <f aca="false">SUM(BJ25)</f>
        <v>0</v>
      </c>
      <c r="BK24" s="338" t="n">
        <f aca="false">SUM(BK25)</f>
        <v>0</v>
      </c>
      <c r="BL24" s="338" t="n">
        <f aca="false">SUM(BL25)</f>
        <v>6000</v>
      </c>
      <c r="BM24" s="338" t="n">
        <f aca="false">SUM(BM25)</f>
        <v>6000</v>
      </c>
      <c r="BN24" s="338" t="n">
        <f aca="false">SUM(BN25)</f>
        <v>3000</v>
      </c>
      <c r="BO24" s="338"/>
      <c r="BP24" s="338"/>
      <c r="BQ24" s="364"/>
      <c r="BR24" s="364"/>
      <c r="BS24" s="364"/>
      <c r="BT24" s="307" t="n">
        <f aca="false">SUM(BN24/BM24*100)</f>
        <v>50</v>
      </c>
    </row>
    <row r="25" customFormat="false" ht="12.75" hidden="true" customHeight="false" outlineLevel="0" collapsed="false">
      <c r="A25" s="333"/>
      <c r="B25" s="365"/>
      <c r="C25" s="334"/>
      <c r="D25" s="334"/>
      <c r="E25" s="334"/>
      <c r="F25" s="334"/>
      <c r="G25" s="334"/>
      <c r="H25" s="334"/>
      <c r="I25" s="335" t="n">
        <v>38111</v>
      </c>
      <c r="J25" s="336" t="s">
        <v>546</v>
      </c>
      <c r="K25" s="337" t="n">
        <v>0</v>
      </c>
      <c r="L25" s="337" t="n">
        <v>22000</v>
      </c>
      <c r="M25" s="337" t="n">
        <v>22000</v>
      </c>
      <c r="N25" s="337" t="n">
        <v>20000</v>
      </c>
      <c r="O25" s="337" t="n">
        <v>20000</v>
      </c>
      <c r="P25" s="337" t="n">
        <v>20000</v>
      </c>
      <c r="Q25" s="337" t="n">
        <v>20000</v>
      </c>
      <c r="R25" s="337" t="n">
        <v>10000</v>
      </c>
      <c r="S25" s="337" t="n">
        <v>20000</v>
      </c>
      <c r="T25" s="337" t="n">
        <v>5000</v>
      </c>
      <c r="U25" s="337"/>
      <c r="V25" s="306" t="n">
        <f aca="false">S25/P25*100</f>
        <v>100</v>
      </c>
      <c r="W25" s="337" t="n">
        <v>20000</v>
      </c>
      <c r="X25" s="337" t="n">
        <v>30000</v>
      </c>
      <c r="Y25" s="337" t="n">
        <v>30000</v>
      </c>
      <c r="Z25" s="337" t="n">
        <v>30000</v>
      </c>
      <c r="AA25" s="337" t="n">
        <v>30000</v>
      </c>
      <c r="AB25" s="337" t="n">
        <v>12500</v>
      </c>
      <c r="AC25" s="337" t="n">
        <v>30000</v>
      </c>
      <c r="AD25" s="337" t="n">
        <v>30000</v>
      </c>
      <c r="AE25" s="337"/>
      <c r="AF25" s="337"/>
      <c r="AG25" s="340" t="n">
        <f aca="false">SUM(AC25+AE25-AF25)</f>
        <v>30000</v>
      </c>
      <c r="AH25" s="337" t="n">
        <v>15000</v>
      </c>
      <c r="AI25" s="337" t="n">
        <v>40000</v>
      </c>
      <c r="AJ25" s="338" t="n">
        <v>10000</v>
      </c>
      <c r="AK25" s="337" t="n">
        <v>40000</v>
      </c>
      <c r="AL25" s="337"/>
      <c r="AM25" s="337"/>
      <c r="AN25" s="338" t="n">
        <f aca="false">SUM(AK25+AL25-AM25)</f>
        <v>40000</v>
      </c>
      <c r="AO25" s="306" t="n">
        <f aca="false">SUM(AN25/$AN$2)</f>
        <v>5308.91233658504</v>
      </c>
      <c r="AP25" s="338" t="n">
        <v>40000</v>
      </c>
      <c r="AQ25" s="338"/>
      <c r="AR25" s="306" t="n">
        <f aca="false">SUM(AP25/$AN$2)</f>
        <v>5308.91233658504</v>
      </c>
      <c r="AS25" s="306" t="n">
        <v>2654.5</v>
      </c>
      <c r="AT25" s="306" t="n">
        <v>2654.5</v>
      </c>
      <c r="AU25" s="306"/>
      <c r="AV25" s="306"/>
      <c r="AW25" s="306" t="n">
        <f aca="false">SUM(AR25+AU25-AV25)</f>
        <v>5308.91233658504</v>
      </c>
      <c r="AX25" s="338" t="n">
        <v>5308.91</v>
      </c>
      <c r="AY25" s="338"/>
      <c r="AZ25" s="338"/>
      <c r="BA25" s="338"/>
      <c r="BB25" s="338"/>
      <c r="BC25" s="338"/>
      <c r="BD25" s="338" t="n">
        <f aca="false">SUM(AX25+AY25+AZ25+BA25+BB25+BC25)</f>
        <v>5308.91</v>
      </c>
      <c r="BE25" s="338" t="n">
        <f aca="false">SUM(AW25-BD25)</f>
        <v>0.00233658504203049</v>
      </c>
      <c r="BF25" s="338" t="n">
        <f aca="false">SUM(BE25-AW25)</f>
        <v>-5308.91</v>
      </c>
      <c r="BG25" s="338" t="n">
        <v>3981.75</v>
      </c>
      <c r="BH25" s="338" t="n">
        <v>5500</v>
      </c>
      <c r="BI25" s="338" t="n">
        <v>4125</v>
      </c>
      <c r="BJ25" s="338"/>
      <c r="BK25" s="338"/>
      <c r="BL25" s="338" t="n">
        <v>6000</v>
      </c>
      <c r="BM25" s="338" t="n">
        <v>6000</v>
      </c>
      <c r="BN25" s="338" t="n">
        <v>3000</v>
      </c>
      <c r="BO25" s="338"/>
      <c r="BP25" s="338"/>
      <c r="BQ25" s="364"/>
      <c r="BR25" s="364"/>
      <c r="BS25" s="364"/>
      <c r="BT25" s="307" t="n">
        <f aca="false">SUM(BN25/BM25*100)</f>
        <v>50</v>
      </c>
    </row>
    <row r="26" customFormat="false" ht="12.75" hidden="false" customHeight="false" outlineLevel="0" collapsed="false">
      <c r="A26" s="333"/>
      <c r="B26" s="365"/>
      <c r="C26" s="365"/>
      <c r="D26" s="365"/>
      <c r="E26" s="365"/>
      <c r="F26" s="365"/>
      <c r="G26" s="365"/>
      <c r="H26" s="365"/>
      <c r="I26" s="310" t="s">
        <v>547</v>
      </c>
      <c r="J26" s="311" t="s">
        <v>548</v>
      </c>
      <c r="K26" s="312" t="e">
        <f aca="false">SUM(K27+K153+K169+K215+K254+K283+K317+K371)</f>
        <v>#REF!</v>
      </c>
      <c r="L26" s="312" t="e">
        <f aca="false">SUM(L27+L153+L169+L215+L254+L283+L317+L371)</f>
        <v>#REF!</v>
      </c>
      <c r="M26" s="312" t="e">
        <f aca="false">SUM(M27+M153+M169+M215+M254+M283+M317+M371)</f>
        <v>#REF!</v>
      </c>
      <c r="N26" s="312" t="e">
        <f aca="false">SUM(N27+N153+N169+N215+N254+N283+N317+N371)</f>
        <v>#REF!</v>
      </c>
      <c r="O26" s="312" t="e">
        <f aca="false">SUM(O27+O153+O169+O215+O254+O283+O317+O371)</f>
        <v>#REF!</v>
      </c>
      <c r="P26" s="312" t="e">
        <f aca="false">SUM(P27+P153+P169+P215+P254+P283+P317+P371)</f>
        <v>#REF!</v>
      </c>
      <c r="Q26" s="312" t="e">
        <f aca="false">SUM(Q27+Q153+Q169+Q215+Q254+Q283+Q317+Q371)</f>
        <v>#REF!</v>
      </c>
      <c r="R26" s="312" t="e">
        <f aca="false">SUM(R27+R153+R169+R215+R254+R283+R317+R371)</f>
        <v>#REF!</v>
      </c>
      <c r="S26" s="312" t="e">
        <f aca="false">SUM(S27+S153+S169+S215+S254+S283+S317+S371)</f>
        <v>#REF!</v>
      </c>
      <c r="T26" s="312" t="e">
        <f aca="false">SUM(T27+T153+T169+T215+T254+T283+T317+T371)</f>
        <v>#REF!</v>
      </c>
      <c r="U26" s="312" t="e">
        <f aca="false">SUM(U27+U153+U169+U215+U254+U283+U317+U371)</f>
        <v>#REF!</v>
      </c>
      <c r="V26" s="312" t="e">
        <f aca="false">SUM(V27+V153+V169+V215+V254+V283+V317+V371)</f>
        <v>#DIV/0!</v>
      </c>
      <c r="W26" s="312" t="e">
        <f aca="false">SUM(W27+W153+W169+W215+W254+W283+W317+W371)</f>
        <v>#REF!</v>
      </c>
      <c r="X26" s="312" t="e">
        <f aca="false">SUM(X27+X153+X169+X215+X254+X283+X317+X371+X395)</f>
        <v>#REF!</v>
      </c>
      <c r="Y26" s="312" t="e">
        <f aca="false">SUM(Y27+Y153+Y169+Y215+Y254+Y283+Y317+Y371+Y395)</f>
        <v>#REF!</v>
      </c>
      <c r="Z26" s="312" t="e">
        <f aca="false">SUM(Z27+Z153+Z169+Z215+Z254+Z283+Z317+Z371+Z395)</f>
        <v>#REF!</v>
      </c>
      <c r="AA26" s="312" t="e">
        <f aca="false">SUM(AA27+AA153+AA169+AA215+AA254+AA283+AA317+AA371+AA395)</f>
        <v>#REF!</v>
      </c>
      <c r="AB26" s="312" t="e">
        <f aca="false">SUM(AB27+AB153+AB169+AB215+AB254+AB283+AB317+AB371+AB395)</f>
        <v>#REF!</v>
      </c>
      <c r="AC26" s="312" t="e">
        <f aca="false">SUM(AC27+AC153+AC169+AC215+AC254+AC283+AC317+AC371+AC395)</f>
        <v>#REF!</v>
      </c>
      <c r="AD26" s="312" t="e">
        <f aca="false">SUM(AD27+AD153+AD169+AD215+AD254+AD283+AD317+AD371+AD395)</f>
        <v>#REF!</v>
      </c>
      <c r="AE26" s="312" t="e">
        <f aca="false">SUM(AE27+AE153+AE169+AE215+AE254+AE283+AE317+AE371+AE395)</f>
        <v>#REF!</v>
      </c>
      <c r="AF26" s="312" t="e">
        <f aca="false">SUM(AF27+AF153+AF169+AF215+AF254+AF283+AF317+AF371+AF395)</f>
        <v>#REF!</v>
      </c>
      <c r="AG26" s="312" t="e">
        <f aca="false">SUM(AG27+AG153+AG169+AG215+AG254+AG283+AG317+AG371+AG395)</f>
        <v>#REF!</v>
      </c>
      <c r="AH26" s="312" t="e">
        <f aca="false">SUM(AH27+AH153+AH169+AH215+AH254+AH283+AH317+AH371+AH395)</f>
        <v>#REF!</v>
      </c>
      <c r="AI26" s="312" t="e">
        <f aca="false">SUM(AI27+AI153+AI169+AI215+AI254+AI283+AI317+AI371+AI395)</f>
        <v>#REF!</v>
      </c>
      <c r="AJ26" s="312" t="e">
        <f aca="false">SUM(AJ27+AJ153+AJ169+AJ215+AJ254+AJ283+AJ317+AJ371+AJ395)</f>
        <v>#REF!</v>
      </c>
      <c r="AK26" s="312" t="e">
        <f aca="false">SUM(AK27+AK153+AK169+AK215+AK254+AK283+AK317+AK371+AK395)</f>
        <v>#REF!</v>
      </c>
      <c r="AL26" s="312" t="e">
        <f aca="false">SUM(AL27+AL153+AL169+AL215+AL254+AL283+AL317+AL371+AL395)</f>
        <v>#REF!</v>
      </c>
      <c r="AM26" s="312" t="e">
        <f aca="false">SUM(AM27+AM153+AM169+AM215+AM254+AM283+AM317+AM371+AM395)</f>
        <v>#REF!</v>
      </c>
      <c r="AN26" s="312" t="e">
        <f aca="false">SUM(AN27+AN153+AN169+AN215+AN254+AN283+AN317+AN371+AN395)</f>
        <v>#REF!</v>
      </c>
      <c r="AO26" s="306" t="n">
        <f aca="false">SUM(AO27+AO153+AO169+AO215+AO254+AO283+AO317+AO371+AO395)</f>
        <v>1572521.28210233</v>
      </c>
      <c r="AP26" s="312" t="e">
        <f aca="false">SUM(AP27+AP153+AP169+AP215+AP254+AP283+AP317+AP371+AP395)</f>
        <v>#REF!</v>
      </c>
      <c r="AQ26" s="312" t="e">
        <f aca="false">SUM(AQ27+AQ153+AQ169+AQ215+AQ254+AQ283+AQ317+AQ371+AQ395)</f>
        <v>#REF!</v>
      </c>
      <c r="AR26" s="306" t="n">
        <f aca="false">SUM(AR27+AR153+AR169+AR215+AR254+AR283+AR317+AR371+AR395)</f>
        <v>1733028.07087398</v>
      </c>
      <c r="AS26" s="306"/>
      <c r="AT26" s="306" t="n">
        <f aca="false">SUM(AT27+AT153+AT169+AT215+AT254+AT283+AT317+AT371+AT395)</f>
        <v>450730.11</v>
      </c>
      <c r="AU26" s="306" t="n">
        <f aca="false">SUM(AU27+AU153+AU169+AU215+AU254+AU283+AU317+AU371+AU395)</f>
        <v>382259.67</v>
      </c>
      <c r="AV26" s="306" t="n">
        <f aca="false">SUM(AV27+AV153+AV169+AV215+AV254+AV283+AV317+AV371+AV395)</f>
        <v>72345.1</v>
      </c>
      <c r="AW26" s="306" t="n">
        <f aca="false">SUM(AR26+AU26-AV26)</f>
        <v>2042942.64087398</v>
      </c>
      <c r="AX26" s="338"/>
      <c r="AY26" s="338"/>
      <c r="AZ26" s="338"/>
      <c r="BA26" s="338"/>
      <c r="BB26" s="338"/>
      <c r="BC26" s="338"/>
      <c r="BD26" s="338" t="n">
        <f aca="false">SUM(AX26+AY26+AZ26+BA26+BB26+BC26)</f>
        <v>0</v>
      </c>
      <c r="BE26" s="338" t="n">
        <f aca="false">SUM(AW26-BD26)</f>
        <v>2042942.64087398</v>
      </c>
      <c r="BF26" s="338" t="n">
        <f aca="false">SUM(BE26-AW26)</f>
        <v>0</v>
      </c>
      <c r="BG26" s="338" t="n">
        <f aca="false">SUM(BG27+BG153+BG169+BG215+BG254+BG283+BG317+BG371+BG381+BG395)</f>
        <v>724432.82</v>
      </c>
      <c r="BH26" s="338" t="n">
        <v>340970.33</v>
      </c>
      <c r="BI26" s="338" t="n">
        <f aca="false">SUM(BI27+BI153+BI169+BI215+BI254+BI283+BI317+BI371+BI381+BI395)</f>
        <v>340970.33</v>
      </c>
      <c r="BJ26" s="338" t="n">
        <f aca="false">SUM(BJ27+BJ153+BJ169+BJ215+BJ254+BJ283+BJ317+BJ371+BJ381+BJ395)</f>
        <v>2000</v>
      </c>
      <c r="BK26" s="338" t="n">
        <f aca="false">SUM(BK27+BK153+BK169+BK215+BK254+BK283+BK317+BK371+BK381+BK395)</f>
        <v>2000</v>
      </c>
      <c r="BL26" s="338" t="n">
        <f aca="false">SUM(BL27+BL153+BL169+BL215+BL254+BL283+BL317+BL371+BL381+BL395)</f>
        <v>2217789</v>
      </c>
      <c r="BM26" s="338" t="n">
        <f aca="false">SUM(BM27+BM153+BM169+BM215+BM254+BM283+BM317+BM371+BM381+BM395)</f>
        <v>2619617.81</v>
      </c>
      <c r="BN26" s="338" t="n">
        <f aca="false">SUM(BN27+BN153+BN169+BN215+BN254+BN283+BN317+BN371+BN381+BN395)</f>
        <v>595010.58</v>
      </c>
      <c r="BO26" s="338"/>
      <c r="BP26" s="338"/>
      <c r="BQ26" s="364"/>
      <c r="BR26" s="364"/>
      <c r="BS26" s="364"/>
      <c r="BT26" s="307" t="n">
        <f aca="false">SUM(BN26/BM26*100)</f>
        <v>22.7136408115961</v>
      </c>
    </row>
    <row r="27" customFormat="false" ht="12.75" hidden="false" customHeight="false" outlineLevel="0" collapsed="false">
      <c r="A27" s="308" t="s">
        <v>549</v>
      </c>
      <c r="B27" s="309"/>
      <c r="C27" s="309"/>
      <c r="D27" s="309"/>
      <c r="E27" s="309"/>
      <c r="F27" s="309"/>
      <c r="G27" s="309"/>
      <c r="H27" s="309"/>
      <c r="I27" s="310" t="s">
        <v>550</v>
      </c>
      <c r="J27" s="311" t="s">
        <v>551</v>
      </c>
      <c r="K27" s="312" t="e">
        <f aca="false">SUM(K28+K116+#REF!+K126)</f>
        <v>#REF!</v>
      </c>
      <c r="L27" s="312" t="e">
        <f aca="false">SUM(L28+L116+#REF!+L126)</f>
        <v>#REF!</v>
      </c>
      <c r="M27" s="312" t="e">
        <f aca="false">SUM(M28+M116+#REF!+M126)</f>
        <v>#REF!</v>
      </c>
      <c r="N27" s="312" t="e">
        <f aca="false">SUM(N28+N116+#REF!+N126)</f>
        <v>#REF!</v>
      </c>
      <c r="O27" s="312" t="e">
        <f aca="false">SUM(O28+O116+#REF!+O126)</f>
        <v>#REF!</v>
      </c>
      <c r="P27" s="312" t="e">
        <f aca="false">SUM(P28+P116+#REF!+P126)</f>
        <v>#REF!</v>
      </c>
      <c r="Q27" s="312" t="e">
        <f aca="false">SUM(Q28+Q116+#REF!+Q126)</f>
        <v>#REF!</v>
      </c>
      <c r="R27" s="312" t="e">
        <f aca="false">SUM(R28+R116+#REF!+R126)</f>
        <v>#REF!</v>
      </c>
      <c r="S27" s="312" t="e">
        <f aca="false">SUM(S28+S116+#REF!+S126)</f>
        <v>#REF!</v>
      </c>
      <c r="T27" s="312" t="e">
        <f aca="false">SUM(T28+T116+#REF!+T126)</f>
        <v>#REF!</v>
      </c>
      <c r="U27" s="312" t="e">
        <f aca="false">SUM(U28+U116+#REF!+U126)</f>
        <v>#REF!</v>
      </c>
      <c r="V27" s="312" t="e">
        <f aca="false">SUM(V28+V116+#REF!+V126)</f>
        <v>#DIV/0!</v>
      </c>
      <c r="W27" s="312" t="e">
        <f aca="false">SUM(W28+W116+#REF!+W126)</f>
        <v>#REF!</v>
      </c>
      <c r="X27" s="312" t="e">
        <f aca="false">SUM(X28+X116+#REF!+X126)</f>
        <v>#REF!</v>
      </c>
      <c r="Y27" s="312" t="e">
        <f aca="false">SUM(Y28+Y116+#REF!+Y126)</f>
        <v>#REF!</v>
      </c>
      <c r="Z27" s="312" t="n">
        <f aca="false">SUM(Z28+Z116+Z126)</f>
        <v>3245504</v>
      </c>
      <c r="AA27" s="312" t="n">
        <f aca="false">SUM(AA28+AA116+AA126)</f>
        <v>2129500</v>
      </c>
      <c r="AB27" s="312" t="n">
        <f aca="false">SUM(AB28+AB116+AB126)</f>
        <v>679684.32</v>
      </c>
      <c r="AC27" s="312" t="n">
        <f aca="false">SUM(AC28+AC116+AC126)</f>
        <v>2465500</v>
      </c>
      <c r="AD27" s="312" t="n">
        <f aca="false">SUM(AD28+AD116+AD126)</f>
        <v>2048000</v>
      </c>
      <c r="AE27" s="312" t="n">
        <f aca="false">SUM(AE28+AE116+AE126)</f>
        <v>0</v>
      </c>
      <c r="AF27" s="312" t="n">
        <f aca="false">SUM(AF28+AF116+AF126)</f>
        <v>0</v>
      </c>
      <c r="AG27" s="312" t="n">
        <f aca="false">SUM(AG28+AG116+AG126)</f>
        <v>2053000</v>
      </c>
      <c r="AH27" s="312" t="n">
        <f aca="false">SUM(AH28+AH116+AH126)</f>
        <v>1342334.02</v>
      </c>
      <c r="AI27" s="312" t="n">
        <f aca="false">SUM(AI28+AI116+AI126)</f>
        <v>2212200</v>
      </c>
      <c r="AJ27" s="312" t="n">
        <f aca="false">SUM(AJ28+AJ116+AJ126)</f>
        <v>640038.73</v>
      </c>
      <c r="AK27" s="312" t="n">
        <f aca="false">SUM(AK28+AK116+AK126)</f>
        <v>2431161.6</v>
      </c>
      <c r="AL27" s="312" t="n">
        <f aca="false">SUM(AL28+AL116+AL126)</f>
        <v>253000</v>
      </c>
      <c r="AM27" s="312" t="n">
        <f aca="false">SUM(AM28+AM116+AM126)</f>
        <v>325500</v>
      </c>
      <c r="AN27" s="312" t="n">
        <f aca="false">SUM(AN28+AN116+AN126)</f>
        <v>2363661.6</v>
      </c>
      <c r="AO27" s="306" t="n">
        <f aca="false">SUM(AN27/$AN$2)</f>
        <v>313711.805693809</v>
      </c>
      <c r="AP27" s="312" t="n">
        <f aca="false">SUM(AP28+AP116+AP126)</f>
        <v>2314000</v>
      </c>
      <c r="AQ27" s="312" t="n">
        <f aca="false">SUM(AQ28+AQ116+AQ126)</f>
        <v>0</v>
      </c>
      <c r="AR27" s="306" t="n">
        <f aca="false">SUM(AP27/$AN$2)</f>
        <v>307120.578671445</v>
      </c>
      <c r="AS27" s="306"/>
      <c r="AT27" s="306" t="n">
        <f aca="false">SUM(AT28+AT116+AT126)</f>
        <v>156323.96</v>
      </c>
      <c r="AU27" s="306" t="n">
        <f aca="false">SUM(AU28+AU116+AU126)</f>
        <v>121646.21</v>
      </c>
      <c r="AV27" s="306" t="n">
        <f aca="false">SUM(AV28+AV116+AV126)</f>
        <v>15334.06</v>
      </c>
      <c r="AW27" s="306" t="n">
        <f aca="false">SUM(AR27+AU27-AV27)</f>
        <v>413432.728671445</v>
      </c>
      <c r="AX27" s="338"/>
      <c r="AY27" s="338"/>
      <c r="AZ27" s="338"/>
      <c r="BA27" s="338"/>
      <c r="BB27" s="338"/>
      <c r="BC27" s="338"/>
      <c r="BD27" s="338" t="n">
        <f aca="false">SUM(AX27+AY27+AZ27+BA27+BB27+BC27)</f>
        <v>0</v>
      </c>
      <c r="BE27" s="338" t="n">
        <f aca="false">SUM(AW27-BD27)</f>
        <v>413432.728671445</v>
      </c>
      <c r="BF27" s="338" t="n">
        <f aca="false">SUM(BE27-AW27)</f>
        <v>0</v>
      </c>
      <c r="BG27" s="338" t="n">
        <f aca="false">SUM(BG28+BG116+BG126)</f>
        <v>362732.54</v>
      </c>
      <c r="BH27" s="338" t="n">
        <v>133220.92</v>
      </c>
      <c r="BI27" s="338" t="n">
        <f aca="false">SUM(BI28+BI116+BI126)</f>
        <v>133220.92</v>
      </c>
      <c r="BJ27" s="338" t="n">
        <f aca="false">SUM(BJ28+BJ116+BJ126)</f>
        <v>2000</v>
      </c>
      <c r="BK27" s="338" t="n">
        <f aca="false">SUM(BK28+BK116+BK126)</f>
        <v>2000</v>
      </c>
      <c r="BL27" s="338" t="n">
        <f aca="false">SUM(BL28+BL116+BL126)</f>
        <v>425244</v>
      </c>
      <c r="BM27" s="338" t="n">
        <f aca="false">SUM(BM28+BM116+BM126)</f>
        <v>425244</v>
      </c>
      <c r="BN27" s="338" t="n">
        <f aca="false">SUM(BN28+BN116+BN126)</f>
        <v>222038.97</v>
      </c>
      <c r="BO27" s="338"/>
      <c r="BP27" s="338"/>
      <c r="BQ27" s="364"/>
      <c r="BR27" s="364"/>
      <c r="BS27" s="364"/>
      <c r="BT27" s="307" t="n">
        <f aca="false">SUM(BN27/BM27*100)</f>
        <v>52.2144862714112</v>
      </c>
    </row>
    <row r="28" customFormat="false" ht="12.75" hidden="false" customHeight="false" outlineLevel="0" collapsed="false">
      <c r="A28" s="333" t="s">
        <v>552</v>
      </c>
      <c r="B28" s="334"/>
      <c r="C28" s="334"/>
      <c r="D28" s="334"/>
      <c r="E28" s="334"/>
      <c r="F28" s="334"/>
      <c r="G28" s="334"/>
      <c r="H28" s="334"/>
      <c r="I28" s="335" t="s">
        <v>533</v>
      </c>
      <c r="J28" s="336" t="s">
        <v>553</v>
      </c>
      <c r="K28" s="337" t="n">
        <f aca="false">SUM(K29)</f>
        <v>1815716.15</v>
      </c>
      <c r="L28" s="337" t="n">
        <f aca="false">SUM(L29)</f>
        <v>1540000</v>
      </c>
      <c r="M28" s="337" t="n">
        <f aca="false">SUM(M29)</f>
        <v>1540000</v>
      </c>
      <c r="N28" s="337" t="n">
        <f aca="false">SUM(N29)</f>
        <v>781000</v>
      </c>
      <c r="O28" s="337" t="n">
        <f aca="false">SUM(O29)</f>
        <v>781000</v>
      </c>
      <c r="P28" s="337" t="n">
        <f aca="false">SUM(P29)</f>
        <v>789362</v>
      </c>
      <c r="Q28" s="337" t="n">
        <f aca="false">SUM(Q29)</f>
        <v>789362</v>
      </c>
      <c r="R28" s="337" t="n">
        <f aca="false">SUM(R29)</f>
        <v>284478.29</v>
      </c>
      <c r="S28" s="337" t="n">
        <f aca="false">SUM(S29)</f>
        <v>1019550</v>
      </c>
      <c r="T28" s="337" t="n">
        <f aca="false">SUM(T29)</f>
        <v>394432.02</v>
      </c>
      <c r="U28" s="337" t="n">
        <f aca="false">SUM(U29)</f>
        <v>0</v>
      </c>
      <c r="V28" s="337" t="e">
        <f aca="false">SUM(V29)</f>
        <v>#DIV/0!</v>
      </c>
      <c r="W28" s="337" t="n">
        <f aca="false">SUM(W29)</f>
        <v>989000</v>
      </c>
      <c r="X28" s="337" t="n">
        <f aca="false">SUM(X29)</f>
        <v>1463700</v>
      </c>
      <c r="Y28" s="337" t="n">
        <f aca="false">SUM(Y29)</f>
        <v>1625700</v>
      </c>
      <c r="Z28" s="337" t="n">
        <f aca="false">SUM(Z29)</f>
        <v>2819504</v>
      </c>
      <c r="AA28" s="337" t="n">
        <f aca="false">SUM(AA29)</f>
        <v>1837500</v>
      </c>
      <c r="AB28" s="337" t="n">
        <f aca="false">SUM(AB29)</f>
        <v>590626.46</v>
      </c>
      <c r="AC28" s="337" t="n">
        <f aca="false">SUM(AC29)</f>
        <v>1862500</v>
      </c>
      <c r="AD28" s="337" t="n">
        <f aca="false">SUM(AD29)</f>
        <v>1638000</v>
      </c>
      <c r="AE28" s="337" t="n">
        <f aca="false">SUM(AE29)</f>
        <v>0</v>
      </c>
      <c r="AF28" s="337" t="n">
        <f aca="false">SUM(AF29)</f>
        <v>0</v>
      </c>
      <c r="AG28" s="337" t="n">
        <f aca="false">SUM(AG29)</f>
        <v>1643000</v>
      </c>
      <c r="AH28" s="337" t="n">
        <f aca="false">SUM(AH29)</f>
        <v>1172014.91</v>
      </c>
      <c r="AI28" s="337" t="n">
        <f aca="false">SUM(AI29)</f>
        <v>1985200</v>
      </c>
      <c r="AJ28" s="337" t="n">
        <f aca="false">SUM(AJ29)</f>
        <v>617159.9</v>
      </c>
      <c r="AK28" s="337" t="n">
        <f aca="false">SUM(AK29)</f>
        <v>2096161.6</v>
      </c>
      <c r="AL28" s="337" t="n">
        <f aca="false">SUM(AL29)</f>
        <v>178000</v>
      </c>
      <c r="AM28" s="337" t="n">
        <f aca="false">SUM(AM29)</f>
        <v>125500</v>
      </c>
      <c r="AN28" s="337" t="n">
        <f aca="false">SUM(AN29)</f>
        <v>2153661.6</v>
      </c>
      <c r="AO28" s="306" t="n">
        <f aca="false">SUM(AN28/$AN$2)</f>
        <v>285840.015926737</v>
      </c>
      <c r="AP28" s="337" t="n">
        <f aca="false">SUM(AP29)</f>
        <v>1965000</v>
      </c>
      <c r="AQ28" s="337" t="n">
        <f aca="false">SUM(AQ29)</f>
        <v>0</v>
      </c>
      <c r="AR28" s="306" t="n">
        <f aca="false">SUM(AP28/$AN$2)</f>
        <v>260800.31853474</v>
      </c>
      <c r="AS28" s="306"/>
      <c r="AT28" s="306" t="n">
        <f aca="false">SUM(AT29)</f>
        <v>129466.4</v>
      </c>
      <c r="AU28" s="306" t="n">
        <f aca="false">SUM(AU29)</f>
        <v>103446.21</v>
      </c>
      <c r="AV28" s="306" t="n">
        <f aca="false">SUM(AV29)</f>
        <v>15334.06</v>
      </c>
      <c r="AW28" s="306" t="n">
        <f aca="false">SUM(AR28+AU28-AV28)</f>
        <v>348912.46853474</v>
      </c>
      <c r="AX28" s="338"/>
      <c r="AY28" s="338"/>
      <c r="AZ28" s="338"/>
      <c r="BA28" s="338"/>
      <c r="BB28" s="338"/>
      <c r="BC28" s="338"/>
      <c r="BD28" s="338" t="n">
        <f aca="false">SUM(AX28+AY28+AZ28+BA28+BB28+BC28)</f>
        <v>0</v>
      </c>
      <c r="BE28" s="338" t="n">
        <f aca="false">SUM(AW28-BD28)</f>
        <v>348912.46853474</v>
      </c>
      <c r="BF28" s="338" t="n">
        <f aca="false">SUM(BE28-AW28)</f>
        <v>0</v>
      </c>
      <c r="BG28" s="338" t="n">
        <f aca="false">SUM(BG36+BG49)</f>
        <v>283412.53</v>
      </c>
      <c r="BH28" s="338" t="n">
        <v>129212.3</v>
      </c>
      <c r="BI28" s="338" t="n">
        <f aca="false">SUM(BI36)</f>
        <v>129212.3</v>
      </c>
      <c r="BJ28" s="338" t="n">
        <f aca="false">SUM(BJ36)</f>
        <v>0</v>
      </c>
      <c r="BK28" s="338" t="n">
        <f aca="false">SUM(BK36)</f>
        <v>0</v>
      </c>
      <c r="BL28" s="338" t="n">
        <f aca="false">SUM(BL36)</f>
        <v>378314</v>
      </c>
      <c r="BM28" s="338" t="n">
        <f aca="false">SUM(BM36)</f>
        <v>378314</v>
      </c>
      <c r="BN28" s="338" t="n">
        <f aca="false">SUM(BN36)</f>
        <v>179774.19</v>
      </c>
      <c r="BO28" s="338"/>
      <c r="BP28" s="338"/>
      <c r="BQ28" s="364"/>
      <c r="BR28" s="364"/>
      <c r="BS28" s="364"/>
      <c r="BT28" s="307" t="n">
        <f aca="false">SUM(BN28/BM28*100)</f>
        <v>47.5198353748474</v>
      </c>
    </row>
    <row r="29" customFormat="false" ht="12.75" hidden="false" customHeight="false" outlineLevel="0" collapsed="false">
      <c r="A29" s="333"/>
      <c r="B29" s="334"/>
      <c r="C29" s="334"/>
      <c r="D29" s="334"/>
      <c r="E29" s="334"/>
      <c r="F29" s="334"/>
      <c r="G29" s="334"/>
      <c r="H29" s="334"/>
      <c r="I29" s="335" t="s">
        <v>535</v>
      </c>
      <c r="J29" s="336"/>
      <c r="K29" s="337" t="n">
        <f aca="false">SUM(K36)</f>
        <v>1815716.15</v>
      </c>
      <c r="L29" s="337" t="n">
        <f aca="false">SUM(L36)</f>
        <v>1540000</v>
      </c>
      <c r="M29" s="337" t="n">
        <f aca="false">SUM(M36)</f>
        <v>1540000</v>
      </c>
      <c r="N29" s="337" t="n">
        <f aca="false">SUM(N36)</f>
        <v>781000</v>
      </c>
      <c r="O29" s="337" t="n">
        <f aca="false">SUM(O36)</f>
        <v>781000</v>
      </c>
      <c r="P29" s="337" t="n">
        <f aca="false">SUM(P36)</f>
        <v>789362</v>
      </c>
      <c r="Q29" s="337" t="n">
        <f aca="false">SUM(Q36)</f>
        <v>789362</v>
      </c>
      <c r="R29" s="337" t="n">
        <f aca="false">SUM(R36)</f>
        <v>284478.29</v>
      </c>
      <c r="S29" s="337" t="n">
        <f aca="false">SUM(S36)</f>
        <v>1019550</v>
      </c>
      <c r="T29" s="337" t="n">
        <f aca="false">SUM(T36)</f>
        <v>394432.02</v>
      </c>
      <c r="U29" s="337" t="n">
        <f aca="false">SUM(U36)</f>
        <v>0</v>
      </c>
      <c r="V29" s="337" t="e">
        <f aca="false">SUM(V36)</f>
        <v>#DIV/0!</v>
      </c>
      <c r="W29" s="337" t="n">
        <f aca="false">SUM(W36)</f>
        <v>989000</v>
      </c>
      <c r="X29" s="337" t="n">
        <f aca="false">SUM(X36)</f>
        <v>1463700</v>
      </c>
      <c r="Y29" s="337" t="n">
        <f aca="false">SUM(Y36)</f>
        <v>1625700</v>
      </c>
      <c r="Z29" s="337" t="n">
        <f aca="false">SUM(Z36)</f>
        <v>2819504</v>
      </c>
      <c r="AA29" s="337" t="n">
        <f aca="false">SUM(AA36)</f>
        <v>1837500</v>
      </c>
      <c r="AB29" s="337" t="n">
        <f aca="false">SUM(AB36)</f>
        <v>590626.46</v>
      </c>
      <c r="AC29" s="337" t="n">
        <f aca="false">SUM(AC36)</f>
        <v>1862500</v>
      </c>
      <c r="AD29" s="337" t="n">
        <f aca="false">SUM(AD36)</f>
        <v>1638000</v>
      </c>
      <c r="AE29" s="337" t="n">
        <f aca="false">SUM(AE36)</f>
        <v>0</v>
      </c>
      <c r="AF29" s="337" t="n">
        <f aca="false">SUM(AF36)</f>
        <v>0</v>
      </c>
      <c r="AG29" s="337" t="n">
        <f aca="false">SUM(AG36)</f>
        <v>1643000</v>
      </c>
      <c r="AH29" s="337" t="n">
        <f aca="false">SUM(AH36)</f>
        <v>1172014.91</v>
      </c>
      <c r="AI29" s="337" t="n">
        <f aca="false">SUM(AI36)</f>
        <v>1985200</v>
      </c>
      <c r="AJ29" s="337" t="n">
        <f aca="false">SUM(AJ36)</f>
        <v>617159.9</v>
      </c>
      <c r="AK29" s="337" t="n">
        <f aca="false">SUM(AK36)</f>
        <v>2096161.6</v>
      </c>
      <c r="AL29" s="337" t="n">
        <f aca="false">SUM(AL36)</f>
        <v>178000</v>
      </c>
      <c r="AM29" s="337" t="n">
        <f aca="false">SUM(AM36)</f>
        <v>125500</v>
      </c>
      <c r="AN29" s="337" t="n">
        <f aca="false">SUM(AN36)</f>
        <v>2153661.6</v>
      </c>
      <c r="AO29" s="306" t="n">
        <f aca="false">SUM(AN29/$AN$2)</f>
        <v>285840.015926737</v>
      </c>
      <c r="AP29" s="337" t="n">
        <f aca="false">SUM(AP36)</f>
        <v>1965000</v>
      </c>
      <c r="AQ29" s="337" t="n">
        <f aca="false">SUM(AQ36)</f>
        <v>0</v>
      </c>
      <c r="AR29" s="306" t="n">
        <f aca="false">SUM(AP29/$AN$2)</f>
        <v>260800.31853474</v>
      </c>
      <c r="AS29" s="306"/>
      <c r="AT29" s="306" t="n">
        <f aca="false">SUM(AT36)</f>
        <v>129466.4</v>
      </c>
      <c r="AU29" s="306" t="n">
        <f aca="false">SUM(AU36)</f>
        <v>103446.21</v>
      </c>
      <c r="AV29" s="306" t="n">
        <f aca="false">SUM(AV36)</f>
        <v>15334.06</v>
      </c>
      <c r="AW29" s="306" t="n">
        <f aca="false">SUM(AR29+AU29-AV29)</f>
        <v>348912.46853474</v>
      </c>
      <c r="AX29" s="338"/>
      <c r="AY29" s="338"/>
      <c r="AZ29" s="338"/>
      <c r="BA29" s="338"/>
      <c r="BB29" s="338"/>
      <c r="BC29" s="338"/>
      <c r="BD29" s="338" t="n">
        <f aca="false">SUM(AX29+AY29+AZ29+BA29+BB29+BC29)</f>
        <v>0</v>
      </c>
      <c r="BE29" s="338" t="n">
        <f aca="false">SUM(AW29-BD29)</f>
        <v>348912.46853474</v>
      </c>
      <c r="BF29" s="338" t="n">
        <f aca="false">SUM(BE29-AW29)</f>
        <v>0</v>
      </c>
      <c r="BG29" s="338"/>
      <c r="BH29" s="338" t="n">
        <v>129212.3</v>
      </c>
      <c r="BI29" s="338" t="n">
        <f aca="false">SUM(BI36)</f>
        <v>129212.3</v>
      </c>
      <c r="BJ29" s="338" t="n">
        <f aca="false">SUM(BJ36)</f>
        <v>0</v>
      </c>
      <c r="BK29" s="338" t="n">
        <f aca="false">SUM(BK36)</f>
        <v>0</v>
      </c>
      <c r="BL29" s="338" t="n">
        <f aca="false">SUM(BL36)</f>
        <v>378314</v>
      </c>
      <c r="BM29" s="338" t="n">
        <f aca="false">SUM(BM36)</f>
        <v>378314</v>
      </c>
      <c r="BN29" s="338" t="n">
        <f aca="false">SUM(BN36)</f>
        <v>179774.19</v>
      </c>
      <c r="BO29" s="338"/>
      <c r="BP29" s="338"/>
      <c r="BQ29" s="364"/>
      <c r="BR29" s="364"/>
      <c r="BS29" s="364"/>
      <c r="BT29" s="307" t="n">
        <f aca="false">SUM(BN29/BM29*100)</f>
        <v>47.5198353748474</v>
      </c>
    </row>
    <row r="30" customFormat="false" ht="12.75" hidden="true" customHeight="false" outlineLevel="0" collapsed="false">
      <c r="A30" s="333"/>
      <c r="B30" s="334" t="s">
        <v>537</v>
      </c>
      <c r="C30" s="334"/>
      <c r="D30" s="334"/>
      <c r="E30" s="334"/>
      <c r="F30" s="334"/>
      <c r="G30" s="334"/>
      <c r="H30" s="334"/>
      <c r="I30" s="335" t="s">
        <v>538</v>
      </c>
      <c r="J30" s="336" t="s">
        <v>75</v>
      </c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06" t="n">
        <f aca="false">SUM(AN30/$AN$2)</f>
        <v>0</v>
      </c>
      <c r="AP30" s="337" t="n">
        <v>586500</v>
      </c>
      <c r="AQ30" s="337"/>
      <c r="AR30" s="306" t="n">
        <f aca="false">SUM(AP30/$AN$2)</f>
        <v>77841.9271351782</v>
      </c>
      <c r="AS30" s="306"/>
      <c r="AT30" s="306" t="n">
        <v>586500</v>
      </c>
      <c r="AU30" s="306"/>
      <c r="AV30" s="306"/>
      <c r="AW30" s="306" t="n">
        <v>138895.33</v>
      </c>
      <c r="AX30" s="338"/>
      <c r="AY30" s="338"/>
      <c r="AZ30" s="338"/>
      <c r="BA30" s="338"/>
      <c r="BB30" s="338"/>
      <c r="BC30" s="338"/>
      <c r="BD30" s="338" t="n">
        <f aca="false">SUM(AX30+AY30+AZ30+BA30+BB30+BC30)</f>
        <v>0</v>
      </c>
      <c r="BE30" s="338" t="n">
        <f aca="false">SUM(AW30-BD30)</f>
        <v>138895.33</v>
      </c>
      <c r="BF30" s="338" t="n">
        <f aca="false">SUM(BE30-AW30)</f>
        <v>0</v>
      </c>
      <c r="BG30" s="338"/>
      <c r="BH30" s="338" t="n">
        <v>119500</v>
      </c>
      <c r="BI30" s="338" t="n">
        <v>119500</v>
      </c>
      <c r="BJ30" s="338" t="n">
        <v>119500</v>
      </c>
      <c r="BK30" s="338" t="n">
        <v>119500</v>
      </c>
      <c r="BL30" s="338" t="n">
        <v>119500</v>
      </c>
      <c r="BM30" s="338" t="n">
        <v>119500</v>
      </c>
      <c r="BN30" s="366"/>
      <c r="BO30" s="338"/>
      <c r="BP30" s="338"/>
      <c r="BQ30" s="364"/>
      <c r="BR30" s="364"/>
      <c r="BS30" s="364"/>
      <c r="BT30" s="307" t="n">
        <f aca="false">SUM(BN30/BM30*100)</f>
        <v>0</v>
      </c>
    </row>
    <row r="31" customFormat="false" ht="12.75" hidden="true" customHeight="false" outlineLevel="0" collapsed="false">
      <c r="A31" s="333"/>
      <c r="B31" s="334" t="s">
        <v>554</v>
      </c>
      <c r="C31" s="334"/>
      <c r="D31" s="334"/>
      <c r="E31" s="334"/>
      <c r="F31" s="334"/>
      <c r="G31" s="334"/>
      <c r="H31" s="334"/>
      <c r="I31" s="339" t="s">
        <v>555</v>
      </c>
      <c r="J31" s="336" t="s">
        <v>39</v>
      </c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06" t="n">
        <f aca="false">SUM(AN31/$AN$2)</f>
        <v>0</v>
      </c>
      <c r="AP31" s="337" t="n">
        <f aca="false">SUM(AY40:AY115)</f>
        <v>132.72</v>
      </c>
      <c r="AQ31" s="337"/>
      <c r="AR31" s="306" t="n">
        <f aca="false">SUM(AP31/$AN$2)</f>
        <v>17.6149711327892</v>
      </c>
      <c r="AS31" s="306"/>
      <c r="AT31" s="306" t="n">
        <f aca="false">SUM(BE40:BE115)</f>
        <v>548843.61747893</v>
      </c>
      <c r="AU31" s="306"/>
      <c r="AV31" s="306"/>
      <c r="AW31" s="306" t="n">
        <v>113884.45</v>
      </c>
      <c r="AX31" s="338"/>
      <c r="AY31" s="338"/>
      <c r="AZ31" s="338"/>
      <c r="BA31" s="338"/>
      <c r="BB31" s="338"/>
      <c r="BC31" s="338"/>
      <c r="BD31" s="338" t="n">
        <f aca="false">SUM(AX31+AY31+AZ31+BA31+BB31+BC31)</f>
        <v>0</v>
      </c>
      <c r="BE31" s="338" t="n">
        <f aca="false">SUM(AW31-BD31)</f>
        <v>113884.45</v>
      </c>
      <c r="BF31" s="338" t="n">
        <f aca="false">SUM(BE31-AW31)</f>
        <v>0</v>
      </c>
      <c r="BG31" s="338"/>
      <c r="BH31" s="338" t="e">
        <f aca="false">SUM(#REF!+#REF!+#REF!)</f>
        <v>#REF!</v>
      </c>
      <c r="BI31" s="338" t="n">
        <f aca="false">SUM(BM49+BM76+BM77)</f>
        <v>257014</v>
      </c>
      <c r="BJ31" s="338" t="n">
        <f aca="false">SUM(BN49+BN76+BN77)</f>
        <v>110121.4</v>
      </c>
      <c r="BK31" s="338" t="n">
        <f aca="false">SUM(BO49+BO76+BO77)</f>
        <v>0</v>
      </c>
      <c r="BL31" s="338" t="n">
        <f aca="false">SUM(BP49+BP76+BP77)</f>
        <v>0</v>
      </c>
      <c r="BM31" s="338" t="n">
        <f aca="false">SUM(BQ49+BQ76+BQ77)</f>
        <v>0</v>
      </c>
      <c r="BN31" s="338"/>
      <c r="BO31" s="338"/>
      <c r="BP31" s="338"/>
      <c r="BQ31" s="364"/>
      <c r="BR31" s="364"/>
      <c r="BS31" s="364"/>
      <c r="BT31" s="307" t="e">
        <f aca="false">SUM(BN31/BM31*100)</f>
        <v>#DIV/0!</v>
      </c>
    </row>
    <row r="32" customFormat="false" ht="12.75" hidden="true" customHeight="false" outlineLevel="0" collapsed="false">
      <c r="A32" s="333"/>
      <c r="B32" s="334" t="s">
        <v>554</v>
      </c>
      <c r="C32" s="334"/>
      <c r="D32" s="334"/>
      <c r="E32" s="334"/>
      <c r="F32" s="334"/>
      <c r="G32" s="334"/>
      <c r="H32" s="334"/>
      <c r="I32" s="339" t="s">
        <v>556</v>
      </c>
      <c r="J32" s="336" t="s">
        <v>557</v>
      </c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06"/>
      <c r="AP32" s="337"/>
      <c r="AQ32" s="337"/>
      <c r="AR32" s="306"/>
      <c r="AS32" s="306"/>
      <c r="AT32" s="306"/>
      <c r="AU32" s="306"/>
      <c r="AV32" s="306"/>
      <c r="AW32" s="306" t="n">
        <v>82727.65</v>
      </c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  <c r="BN32" s="338"/>
      <c r="BO32" s="338"/>
      <c r="BP32" s="338"/>
      <c r="BQ32" s="364"/>
      <c r="BR32" s="364"/>
      <c r="BS32" s="364"/>
      <c r="BT32" s="307" t="e">
        <f aca="false">SUM(BN32/BM32*100)</f>
        <v>#DIV/0!</v>
      </c>
    </row>
    <row r="33" customFormat="false" ht="12.75" hidden="true" customHeight="false" outlineLevel="0" collapsed="false">
      <c r="A33" s="333"/>
      <c r="B33" s="334" t="s">
        <v>554</v>
      </c>
      <c r="C33" s="334"/>
      <c r="D33" s="334"/>
      <c r="E33" s="334"/>
      <c r="F33" s="334"/>
      <c r="G33" s="334"/>
      <c r="H33" s="334"/>
      <c r="I33" s="339" t="s">
        <v>558</v>
      </c>
      <c r="J33" s="336" t="s">
        <v>559</v>
      </c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06" t="n">
        <f aca="false">SUM(AN33/$AN$2)</f>
        <v>0</v>
      </c>
      <c r="AP33" s="337" t="n">
        <f aca="false">SUM(BA39:BA114)</f>
        <v>11081.44</v>
      </c>
      <c r="AQ33" s="337"/>
      <c r="AR33" s="306" t="n">
        <f aca="false">SUM(AP33/$AN$2)</f>
        <v>1470.75983807817</v>
      </c>
      <c r="AS33" s="306"/>
      <c r="AT33" s="306" t="n">
        <f aca="false">SUM(BG39:BG114)</f>
        <v>402986.15</v>
      </c>
      <c r="AU33" s="306"/>
      <c r="AV33" s="306"/>
      <c r="AW33" s="306" t="n">
        <v>132.72</v>
      </c>
      <c r="AX33" s="338"/>
      <c r="AY33" s="338"/>
      <c r="AZ33" s="338"/>
      <c r="BA33" s="338"/>
      <c r="BB33" s="338"/>
      <c r="BC33" s="338"/>
      <c r="BD33" s="338" t="n">
        <f aca="false">SUM(AX33+AY33+AZ33+BA33+BB33+BC33)</f>
        <v>0</v>
      </c>
      <c r="BE33" s="338" t="n">
        <f aca="false">SUM(AW33-BD33)</f>
        <v>132.72</v>
      </c>
      <c r="BF33" s="338" t="n">
        <f aca="false">SUM(BE33-AW33)</f>
        <v>0</v>
      </c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64"/>
      <c r="BR33" s="364"/>
      <c r="BS33" s="364"/>
      <c r="BT33" s="307" t="e">
        <f aca="false">SUM(BN33/BM33*100)</f>
        <v>#DIV/0!</v>
      </c>
    </row>
    <row r="34" customFormat="false" ht="12.75" hidden="true" customHeight="false" outlineLevel="0" collapsed="false">
      <c r="A34" s="333"/>
      <c r="B34" s="334" t="s">
        <v>554</v>
      </c>
      <c r="C34" s="334"/>
      <c r="D34" s="334"/>
      <c r="E34" s="334"/>
      <c r="F34" s="334"/>
      <c r="G34" s="334"/>
      <c r="H34" s="334"/>
      <c r="I34" s="335" t="s">
        <v>560</v>
      </c>
      <c r="J34" s="336" t="s">
        <v>561</v>
      </c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06" t="n">
        <f aca="false">SUM(AN34/$AN$2)</f>
        <v>0</v>
      </c>
      <c r="AP34" s="337" t="n">
        <v>100000</v>
      </c>
      <c r="AQ34" s="337"/>
      <c r="AR34" s="306" t="n">
        <f aca="false">SUM(AP34/$AN$2)</f>
        <v>13272.2808414626</v>
      </c>
      <c r="AS34" s="306"/>
      <c r="AT34" s="306" t="n">
        <v>100000</v>
      </c>
      <c r="AU34" s="306"/>
      <c r="AV34" s="306"/>
      <c r="AW34" s="306" t="n">
        <v>0</v>
      </c>
      <c r="AX34" s="338"/>
      <c r="AY34" s="338"/>
      <c r="AZ34" s="338"/>
      <c r="BA34" s="338"/>
      <c r="BB34" s="338"/>
      <c r="BC34" s="338"/>
      <c r="BD34" s="338" t="n">
        <f aca="false">SUM(AX34+AY34+AZ34+BA34+BB34+BC34)</f>
        <v>0</v>
      </c>
      <c r="BE34" s="338" t="n">
        <f aca="false">SUM(AW34-BD34)</f>
        <v>0</v>
      </c>
      <c r="BF34" s="338" t="n">
        <f aca="false">SUM(BE34-AW34)</f>
        <v>0</v>
      </c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64"/>
      <c r="BR34" s="364"/>
      <c r="BS34" s="364"/>
      <c r="BT34" s="307" t="e">
        <f aca="false">SUM(BN34/BM34*100)</f>
        <v>#DIV/0!</v>
      </c>
    </row>
    <row r="35" customFormat="false" ht="12.75" hidden="true" customHeight="false" outlineLevel="0" collapsed="false">
      <c r="A35" s="333"/>
      <c r="B35" s="334" t="s">
        <v>537</v>
      </c>
      <c r="C35" s="334"/>
      <c r="D35" s="334"/>
      <c r="E35" s="334"/>
      <c r="F35" s="334"/>
      <c r="G35" s="334"/>
      <c r="H35" s="334"/>
      <c r="I35" s="335" t="s">
        <v>538</v>
      </c>
      <c r="J35" s="336" t="s">
        <v>48</v>
      </c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06" t="n">
        <f aca="false">SUM(AN35/$AN$2)</f>
        <v>0</v>
      </c>
      <c r="AP35" s="337" t="n">
        <v>450000</v>
      </c>
      <c r="AQ35" s="337"/>
      <c r="AR35" s="306" t="n">
        <f aca="false">SUM(AP35/$AN$2)</f>
        <v>59725.2637865817</v>
      </c>
      <c r="AS35" s="306"/>
      <c r="AT35" s="306" t="n">
        <v>450000</v>
      </c>
      <c r="AU35" s="306"/>
      <c r="AV35" s="306"/>
      <c r="AW35" s="306" t="n">
        <v>13272.28</v>
      </c>
      <c r="AX35" s="338"/>
      <c r="AY35" s="338"/>
      <c r="AZ35" s="338"/>
      <c r="BA35" s="338"/>
      <c r="BB35" s="338"/>
      <c r="BC35" s="338"/>
      <c r="BD35" s="338" t="n">
        <f aca="false">SUM(AX35+AY35+AZ35+BA35+BB35+BC35)</f>
        <v>0</v>
      </c>
      <c r="BE35" s="338" t="n">
        <f aca="false">SUM(AW35-BD35)</f>
        <v>13272.28</v>
      </c>
      <c r="BF35" s="338" t="n">
        <f aca="false">SUM(BE35-AW35)</f>
        <v>0</v>
      </c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64"/>
      <c r="BR35" s="364"/>
      <c r="BS35" s="364"/>
      <c r="BT35" s="307" t="e">
        <f aca="false">SUM(BN35/BM35*100)</f>
        <v>#DIV/0!</v>
      </c>
    </row>
    <row r="36" customFormat="false" ht="12.75" hidden="false" customHeight="false" outlineLevel="0" collapsed="false">
      <c r="A36" s="308"/>
      <c r="B36" s="303"/>
      <c r="C36" s="303"/>
      <c r="D36" s="303"/>
      <c r="E36" s="303"/>
      <c r="F36" s="303"/>
      <c r="G36" s="303"/>
      <c r="H36" s="303"/>
      <c r="I36" s="304" t="n">
        <v>3</v>
      </c>
      <c r="J36" s="305" t="s">
        <v>234</v>
      </c>
      <c r="K36" s="306" t="n">
        <f aca="false">SUM(K37+K49)</f>
        <v>1815716.15</v>
      </c>
      <c r="L36" s="306" t="n">
        <f aca="false">SUM(L37+L49)</f>
        <v>1540000</v>
      </c>
      <c r="M36" s="306" t="n">
        <f aca="false">SUM(M37+M49)</f>
        <v>1540000</v>
      </c>
      <c r="N36" s="306" t="n">
        <f aca="false">SUM(N37+N49)</f>
        <v>781000</v>
      </c>
      <c r="O36" s="306" t="n">
        <f aca="false">SUM(O37+O49)</f>
        <v>781000</v>
      </c>
      <c r="P36" s="306" t="n">
        <f aca="false">SUM(P37+P49)</f>
        <v>789362</v>
      </c>
      <c r="Q36" s="306" t="n">
        <f aca="false">SUM(Q37+Q49)</f>
        <v>789362</v>
      </c>
      <c r="R36" s="306" t="n">
        <f aca="false">SUM(R37+R49)</f>
        <v>284478.29</v>
      </c>
      <c r="S36" s="306" t="n">
        <f aca="false">SUM(S37+S49)</f>
        <v>1019550</v>
      </c>
      <c r="T36" s="306" t="n">
        <f aca="false">SUM(T37+T49)</f>
        <v>394432.02</v>
      </c>
      <c r="U36" s="306" t="n">
        <f aca="false">SUM(U37+U49)</f>
        <v>0</v>
      </c>
      <c r="V36" s="306" t="e">
        <f aca="false">SUM(V37+V49)</f>
        <v>#DIV/0!</v>
      </c>
      <c r="W36" s="306" t="n">
        <f aca="false">SUM(W37+W49)</f>
        <v>989000</v>
      </c>
      <c r="X36" s="306" t="n">
        <f aca="false">SUM(X37+X49)</f>
        <v>1463700</v>
      </c>
      <c r="Y36" s="306" t="n">
        <f aca="false">SUM(Y37+Y49)</f>
        <v>1625700</v>
      </c>
      <c r="Z36" s="306" t="n">
        <f aca="false">SUM(Z37+Z49)</f>
        <v>2819504</v>
      </c>
      <c r="AA36" s="306" t="n">
        <f aca="false">SUM(AA37+AA49)</f>
        <v>1837500</v>
      </c>
      <c r="AB36" s="306" t="n">
        <f aca="false">SUM(AB37+AB49)</f>
        <v>590626.46</v>
      </c>
      <c r="AC36" s="306" t="n">
        <f aca="false">SUM(AC37+AC49)</f>
        <v>1862500</v>
      </c>
      <c r="AD36" s="306" t="n">
        <f aca="false">SUM(AD37+AD49)</f>
        <v>1638000</v>
      </c>
      <c r="AE36" s="306" t="n">
        <f aca="false">SUM(AE37+AE49)</f>
        <v>0</v>
      </c>
      <c r="AF36" s="306" t="n">
        <f aca="false">SUM(AF37+AF49)</f>
        <v>0</v>
      </c>
      <c r="AG36" s="306" t="n">
        <f aca="false">SUM(AG37+AG49)</f>
        <v>1643000</v>
      </c>
      <c r="AH36" s="306" t="n">
        <f aca="false">SUM(AH37+AH49)</f>
        <v>1172014.91</v>
      </c>
      <c r="AI36" s="306" t="n">
        <f aca="false">SUM(AI37+AI49)</f>
        <v>1985200</v>
      </c>
      <c r="AJ36" s="306" t="n">
        <f aca="false">SUM(AJ37+AJ49)</f>
        <v>617159.9</v>
      </c>
      <c r="AK36" s="306" t="n">
        <f aca="false">SUM(AK37+AK49)</f>
        <v>2096161.6</v>
      </c>
      <c r="AL36" s="306" t="n">
        <f aca="false">SUM(AL37+AL49)</f>
        <v>178000</v>
      </c>
      <c r="AM36" s="306" t="n">
        <f aca="false">SUM(AM37+AM49)</f>
        <v>125500</v>
      </c>
      <c r="AN36" s="306" t="n">
        <f aca="false">SUM(AN37+AN49)</f>
        <v>2153661.6</v>
      </c>
      <c r="AO36" s="306" t="n">
        <f aca="false">SUM(AN36/$AN$2)</f>
        <v>285840.015926737</v>
      </c>
      <c r="AP36" s="306" t="n">
        <f aca="false">SUM(AP37+AP49)</f>
        <v>1965000</v>
      </c>
      <c r="AQ36" s="306" t="n">
        <f aca="false">SUM(AQ37+AQ49)</f>
        <v>0</v>
      </c>
      <c r="AR36" s="306" t="n">
        <f aca="false">SUM(AP36/$AN$2)</f>
        <v>260800.31853474</v>
      </c>
      <c r="AS36" s="306"/>
      <c r="AT36" s="306" t="n">
        <f aca="false">SUM(AT37+AT49)</f>
        <v>129466.4</v>
      </c>
      <c r="AU36" s="306" t="n">
        <f aca="false">SUM(AU37+AU49)</f>
        <v>103446.21</v>
      </c>
      <c r="AV36" s="306" t="n">
        <f aca="false">SUM(AV37+AV49)</f>
        <v>15334.06</v>
      </c>
      <c r="AW36" s="306" t="n">
        <f aca="false">SUM(AR36+AU36-AV36)</f>
        <v>348912.46853474</v>
      </c>
      <c r="AX36" s="338"/>
      <c r="AY36" s="338"/>
      <c r="AZ36" s="338"/>
      <c r="BA36" s="338"/>
      <c r="BB36" s="338"/>
      <c r="BC36" s="338"/>
      <c r="BD36" s="338" t="n">
        <f aca="false">SUM(AX36+AY36+AZ36+BA36+BB36+BC36)</f>
        <v>0</v>
      </c>
      <c r="BE36" s="338" t="n">
        <f aca="false">SUM(AW36-BD36)</f>
        <v>348912.46853474</v>
      </c>
      <c r="BF36" s="338" t="n">
        <f aca="false">SUM(BE36-AW36)</f>
        <v>0</v>
      </c>
      <c r="BG36" s="338" t="n">
        <f aca="false">SUM(BG37+BG49)</f>
        <v>177996.74</v>
      </c>
      <c r="BH36" s="338" t="n">
        <v>129212.3</v>
      </c>
      <c r="BI36" s="338" t="n">
        <f aca="false">SUM(BI37+BI49)</f>
        <v>129212.3</v>
      </c>
      <c r="BJ36" s="338" t="n">
        <f aca="false">SUM(BJ37+BJ49)</f>
        <v>0</v>
      </c>
      <c r="BK36" s="338" t="n">
        <f aca="false">SUM(BK37+BK49)</f>
        <v>0</v>
      </c>
      <c r="BL36" s="338" t="n">
        <f aca="false">SUM(BL37+BL49)</f>
        <v>378314</v>
      </c>
      <c r="BM36" s="338" t="n">
        <f aca="false">SUM(BM37+BM49)</f>
        <v>378314</v>
      </c>
      <c r="BN36" s="338" t="n">
        <f aca="false">SUM(BN37+BN49)</f>
        <v>179774.19</v>
      </c>
      <c r="BO36" s="338"/>
      <c r="BP36" s="338"/>
      <c r="BQ36" s="364"/>
      <c r="BR36" s="364"/>
      <c r="BS36" s="364"/>
      <c r="BT36" s="307" t="n">
        <f aca="false">SUM(BN36/BM36*100)</f>
        <v>47.5198353748474</v>
      </c>
    </row>
    <row r="37" customFormat="false" ht="12.75" hidden="false" customHeight="false" outlineLevel="0" collapsed="false">
      <c r="A37" s="308"/>
      <c r="B37" s="303" t="s">
        <v>562</v>
      </c>
      <c r="C37" s="303"/>
      <c r="D37" s="303"/>
      <c r="E37" s="303"/>
      <c r="F37" s="303"/>
      <c r="G37" s="303"/>
      <c r="H37" s="303"/>
      <c r="I37" s="304" t="n">
        <v>31</v>
      </c>
      <c r="J37" s="305" t="s">
        <v>236</v>
      </c>
      <c r="K37" s="306" t="n">
        <f aca="false">SUM(K38+K41+K46)</f>
        <v>807306.83</v>
      </c>
      <c r="L37" s="306" t="n">
        <f aca="false">SUM(L38+L41+L46)</f>
        <v>1112500</v>
      </c>
      <c r="M37" s="306" t="n">
        <f aca="false">SUM(M38+M41+M46)</f>
        <v>1112500</v>
      </c>
      <c r="N37" s="306" t="n">
        <f aca="false">SUM(N38+N41+N46)</f>
        <v>351000</v>
      </c>
      <c r="O37" s="306" t="n">
        <f aca="false">SUM(O38+O41+O46)</f>
        <v>351000</v>
      </c>
      <c r="P37" s="306" t="n">
        <f aca="false">SUM(P38+P41+P46)</f>
        <v>392000</v>
      </c>
      <c r="Q37" s="306" t="n">
        <f aca="false">SUM(Q38+Q41+Q46)</f>
        <v>392000</v>
      </c>
      <c r="R37" s="306" t="n">
        <f aca="false">SUM(R38+R41+R46)</f>
        <v>150369.05</v>
      </c>
      <c r="S37" s="306" t="n">
        <f aca="false">SUM(S38+S41+S46)</f>
        <v>507550</v>
      </c>
      <c r="T37" s="306" t="n">
        <f aca="false">SUM(T38+T41+T46)</f>
        <v>240053.35</v>
      </c>
      <c r="U37" s="306" t="n">
        <f aca="false">SUM(U38+U41+U46)</f>
        <v>0</v>
      </c>
      <c r="V37" s="306" t="n">
        <f aca="false">SUM(V38+V41+V46)</f>
        <v>807.079096045198</v>
      </c>
      <c r="W37" s="306" t="n">
        <f aca="false">SUM(W38+W41+W46)</f>
        <v>507000</v>
      </c>
      <c r="X37" s="306" t="n">
        <f aca="false">SUM(X38+X41+X46)</f>
        <v>617500</v>
      </c>
      <c r="Y37" s="306" t="n">
        <f aca="false">SUM(Y38+Y41+Y46)</f>
        <v>685404</v>
      </c>
      <c r="Z37" s="306" t="n">
        <f aca="false">SUM(Z38+Z41+Z46)</f>
        <v>738500</v>
      </c>
      <c r="AA37" s="306" t="n">
        <f aca="false">SUM(AA38+AA41+AA46)</f>
        <v>688000</v>
      </c>
      <c r="AB37" s="306" t="n">
        <f aca="false">SUM(AB38+AB41+AB46)</f>
        <v>359004.03</v>
      </c>
      <c r="AC37" s="306" t="n">
        <f aca="false">SUM(AC38+AC41+AC46)</f>
        <v>688000</v>
      </c>
      <c r="AD37" s="306" t="n">
        <f aca="false">SUM(AD38+AD41+AD46)</f>
        <v>671000</v>
      </c>
      <c r="AE37" s="306" t="n">
        <f aca="false">SUM(AE38+AE41+AE46)</f>
        <v>0</v>
      </c>
      <c r="AF37" s="306" t="n">
        <f aca="false">SUM(AF38+AF41+AF46)</f>
        <v>0</v>
      </c>
      <c r="AG37" s="306" t="n">
        <f aca="false">SUM(AG38+AG41+AG46)</f>
        <v>671000</v>
      </c>
      <c r="AH37" s="306" t="n">
        <f aca="false">SUM(AH38+AH41+AH46)</f>
        <v>542477.54</v>
      </c>
      <c r="AI37" s="306" t="n">
        <f aca="false">SUM(AI38+AI41+AI46)</f>
        <v>754000</v>
      </c>
      <c r="AJ37" s="306" t="n">
        <f aca="false">SUM(AJ38+AJ41+AJ46)</f>
        <v>323911.41</v>
      </c>
      <c r="AK37" s="306" t="n">
        <f aca="false">SUM(AK38+AK41+AK46)</f>
        <v>747500</v>
      </c>
      <c r="AL37" s="306" t="n">
        <f aca="false">SUM(AL38+AL41+AL46)</f>
        <v>0</v>
      </c>
      <c r="AM37" s="306" t="n">
        <f aca="false">SUM(AM38+AM41+AM46)</f>
        <v>0</v>
      </c>
      <c r="AN37" s="306" t="n">
        <f aca="false">SUM(AN38+AN41+AN46)</f>
        <v>747500</v>
      </c>
      <c r="AO37" s="306" t="n">
        <f aca="false">SUM(AN37/$AN$2)</f>
        <v>99210.299289933</v>
      </c>
      <c r="AP37" s="306" t="n">
        <f aca="false">SUM(AP38+AP41+AP46)</f>
        <v>747500</v>
      </c>
      <c r="AQ37" s="306"/>
      <c r="AR37" s="306" t="n">
        <f aca="false">SUM(AP37/$AN$2)</f>
        <v>99210.299289933</v>
      </c>
      <c r="AS37" s="306"/>
      <c r="AT37" s="306" t="n">
        <f aca="false">SUM(AT38+AT41+AT46)</f>
        <v>56819.53</v>
      </c>
      <c r="AU37" s="306" t="n">
        <f aca="false">SUM(AU38+AU41+AU46)</f>
        <v>0</v>
      </c>
      <c r="AV37" s="306" t="n">
        <f aca="false">SUM(AV38+AV41+AV46)</f>
        <v>13935.89</v>
      </c>
      <c r="AW37" s="306" t="n">
        <f aca="false">SUM(AR37+AU37-AV37)</f>
        <v>85274.409289933</v>
      </c>
      <c r="AX37" s="338"/>
      <c r="AY37" s="338"/>
      <c r="AZ37" s="338"/>
      <c r="BA37" s="338"/>
      <c r="BB37" s="338"/>
      <c r="BC37" s="338"/>
      <c r="BD37" s="338" t="n">
        <f aca="false">SUM(AX37+AY37+AZ37+BA37+BB37+BC37)</f>
        <v>0</v>
      </c>
      <c r="BE37" s="338" t="n">
        <f aca="false">SUM(AW37-BD37)</f>
        <v>85274.409289933</v>
      </c>
      <c r="BF37" s="338" t="n">
        <f aca="false">SUM(BE37-AW37)</f>
        <v>0</v>
      </c>
      <c r="BG37" s="338" t="n">
        <f aca="false">SUM(BG38+BG41+BG46)</f>
        <v>72580.95</v>
      </c>
      <c r="BH37" s="338" t="n">
        <v>58557.98</v>
      </c>
      <c r="BI37" s="338" t="n">
        <f aca="false">SUM(BI38+BI41+BI46)</f>
        <v>58557.98</v>
      </c>
      <c r="BJ37" s="338" t="n">
        <f aca="false">SUM(BJ38+BJ41+BJ46)</f>
        <v>0</v>
      </c>
      <c r="BK37" s="338" t="n">
        <f aca="false">SUM(BK38+BK41+BK46)</f>
        <v>0</v>
      </c>
      <c r="BL37" s="338" t="n">
        <f aca="false">SUM(BL38+BL41+BL46)</f>
        <v>141300</v>
      </c>
      <c r="BM37" s="338" t="n">
        <f aca="false">SUM(BM38+BM41+BM46)</f>
        <v>141300</v>
      </c>
      <c r="BN37" s="338" t="n">
        <f aca="false">SUM(BN38+BN41+BN46)</f>
        <v>74156.79</v>
      </c>
      <c r="BO37" s="338"/>
      <c r="BP37" s="338"/>
      <c r="BQ37" s="364"/>
      <c r="BR37" s="364"/>
      <c r="BS37" s="364" t="n">
        <v>74156.79</v>
      </c>
      <c r="BT37" s="307" t="n">
        <f aca="false">SUM(BN37/BM37*100)</f>
        <v>52.481804670913</v>
      </c>
    </row>
    <row r="38" customFormat="false" ht="12.75" hidden="true" customHeight="false" outlineLevel="0" collapsed="false">
      <c r="A38" s="333"/>
      <c r="B38" s="334"/>
      <c r="C38" s="334"/>
      <c r="D38" s="334"/>
      <c r="E38" s="334"/>
      <c r="F38" s="334"/>
      <c r="G38" s="334"/>
      <c r="H38" s="334"/>
      <c r="I38" s="335" t="n">
        <v>311</v>
      </c>
      <c r="J38" s="336" t="s">
        <v>563</v>
      </c>
      <c r="K38" s="337" t="n">
        <f aca="false">SUM(K39)</f>
        <v>710476.99</v>
      </c>
      <c r="L38" s="337" t="n">
        <f aca="false">SUM(L39)</f>
        <v>972000</v>
      </c>
      <c r="M38" s="337" t="n">
        <f aca="false">SUM(M39)</f>
        <v>972000</v>
      </c>
      <c r="N38" s="337" t="n">
        <f aca="false">SUM(N39:N40)</f>
        <v>296000</v>
      </c>
      <c r="O38" s="337" t="n">
        <f aca="false">SUM(O39:O40)</f>
        <v>296000</v>
      </c>
      <c r="P38" s="337" t="n">
        <f aca="false">SUM(P39:P40)</f>
        <v>335000</v>
      </c>
      <c r="Q38" s="337" t="n">
        <f aca="false">SUM(Q39:Q40)</f>
        <v>335000</v>
      </c>
      <c r="R38" s="337" t="n">
        <f aca="false">SUM(R39:R40)</f>
        <v>121563.91</v>
      </c>
      <c r="S38" s="337" t="n">
        <f aca="false">SUM(S39:S40)</f>
        <v>460000</v>
      </c>
      <c r="T38" s="337" t="n">
        <f aca="false">SUM(T39:T40)</f>
        <v>212889.92</v>
      </c>
      <c r="U38" s="337" t="n">
        <f aca="false">SUM(U39:U40)</f>
        <v>0</v>
      </c>
      <c r="V38" s="337" t="n">
        <f aca="false">SUM(V39:V40)</f>
        <v>609.745762711864</v>
      </c>
      <c r="W38" s="337" t="n">
        <f aca="false">SUM(W39:W40)</f>
        <v>460000</v>
      </c>
      <c r="X38" s="337" t="n">
        <f aca="false">SUM(X39:X40)</f>
        <v>510000</v>
      </c>
      <c r="Y38" s="337" t="n">
        <f aca="false">SUM(Y39:Y40)</f>
        <v>578000</v>
      </c>
      <c r="Z38" s="337" t="n">
        <f aca="false">SUM(Z39:Z40)</f>
        <v>590000</v>
      </c>
      <c r="AA38" s="337" t="n">
        <f aca="false">SUM(AA39:AA40)</f>
        <v>578000</v>
      </c>
      <c r="AB38" s="337" t="n">
        <f aca="false">SUM(AB39:AB40)</f>
        <v>313059.54</v>
      </c>
      <c r="AC38" s="337" t="n">
        <f aca="false">SUM(AC39:AC40)</f>
        <v>578000</v>
      </c>
      <c r="AD38" s="337" t="n">
        <f aca="false">SUM(AD39:AD40)</f>
        <v>561000</v>
      </c>
      <c r="AE38" s="337" t="n">
        <f aca="false">SUM(AE39:AE40)</f>
        <v>0</v>
      </c>
      <c r="AF38" s="337" t="n">
        <f aca="false">SUM(AF39:AF40)</f>
        <v>0</v>
      </c>
      <c r="AG38" s="337" t="n">
        <f aca="false">SUM(AG39:AG40)</f>
        <v>561000</v>
      </c>
      <c r="AH38" s="337" t="n">
        <f aca="false">SUM(AH39:AH40)</f>
        <v>462221.9</v>
      </c>
      <c r="AI38" s="337" t="n">
        <f aca="false">SUM(AI39:AI40)</f>
        <v>620000</v>
      </c>
      <c r="AJ38" s="337" t="n">
        <f aca="false">SUM(AJ39:AJ40)</f>
        <v>279321.5</v>
      </c>
      <c r="AK38" s="337" t="n">
        <f aca="false">SUM(AK39:AK40)</f>
        <v>570000</v>
      </c>
      <c r="AL38" s="337" t="n">
        <f aca="false">SUM(AL39:AL40)</f>
        <v>0</v>
      </c>
      <c r="AM38" s="337" t="n">
        <f aca="false">SUM(AM39:AM40)</f>
        <v>0</v>
      </c>
      <c r="AN38" s="337" t="n">
        <f aca="false">SUM(AN39:AN40)</f>
        <v>570000</v>
      </c>
      <c r="AO38" s="306" t="n">
        <f aca="false">SUM(AN38/$AN$2)</f>
        <v>75652.0007963368</v>
      </c>
      <c r="AP38" s="337" t="n">
        <f aca="false">SUM(AP39:AP40)</f>
        <v>570000</v>
      </c>
      <c r="AQ38" s="337"/>
      <c r="AR38" s="306" t="n">
        <f aca="false">SUM(AP38/$AN$2)</f>
        <v>75652.0007963368</v>
      </c>
      <c r="AS38" s="306"/>
      <c r="AT38" s="306" t="n">
        <f aca="false">SUM(AT39:AT40)</f>
        <v>45463.62</v>
      </c>
      <c r="AU38" s="306" t="n">
        <f aca="false">SUM(AU39:AU40)</f>
        <v>0</v>
      </c>
      <c r="AV38" s="306" t="n">
        <f aca="false">SUM(AV39:AV40)</f>
        <v>11945.05</v>
      </c>
      <c r="AW38" s="306" t="n">
        <f aca="false">SUM(AR38+AU38-AV38)</f>
        <v>63706.9507963368</v>
      </c>
      <c r="AX38" s="338"/>
      <c r="AY38" s="338"/>
      <c r="AZ38" s="338"/>
      <c r="BA38" s="338"/>
      <c r="BB38" s="338"/>
      <c r="BC38" s="338"/>
      <c r="BD38" s="338" t="n">
        <f aca="false">SUM(AX38+AY38+AZ38+BA38+BB38+BC38)</f>
        <v>0</v>
      </c>
      <c r="BE38" s="338" t="n">
        <f aca="false">SUM(AW38-BD38)</f>
        <v>63706.9507963368</v>
      </c>
      <c r="BF38" s="338" t="n">
        <f aca="false">SUM(BE38-AW38)</f>
        <v>0</v>
      </c>
      <c r="BG38" s="338" t="n">
        <f aca="false">SUM(BG39+BG40)</f>
        <v>58423.12</v>
      </c>
      <c r="BH38" s="338" t="n">
        <f aca="false">SUM(BH39+BH40)</f>
        <v>91800</v>
      </c>
      <c r="BI38" s="338" t="n">
        <f aca="false">SUM(BI39+BI40)</f>
        <v>45389.34</v>
      </c>
      <c r="BJ38" s="338" t="n">
        <f aca="false">SUM(BJ39+BJ40)</f>
        <v>0</v>
      </c>
      <c r="BK38" s="338" t="n">
        <f aca="false">SUM(BK39+BK40)</f>
        <v>0</v>
      </c>
      <c r="BL38" s="338" t="n">
        <f aca="false">SUM(BL39+BL40)</f>
        <v>110100</v>
      </c>
      <c r="BM38" s="338" t="n">
        <f aca="false">SUM(BM39+BM40)</f>
        <v>110100</v>
      </c>
      <c r="BN38" s="338" t="n">
        <f aca="false">SUM(BN39+BN40)</f>
        <v>61997.23</v>
      </c>
      <c r="BO38" s="338"/>
      <c r="BP38" s="338"/>
      <c r="BQ38" s="364"/>
      <c r="BR38" s="364"/>
      <c r="BS38" s="364"/>
      <c r="BT38" s="307" t="n">
        <f aca="false">SUM(BN38/BM38*100)</f>
        <v>56.3099273387829</v>
      </c>
    </row>
    <row r="39" customFormat="false" ht="12.75" hidden="true" customHeight="false" outlineLevel="0" collapsed="false">
      <c r="A39" s="333"/>
      <c r="B39" s="334"/>
      <c r="C39" s="334"/>
      <c r="D39" s="334"/>
      <c r="E39" s="334"/>
      <c r="F39" s="334"/>
      <c r="G39" s="334"/>
      <c r="H39" s="334"/>
      <c r="I39" s="335" t="n">
        <v>31111</v>
      </c>
      <c r="J39" s="336" t="s">
        <v>564</v>
      </c>
      <c r="K39" s="337" t="n">
        <v>710476.99</v>
      </c>
      <c r="L39" s="337" t="n">
        <v>972000</v>
      </c>
      <c r="M39" s="337" t="n">
        <v>972000</v>
      </c>
      <c r="N39" s="337" t="n">
        <v>293000</v>
      </c>
      <c r="O39" s="337" t="n">
        <v>293000</v>
      </c>
      <c r="P39" s="337" t="n">
        <v>295000</v>
      </c>
      <c r="Q39" s="337" t="n">
        <v>295000</v>
      </c>
      <c r="R39" s="337" t="n">
        <v>121563.91</v>
      </c>
      <c r="S39" s="337" t="n">
        <v>250000</v>
      </c>
      <c r="T39" s="337" t="n">
        <v>176514.08</v>
      </c>
      <c r="U39" s="337"/>
      <c r="V39" s="306" t="n">
        <f aca="false">S39/P39*100</f>
        <v>84.7457627118644</v>
      </c>
      <c r="W39" s="337" t="n">
        <v>250000</v>
      </c>
      <c r="X39" s="337" t="n">
        <v>340000</v>
      </c>
      <c r="Y39" s="337" t="n">
        <v>408000</v>
      </c>
      <c r="Z39" s="337" t="n">
        <v>400000</v>
      </c>
      <c r="AA39" s="337" t="n">
        <v>408000</v>
      </c>
      <c r="AB39" s="337" t="n">
        <v>259070.82</v>
      </c>
      <c r="AC39" s="337" t="n">
        <v>408000</v>
      </c>
      <c r="AD39" s="337" t="n">
        <v>408000</v>
      </c>
      <c r="AE39" s="337"/>
      <c r="AF39" s="337"/>
      <c r="AG39" s="340" t="n">
        <f aca="false">SUM(AC39+AE39-AF39)</f>
        <v>408000</v>
      </c>
      <c r="AH39" s="337" t="n">
        <v>413471.78</v>
      </c>
      <c r="AI39" s="337" t="n">
        <v>467000</v>
      </c>
      <c r="AJ39" s="338" t="n">
        <v>217454.78</v>
      </c>
      <c r="AK39" s="337" t="n">
        <v>480000</v>
      </c>
      <c r="AL39" s="337"/>
      <c r="AM39" s="337"/>
      <c r="AN39" s="338" t="n">
        <f aca="false">SUM(AK39+AL39-AM39)</f>
        <v>480000</v>
      </c>
      <c r="AO39" s="306" t="n">
        <f aca="false">SUM(AN39/$AN$2)</f>
        <v>63706.9480390205</v>
      </c>
      <c r="AP39" s="338" t="n">
        <v>480000</v>
      </c>
      <c r="AQ39" s="338"/>
      <c r="AR39" s="306" t="n">
        <f aca="false">SUM(AP39/$AN$2)</f>
        <v>63706.9480390205</v>
      </c>
      <c r="AS39" s="306" t="n">
        <v>45463.62</v>
      </c>
      <c r="AT39" s="306" t="n">
        <v>45463.62</v>
      </c>
      <c r="AU39" s="306"/>
      <c r="AV39" s="306"/>
      <c r="AW39" s="306" t="n">
        <f aca="false">SUM(AR39+AU39-AV39)</f>
        <v>63706.9480390205</v>
      </c>
      <c r="AX39" s="338" t="n">
        <v>63706.95</v>
      </c>
      <c r="AY39" s="338"/>
      <c r="AZ39" s="338"/>
      <c r="BA39" s="338"/>
      <c r="BB39" s="338"/>
      <c r="BC39" s="338"/>
      <c r="BD39" s="338" t="n">
        <f aca="false">SUM(AX39+AY39+AZ39+BA39+BB39+BC39)</f>
        <v>63706.95</v>
      </c>
      <c r="BE39" s="338" t="n">
        <f aca="false">SUM(AW39-BD39)</f>
        <v>-0.00196097949810792</v>
      </c>
      <c r="BF39" s="338" t="n">
        <f aca="false">SUM(BE39-AW39)</f>
        <v>-63706.95</v>
      </c>
      <c r="BG39" s="338" t="n">
        <v>58423.12</v>
      </c>
      <c r="BH39" s="338" t="n">
        <v>85800</v>
      </c>
      <c r="BI39" s="338" t="n">
        <v>42029.34</v>
      </c>
      <c r="BJ39" s="338"/>
      <c r="BK39" s="338"/>
      <c r="BL39" s="341" t="n">
        <v>100000</v>
      </c>
      <c r="BM39" s="341" t="n">
        <v>100000</v>
      </c>
      <c r="BN39" s="338" t="n">
        <v>56177.23</v>
      </c>
      <c r="BO39" s="338"/>
      <c r="BP39" s="338"/>
      <c r="BQ39" s="364"/>
      <c r="BR39" s="364"/>
      <c r="BS39" s="364"/>
      <c r="BT39" s="307" t="n">
        <f aca="false">SUM(BN39/BM39*100)</f>
        <v>56.17723</v>
      </c>
    </row>
    <row r="40" customFormat="false" ht="12.75" hidden="true" customHeight="false" outlineLevel="0" collapsed="false">
      <c r="A40" s="333"/>
      <c r="B40" s="334"/>
      <c r="C40" s="334"/>
      <c r="D40" s="334"/>
      <c r="E40" s="334"/>
      <c r="F40" s="334"/>
      <c r="G40" s="334"/>
      <c r="H40" s="334"/>
      <c r="I40" s="335" t="n">
        <v>31112</v>
      </c>
      <c r="J40" s="336" t="s">
        <v>565</v>
      </c>
      <c r="K40" s="337"/>
      <c r="L40" s="337"/>
      <c r="M40" s="337"/>
      <c r="N40" s="337" t="n">
        <v>3000</v>
      </c>
      <c r="O40" s="337" t="n">
        <v>3000</v>
      </c>
      <c r="P40" s="337" t="n">
        <v>40000</v>
      </c>
      <c r="Q40" s="337" t="n">
        <v>40000</v>
      </c>
      <c r="R40" s="337"/>
      <c r="S40" s="337" t="n">
        <v>210000</v>
      </c>
      <c r="T40" s="337" t="n">
        <v>36375.84</v>
      </c>
      <c r="U40" s="337"/>
      <c r="V40" s="306" t="n">
        <f aca="false">S40/P40*100</f>
        <v>525</v>
      </c>
      <c r="W40" s="337" t="n">
        <v>210000</v>
      </c>
      <c r="X40" s="337" t="n">
        <v>170000</v>
      </c>
      <c r="Y40" s="337" t="n">
        <v>170000</v>
      </c>
      <c r="Z40" s="337" t="n">
        <v>190000</v>
      </c>
      <c r="AA40" s="337" t="n">
        <v>170000</v>
      </c>
      <c r="AB40" s="337" t="n">
        <v>53988.72</v>
      </c>
      <c r="AC40" s="337" t="n">
        <v>170000</v>
      </c>
      <c r="AD40" s="337" t="n">
        <v>153000</v>
      </c>
      <c r="AE40" s="337"/>
      <c r="AF40" s="337"/>
      <c r="AG40" s="340" t="n">
        <v>153000</v>
      </c>
      <c r="AH40" s="337" t="n">
        <v>48750.12</v>
      </c>
      <c r="AI40" s="337" t="n">
        <v>153000</v>
      </c>
      <c r="AJ40" s="338" t="n">
        <v>61866.72</v>
      </c>
      <c r="AK40" s="337" t="n">
        <v>90000</v>
      </c>
      <c r="AL40" s="337"/>
      <c r="AM40" s="337"/>
      <c r="AN40" s="338" t="n">
        <f aca="false">SUM(AK40+AL40-AM40)</f>
        <v>90000</v>
      </c>
      <c r="AO40" s="306" t="n">
        <f aca="false">SUM(AN40/$AN$2)</f>
        <v>11945.0527573163</v>
      </c>
      <c r="AP40" s="338" t="n">
        <v>90000</v>
      </c>
      <c r="AQ40" s="338"/>
      <c r="AR40" s="306" t="n">
        <f aca="false">SUM(AP40/$AN$2)</f>
        <v>11945.0527573163</v>
      </c>
      <c r="AS40" s="306"/>
      <c r="AT40" s="306"/>
      <c r="AU40" s="306"/>
      <c r="AV40" s="306" t="n">
        <v>11945.05</v>
      </c>
      <c r="AW40" s="306" t="n">
        <f aca="false">SUM(AR40+AU40-AV40)</f>
        <v>0.00275731634428666</v>
      </c>
      <c r="AX40" s="338"/>
      <c r="AY40" s="338"/>
      <c r="AZ40" s="338"/>
      <c r="BA40" s="338"/>
      <c r="BB40" s="338"/>
      <c r="BC40" s="338"/>
      <c r="BD40" s="338" t="n">
        <f aca="false">SUM(AX40+AY40+AZ40+BA40+BB40+BC40)</f>
        <v>0</v>
      </c>
      <c r="BE40" s="338" t="n">
        <f aca="false">SUM(AW40-BD40)</f>
        <v>0.00275731634428666</v>
      </c>
      <c r="BF40" s="338" t="n">
        <f aca="false">SUM(BE40-AW40)</f>
        <v>0</v>
      </c>
      <c r="BG40" s="338"/>
      <c r="BH40" s="338" t="n">
        <v>6000</v>
      </c>
      <c r="BI40" s="338" t="n">
        <v>3360</v>
      </c>
      <c r="BJ40" s="338"/>
      <c r="BK40" s="338"/>
      <c r="BL40" s="341" t="n">
        <v>10100</v>
      </c>
      <c r="BM40" s="341" t="n">
        <v>10100</v>
      </c>
      <c r="BN40" s="338" t="n">
        <v>5820</v>
      </c>
      <c r="BO40" s="338"/>
      <c r="BP40" s="338"/>
      <c r="BQ40" s="364"/>
      <c r="BR40" s="364"/>
      <c r="BS40" s="364"/>
      <c r="BT40" s="307" t="n">
        <f aca="false">SUM(BN40/BM40*100)</f>
        <v>57.6237623762376</v>
      </c>
    </row>
    <row r="41" customFormat="false" ht="12.75" hidden="true" customHeight="false" outlineLevel="0" collapsed="false">
      <c r="A41" s="333"/>
      <c r="B41" s="334"/>
      <c r="C41" s="334"/>
      <c r="D41" s="334"/>
      <c r="E41" s="334"/>
      <c r="F41" s="334"/>
      <c r="G41" s="334"/>
      <c r="H41" s="334"/>
      <c r="I41" s="335" t="n">
        <v>312</v>
      </c>
      <c r="J41" s="336" t="s">
        <v>246</v>
      </c>
      <c r="K41" s="337" t="n">
        <f aca="false">SUM(K43)</f>
        <v>0</v>
      </c>
      <c r="L41" s="337" t="n">
        <f aca="false">SUM(L43)</f>
        <v>8000</v>
      </c>
      <c r="M41" s="337" t="n">
        <f aca="false">SUM(M43)</f>
        <v>8000</v>
      </c>
      <c r="N41" s="337" t="n">
        <f aca="false">SUM(N43)</f>
        <v>14000</v>
      </c>
      <c r="O41" s="337" t="n">
        <f aca="false">SUM(O43)</f>
        <v>14000</v>
      </c>
      <c r="P41" s="337" t="n">
        <f aca="false">SUM(P43)</f>
        <v>12000</v>
      </c>
      <c r="Q41" s="337" t="n">
        <f aca="false">SUM(Q43)</f>
        <v>12000</v>
      </c>
      <c r="R41" s="337" t="n">
        <f aca="false">SUM(R43)</f>
        <v>9962.77</v>
      </c>
      <c r="S41" s="337" t="n">
        <f aca="false">SUM(S43)</f>
        <v>15000</v>
      </c>
      <c r="T41" s="337" t="n">
        <f aca="false">SUM(T43)</f>
        <v>4500</v>
      </c>
      <c r="U41" s="337" t="n">
        <f aca="false">SUM(U43)</f>
        <v>0</v>
      </c>
      <c r="V41" s="337" t="n">
        <f aca="false">SUM(V43)</f>
        <v>125</v>
      </c>
      <c r="W41" s="337" t="n">
        <f aca="false">SUM(W43)</f>
        <v>15000</v>
      </c>
      <c r="X41" s="337" t="n">
        <f aca="false">SUM(X43:X44)</f>
        <v>34000</v>
      </c>
      <c r="Y41" s="337" t="n">
        <f aca="false">SUM(Y43:Y44)</f>
        <v>27500</v>
      </c>
      <c r="Z41" s="337" t="n">
        <v>52500</v>
      </c>
      <c r="AA41" s="337" t="n">
        <f aca="false">SUM(AA43:AA44)</f>
        <v>30000</v>
      </c>
      <c r="AB41" s="337" t="n">
        <f aca="false">SUM(AB43:AB44)</f>
        <v>0</v>
      </c>
      <c r="AC41" s="337" t="n">
        <f aca="false">SUM(AC43:AC44)</f>
        <v>30000</v>
      </c>
      <c r="AD41" s="337" t="n">
        <f aca="false">SUM(AD43:AD44)</f>
        <v>30000</v>
      </c>
      <c r="AE41" s="337" t="n">
        <f aca="false">SUM(AE43:AE44)</f>
        <v>0</v>
      </c>
      <c r="AF41" s="337" t="n">
        <f aca="false">SUM(AF43:AF44)</f>
        <v>0</v>
      </c>
      <c r="AG41" s="337" t="n">
        <f aca="false">SUM(AG43:AG44)</f>
        <v>30000</v>
      </c>
      <c r="AH41" s="337" t="n">
        <f aca="false">SUM(AH43:AH44)</f>
        <v>6000</v>
      </c>
      <c r="AI41" s="337" t="n">
        <f aca="false">SUM(AI43:AI44)</f>
        <v>30000</v>
      </c>
      <c r="AJ41" s="337" t="n">
        <f aca="false">SUM(AJ43:AJ44)</f>
        <v>0</v>
      </c>
      <c r="AK41" s="337" t="n">
        <f aca="false">SUM(AK43:AK45)</f>
        <v>80000</v>
      </c>
      <c r="AL41" s="337" t="n">
        <f aca="false">SUM(AL43:AL45)</f>
        <v>0</v>
      </c>
      <c r="AM41" s="337" t="n">
        <f aca="false">SUM(AM43:AM45)</f>
        <v>0</v>
      </c>
      <c r="AN41" s="337" t="n">
        <f aca="false">SUM(AN43:AN45)</f>
        <v>80000</v>
      </c>
      <c r="AO41" s="306" t="n">
        <f aca="false">SUM(AN41/$AN$2)</f>
        <v>10617.8246731701</v>
      </c>
      <c r="AP41" s="337" t="n">
        <f aca="false">SUM(AP43:AP45)</f>
        <v>80000</v>
      </c>
      <c r="AQ41" s="337"/>
      <c r="AR41" s="306" t="n">
        <f aca="false">SUM(AP41/$AN$2)</f>
        <v>10617.8246731701</v>
      </c>
      <c r="AS41" s="306"/>
      <c r="AT41" s="306" t="n">
        <f aca="false">SUM(AT43:AT45)</f>
        <v>3854.4</v>
      </c>
      <c r="AU41" s="306" t="n">
        <f aca="false">SUM(AU43:AU45)</f>
        <v>0</v>
      </c>
      <c r="AV41" s="306" t="n">
        <f aca="false">SUM(AV43:AV45)</f>
        <v>1990.84</v>
      </c>
      <c r="AW41" s="306" t="n">
        <f aca="false">SUM(AR41+AU41-AV41)</f>
        <v>8626.98467317008</v>
      </c>
      <c r="AX41" s="338"/>
      <c r="AY41" s="338"/>
      <c r="AZ41" s="338"/>
      <c r="BA41" s="338"/>
      <c r="BB41" s="338"/>
      <c r="BC41" s="338"/>
      <c r="BD41" s="338" t="n">
        <f aca="false">SUM(AX41+AY41+AZ41+BA41+BB41+BC41)</f>
        <v>0</v>
      </c>
      <c r="BE41" s="338" t="n">
        <f aca="false">SUM(AW41-BD41)</f>
        <v>8626.98467317008</v>
      </c>
      <c r="BF41" s="338" t="n">
        <f aca="false">SUM(BE41-AW41)</f>
        <v>0</v>
      </c>
      <c r="BG41" s="338" t="n">
        <f aca="false">SUM(BG43:BG45)</f>
        <v>4518</v>
      </c>
      <c r="BH41" s="338" t="n">
        <f aca="false">SUM(BH42:BH45)</f>
        <v>12700</v>
      </c>
      <c r="BI41" s="338" t="n">
        <f aca="false">SUM(BI42:BI45)</f>
        <v>5679.37</v>
      </c>
      <c r="BJ41" s="338" t="n">
        <f aca="false">SUM(BJ42:BJ45)</f>
        <v>0</v>
      </c>
      <c r="BK41" s="338" t="n">
        <f aca="false">SUM(BK42:BK45)</f>
        <v>0</v>
      </c>
      <c r="BL41" s="341" t="n">
        <f aca="false">SUM(BL42:BL45)</f>
        <v>12700</v>
      </c>
      <c r="BM41" s="341" t="n">
        <f aca="false">SUM(BM42:BM45)</f>
        <v>12700</v>
      </c>
      <c r="BN41" s="338" t="n">
        <v>1930</v>
      </c>
      <c r="BO41" s="338"/>
      <c r="BP41" s="338"/>
      <c r="BQ41" s="364"/>
      <c r="BR41" s="364"/>
      <c r="BS41" s="364"/>
      <c r="BT41" s="307" t="n">
        <f aca="false">SUM(BN41/BM41*100)</f>
        <v>15.1968503937008</v>
      </c>
    </row>
    <row r="42" customFormat="false" ht="12.75" hidden="true" customHeight="false" outlineLevel="0" collapsed="false">
      <c r="A42" s="333"/>
      <c r="B42" s="334"/>
      <c r="C42" s="334"/>
      <c r="D42" s="334"/>
      <c r="E42" s="334"/>
      <c r="F42" s="334"/>
      <c r="G42" s="334"/>
      <c r="H42" s="334"/>
      <c r="I42" s="335" t="n">
        <v>31216</v>
      </c>
      <c r="J42" s="336" t="s">
        <v>566</v>
      </c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06"/>
      <c r="AP42" s="337"/>
      <c r="AQ42" s="337"/>
      <c r="AR42" s="306"/>
      <c r="AS42" s="306"/>
      <c r="AT42" s="306"/>
      <c r="AU42" s="306"/>
      <c r="AV42" s="306"/>
      <c r="AW42" s="306"/>
      <c r="AX42" s="338"/>
      <c r="AY42" s="338"/>
      <c r="AZ42" s="338"/>
      <c r="BA42" s="338"/>
      <c r="BB42" s="338"/>
      <c r="BC42" s="338"/>
      <c r="BD42" s="338"/>
      <c r="BE42" s="338"/>
      <c r="BF42" s="338"/>
      <c r="BG42" s="338"/>
      <c r="BH42" s="338" t="n">
        <v>1200</v>
      </c>
      <c r="BI42" s="338" t="n">
        <v>1200</v>
      </c>
      <c r="BJ42" s="338"/>
      <c r="BK42" s="338"/>
      <c r="BL42" s="341" t="n">
        <v>1200</v>
      </c>
      <c r="BM42" s="341" t="n">
        <v>1200</v>
      </c>
      <c r="BN42" s="338"/>
      <c r="BO42" s="338"/>
      <c r="BP42" s="338"/>
      <c r="BQ42" s="364"/>
      <c r="BR42" s="364"/>
      <c r="BS42" s="364"/>
      <c r="BT42" s="307" t="n">
        <f aca="false">SUM(BN42/BM42*100)</f>
        <v>0</v>
      </c>
    </row>
    <row r="43" customFormat="false" ht="12.75" hidden="true" customHeight="false" outlineLevel="0" collapsed="false">
      <c r="A43" s="333"/>
      <c r="B43" s="334"/>
      <c r="C43" s="334"/>
      <c r="D43" s="334"/>
      <c r="E43" s="334"/>
      <c r="F43" s="334"/>
      <c r="G43" s="334"/>
      <c r="H43" s="334"/>
      <c r="I43" s="335" t="n">
        <v>31219</v>
      </c>
      <c r="J43" s="336" t="s">
        <v>246</v>
      </c>
      <c r="K43" s="337" t="n">
        <v>0</v>
      </c>
      <c r="L43" s="337" t="n">
        <v>8000</v>
      </c>
      <c r="M43" s="337" t="n">
        <v>8000</v>
      </c>
      <c r="N43" s="337" t="n">
        <v>14000</v>
      </c>
      <c r="O43" s="337" t="n">
        <v>14000</v>
      </c>
      <c r="P43" s="337" t="n">
        <v>12000</v>
      </c>
      <c r="Q43" s="337" t="n">
        <v>12000</v>
      </c>
      <c r="R43" s="337" t="n">
        <v>9962.77</v>
      </c>
      <c r="S43" s="337" t="n">
        <v>15000</v>
      </c>
      <c r="T43" s="337" t="n">
        <v>4500</v>
      </c>
      <c r="U43" s="337"/>
      <c r="V43" s="306" t="n">
        <f aca="false">S43/P43*100</f>
        <v>125</v>
      </c>
      <c r="W43" s="337" t="n">
        <v>15000</v>
      </c>
      <c r="X43" s="337" t="n">
        <v>27000</v>
      </c>
      <c r="Y43" s="337" t="n">
        <v>20000</v>
      </c>
      <c r="Z43" s="337" t="n">
        <v>20000</v>
      </c>
      <c r="AA43" s="337" t="n">
        <v>20000</v>
      </c>
      <c r="AB43" s="337"/>
      <c r="AC43" s="337" t="n">
        <v>20000</v>
      </c>
      <c r="AD43" s="337" t="n">
        <v>20000</v>
      </c>
      <c r="AE43" s="337"/>
      <c r="AF43" s="337"/>
      <c r="AG43" s="340" t="n">
        <f aca="false">SUM(AD43+AE43-AF43)</f>
        <v>20000</v>
      </c>
      <c r="AH43" s="337" t="n">
        <v>6000</v>
      </c>
      <c r="AI43" s="337" t="n">
        <v>20000</v>
      </c>
      <c r="AJ43" s="338" t="n">
        <v>0</v>
      </c>
      <c r="AK43" s="337" t="n">
        <v>35000</v>
      </c>
      <c r="AL43" s="337"/>
      <c r="AM43" s="337"/>
      <c r="AN43" s="338" t="n">
        <f aca="false">SUM(AK43+AL43-AM43)</f>
        <v>35000</v>
      </c>
      <c r="AO43" s="306" t="n">
        <f aca="false">SUM(AN43/$AN$2)</f>
        <v>4645.29829451191</v>
      </c>
      <c r="AP43" s="338" t="n">
        <v>35000</v>
      </c>
      <c r="AQ43" s="338"/>
      <c r="AR43" s="306" t="n">
        <f aca="false">SUM(AP43/$AN$2)</f>
        <v>4645.29829451191</v>
      </c>
      <c r="AS43" s="306" t="n">
        <v>1200</v>
      </c>
      <c r="AT43" s="306" t="n">
        <v>1200</v>
      </c>
      <c r="AU43" s="306"/>
      <c r="AV43" s="306"/>
      <c r="AW43" s="306" t="n">
        <f aca="false">SUM(AR43+AU43-AV43)</f>
        <v>4645.29829451191</v>
      </c>
      <c r="AX43" s="338" t="n">
        <v>4645.3</v>
      </c>
      <c r="AY43" s="338"/>
      <c r="AZ43" s="338"/>
      <c r="BA43" s="338"/>
      <c r="BB43" s="338"/>
      <c r="BC43" s="338"/>
      <c r="BD43" s="338" t="n">
        <f aca="false">SUM(AX43+AY43+AZ43+BA43+BB43+BC43)</f>
        <v>4645.3</v>
      </c>
      <c r="BE43" s="338" t="n">
        <f aca="false">SUM(AW43-BD43)</f>
        <v>-0.00170548808819149</v>
      </c>
      <c r="BF43" s="338" t="n">
        <f aca="false">SUM(BE43-AW43)</f>
        <v>-4645.3</v>
      </c>
      <c r="BG43" s="338" t="n">
        <v>1200</v>
      </c>
      <c r="BH43" s="338" t="n">
        <v>5500</v>
      </c>
      <c r="BI43" s="338" t="n">
        <v>1479.37</v>
      </c>
      <c r="BJ43" s="338"/>
      <c r="BK43" s="338"/>
      <c r="BL43" s="341" t="n">
        <v>5500</v>
      </c>
      <c r="BM43" s="341" t="n">
        <v>5500</v>
      </c>
      <c r="BN43" s="338" t="n">
        <v>1984.69</v>
      </c>
      <c r="BO43" s="338"/>
      <c r="BP43" s="338"/>
      <c r="BQ43" s="364"/>
      <c r="BR43" s="364"/>
      <c r="BS43" s="364"/>
      <c r="BT43" s="307" t="n">
        <f aca="false">SUM(BN43/BM43*100)</f>
        <v>36.0852727272727</v>
      </c>
    </row>
    <row r="44" customFormat="false" ht="12.75" hidden="true" customHeight="false" outlineLevel="0" collapsed="false">
      <c r="A44" s="333"/>
      <c r="B44" s="334"/>
      <c r="C44" s="334"/>
      <c r="D44" s="334"/>
      <c r="E44" s="334"/>
      <c r="F44" s="334"/>
      <c r="G44" s="334"/>
      <c r="H44" s="334"/>
      <c r="I44" s="335" t="n">
        <v>31219</v>
      </c>
      <c r="J44" s="336" t="s">
        <v>567</v>
      </c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06"/>
      <c r="W44" s="337"/>
      <c r="X44" s="337" t="n">
        <v>7000</v>
      </c>
      <c r="Y44" s="337" t="n">
        <v>7500</v>
      </c>
      <c r="Z44" s="337" t="n">
        <v>7500</v>
      </c>
      <c r="AA44" s="337" t="n">
        <v>10000</v>
      </c>
      <c r="AB44" s="337"/>
      <c r="AC44" s="337" t="n">
        <v>10000</v>
      </c>
      <c r="AD44" s="337" t="n">
        <v>10000</v>
      </c>
      <c r="AE44" s="337"/>
      <c r="AF44" s="337"/>
      <c r="AG44" s="340" t="n">
        <f aca="false">SUM(AD44+AE44-AF44)</f>
        <v>10000</v>
      </c>
      <c r="AH44" s="337"/>
      <c r="AI44" s="337" t="n">
        <v>10000</v>
      </c>
      <c r="AJ44" s="338" t="n">
        <v>0</v>
      </c>
      <c r="AK44" s="337" t="n">
        <v>15000</v>
      </c>
      <c r="AL44" s="337"/>
      <c r="AM44" s="337"/>
      <c r="AN44" s="338" t="n">
        <f aca="false">SUM(AK44+AL44-AM44)</f>
        <v>15000</v>
      </c>
      <c r="AO44" s="306" t="n">
        <f aca="false">SUM(AN44/$AN$2)</f>
        <v>1990.84212621939</v>
      </c>
      <c r="AP44" s="338" t="n">
        <v>15000</v>
      </c>
      <c r="AQ44" s="338"/>
      <c r="AR44" s="306" t="n">
        <f aca="false">SUM(AP44/$AN$2)</f>
        <v>1990.84212621939</v>
      </c>
      <c r="AS44" s="306"/>
      <c r="AT44" s="306"/>
      <c r="AU44" s="306"/>
      <c r="AV44" s="306" t="n">
        <v>1990.84</v>
      </c>
      <c r="AW44" s="306" t="n">
        <f aca="false">SUM(AR44+AU44-AV44)</f>
        <v>0.00212621939067503</v>
      </c>
      <c r="AX44" s="338"/>
      <c r="AY44" s="338" t="n">
        <v>0</v>
      </c>
      <c r="AZ44" s="338"/>
      <c r="BA44" s="338"/>
      <c r="BB44" s="338"/>
      <c r="BC44" s="338"/>
      <c r="BD44" s="338" t="n">
        <f aca="false">SUM(AX44+AY44+AZ44+BA44+BB44+BC44)</f>
        <v>0</v>
      </c>
      <c r="BE44" s="338" t="n">
        <f aca="false">SUM(AW44-BD44)</f>
        <v>0.00212621939067503</v>
      </c>
      <c r="BF44" s="338" t="n">
        <f aca="false">SUM(BE44-AW44)</f>
        <v>0</v>
      </c>
      <c r="BG44" s="338"/>
      <c r="BH44" s="338"/>
      <c r="BI44" s="338"/>
      <c r="BJ44" s="338"/>
      <c r="BK44" s="338"/>
      <c r="BL44" s="341"/>
      <c r="BM44" s="341"/>
      <c r="BN44" s="338"/>
      <c r="BO44" s="338"/>
      <c r="BP44" s="338"/>
      <c r="BQ44" s="364"/>
      <c r="BR44" s="364"/>
      <c r="BS44" s="364"/>
      <c r="BT44" s="307" t="e">
        <f aca="false">SUM(BN44/BM44*100)</f>
        <v>#DIV/0!</v>
      </c>
    </row>
    <row r="45" customFormat="false" ht="12.75" hidden="true" customHeight="false" outlineLevel="0" collapsed="false">
      <c r="A45" s="333"/>
      <c r="B45" s="334"/>
      <c r="C45" s="334"/>
      <c r="D45" s="334"/>
      <c r="E45" s="334"/>
      <c r="F45" s="334"/>
      <c r="G45" s="334"/>
      <c r="H45" s="334"/>
      <c r="I45" s="335" t="n">
        <v>31219</v>
      </c>
      <c r="J45" s="336" t="s">
        <v>568</v>
      </c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06"/>
      <c r="W45" s="337"/>
      <c r="X45" s="337"/>
      <c r="Y45" s="337" t="n">
        <v>0</v>
      </c>
      <c r="Z45" s="337" t="n">
        <v>25000</v>
      </c>
      <c r="AA45" s="337" t="n">
        <v>25000</v>
      </c>
      <c r="AB45" s="337"/>
      <c r="AC45" s="337" t="n">
        <v>25000</v>
      </c>
      <c r="AD45" s="337" t="n">
        <v>25000</v>
      </c>
      <c r="AE45" s="337"/>
      <c r="AF45" s="337"/>
      <c r="AG45" s="340" t="n">
        <f aca="false">SUM(AD45+AE45-AF45)</f>
        <v>25000</v>
      </c>
      <c r="AH45" s="337" t="n">
        <v>22916.85</v>
      </c>
      <c r="AI45" s="337" t="n">
        <v>35000</v>
      </c>
      <c r="AJ45" s="338" t="n">
        <v>12500.1</v>
      </c>
      <c r="AK45" s="337" t="n">
        <v>30000</v>
      </c>
      <c r="AL45" s="337"/>
      <c r="AM45" s="337"/>
      <c r="AN45" s="338" t="n">
        <f aca="false">SUM(AK45+AL45-AM45)</f>
        <v>30000</v>
      </c>
      <c r="AO45" s="306" t="n">
        <f aca="false">SUM(AN45/$AN$2)</f>
        <v>3981.68425243878</v>
      </c>
      <c r="AP45" s="338" t="n">
        <v>30000</v>
      </c>
      <c r="AQ45" s="338"/>
      <c r="AR45" s="306" t="n">
        <f aca="false">SUM(AP45/$AN$2)</f>
        <v>3981.68425243878</v>
      </c>
      <c r="AS45" s="306" t="n">
        <v>2654.4</v>
      </c>
      <c r="AT45" s="306" t="n">
        <v>2654.4</v>
      </c>
      <c r="AU45" s="306"/>
      <c r="AV45" s="306"/>
      <c r="AW45" s="306" t="n">
        <f aca="false">SUM(AR45+AU45-AV45)</f>
        <v>3981.68425243878</v>
      </c>
      <c r="AX45" s="338" t="n">
        <v>3981.68</v>
      </c>
      <c r="AY45" s="338"/>
      <c r="AZ45" s="338"/>
      <c r="BA45" s="338"/>
      <c r="BB45" s="338"/>
      <c r="BC45" s="338"/>
      <c r="BD45" s="338" t="n">
        <f aca="false">SUM(AX45+AY45+AZ45+BA45+BB45+BC45)</f>
        <v>3981.68</v>
      </c>
      <c r="BE45" s="338" t="n">
        <f aca="false">SUM(AW45-BD45)</f>
        <v>0.00425243878135007</v>
      </c>
      <c r="BF45" s="338" t="n">
        <f aca="false">SUM(BE45-AW45)</f>
        <v>-3981.68</v>
      </c>
      <c r="BG45" s="338" t="n">
        <v>3318</v>
      </c>
      <c r="BH45" s="338" t="n">
        <v>6000</v>
      </c>
      <c r="BI45" s="338" t="n">
        <v>3000</v>
      </c>
      <c r="BJ45" s="338"/>
      <c r="BK45" s="338"/>
      <c r="BL45" s="341" t="n">
        <v>6000</v>
      </c>
      <c r="BM45" s="341" t="n">
        <v>6000</v>
      </c>
      <c r="BN45" s="338" t="n">
        <v>3000</v>
      </c>
      <c r="BO45" s="338"/>
      <c r="BP45" s="338"/>
      <c r="BQ45" s="364"/>
      <c r="BR45" s="364"/>
      <c r="BS45" s="364"/>
      <c r="BT45" s="307" t="n">
        <f aca="false">SUM(BN45/BM45*100)</f>
        <v>50</v>
      </c>
    </row>
    <row r="46" customFormat="false" ht="12.75" hidden="true" customHeight="false" outlineLevel="0" collapsed="false">
      <c r="A46" s="333"/>
      <c r="B46" s="334"/>
      <c r="C46" s="334"/>
      <c r="D46" s="334"/>
      <c r="E46" s="334"/>
      <c r="F46" s="334"/>
      <c r="G46" s="334"/>
      <c r="H46" s="334"/>
      <c r="I46" s="335" t="n">
        <v>313</v>
      </c>
      <c r="J46" s="336" t="s">
        <v>249</v>
      </c>
      <c r="K46" s="337" t="n">
        <f aca="false">SUM(K47:K48)</f>
        <v>96829.84</v>
      </c>
      <c r="L46" s="337" t="n">
        <f aca="false">SUM(L47:L48)</f>
        <v>132500</v>
      </c>
      <c r="M46" s="337" t="n">
        <f aca="false">SUM(M47:M48)</f>
        <v>132500</v>
      </c>
      <c r="N46" s="337" t="n">
        <f aca="false">SUM(N47:N48)</f>
        <v>41000</v>
      </c>
      <c r="O46" s="337" t="n">
        <f aca="false">SUM(O47:O48)</f>
        <v>41000</v>
      </c>
      <c r="P46" s="337" t="n">
        <f aca="false">SUM(P47:P48)</f>
        <v>45000</v>
      </c>
      <c r="Q46" s="337" t="n">
        <f aca="false">SUM(Q47:Q48)</f>
        <v>45000</v>
      </c>
      <c r="R46" s="337" t="n">
        <f aca="false">SUM(R47:R48)</f>
        <v>18842.37</v>
      </c>
      <c r="S46" s="337" t="n">
        <f aca="false">SUM(S47:S48)</f>
        <v>32550</v>
      </c>
      <c r="T46" s="337" t="n">
        <f aca="false">SUM(T47:T48)</f>
        <v>22663.43</v>
      </c>
      <c r="U46" s="337" t="n">
        <f aca="false">SUM(U47:U48)</f>
        <v>0</v>
      </c>
      <c r="V46" s="337" t="n">
        <f aca="false">SUM(V47:V48)</f>
        <v>72.3333333333333</v>
      </c>
      <c r="W46" s="337" t="n">
        <f aca="false">SUM(W47:W48)</f>
        <v>32000</v>
      </c>
      <c r="X46" s="337" t="n">
        <f aca="false">SUM(X47:X48)</f>
        <v>73500</v>
      </c>
      <c r="Y46" s="337" t="n">
        <f aca="false">SUM(Y47:Y48)</f>
        <v>79904</v>
      </c>
      <c r="Z46" s="337" t="n">
        <f aca="false">SUM(Z47:Z48)</f>
        <v>96000</v>
      </c>
      <c r="AA46" s="337" t="n">
        <f aca="false">SUM(AA47:AA48)</f>
        <v>80000</v>
      </c>
      <c r="AB46" s="337" t="n">
        <f aca="false">SUM(AB47:AB48)</f>
        <v>45944.49</v>
      </c>
      <c r="AC46" s="337" t="n">
        <f aca="false">SUM(AC47:AC48)</f>
        <v>80000</v>
      </c>
      <c r="AD46" s="337" t="n">
        <f aca="false">SUM(AD47:AD48)</f>
        <v>80000</v>
      </c>
      <c r="AE46" s="337" t="n">
        <f aca="false">SUM(AE47:AE48)</f>
        <v>0</v>
      </c>
      <c r="AF46" s="337" t="n">
        <f aca="false">SUM(AF47:AF48)</f>
        <v>0</v>
      </c>
      <c r="AG46" s="337" t="n">
        <f aca="false">SUM(AG47:AG48)</f>
        <v>80000</v>
      </c>
      <c r="AH46" s="337" t="n">
        <f aca="false">SUM(AH47:AH48)</f>
        <v>74255.64</v>
      </c>
      <c r="AI46" s="337" t="n">
        <f aca="false">SUM(AI47:AI48)</f>
        <v>104000</v>
      </c>
      <c r="AJ46" s="337" t="n">
        <f aca="false">SUM(AJ47:AJ48)</f>
        <v>44589.91</v>
      </c>
      <c r="AK46" s="337" t="n">
        <f aca="false">SUM(AK47:AK48)</f>
        <v>97500</v>
      </c>
      <c r="AL46" s="337" t="n">
        <f aca="false">SUM(AL47:AL48)</f>
        <v>0</v>
      </c>
      <c r="AM46" s="337" t="n">
        <f aca="false">SUM(AM47:AM48)</f>
        <v>0</v>
      </c>
      <c r="AN46" s="337" t="n">
        <f aca="false">SUM(AN47:AN48)</f>
        <v>97500</v>
      </c>
      <c r="AO46" s="306" t="n">
        <f aca="false">SUM(AN46/$AN$2)</f>
        <v>12940.473820426</v>
      </c>
      <c r="AP46" s="337" t="n">
        <f aca="false">SUM(AP47:AP48)</f>
        <v>97500</v>
      </c>
      <c r="AQ46" s="337"/>
      <c r="AR46" s="306" t="n">
        <f aca="false">SUM(AP46/$AN$2)</f>
        <v>12940.473820426</v>
      </c>
      <c r="AS46" s="306"/>
      <c r="AT46" s="306" t="n">
        <f aca="false">SUM(AT47:AT48)</f>
        <v>7501.51</v>
      </c>
      <c r="AU46" s="306" t="n">
        <f aca="false">SUM(AU47:AU48)</f>
        <v>0</v>
      </c>
      <c r="AV46" s="306" t="n">
        <f aca="false">SUM(AV47:AV48)</f>
        <v>0</v>
      </c>
      <c r="AW46" s="306" t="n">
        <f aca="false">SUM(AR46+AU46-AV46)</f>
        <v>12940.473820426</v>
      </c>
      <c r="AX46" s="338"/>
      <c r="AY46" s="338"/>
      <c r="AZ46" s="338"/>
      <c r="BA46" s="338"/>
      <c r="BB46" s="338"/>
      <c r="BC46" s="338"/>
      <c r="BD46" s="338" t="n">
        <f aca="false">SUM(AX46+AY46+AZ46+BA46+BB46+BC46)</f>
        <v>0</v>
      </c>
      <c r="BE46" s="338" t="n">
        <f aca="false">SUM(AW46-BD46)</f>
        <v>12940.473820426</v>
      </c>
      <c r="BF46" s="338" t="n">
        <f aca="false">SUM(BE46-AW46)</f>
        <v>0</v>
      </c>
      <c r="BG46" s="338" t="n">
        <f aca="false">SUM(BG48+BG47)</f>
        <v>9639.83</v>
      </c>
      <c r="BH46" s="338" t="n">
        <f aca="false">SUM(BH48+BH47)</f>
        <v>16200</v>
      </c>
      <c r="BI46" s="338" t="n">
        <f aca="false">SUM(BI48+BI47)</f>
        <v>7489.27</v>
      </c>
      <c r="BJ46" s="338" t="n">
        <f aca="false">SUM(BJ48+BJ47)</f>
        <v>0</v>
      </c>
      <c r="BK46" s="338" t="n">
        <f aca="false">SUM(BK48+BK47)</f>
        <v>0</v>
      </c>
      <c r="BL46" s="341" t="n">
        <f aca="false">SUM(BL48+BL47)</f>
        <v>18500</v>
      </c>
      <c r="BM46" s="341" t="n">
        <f aca="false">SUM(BM48+BM47)</f>
        <v>18500</v>
      </c>
      <c r="BN46" s="341" t="n">
        <f aca="false">SUM(BN48+BN47)</f>
        <v>10229.56</v>
      </c>
      <c r="BO46" s="338"/>
      <c r="BP46" s="338"/>
      <c r="BQ46" s="364"/>
      <c r="BR46" s="364"/>
      <c r="BS46" s="364"/>
      <c r="BT46" s="307" t="n">
        <f aca="false">SUM(BN46/BM46*100)</f>
        <v>55.2949189189189</v>
      </c>
    </row>
    <row r="47" customFormat="false" ht="12.75" hidden="true" customHeight="false" outlineLevel="0" collapsed="false">
      <c r="A47" s="333"/>
      <c r="B47" s="334"/>
      <c r="C47" s="334"/>
      <c r="D47" s="334"/>
      <c r="E47" s="334"/>
      <c r="F47" s="334"/>
      <c r="G47" s="334"/>
      <c r="H47" s="334"/>
      <c r="I47" s="335" t="n">
        <v>31321</v>
      </c>
      <c r="J47" s="336" t="s">
        <v>569</v>
      </c>
      <c r="K47" s="337" t="n">
        <v>96829.84</v>
      </c>
      <c r="L47" s="337" t="n">
        <v>132500</v>
      </c>
      <c r="M47" s="337" t="n">
        <v>132500</v>
      </c>
      <c r="N47" s="337" t="n">
        <v>41000</v>
      </c>
      <c r="O47" s="337" t="n">
        <v>41000</v>
      </c>
      <c r="P47" s="337" t="n">
        <v>45000</v>
      </c>
      <c r="Q47" s="337" t="n">
        <v>45000</v>
      </c>
      <c r="R47" s="337" t="n">
        <v>18842.37</v>
      </c>
      <c r="S47" s="337" t="n">
        <v>32550</v>
      </c>
      <c r="T47" s="337" t="n">
        <v>22663.43</v>
      </c>
      <c r="U47" s="337"/>
      <c r="V47" s="306" t="n">
        <f aca="false">S47/P47*100</f>
        <v>72.3333333333333</v>
      </c>
      <c r="W47" s="337" t="n">
        <v>32000</v>
      </c>
      <c r="X47" s="337" t="n">
        <v>51500</v>
      </c>
      <c r="Y47" s="337" t="n">
        <v>58904</v>
      </c>
      <c r="Z47" s="337" t="n">
        <v>65000</v>
      </c>
      <c r="AA47" s="337" t="n">
        <v>59000</v>
      </c>
      <c r="AB47" s="337" t="n">
        <v>37242.75</v>
      </c>
      <c r="AC47" s="337" t="n">
        <v>59000</v>
      </c>
      <c r="AD47" s="337" t="n">
        <v>59000</v>
      </c>
      <c r="AE47" s="337"/>
      <c r="AF47" s="337"/>
      <c r="AG47" s="340" t="n">
        <f aca="false">SUM(AD47+AE47-AF47)</f>
        <v>59000</v>
      </c>
      <c r="AH47" s="337" t="n">
        <v>68222.85</v>
      </c>
      <c r="AI47" s="337" t="n">
        <v>78000</v>
      </c>
      <c r="AJ47" s="338" t="n">
        <v>35823.62</v>
      </c>
      <c r="AK47" s="337" t="n">
        <v>81000</v>
      </c>
      <c r="AL47" s="337"/>
      <c r="AM47" s="337"/>
      <c r="AN47" s="338" t="n">
        <f aca="false">SUM(AK47+AL47-AM47)</f>
        <v>81000</v>
      </c>
      <c r="AO47" s="306" t="n">
        <f aca="false">SUM(AN47/$AN$2)</f>
        <v>10750.5474815847</v>
      </c>
      <c r="AP47" s="338" t="n">
        <v>81000</v>
      </c>
      <c r="AQ47" s="338"/>
      <c r="AR47" s="306" t="n">
        <f aca="false">SUM(AP47/$AN$2)</f>
        <v>10750.5474815847</v>
      </c>
      <c r="AS47" s="306" t="n">
        <v>7501.51</v>
      </c>
      <c r="AT47" s="306" t="n">
        <v>7501.51</v>
      </c>
      <c r="AU47" s="306"/>
      <c r="AV47" s="306"/>
      <c r="AW47" s="306" t="n">
        <f aca="false">SUM(AR47+AU47-AV47)</f>
        <v>10750.5474815847</v>
      </c>
      <c r="AX47" s="338" t="n">
        <v>10750.55</v>
      </c>
      <c r="AY47" s="338"/>
      <c r="AZ47" s="338"/>
      <c r="BA47" s="338"/>
      <c r="BB47" s="338"/>
      <c r="BC47" s="338"/>
      <c r="BD47" s="338" t="n">
        <f aca="false">SUM(AX47+AY47+AZ47+BA47+BB47+BC47)</f>
        <v>10750.55</v>
      </c>
      <c r="BE47" s="338" t="n">
        <f aca="false">SUM(AW47-BD47)</f>
        <v>-0.00251841528915975</v>
      </c>
      <c r="BF47" s="338" t="n">
        <f aca="false">SUM(BE47-AW47)</f>
        <v>-10750.55</v>
      </c>
      <c r="BG47" s="338" t="n">
        <v>9639.83</v>
      </c>
      <c r="BH47" s="338" t="n">
        <v>14200</v>
      </c>
      <c r="BI47" s="338" t="n">
        <v>6934.87</v>
      </c>
      <c r="BJ47" s="338"/>
      <c r="BK47" s="338"/>
      <c r="BL47" s="341" t="n">
        <v>16500</v>
      </c>
      <c r="BM47" s="341" t="n">
        <v>16500</v>
      </c>
      <c r="BN47" s="338" t="n">
        <v>9269.26</v>
      </c>
      <c r="BO47" s="338"/>
      <c r="BP47" s="338"/>
      <c r="BQ47" s="364"/>
      <c r="BR47" s="364"/>
      <c r="BS47" s="364"/>
      <c r="BT47" s="307" t="n">
        <f aca="false">SUM(BN47/BM47*100)</f>
        <v>56.1773333333333</v>
      </c>
    </row>
    <row r="48" customFormat="false" ht="12.75" hidden="true" customHeight="false" outlineLevel="0" collapsed="false">
      <c r="A48" s="333"/>
      <c r="B48" s="334"/>
      <c r="C48" s="334"/>
      <c r="D48" s="334"/>
      <c r="E48" s="334"/>
      <c r="F48" s="334"/>
      <c r="G48" s="334"/>
      <c r="H48" s="334"/>
      <c r="I48" s="335" t="n">
        <v>31321</v>
      </c>
      <c r="J48" s="336" t="s">
        <v>570</v>
      </c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06"/>
      <c r="W48" s="337"/>
      <c r="X48" s="337" t="n">
        <v>22000</v>
      </c>
      <c r="Y48" s="337" t="n">
        <v>21000</v>
      </c>
      <c r="Z48" s="337" t="n">
        <v>31000</v>
      </c>
      <c r="AA48" s="337" t="n">
        <v>21000</v>
      </c>
      <c r="AB48" s="337" t="n">
        <v>8701.74</v>
      </c>
      <c r="AC48" s="337" t="n">
        <v>21000</v>
      </c>
      <c r="AD48" s="337" t="n">
        <v>21000</v>
      </c>
      <c r="AE48" s="337"/>
      <c r="AF48" s="337"/>
      <c r="AG48" s="340" t="n">
        <f aca="false">SUM(AD48+AE48-AF48)</f>
        <v>21000</v>
      </c>
      <c r="AH48" s="337" t="n">
        <v>6032.79</v>
      </c>
      <c r="AI48" s="337" t="n">
        <v>26000</v>
      </c>
      <c r="AJ48" s="338" t="n">
        <v>8766.29</v>
      </c>
      <c r="AK48" s="337" t="n">
        <v>16500</v>
      </c>
      <c r="AL48" s="337"/>
      <c r="AM48" s="337"/>
      <c r="AN48" s="338" t="n">
        <f aca="false">SUM(AK48+AL48-AM48)</f>
        <v>16500</v>
      </c>
      <c r="AO48" s="306" t="n">
        <f aca="false">SUM(AN48/$AN$2)</f>
        <v>2189.92633884133</v>
      </c>
      <c r="AP48" s="338" t="n">
        <v>16500</v>
      </c>
      <c r="AQ48" s="338"/>
      <c r="AR48" s="306" t="n">
        <f aca="false">SUM(AP48/$AN$2)</f>
        <v>2189.92633884133</v>
      </c>
      <c r="AS48" s="306"/>
      <c r="AT48" s="306"/>
      <c r="AU48" s="306"/>
      <c r="AV48" s="306"/>
      <c r="AW48" s="306" t="n">
        <f aca="false">SUM(AR48+AU48-AV48)</f>
        <v>2189.92633884133</v>
      </c>
      <c r="AX48" s="338" t="n">
        <v>2189.93</v>
      </c>
      <c r="AY48" s="338"/>
      <c r="AZ48" s="338"/>
      <c r="BA48" s="338"/>
      <c r="BB48" s="338"/>
      <c r="BC48" s="338"/>
      <c r="BD48" s="338" t="n">
        <f aca="false">SUM(AX48+AY48+AZ48+BA48+BB48+BC48)</f>
        <v>2189.93</v>
      </c>
      <c r="BE48" s="338" t="n">
        <f aca="false">SUM(AW48-BD48)</f>
        <v>-0.0036611586701838</v>
      </c>
      <c r="BF48" s="338" t="n">
        <f aca="false">SUM(BE48-AW48)</f>
        <v>-2189.93</v>
      </c>
      <c r="BG48" s="338"/>
      <c r="BH48" s="338" t="n">
        <v>2000</v>
      </c>
      <c r="BI48" s="338" t="n">
        <v>554.4</v>
      </c>
      <c r="BJ48" s="338"/>
      <c r="BK48" s="338"/>
      <c r="BL48" s="341" t="n">
        <v>2000</v>
      </c>
      <c r="BM48" s="341" t="n">
        <v>2000</v>
      </c>
      <c r="BN48" s="338" t="n">
        <v>960.3</v>
      </c>
      <c r="BO48" s="338"/>
      <c r="BP48" s="338"/>
      <c r="BQ48" s="364"/>
      <c r="BR48" s="364"/>
      <c r="BS48" s="364"/>
      <c r="BT48" s="307" t="n">
        <f aca="false">SUM(BN48/BM48*100)</f>
        <v>48.015</v>
      </c>
    </row>
    <row r="49" customFormat="false" ht="12.75" hidden="false" customHeight="false" outlineLevel="0" collapsed="false">
      <c r="A49" s="308"/>
      <c r="B49" s="303" t="s">
        <v>571</v>
      </c>
      <c r="C49" s="303"/>
      <c r="D49" s="303"/>
      <c r="E49" s="303"/>
      <c r="F49" s="303"/>
      <c r="G49" s="303"/>
      <c r="H49" s="303"/>
      <c r="I49" s="304" t="n">
        <v>32</v>
      </c>
      <c r="J49" s="305" t="s">
        <v>257</v>
      </c>
      <c r="K49" s="306" t="n">
        <f aca="false">SUM(K50+K56+K68+K109)</f>
        <v>1008409.32</v>
      </c>
      <c r="L49" s="306" t="n">
        <f aca="false">SUM(L50+L56+L68+L109)</f>
        <v>427500</v>
      </c>
      <c r="M49" s="306" t="n">
        <f aca="false">SUM(M50+M56+M68+M109)</f>
        <v>427500</v>
      </c>
      <c r="N49" s="306" t="n">
        <f aca="false">SUM(N50+N56+N68+N109)</f>
        <v>430000</v>
      </c>
      <c r="O49" s="306" t="n">
        <f aca="false">SUM(O50+O56+O68+O109)</f>
        <v>430000</v>
      </c>
      <c r="P49" s="306" t="n">
        <f aca="false">SUM(P50+P56+P68+P109)</f>
        <v>397362</v>
      </c>
      <c r="Q49" s="306" t="n">
        <f aca="false">SUM(Q50+Q56+Q68+Q109)</f>
        <v>397362</v>
      </c>
      <c r="R49" s="306" t="n">
        <f aca="false">SUM(R50+R56+R68+R109)</f>
        <v>134109.24</v>
      </c>
      <c r="S49" s="306" t="n">
        <f aca="false">SUM(S50+S56+S68+S109)</f>
        <v>512000</v>
      </c>
      <c r="T49" s="306" t="n">
        <f aca="false">SUM(T50+T56+T68+T109)</f>
        <v>154378.67</v>
      </c>
      <c r="U49" s="306" t="n">
        <f aca="false">SUM(U50+U56+U68+U109)</f>
        <v>0</v>
      </c>
      <c r="V49" s="306" t="e">
        <f aca="false">SUM(V50+V56+V68+V109)</f>
        <v>#DIV/0!</v>
      </c>
      <c r="W49" s="306" t="n">
        <f aca="false">SUM(W50+W56+W68+W109)</f>
        <v>482000</v>
      </c>
      <c r="X49" s="306" t="n">
        <f aca="false">SUM(X50+X56+X68+X109)</f>
        <v>846200</v>
      </c>
      <c r="Y49" s="306" t="n">
        <f aca="false">SUM(Y50+Y56+Y68+Y109)</f>
        <v>940296</v>
      </c>
      <c r="Z49" s="306" t="n">
        <f aca="false">SUM(Z50+Z56+Z68+Z109)</f>
        <v>2081004</v>
      </c>
      <c r="AA49" s="306" t="n">
        <f aca="false">SUM(AA50+AA56+AA68+AA109)</f>
        <v>1149500</v>
      </c>
      <c r="AB49" s="306" t="n">
        <f aca="false">SUM(AB50+AB56+AB68+AB109)</f>
        <v>231622.43</v>
      </c>
      <c r="AC49" s="306" t="n">
        <f aca="false">SUM(AC50+AC56+AC68+AC109)</f>
        <v>1174500</v>
      </c>
      <c r="AD49" s="306" t="n">
        <f aca="false">SUM(AD50+AD56+AD68+AD109)</f>
        <v>967000</v>
      </c>
      <c r="AE49" s="306" t="n">
        <f aca="false">SUM(AE50+AE56+AE68+AE109)</f>
        <v>0</v>
      </c>
      <c r="AF49" s="306" t="n">
        <f aca="false">SUM(AF50+AF56+AF68+AF109)</f>
        <v>0</v>
      </c>
      <c r="AG49" s="306" t="n">
        <f aca="false">SUM(AG50+AG56+AG68+AG109)</f>
        <v>972000</v>
      </c>
      <c r="AH49" s="306" t="n">
        <f aca="false">SUM(AH50+AH56+AH68+AH109)</f>
        <v>629537.37</v>
      </c>
      <c r="AI49" s="306" t="n">
        <f aca="false">SUM(AI50+AI56+AI68+AI109)</f>
        <v>1231200</v>
      </c>
      <c r="AJ49" s="306" t="n">
        <f aca="false">SUM(AJ50+AJ56+AJ68+AJ109)</f>
        <v>293248.49</v>
      </c>
      <c r="AK49" s="306" t="n">
        <f aca="false">SUM(AK50+AK56+AK68+AK109)</f>
        <v>1348661.6</v>
      </c>
      <c r="AL49" s="306" t="n">
        <f aca="false">SUM(AL50+AL56+AL68+AL109)</f>
        <v>178000</v>
      </c>
      <c r="AM49" s="306" t="n">
        <f aca="false">SUM(AM50+AM56+AM68+AM109)</f>
        <v>125500</v>
      </c>
      <c r="AN49" s="306" t="n">
        <f aca="false">SUM(AN50+AN56+AN68+AN109)</f>
        <v>1406161.6</v>
      </c>
      <c r="AO49" s="306" t="n">
        <f aca="false">SUM(AN49/$AN$2)</f>
        <v>186629.716636804</v>
      </c>
      <c r="AP49" s="306" t="n">
        <f aca="false">SUM(AP50+AP56+AP68+AP109)</f>
        <v>1217500</v>
      </c>
      <c r="AQ49" s="306"/>
      <c r="AR49" s="306" t="n">
        <f aca="false">SUM(AP49/$AN$2)</f>
        <v>161590.019244807</v>
      </c>
      <c r="AS49" s="306"/>
      <c r="AT49" s="306" t="n">
        <f aca="false">SUM(AT50+AT56+AT68+AT109)</f>
        <v>72646.87</v>
      </c>
      <c r="AU49" s="306" t="n">
        <f aca="false">SUM(AU50+AU56+AU68+AU109)</f>
        <v>103446.21</v>
      </c>
      <c r="AV49" s="306" t="n">
        <f aca="false">SUM(AV50+AV56+AV68+AV109)</f>
        <v>1398.17</v>
      </c>
      <c r="AW49" s="306" t="n">
        <f aca="false">SUM(AR49+AU49-AV49)</f>
        <v>263638.059244807</v>
      </c>
      <c r="AX49" s="338"/>
      <c r="AY49" s="338"/>
      <c r="AZ49" s="338"/>
      <c r="BA49" s="338"/>
      <c r="BB49" s="338"/>
      <c r="BC49" s="338"/>
      <c r="BD49" s="338" t="n">
        <f aca="false">SUM(AX49+AY49+AZ49+BA49+BB49+BC49)</f>
        <v>0</v>
      </c>
      <c r="BE49" s="338" t="n">
        <f aca="false">SUM(AW49-BD49)</f>
        <v>263638.059244807</v>
      </c>
      <c r="BF49" s="338" t="n">
        <f aca="false">SUM(BE49-AW49)</f>
        <v>0</v>
      </c>
      <c r="BG49" s="338" t="n">
        <f aca="false">SUM(BG50+BG56+BG68+BG109)</f>
        <v>105415.79</v>
      </c>
      <c r="BH49" s="338" t="n">
        <v>70654.32</v>
      </c>
      <c r="BI49" s="338" t="n">
        <f aca="false">SUM(BI50+BI56+BI68+BI109)</f>
        <v>70654.32</v>
      </c>
      <c r="BJ49" s="338" t="n">
        <f aca="false">SUM(BJ50+BJ56+BJ68+BJ109)</f>
        <v>0</v>
      </c>
      <c r="BK49" s="338" t="n">
        <f aca="false">SUM(BK50+BK56+BK68+BK109)</f>
        <v>0</v>
      </c>
      <c r="BL49" s="341" t="n">
        <f aca="false">SUM(BL50+BL56+BL68+BL109)</f>
        <v>237014</v>
      </c>
      <c r="BM49" s="341" t="n">
        <f aca="false">SUM(BM50+BM56+BM68+BM109)</f>
        <v>237014</v>
      </c>
      <c r="BN49" s="341" t="n">
        <f aca="false">SUM(BN50+BN56+BN68+BN109)</f>
        <v>105617.4</v>
      </c>
      <c r="BO49" s="366"/>
      <c r="BP49" s="338"/>
      <c r="BQ49" s="364"/>
      <c r="BR49" s="364"/>
      <c r="BS49" s="364" t="n">
        <v>105617.4</v>
      </c>
      <c r="BT49" s="307" t="n">
        <f aca="false">SUM(BN49/BM49*100)</f>
        <v>44.5616714624453</v>
      </c>
    </row>
    <row r="50" customFormat="false" ht="12.75" hidden="true" customHeight="false" outlineLevel="0" collapsed="false">
      <c r="A50" s="333"/>
      <c r="B50" s="334"/>
      <c r="C50" s="334"/>
      <c r="D50" s="334"/>
      <c r="E50" s="334"/>
      <c r="F50" s="334"/>
      <c r="G50" s="334"/>
      <c r="H50" s="334"/>
      <c r="I50" s="335" t="n">
        <v>321</v>
      </c>
      <c r="J50" s="336" t="s">
        <v>572</v>
      </c>
      <c r="K50" s="337" t="n">
        <f aca="false">SUM(K51:K55)</f>
        <v>31101</v>
      </c>
      <c r="L50" s="337" t="n">
        <f aca="false">SUM(L51:L55)</f>
        <v>26000</v>
      </c>
      <c r="M50" s="337" t="n">
        <f aca="false">SUM(M51:M55)</f>
        <v>26000</v>
      </c>
      <c r="N50" s="337" t="n">
        <f aca="false">SUM(N51:N55)</f>
        <v>12000</v>
      </c>
      <c r="O50" s="337" t="n">
        <f aca="false">SUM(O51:O55)</f>
        <v>12000</v>
      </c>
      <c r="P50" s="337" t="n">
        <f aca="false">SUM(P51:P55)</f>
        <v>12000</v>
      </c>
      <c r="Q50" s="337" t="n">
        <f aca="false">SUM(Q51:Q55)</f>
        <v>12000</v>
      </c>
      <c r="R50" s="337" t="n">
        <f aca="false">SUM(R51:R55)</f>
        <v>4435.2</v>
      </c>
      <c r="S50" s="337" t="n">
        <f aca="false">SUM(S51:S55)</f>
        <v>12000</v>
      </c>
      <c r="T50" s="337" t="n">
        <f aca="false">SUM(T51:T55)</f>
        <v>4435.2</v>
      </c>
      <c r="U50" s="337" t="n">
        <f aca="false">SUM(U51:U55)</f>
        <v>0</v>
      </c>
      <c r="V50" s="337" t="n">
        <f aca="false">SUM(V51:V55)</f>
        <v>400</v>
      </c>
      <c r="W50" s="337" t="n">
        <f aca="false">SUM(W51:W55)</f>
        <v>12000</v>
      </c>
      <c r="X50" s="337" t="n">
        <f aca="false">SUM(X51:X55)</f>
        <v>28000</v>
      </c>
      <c r="Y50" s="337" t="n">
        <f aca="false">SUM(Y51:Y55)</f>
        <v>34500</v>
      </c>
      <c r="Z50" s="337" t="n">
        <f aca="false">SUM(Z51:Z55)</f>
        <v>34500</v>
      </c>
      <c r="AA50" s="337" t="n">
        <f aca="false">SUM(AA51:AA55)</f>
        <v>36000</v>
      </c>
      <c r="AB50" s="337" t="n">
        <f aca="false">SUM(AB51:AB55)</f>
        <v>8243.02</v>
      </c>
      <c r="AC50" s="337" t="n">
        <f aca="false">SUM(AC51:AC55)</f>
        <v>36000</v>
      </c>
      <c r="AD50" s="337" t="n">
        <f aca="false">SUM(AD51:AD55)</f>
        <v>13500</v>
      </c>
      <c r="AE50" s="337" t="n">
        <f aca="false">SUM(AE51:AE55)</f>
        <v>0</v>
      </c>
      <c r="AF50" s="337" t="n">
        <f aca="false">SUM(AF51:AF55)</f>
        <v>0</v>
      </c>
      <c r="AG50" s="337" t="n">
        <f aca="false">SUM(AG51:AG55)</f>
        <v>13500</v>
      </c>
      <c r="AH50" s="337" t="n">
        <f aca="false">SUM(AH51:AH55)</f>
        <v>8876.32</v>
      </c>
      <c r="AI50" s="337" t="n">
        <f aca="false">SUM(AI51:AI55)</f>
        <v>16000</v>
      </c>
      <c r="AJ50" s="337" t="n">
        <f aca="false">SUM(AJ51:AJ55)</f>
        <v>3368.12</v>
      </c>
      <c r="AK50" s="337" t="n">
        <f aca="false">SUM(AK51:AK55)</f>
        <v>28000</v>
      </c>
      <c r="AL50" s="337" t="n">
        <f aca="false">SUM(AL51:AL55)</f>
        <v>0</v>
      </c>
      <c r="AM50" s="337" t="n">
        <f aca="false">SUM(AM51:AM55)</f>
        <v>0</v>
      </c>
      <c r="AN50" s="337" t="n">
        <f aca="false">SUM(AN51:AN55)</f>
        <v>28000</v>
      </c>
      <c r="AO50" s="306" t="n">
        <f aca="false">SUM(AN50/$AN$2)</f>
        <v>3716.23863560953</v>
      </c>
      <c r="AP50" s="337" t="n">
        <f aca="false">SUM(AP51:AP55)</f>
        <v>31000</v>
      </c>
      <c r="AQ50" s="337"/>
      <c r="AR50" s="306" t="n">
        <f aca="false">SUM(AP50/$AN$2)</f>
        <v>4114.40706085341</v>
      </c>
      <c r="AS50" s="306"/>
      <c r="AT50" s="306" t="n">
        <f aca="false">SUM(AT51:AT55)</f>
        <v>1525.35</v>
      </c>
      <c r="AU50" s="306" t="n">
        <f aca="false">SUM(AU51:AU55)</f>
        <v>0</v>
      </c>
      <c r="AV50" s="306" t="n">
        <f aca="false">SUM(AV51:AV55)</f>
        <v>398.17</v>
      </c>
      <c r="AW50" s="306" t="n">
        <f aca="false">SUM(AR50+AU50-AV50)</f>
        <v>3716.23706085341</v>
      </c>
      <c r="AX50" s="338"/>
      <c r="AY50" s="338"/>
      <c r="AZ50" s="338"/>
      <c r="BA50" s="338"/>
      <c r="BB50" s="338"/>
      <c r="BC50" s="338"/>
      <c r="BD50" s="338" t="n">
        <f aca="false">SUM(AX50+AY50+AZ50+BA50+BB50+BC50)</f>
        <v>0</v>
      </c>
      <c r="BE50" s="338" t="n">
        <f aca="false">SUM(AW50-BD50)</f>
        <v>3716.23706085341</v>
      </c>
      <c r="BF50" s="338" t="n">
        <f aca="false">SUM(BE50-AW50)</f>
        <v>0</v>
      </c>
      <c r="BG50" s="338" t="n">
        <f aca="false">SUM(BG51:BG55)</f>
        <v>1800.92</v>
      </c>
      <c r="BH50" s="338" t="n">
        <f aca="false">SUM(BH51:BH55)</f>
        <v>3600</v>
      </c>
      <c r="BI50" s="338" t="n">
        <f aca="false">SUM(BI51:BI55)</f>
        <v>1567.45</v>
      </c>
      <c r="BJ50" s="338" t="n">
        <f aca="false">SUM(BJ51:BJ55)</f>
        <v>0</v>
      </c>
      <c r="BK50" s="338" t="n">
        <f aca="false">SUM(BK51:BK55)</f>
        <v>0</v>
      </c>
      <c r="BL50" s="341" t="n">
        <f aca="false">SUM(BL51:BL55)</f>
        <v>3150</v>
      </c>
      <c r="BM50" s="341" t="n">
        <f aca="false">SUM(BM51:BM55)</f>
        <v>3150</v>
      </c>
      <c r="BN50" s="341" t="n">
        <f aca="false">SUM(BN51:BN55)</f>
        <v>2759.3</v>
      </c>
      <c r="BO50" s="338"/>
      <c r="BP50" s="338"/>
      <c r="BQ50" s="364"/>
      <c r="BR50" s="364"/>
      <c r="BS50" s="364"/>
      <c r="BT50" s="307" t="n">
        <f aca="false">SUM(BN50/BM50*100)</f>
        <v>87.5968253968254</v>
      </c>
    </row>
    <row r="51" customFormat="false" ht="12.75" hidden="true" customHeight="false" outlineLevel="0" collapsed="false">
      <c r="A51" s="333"/>
      <c r="B51" s="334"/>
      <c r="C51" s="334"/>
      <c r="D51" s="334"/>
      <c r="E51" s="334"/>
      <c r="F51" s="334"/>
      <c r="G51" s="334"/>
      <c r="H51" s="334"/>
      <c r="I51" s="335" t="n">
        <v>32111</v>
      </c>
      <c r="J51" s="336" t="s">
        <v>573</v>
      </c>
      <c r="K51" s="337" t="n">
        <v>510</v>
      </c>
      <c r="L51" s="337" t="n">
        <v>1000</v>
      </c>
      <c r="M51" s="337" t="n">
        <v>1000</v>
      </c>
      <c r="N51" s="337" t="n">
        <v>1000</v>
      </c>
      <c r="O51" s="337" t="n">
        <v>1000</v>
      </c>
      <c r="P51" s="337" t="n">
        <v>1000</v>
      </c>
      <c r="Q51" s="337" t="n">
        <v>1000</v>
      </c>
      <c r="R51" s="337"/>
      <c r="S51" s="337" t="n">
        <v>1000</v>
      </c>
      <c r="T51" s="337"/>
      <c r="U51" s="337"/>
      <c r="V51" s="306" t="n">
        <f aca="false">S51/P51*100</f>
        <v>100</v>
      </c>
      <c r="W51" s="337" t="n">
        <v>1000</v>
      </c>
      <c r="X51" s="337" t="n">
        <v>1000</v>
      </c>
      <c r="Y51" s="337" t="n">
        <v>1000</v>
      </c>
      <c r="Z51" s="337" t="n">
        <v>1000</v>
      </c>
      <c r="AA51" s="337" t="n">
        <v>2000</v>
      </c>
      <c r="AB51" s="337" t="n">
        <v>510</v>
      </c>
      <c r="AC51" s="337" t="n">
        <v>2000</v>
      </c>
      <c r="AD51" s="337" t="n">
        <v>2000</v>
      </c>
      <c r="AE51" s="337"/>
      <c r="AF51" s="337"/>
      <c r="AG51" s="340" t="n">
        <f aca="false">SUM(AD51+AE51-AF51)</f>
        <v>2000</v>
      </c>
      <c r="AH51" s="337" t="n">
        <v>400</v>
      </c>
      <c r="AI51" s="337" t="n">
        <v>2000</v>
      </c>
      <c r="AJ51" s="338" t="n">
        <v>0</v>
      </c>
      <c r="AK51" s="337" t="n">
        <v>2000</v>
      </c>
      <c r="AL51" s="337"/>
      <c r="AM51" s="337"/>
      <c r="AN51" s="338" t="n">
        <f aca="false">SUM(AK51+AL51-AM51)</f>
        <v>2000</v>
      </c>
      <c r="AO51" s="306" t="n">
        <f aca="false">SUM(AN51/$AN$2)</f>
        <v>265.445616829252</v>
      </c>
      <c r="AP51" s="338" t="n">
        <v>2000</v>
      </c>
      <c r="AQ51" s="338"/>
      <c r="AR51" s="306" t="n">
        <f aca="false">SUM(AP51/$AN$2)</f>
        <v>265.445616829252</v>
      </c>
      <c r="AS51" s="306" t="n">
        <v>79.62</v>
      </c>
      <c r="AT51" s="306" t="n">
        <v>79.62</v>
      </c>
      <c r="AU51" s="306"/>
      <c r="AV51" s="306"/>
      <c r="AW51" s="306" t="n">
        <f aca="false">SUM(AR51+AU51-AV51)</f>
        <v>265.445616829252</v>
      </c>
      <c r="AX51" s="338" t="n">
        <v>265.45</v>
      </c>
      <c r="AY51" s="338"/>
      <c r="AZ51" s="338"/>
      <c r="BA51" s="338"/>
      <c r="BB51" s="338"/>
      <c r="BC51" s="338"/>
      <c r="BD51" s="338" t="n">
        <f aca="false">SUM(AX51+AY51+AZ51+BA51+BB51+BC51)</f>
        <v>265.45</v>
      </c>
      <c r="BE51" s="338" t="n">
        <f aca="false">SUM(AW51-BD51)</f>
        <v>-0.00438317074787165</v>
      </c>
      <c r="BF51" s="338" t="n">
        <f aca="false">SUM(BE51-AW51)</f>
        <v>-265.45</v>
      </c>
      <c r="BG51" s="338" t="n">
        <v>79.62</v>
      </c>
      <c r="BH51" s="338" t="n">
        <v>200</v>
      </c>
      <c r="BI51" s="338" t="n">
        <v>90</v>
      </c>
      <c r="BJ51" s="338"/>
      <c r="BK51" s="338"/>
      <c r="BL51" s="338" t="n">
        <v>250</v>
      </c>
      <c r="BM51" s="338" t="n">
        <v>250</v>
      </c>
      <c r="BN51" s="338" t="n">
        <v>250</v>
      </c>
      <c r="BO51" s="338"/>
      <c r="BP51" s="338"/>
      <c r="BQ51" s="364"/>
      <c r="BR51" s="364"/>
      <c r="BS51" s="364"/>
      <c r="BT51" s="307" t="n">
        <f aca="false">SUM(BN51/BM51*100)</f>
        <v>100</v>
      </c>
    </row>
    <row r="52" customFormat="false" ht="12.75" hidden="true" customHeight="false" outlineLevel="0" collapsed="false">
      <c r="A52" s="333"/>
      <c r="B52" s="334"/>
      <c r="C52" s="334"/>
      <c r="D52" s="334"/>
      <c r="E52" s="334"/>
      <c r="F52" s="334"/>
      <c r="G52" s="334"/>
      <c r="H52" s="334"/>
      <c r="I52" s="335" t="n">
        <v>32115</v>
      </c>
      <c r="J52" s="336" t="s">
        <v>574</v>
      </c>
      <c r="K52" s="337" t="n">
        <v>2541.2</v>
      </c>
      <c r="L52" s="337" t="n">
        <v>2000</v>
      </c>
      <c r="M52" s="337" t="n">
        <v>2000</v>
      </c>
      <c r="N52" s="337" t="n">
        <v>1000</v>
      </c>
      <c r="O52" s="337" t="n">
        <v>1000</v>
      </c>
      <c r="P52" s="337" t="n">
        <v>1000</v>
      </c>
      <c r="Q52" s="337" t="n">
        <v>1000</v>
      </c>
      <c r="R52" s="337"/>
      <c r="S52" s="337" t="n">
        <v>1000</v>
      </c>
      <c r="T52" s="337"/>
      <c r="U52" s="337"/>
      <c r="V52" s="306" t="n">
        <f aca="false">S52/P52*100</f>
        <v>100</v>
      </c>
      <c r="W52" s="337" t="n">
        <v>1000</v>
      </c>
      <c r="X52" s="337" t="n">
        <v>1000</v>
      </c>
      <c r="Y52" s="337" t="n">
        <v>1000</v>
      </c>
      <c r="Z52" s="337" t="n">
        <v>1000</v>
      </c>
      <c r="AA52" s="337" t="n">
        <v>1000</v>
      </c>
      <c r="AB52" s="337" t="n">
        <v>453.7</v>
      </c>
      <c r="AC52" s="337" t="n">
        <v>1000</v>
      </c>
      <c r="AD52" s="337" t="n">
        <v>1000</v>
      </c>
      <c r="AE52" s="337"/>
      <c r="AF52" s="337"/>
      <c r="AG52" s="340" t="n">
        <f aca="false">SUM(AD52+AE52-AF52)</f>
        <v>1000</v>
      </c>
      <c r="AH52" s="337" t="n">
        <v>564</v>
      </c>
      <c r="AI52" s="337" t="n">
        <v>1000</v>
      </c>
      <c r="AJ52" s="338" t="n">
        <v>0</v>
      </c>
      <c r="AK52" s="337" t="n">
        <v>1000</v>
      </c>
      <c r="AL52" s="337"/>
      <c r="AM52" s="337"/>
      <c r="AN52" s="338" t="n">
        <f aca="false">SUM(AK52+AL52-AM52)</f>
        <v>1000</v>
      </c>
      <c r="AO52" s="306" t="n">
        <f aca="false">SUM(AN52/$AN$2)</f>
        <v>132.722808414626</v>
      </c>
      <c r="AP52" s="338" t="n">
        <v>1000</v>
      </c>
      <c r="AQ52" s="338"/>
      <c r="AR52" s="306" t="n">
        <f aca="false">SUM(AP52/$AN$2)</f>
        <v>132.722808414626</v>
      </c>
      <c r="AS52" s="306" t="n">
        <v>27.58</v>
      </c>
      <c r="AT52" s="306" t="n">
        <v>27.58</v>
      </c>
      <c r="AU52" s="306"/>
      <c r="AV52" s="306"/>
      <c r="AW52" s="306" t="n">
        <f aca="false">SUM(AR52+AU52-AV52)</f>
        <v>132.722808414626</v>
      </c>
      <c r="AX52" s="338"/>
      <c r="AY52" s="338" t="n">
        <v>132.72</v>
      </c>
      <c r="AZ52" s="338"/>
      <c r="BA52" s="338"/>
      <c r="BB52" s="338"/>
      <c r="BC52" s="338"/>
      <c r="BD52" s="338" t="n">
        <f aca="false">SUM(AX52+AY52+AZ52+BA52+BB52+BC52)</f>
        <v>132.72</v>
      </c>
      <c r="BE52" s="338" t="n">
        <f aca="false">SUM(AW52-BD52)</f>
        <v>0.00280841462605963</v>
      </c>
      <c r="BF52" s="338" t="n">
        <f aca="false">SUM(BE52-AW52)</f>
        <v>-132.72</v>
      </c>
      <c r="BG52" s="338" t="n">
        <v>27.58</v>
      </c>
      <c r="BH52" s="338" t="n">
        <v>150</v>
      </c>
      <c r="BI52" s="338" t="n">
        <v>40.2</v>
      </c>
      <c r="BJ52" s="338"/>
      <c r="BK52" s="338"/>
      <c r="BL52" s="338" t="n">
        <v>150</v>
      </c>
      <c r="BM52" s="338" t="n">
        <v>150</v>
      </c>
      <c r="BN52" s="338" t="n">
        <v>150</v>
      </c>
      <c r="BO52" s="338"/>
      <c r="BP52" s="338"/>
      <c r="BQ52" s="364"/>
      <c r="BR52" s="364"/>
      <c r="BS52" s="364"/>
      <c r="BT52" s="307" t="n">
        <f aca="false">SUM(BN52/BM52*100)</f>
        <v>100</v>
      </c>
    </row>
    <row r="53" customFormat="false" ht="12.75" hidden="true" customHeight="false" outlineLevel="0" collapsed="false">
      <c r="A53" s="333"/>
      <c r="B53" s="334"/>
      <c r="C53" s="334"/>
      <c r="D53" s="334"/>
      <c r="E53" s="334"/>
      <c r="F53" s="334"/>
      <c r="G53" s="334"/>
      <c r="H53" s="334"/>
      <c r="I53" s="335" t="n">
        <v>32121</v>
      </c>
      <c r="J53" s="336" t="s">
        <v>575</v>
      </c>
      <c r="K53" s="337" t="n">
        <v>26379.8</v>
      </c>
      <c r="L53" s="337" t="n">
        <v>20000</v>
      </c>
      <c r="M53" s="337" t="n">
        <v>20000</v>
      </c>
      <c r="N53" s="337" t="n">
        <v>9000</v>
      </c>
      <c r="O53" s="337" t="n">
        <v>9000</v>
      </c>
      <c r="P53" s="337" t="n">
        <v>9000</v>
      </c>
      <c r="Q53" s="337" t="n">
        <v>9000</v>
      </c>
      <c r="R53" s="337" t="n">
        <v>4435.2</v>
      </c>
      <c r="S53" s="337" t="n">
        <v>9000</v>
      </c>
      <c r="T53" s="337" t="n">
        <v>4435.2</v>
      </c>
      <c r="U53" s="337"/>
      <c r="V53" s="306" t="n">
        <f aca="false">S53/P53*100</f>
        <v>100</v>
      </c>
      <c r="W53" s="337" t="n">
        <v>9000</v>
      </c>
      <c r="X53" s="337" t="n">
        <v>16700</v>
      </c>
      <c r="Y53" s="337" t="n">
        <v>22500</v>
      </c>
      <c r="Z53" s="337" t="n">
        <v>22500</v>
      </c>
      <c r="AA53" s="337" t="n">
        <v>23000</v>
      </c>
      <c r="AB53" s="337" t="n">
        <v>5554.32</v>
      </c>
      <c r="AC53" s="337" t="n">
        <v>23000</v>
      </c>
      <c r="AD53" s="337" t="n">
        <v>8000</v>
      </c>
      <c r="AE53" s="337"/>
      <c r="AF53" s="337"/>
      <c r="AG53" s="340" t="n">
        <f aca="false">SUM(AD53+AE53-AF53)</f>
        <v>8000</v>
      </c>
      <c r="AH53" s="337" t="n">
        <v>4262.32</v>
      </c>
      <c r="AI53" s="337" t="n">
        <v>8000</v>
      </c>
      <c r="AJ53" s="338" t="n">
        <v>1418.12</v>
      </c>
      <c r="AK53" s="337" t="n">
        <v>20000</v>
      </c>
      <c r="AL53" s="337"/>
      <c r="AM53" s="337"/>
      <c r="AN53" s="338" t="n">
        <f aca="false">SUM(AK53+AL53-AM53)</f>
        <v>20000</v>
      </c>
      <c r="AO53" s="306" t="n">
        <f aca="false">SUM(AN53/$AN$2)</f>
        <v>2654.45616829252</v>
      </c>
      <c r="AP53" s="338" t="n">
        <v>20000</v>
      </c>
      <c r="AQ53" s="338"/>
      <c r="AR53" s="306" t="n">
        <f aca="false">SUM(AP53/$AN$2)</f>
        <v>2654.45616829252</v>
      </c>
      <c r="AS53" s="306" t="n">
        <v>1391.61</v>
      </c>
      <c r="AT53" s="306" t="n">
        <v>1391.61</v>
      </c>
      <c r="AU53" s="306"/>
      <c r="AV53" s="306"/>
      <c r="AW53" s="306" t="n">
        <f aca="false">SUM(AR53+AU53-AV53)</f>
        <v>2654.45616829252</v>
      </c>
      <c r="AX53" s="338" t="n">
        <v>2654.46</v>
      </c>
      <c r="AY53" s="338"/>
      <c r="AZ53" s="338"/>
      <c r="BA53" s="338"/>
      <c r="BB53" s="338"/>
      <c r="BC53" s="338"/>
      <c r="BD53" s="338" t="n">
        <f aca="false">SUM(AX53+AY53+AZ53+BA53+BB53+BC53)</f>
        <v>2654.46</v>
      </c>
      <c r="BE53" s="338" t="n">
        <f aca="false">SUM(AW53-BD53)</f>
        <v>-0.00383170747909389</v>
      </c>
      <c r="BF53" s="338" t="n">
        <f aca="false">SUM(BE53-AW53)</f>
        <v>-2654.46</v>
      </c>
      <c r="BG53" s="338" t="n">
        <v>1667.18</v>
      </c>
      <c r="BH53" s="338" t="n">
        <v>2500</v>
      </c>
      <c r="BI53" s="338" t="n">
        <v>1068.21</v>
      </c>
      <c r="BJ53" s="338"/>
      <c r="BK53" s="338"/>
      <c r="BL53" s="338" t="n">
        <v>2000</v>
      </c>
      <c r="BM53" s="338" t="n">
        <v>2000</v>
      </c>
      <c r="BN53" s="338" t="n">
        <v>979.3</v>
      </c>
      <c r="BO53" s="338"/>
      <c r="BP53" s="338"/>
      <c r="BQ53" s="364"/>
      <c r="BR53" s="364"/>
      <c r="BS53" s="364"/>
      <c r="BT53" s="307" t="n">
        <f aca="false">SUM(BN53/BM53*100)</f>
        <v>48.965</v>
      </c>
    </row>
    <row r="54" customFormat="false" ht="12.75" hidden="true" customHeight="false" outlineLevel="0" collapsed="false">
      <c r="A54" s="333"/>
      <c r="B54" s="334"/>
      <c r="C54" s="334"/>
      <c r="D54" s="334"/>
      <c r="E54" s="334"/>
      <c r="F54" s="334"/>
      <c r="G54" s="334"/>
      <c r="H54" s="334"/>
      <c r="I54" s="335" t="n">
        <v>32121</v>
      </c>
      <c r="J54" s="336" t="s">
        <v>576</v>
      </c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06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40"/>
      <c r="AH54" s="337"/>
      <c r="AI54" s="337"/>
      <c r="AJ54" s="338"/>
      <c r="AK54" s="337"/>
      <c r="AL54" s="337"/>
      <c r="AM54" s="337"/>
      <c r="AN54" s="338"/>
      <c r="AO54" s="306" t="n">
        <f aca="false">SUM(AN54/$AN$2)</f>
        <v>0</v>
      </c>
      <c r="AP54" s="338" t="n">
        <v>3000</v>
      </c>
      <c r="AQ54" s="338"/>
      <c r="AR54" s="306" t="n">
        <f aca="false">SUM(AP54/$AN$2)</f>
        <v>398.168425243878</v>
      </c>
      <c r="AS54" s="306" t="n">
        <v>0</v>
      </c>
      <c r="AT54" s="306"/>
      <c r="AU54" s="306"/>
      <c r="AV54" s="306" t="n">
        <v>398.17</v>
      </c>
      <c r="AW54" s="306" t="n">
        <f aca="false">SUM(AR54+AU54-AV54)</f>
        <v>-0.00157475612189728</v>
      </c>
      <c r="AX54" s="338"/>
      <c r="AY54" s="338"/>
      <c r="AZ54" s="338"/>
      <c r="BA54" s="338"/>
      <c r="BB54" s="338"/>
      <c r="BC54" s="338"/>
      <c r="BD54" s="338" t="n">
        <f aca="false">SUM(AX54+AY54+AZ54+BA54+BB54+BC54)</f>
        <v>0</v>
      </c>
      <c r="BE54" s="338" t="n">
        <f aca="false">SUM(AW54-BD54)</f>
        <v>-0.00157475612189728</v>
      </c>
      <c r="BF54" s="338" t="n">
        <f aca="false">SUM(BE54-AW54)</f>
        <v>0</v>
      </c>
      <c r="BG54" s="338"/>
      <c r="BH54" s="338" t="n">
        <v>250</v>
      </c>
      <c r="BI54" s="338" t="n">
        <v>80</v>
      </c>
      <c r="BJ54" s="338"/>
      <c r="BK54" s="338"/>
      <c r="BL54" s="338" t="n">
        <v>250</v>
      </c>
      <c r="BM54" s="338" t="n">
        <v>250</v>
      </c>
      <c r="BN54" s="338" t="n">
        <v>120</v>
      </c>
      <c r="BO54" s="338"/>
      <c r="BP54" s="338"/>
      <c r="BQ54" s="364"/>
      <c r="BR54" s="364"/>
      <c r="BS54" s="364"/>
      <c r="BT54" s="307" t="n">
        <f aca="false">SUM(BN54/BM54*100)</f>
        <v>48</v>
      </c>
    </row>
    <row r="55" customFormat="false" ht="12.75" hidden="true" customHeight="false" outlineLevel="0" collapsed="false">
      <c r="A55" s="333"/>
      <c r="B55" s="334"/>
      <c r="C55" s="334"/>
      <c r="D55" s="334"/>
      <c r="E55" s="334"/>
      <c r="F55" s="334"/>
      <c r="G55" s="334"/>
      <c r="H55" s="334"/>
      <c r="I55" s="335" t="n">
        <v>32131</v>
      </c>
      <c r="J55" s="336" t="s">
        <v>265</v>
      </c>
      <c r="K55" s="337" t="n">
        <v>1670</v>
      </c>
      <c r="L55" s="337" t="n">
        <v>3000</v>
      </c>
      <c r="M55" s="337" t="n">
        <v>3000</v>
      </c>
      <c r="N55" s="337" t="n">
        <v>1000</v>
      </c>
      <c r="O55" s="337" t="n">
        <v>1000</v>
      </c>
      <c r="P55" s="337" t="n">
        <v>1000</v>
      </c>
      <c r="Q55" s="337" t="n">
        <v>1000</v>
      </c>
      <c r="R55" s="337"/>
      <c r="S55" s="337" t="n">
        <v>1000</v>
      </c>
      <c r="T55" s="337"/>
      <c r="U55" s="337"/>
      <c r="V55" s="306" t="n">
        <f aca="false">S55/P55*100</f>
        <v>100</v>
      </c>
      <c r="W55" s="337" t="n">
        <v>1000</v>
      </c>
      <c r="X55" s="337" t="n">
        <v>9300</v>
      </c>
      <c r="Y55" s="337" t="n">
        <v>10000</v>
      </c>
      <c r="Z55" s="337" t="n">
        <v>10000</v>
      </c>
      <c r="AA55" s="337" t="n">
        <v>10000</v>
      </c>
      <c r="AB55" s="337" t="n">
        <v>1725</v>
      </c>
      <c r="AC55" s="337" t="n">
        <v>10000</v>
      </c>
      <c r="AD55" s="337" t="n">
        <v>2500</v>
      </c>
      <c r="AE55" s="337"/>
      <c r="AF55" s="337"/>
      <c r="AG55" s="340" t="n">
        <f aca="false">SUM(AD55+AE55-AF55)</f>
        <v>2500</v>
      </c>
      <c r="AH55" s="337" t="n">
        <v>3650</v>
      </c>
      <c r="AI55" s="337" t="n">
        <v>5000</v>
      </c>
      <c r="AJ55" s="338" t="n">
        <v>1950</v>
      </c>
      <c r="AK55" s="337" t="n">
        <v>5000</v>
      </c>
      <c r="AL55" s="337"/>
      <c r="AM55" s="337"/>
      <c r="AN55" s="338" t="n">
        <f aca="false">SUM(AK55+AL55-AM55)</f>
        <v>5000</v>
      </c>
      <c r="AO55" s="306" t="n">
        <f aca="false">SUM(AN55/$AN$2)</f>
        <v>663.61404207313</v>
      </c>
      <c r="AP55" s="338" t="n">
        <v>5000</v>
      </c>
      <c r="AQ55" s="338"/>
      <c r="AR55" s="306" t="n">
        <f aca="false">SUM(AP55/$AN$2)</f>
        <v>663.61404207313</v>
      </c>
      <c r="AS55" s="306" t="n">
        <v>26.54</v>
      </c>
      <c r="AT55" s="306" t="n">
        <v>26.54</v>
      </c>
      <c r="AU55" s="306"/>
      <c r="AV55" s="306"/>
      <c r="AW55" s="306" t="n">
        <f aca="false">SUM(AR55+AU55-AV55)</f>
        <v>663.61404207313</v>
      </c>
      <c r="AX55" s="338" t="n">
        <v>663.61</v>
      </c>
      <c r="AY55" s="338"/>
      <c r="AZ55" s="338"/>
      <c r="BA55" s="338"/>
      <c r="BB55" s="338"/>
      <c r="BC55" s="338"/>
      <c r="BD55" s="338" t="n">
        <f aca="false">SUM(AX55+AY55+AZ55+BA55+BB55+BC55)</f>
        <v>663.61</v>
      </c>
      <c r="BE55" s="338" t="n">
        <f aca="false">SUM(AW55-BD55)</f>
        <v>0.00404207313022198</v>
      </c>
      <c r="BF55" s="338" t="n">
        <f aca="false">SUM(BE55-AW55)</f>
        <v>-663.61</v>
      </c>
      <c r="BG55" s="338" t="n">
        <v>26.54</v>
      </c>
      <c r="BH55" s="338" t="n">
        <v>500</v>
      </c>
      <c r="BI55" s="338" t="n">
        <v>289.04</v>
      </c>
      <c r="BJ55" s="338"/>
      <c r="BK55" s="338"/>
      <c r="BL55" s="338" t="n">
        <v>500</v>
      </c>
      <c r="BM55" s="338" t="n">
        <v>500</v>
      </c>
      <c r="BN55" s="338" t="n">
        <v>1260</v>
      </c>
      <c r="BO55" s="338"/>
      <c r="BP55" s="338"/>
      <c r="BQ55" s="364"/>
      <c r="BR55" s="364"/>
      <c r="BS55" s="364"/>
      <c r="BT55" s="307" t="n">
        <f aca="false">SUM(BN55/BM55*100)</f>
        <v>252</v>
      </c>
    </row>
    <row r="56" customFormat="false" ht="12.75" hidden="true" customHeight="false" outlineLevel="0" collapsed="false">
      <c r="A56" s="333"/>
      <c r="B56" s="334"/>
      <c r="C56" s="334"/>
      <c r="D56" s="334"/>
      <c r="E56" s="334"/>
      <c r="F56" s="334"/>
      <c r="G56" s="334"/>
      <c r="H56" s="334"/>
      <c r="I56" s="335" t="n">
        <v>322</v>
      </c>
      <c r="J56" s="336" t="s">
        <v>269</v>
      </c>
      <c r="K56" s="337" t="n">
        <f aca="false">SUM(K57:K65)</f>
        <v>218445.44</v>
      </c>
      <c r="L56" s="337" t="n">
        <f aca="false">SUM(L57:L65)</f>
        <v>184000</v>
      </c>
      <c r="M56" s="337" t="n">
        <f aca="false">SUM(M57:M65)</f>
        <v>184000</v>
      </c>
      <c r="N56" s="337" t="n">
        <f aca="false">SUM(N57:N65)</f>
        <v>146000</v>
      </c>
      <c r="O56" s="337" t="n">
        <f aca="false">SUM(O57:O65)</f>
        <v>146000</v>
      </c>
      <c r="P56" s="337" t="n">
        <f aca="false">SUM(P57:P65)</f>
        <v>127000</v>
      </c>
      <c r="Q56" s="337" t="n">
        <f aca="false">SUM(Q57:Q65)</f>
        <v>127000</v>
      </c>
      <c r="R56" s="337" t="n">
        <f aca="false">SUM(R57:R65)</f>
        <v>62539.5</v>
      </c>
      <c r="S56" s="337" t="n">
        <f aca="false">SUM(S57:S65)</f>
        <v>129000</v>
      </c>
      <c r="T56" s="337" t="n">
        <f aca="false">SUM(T57:T65)</f>
        <v>58913.15</v>
      </c>
      <c r="U56" s="337" t="n">
        <f aca="false">SUM(U57:U65)</f>
        <v>0</v>
      </c>
      <c r="V56" s="337" t="n">
        <f aca="false">SUM(V57:V65)</f>
        <v>888.888888888889</v>
      </c>
      <c r="W56" s="337" t="n">
        <f aca="false">SUM(W57:W65)</f>
        <v>132000</v>
      </c>
      <c r="X56" s="337" t="n">
        <f aca="false">SUM(X57:X65)</f>
        <v>148000</v>
      </c>
      <c r="Y56" s="337" t="n">
        <f aca="false">SUM(Y57:Y65)</f>
        <v>167000</v>
      </c>
      <c r="Z56" s="337" t="n">
        <f aca="false">SUM(Z57:Z65)</f>
        <v>156000</v>
      </c>
      <c r="AA56" s="337" t="n">
        <f aca="false">SUM(AA57:AA65)</f>
        <v>177000</v>
      </c>
      <c r="AB56" s="337" t="n">
        <f aca="false">SUM(AB57:AB65)</f>
        <v>44702.85</v>
      </c>
      <c r="AC56" s="337" t="n">
        <f aca="false">SUM(AC57:AC66)</f>
        <v>177000</v>
      </c>
      <c r="AD56" s="337" t="n">
        <f aca="false">SUM(AD57:AD66)</f>
        <v>220000</v>
      </c>
      <c r="AE56" s="337" t="n">
        <f aca="false">SUM(AE57:AE66)</f>
        <v>0</v>
      </c>
      <c r="AF56" s="337" t="n">
        <f aca="false">SUM(AF57:AF66)</f>
        <v>0</v>
      </c>
      <c r="AG56" s="337" t="n">
        <f aca="false">SUM(AG57:AG66)</f>
        <v>220000</v>
      </c>
      <c r="AH56" s="337" t="n">
        <f aca="false">SUM(AH57:AH66)</f>
        <v>106467.7</v>
      </c>
      <c r="AI56" s="337" t="n">
        <f aca="false">SUM(AI57:AI66)</f>
        <v>207000</v>
      </c>
      <c r="AJ56" s="337" t="n">
        <f aca="false">SUM(AJ57:AJ66)</f>
        <v>69059.75</v>
      </c>
      <c r="AK56" s="337" t="n">
        <f aca="false">SUM(AK57:AK66)</f>
        <v>203000</v>
      </c>
      <c r="AL56" s="337" t="n">
        <f aca="false">SUM(AL57:AL66)</f>
        <v>40000</v>
      </c>
      <c r="AM56" s="337" t="n">
        <f aca="false">SUM(AM57:AM66)</f>
        <v>0</v>
      </c>
      <c r="AN56" s="337" t="n">
        <f aca="false">SUM(AN57:AN67)</f>
        <v>243000</v>
      </c>
      <c r="AO56" s="306" t="n">
        <f aca="false">SUM(AN56/$AN$2)</f>
        <v>32251.6424447541</v>
      </c>
      <c r="AP56" s="337" t="n">
        <f aca="false">SUM(AP57:AP67)</f>
        <v>238000</v>
      </c>
      <c r="AQ56" s="337"/>
      <c r="AR56" s="306" t="n">
        <f aca="false">SUM(AP56/$AN$2)</f>
        <v>31588.028402681</v>
      </c>
      <c r="AS56" s="306"/>
      <c r="AT56" s="306" t="n">
        <f aca="false">SUM(AT57:AT67)</f>
        <v>13490.97</v>
      </c>
      <c r="AU56" s="306" t="n">
        <f aca="false">SUM(AU57:AU67)</f>
        <v>2000</v>
      </c>
      <c r="AV56" s="306" t="n">
        <f aca="false">SUM(AV57:AV67)</f>
        <v>0</v>
      </c>
      <c r="AW56" s="306" t="n">
        <f aca="false">SUM(AR56+AU56-AV56)</f>
        <v>33588.028402681</v>
      </c>
      <c r="AX56" s="338"/>
      <c r="AY56" s="338"/>
      <c r="AZ56" s="338"/>
      <c r="BA56" s="338"/>
      <c r="BB56" s="338"/>
      <c r="BC56" s="338"/>
      <c r="BD56" s="338" t="n">
        <f aca="false">SUM(AX56+AY56+AZ56+BA56+BB56+BC56)</f>
        <v>0</v>
      </c>
      <c r="BE56" s="338" t="n">
        <f aca="false">SUM(AW56-BD56)</f>
        <v>33588.028402681</v>
      </c>
      <c r="BF56" s="338" t="n">
        <f aca="false">SUM(BE56-AW56)</f>
        <v>0</v>
      </c>
      <c r="BG56" s="338" t="n">
        <f aca="false">SUM(BG57:BG67)</f>
        <v>18859.92</v>
      </c>
      <c r="BH56" s="338" t="n">
        <f aca="false">SUM(BH57:BH67)</f>
        <v>34000</v>
      </c>
      <c r="BI56" s="338" t="n">
        <f aca="false">SUM(BI57:BI67)</f>
        <v>13106</v>
      </c>
      <c r="BJ56" s="338" t="n">
        <f aca="false">SUM(BJ57:BJ67)</f>
        <v>0</v>
      </c>
      <c r="BK56" s="338" t="n">
        <f aca="false">SUM(BK57:BK67)</f>
        <v>0</v>
      </c>
      <c r="BL56" s="338" t="n">
        <f aca="false">SUM(BL57:BL67)</f>
        <v>31700</v>
      </c>
      <c r="BM56" s="338" t="n">
        <f aca="false">SUM(BM57:BM67)</f>
        <v>31700</v>
      </c>
      <c r="BN56" s="338" t="n">
        <f aca="false">SUM(BN57:BN67)</f>
        <v>7193.32</v>
      </c>
      <c r="BO56" s="338"/>
      <c r="BP56" s="338"/>
      <c r="BQ56" s="364"/>
      <c r="BR56" s="364"/>
      <c r="BS56" s="364"/>
      <c r="BT56" s="307" t="n">
        <f aca="false">SUM(BN56/BM56*100)</f>
        <v>22.6918611987382</v>
      </c>
    </row>
    <row r="57" customFormat="false" ht="12.75" hidden="true" customHeight="false" outlineLevel="0" collapsed="false">
      <c r="A57" s="333"/>
      <c r="B57" s="334"/>
      <c r="C57" s="334"/>
      <c r="D57" s="334"/>
      <c r="E57" s="334"/>
      <c r="F57" s="334"/>
      <c r="G57" s="334"/>
      <c r="H57" s="334"/>
      <c r="I57" s="335" t="n">
        <v>32211</v>
      </c>
      <c r="J57" s="336" t="s">
        <v>577</v>
      </c>
      <c r="K57" s="337" t="n">
        <v>24260.17</v>
      </c>
      <c r="L57" s="337" t="n">
        <v>10000</v>
      </c>
      <c r="M57" s="337" t="n">
        <v>10000</v>
      </c>
      <c r="N57" s="337" t="n">
        <v>8000</v>
      </c>
      <c r="O57" s="337" t="n">
        <v>8000</v>
      </c>
      <c r="P57" s="337" t="n">
        <v>10000</v>
      </c>
      <c r="Q57" s="337" t="n">
        <v>10000</v>
      </c>
      <c r="R57" s="337" t="n">
        <v>1159.38</v>
      </c>
      <c r="S57" s="337" t="n">
        <v>10000</v>
      </c>
      <c r="T57" s="337" t="n">
        <v>4564.53</v>
      </c>
      <c r="U57" s="337"/>
      <c r="V57" s="306" t="n">
        <f aca="false">S57/P57*100</f>
        <v>100</v>
      </c>
      <c r="W57" s="337" t="n">
        <v>10000</v>
      </c>
      <c r="X57" s="337" t="n">
        <v>10000</v>
      </c>
      <c r="Y57" s="337" t="n">
        <v>10000</v>
      </c>
      <c r="Z57" s="337" t="n">
        <v>6000</v>
      </c>
      <c r="AA57" s="337" t="n">
        <v>10000</v>
      </c>
      <c r="AB57" s="337" t="n">
        <v>1858.13</v>
      </c>
      <c r="AC57" s="337" t="n">
        <v>10000</v>
      </c>
      <c r="AD57" s="337" t="n">
        <v>15000</v>
      </c>
      <c r="AE57" s="337"/>
      <c r="AF57" s="337"/>
      <c r="AG57" s="340" t="n">
        <f aca="false">SUM(AD57+AE57-AF57)</f>
        <v>15000</v>
      </c>
      <c r="AH57" s="337" t="n">
        <v>10410.75</v>
      </c>
      <c r="AI57" s="337" t="n">
        <v>15000</v>
      </c>
      <c r="AJ57" s="338" t="n">
        <v>2804.81</v>
      </c>
      <c r="AK57" s="337" t="n">
        <v>10000</v>
      </c>
      <c r="AL57" s="337"/>
      <c r="AM57" s="337"/>
      <c r="AN57" s="338" t="n">
        <f aca="false">SUM(AK57+AL57-AM57)</f>
        <v>10000</v>
      </c>
      <c r="AO57" s="306" t="n">
        <f aca="false">SUM(AN57/$AN$2)</f>
        <v>1327.22808414626</v>
      </c>
      <c r="AP57" s="338" t="n">
        <v>10000</v>
      </c>
      <c r="AQ57" s="338"/>
      <c r="AR57" s="306" t="n">
        <f aca="false">SUM(AP57/$AN$2)</f>
        <v>1327.22808414626</v>
      </c>
      <c r="AS57" s="306" t="n">
        <v>950.92</v>
      </c>
      <c r="AT57" s="306" t="n">
        <v>950.92</v>
      </c>
      <c r="AU57" s="306"/>
      <c r="AV57" s="306"/>
      <c r="AW57" s="306" t="n">
        <f aca="false">SUM(AR57+AU57-AV57)</f>
        <v>1327.22808414626</v>
      </c>
      <c r="AX57" s="338" t="n">
        <v>1327.23</v>
      </c>
      <c r="AY57" s="338"/>
      <c r="AZ57" s="338"/>
      <c r="BA57" s="338"/>
      <c r="BB57" s="338"/>
      <c r="BC57" s="338"/>
      <c r="BD57" s="338" t="n">
        <f aca="false">SUM(AX57+AY57+AZ57+BA57+BB57+BC57)</f>
        <v>1327.23</v>
      </c>
      <c r="BE57" s="338" t="n">
        <f aca="false">SUM(AW57-BD57)</f>
        <v>-0.00191585373954695</v>
      </c>
      <c r="BF57" s="338" t="n">
        <f aca="false">SUM(BE57-AW57)</f>
        <v>-1327.23</v>
      </c>
      <c r="BG57" s="338" t="n">
        <v>1107.97</v>
      </c>
      <c r="BH57" s="338" t="n">
        <v>1400</v>
      </c>
      <c r="BI57" s="338" t="n">
        <v>759.93</v>
      </c>
      <c r="BJ57" s="338"/>
      <c r="BK57" s="338"/>
      <c r="BL57" s="338" t="n">
        <v>300</v>
      </c>
      <c r="BM57" s="338" t="n">
        <v>300</v>
      </c>
      <c r="BN57" s="338" t="n">
        <v>366.06</v>
      </c>
      <c r="BO57" s="338"/>
      <c r="BP57" s="338"/>
      <c r="BQ57" s="364"/>
      <c r="BR57" s="364"/>
      <c r="BS57" s="364"/>
      <c r="BT57" s="307" t="n">
        <f aca="false">SUM(BN57/BM57*100)</f>
        <v>122.02</v>
      </c>
    </row>
    <row r="58" customFormat="false" ht="12.75" hidden="true" customHeight="false" outlineLevel="0" collapsed="false">
      <c r="A58" s="333"/>
      <c r="B58" s="334"/>
      <c r="C58" s="334"/>
      <c r="D58" s="334"/>
      <c r="E58" s="334"/>
      <c r="F58" s="334"/>
      <c r="G58" s="334"/>
      <c r="H58" s="334"/>
      <c r="I58" s="335" t="n">
        <v>32211</v>
      </c>
      <c r="J58" s="336" t="s">
        <v>578</v>
      </c>
      <c r="K58" s="337" t="n">
        <v>5842.59</v>
      </c>
      <c r="L58" s="337" t="n">
        <v>3000</v>
      </c>
      <c r="M58" s="337" t="n">
        <v>3000</v>
      </c>
      <c r="N58" s="337" t="n">
        <v>4000</v>
      </c>
      <c r="O58" s="337" t="n">
        <v>4000</v>
      </c>
      <c r="P58" s="337" t="n">
        <v>3000</v>
      </c>
      <c r="Q58" s="337" t="n">
        <v>3000</v>
      </c>
      <c r="R58" s="337" t="n">
        <v>3187.5</v>
      </c>
      <c r="S58" s="337" t="n">
        <v>5000</v>
      </c>
      <c r="T58" s="337" t="n">
        <v>2296.29</v>
      </c>
      <c r="U58" s="337"/>
      <c r="V58" s="306" t="n">
        <f aca="false">S58/P58*100</f>
        <v>166.666666666667</v>
      </c>
      <c r="W58" s="337" t="n">
        <v>5000</v>
      </c>
      <c r="X58" s="337" t="n">
        <v>5000</v>
      </c>
      <c r="Y58" s="337" t="n">
        <v>5000</v>
      </c>
      <c r="Z58" s="337" t="n">
        <v>5000</v>
      </c>
      <c r="AA58" s="337" t="n">
        <v>5000</v>
      </c>
      <c r="AB58" s="337" t="n">
        <v>998.3</v>
      </c>
      <c r="AC58" s="337" t="n">
        <v>5000</v>
      </c>
      <c r="AD58" s="337" t="n">
        <v>15000</v>
      </c>
      <c r="AE58" s="337"/>
      <c r="AF58" s="337"/>
      <c r="AG58" s="340" t="n">
        <f aca="false">SUM(AD58+AE58-AF58)</f>
        <v>15000</v>
      </c>
      <c r="AH58" s="337" t="n">
        <v>2116.92</v>
      </c>
      <c r="AI58" s="337" t="n">
        <v>10000</v>
      </c>
      <c r="AJ58" s="338" t="n">
        <v>215.4</v>
      </c>
      <c r="AK58" s="337" t="n">
        <v>5000</v>
      </c>
      <c r="AL58" s="337"/>
      <c r="AM58" s="337"/>
      <c r="AN58" s="338" t="n">
        <f aca="false">SUM(AK58+AL58-AM58)</f>
        <v>5000</v>
      </c>
      <c r="AO58" s="306" t="n">
        <f aca="false">SUM(AN58/$AN$2)</f>
        <v>663.61404207313</v>
      </c>
      <c r="AP58" s="338" t="n">
        <v>15000</v>
      </c>
      <c r="AQ58" s="338"/>
      <c r="AR58" s="306" t="n">
        <f aca="false">SUM(AP58/$AN$2)</f>
        <v>1990.84212621939</v>
      </c>
      <c r="AS58" s="306" t="n">
        <v>965.88</v>
      </c>
      <c r="AT58" s="306" t="n">
        <v>965.88</v>
      </c>
      <c r="AU58" s="306"/>
      <c r="AV58" s="306"/>
      <c r="AW58" s="306" t="n">
        <f aca="false">SUM(AR58+AU58-AV58)</f>
        <v>1990.84212621939</v>
      </c>
      <c r="AX58" s="338"/>
      <c r="AY58" s="338"/>
      <c r="AZ58" s="338" t="n">
        <v>1990.84</v>
      </c>
      <c r="BA58" s="338"/>
      <c r="BB58" s="338"/>
      <c r="BC58" s="338"/>
      <c r="BD58" s="338" t="n">
        <f aca="false">SUM(AX58+AY58+AZ58+BA58+BB58+BC58)</f>
        <v>1990.84</v>
      </c>
      <c r="BE58" s="338" t="n">
        <f aca="false">SUM(AW58-BD58)</f>
        <v>0.00212621939067503</v>
      </c>
      <c r="BF58" s="338" t="n">
        <f aca="false">SUM(BE58-AW58)</f>
        <v>-1990.84</v>
      </c>
      <c r="BG58" s="338" t="n">
        <v>2034.19</v>
      </c>
      <c r="BH58" s="338" t="n">
        <v>2200</v>
      </c>
      <c r="BI58" s="338" t="n">
        <v>249.45</v>
      </c>
      <c r="BJ58" s="338"/>
      <c r="BK58" s="338"/>
      <c r="BL58" s="338" t="n">
        <v>1000</v>
      </c>
      <c r="BM58" s="338" t="n">
        <v>1000</v>
      </c>
      <c r="BN58" s="338" t="n">
        <v>109.33</v>
      </c>
      <c r="BO58" s="338"/>
      <c r="BP58" s="338"/>
      <c r="BQ58" s="364"/>
      <c r="BR58" s="364"/>
      <c r="BS58" s="364"/>
      <c r="BT58" s="307" t="n">
        <f aca="false">SUM(BN58/BM58*100)</f>
        <v>10.933</v>
      </c>
    </row>
    <row r="59" customFormat="false" ht="12.75" hidden="true" customHeight="false" outlineLevel="0" collapsed="false">
      <c r="A59" s="333"/>
      <c r="B59" s="334"/>
      <c r="C59" s="334"/>
      <c r="D59" s="334"/>
      <c r="E59" s="334"/>
      <c r="F59" s="334"/>
      <c r="G59" s="334"/>
      <c r="H59" s="334"/>
      <c r="I59" s="335" t="n">
        <v>32212</v>
      </c>
      <c r="J59" s="336" t="s">
        <v>579</v>
      </c>
      <c r="K59" s="337" t="n">
        <v>4710.17</v>
      </c>
      <c r="L59" s="337" t="n">
        <v>1000</v>
      </c>
      <c r="M59" s="337" t="n">
        <v>1000</v>
      </c>
      <c r="N59" s="337" t="n">
        <v>8000</v>
      </c>
      <c r="O59" s="337" t="n">
        <v>8000</v>
      </c>
      <c r="P59" s="337" t="n">
        <v>8000</v>
      </c>
      <c r="Q59" s="337" t="n">
        <v>8000</v>
      </c>
      <c r="R59" s="337" t="n">
        <v>7900</v>
      </c>
      <c r="S59" s="337" t="n">
        <v>8000</v>
      </c>
      <c r="T59" s="337" t="n">
        <v>6972.5</v>
      </c>
      <c r="U59" s="337"/>
      <c r="V59" s="306" t="n">
        <f aca="false">S59/P59*100</f>
        <v>100</v>
      </c>
      <c r="W59" s="337" t="n">
        <v>8000</v>
      </c>
      <c r="X59" s="337" t="n">
        <v>13000</v>
      </c>
      <c r="Y59" s="337" t="n">
        <v>13000</v>
      </c>
      <c r="Z59" s="337" t="n">
        <v>13000</v>
      </c>
      <c r="AA59" s="337" t="n">
        <v>15000</v>
      </c>
      <c r="AB59" s="337" t="n">
        <v>7278</v>
      </c>
      <c r="AC59" s="337" t="n">
        <v>15000</v>
      </c>
      <c r="AD59" s="337" t="n">
        <v>8000</v>
      </c>
      <c r="AE59" s="337"/>
      <c r="AF59" s="337"/>
      <c r="AG59" s="340" t="n">
        <f aca="false">SUM(AD59+AE59-AF59)</f>
        <v>8000</v>
      </c>
      <c r="AH59" s="337" t="n">
        <v>5200</v>
      </c>
      <c r="AI59" s="337" t="n">
        <v>8000</v>
      </c>
      <c r="AJ59" s="338" t="n">
        <v>0</v>
      </c>
      <c r="AK59" s="337" t="n">
        <v>5000</v>
      </c>
      <c r="AL59" s="337"/>
      <c r="AM59" s="337"/>
      <c r="AN59" s="338" t="n">
        <f aca="false">SUM(AK59+AL59-AM59)</f>
        <v>5000</v>
      </c>
      <c r="AO59" s="306" t="n">
        <f aca="false">SUM(AN59/$AN$2)</f>
        <v>663.61404207313</v>
      </c>
      <c r="AP59" s="338" t="n">
        <v>3000</v>
      </c>
      <c r="AQ59" s="338"/>
      <c r="AR59" s="306" t="n">
        <f aca="false">SUM(AP59/$AN$2)</f>
        <v>398.168425243878</v>
      </c>
      <c r="AS59" s="306"/>
      <c r="AT59" s="306"/>
      <c r="AU59" s="306"/>
      <c r="AV59" s="306"/>
      <c r="AW59" s="306" t="n">
        <f aca="false">SUM(AR59+AU59-AV59)</f>
        <v>398.168425243878</v>
      </c>
      <c r="AX59" s="338" t="n">
        <v>398.17</v>
      </c>
      <c r="AY59" s="338"/>
      <c r="AZ59" s="338"/>
      <c r="BA59" s="338"/>
      <c r="BB59" s="338"/>
      <c r="BC59" s="338"/>
      <c r="BD59" s="338" t="n">
        <f aca="false">SUM(AX59+AY59+AZ59+BA59+BB59+BC59)</f>
        <v>398.17</v>
      </c>
      <c r="BE59" s="338" t="n">
        <f aca="false">SUM(AW59-BD59)</f>
        <v>-0.00157475612189728</v>
      </c>
      <c r="BF59" s="338" t="n">
        <f aca="false">SUM(BE59-AW59)</f>
        <v>-398.17</v>
      </c>
      <c r="BG59" s="338"/>
      <c r="BH59" s="338" t="n">
        <v>200</v>
      </c>
      <c r="BI59" s="338"/>
      <c r="BJ59" s="338"/>
      <c r="BK59" s="338"/>
      <c r="BL59" s="338" t="n">
        <v>200</v>
      </c>
      <c r="BM59" s="338" t="n">
        <v>200</v>
      </c>
      <c r="BN59" s="338" t="n">
        <v>7.76</v>
      </c>
      <c r="BO59" s="338"/>
      <c r="BP59" s="338"/>
      <c r="BQ59" s="364"/>
      <c r="BR59" s="364"/>
      <c r="BS59" s="364"/>
      <c r="BT59" s="307" t="n">
        <f aca="false">SUM(BN59/BM59*100)</f>
        <v>3.88</v>
      </c>
    </row>
    <row r="60" customFormat="false" ht="12.75" hidden="true" customHeight="false" outlineLevel="0" collapsed="false">
      <c r="A60" s="333"/>
      <c r="B60" s="334"/>
      <c r="C60" s="334"/>
      <c r="D60" s="334"/>
      <c r="E60" s="334"/>
      <c r="F60" s="334"/>
      <c r="G60" s="334"/>
      <c r="H60" s="334"/>
      <c r="I60" s="335" t="n">
        <v>32231</v>
      </c>
      <c r="J60" s="336" t="s">
        <v>580</v>
      </c>
      <c r="K60" s="337" t="n">
        <v>61703.83</v>
      </c>
      <c r="L60" s="337" t="n">
        <v>100000</v>
      </c>
      <c r="M60" s="337" t="n">
        <v>100000</v>
      </c>
      <c r="N60" s="337" t="n">
        <v>80000</v>
      </c>
      <c r="O60" s="337" t="n">
        <v>80000</v>
      </c>
      <c r="P60" s="337" t="n">
        <v>50000</v>
      </c>
      <c r="Q60" s="337" t="n">
        <v>50000</v>
      </c>
      <c r="R60" s="337" t="n">
        <v>22715.36</v>
      </c>
      <c r="S60" s="337" t="n">
        <v>50000</v>
      </c>
      <c r="T60" s="337" t="n">
        <v>26170.2</v>
      </c>
      <c r="U60" s="337"/>
      <c r="V60" s="306" t="n">
        <f aca="false">S60/P60*100</f>
        <v>100</v>
      </c>
      <c r="W60" s="337" t="n">
        <v>55000</v>
      </c>
      <c r="X60" s="337" t="n">
        <v>54000</v>
      </c>
      <c r="Y60" s="337" t="n">
        <v>76000</v>
      </c>
      <c r="Z60" s="337" t="n">
        <v>54000</v>
      </c>
      <c r="AA60" s="337" t="n">
        <v>80000</v>
      </c>
      <c r="AB60" s="337" t="n">
        <v>8087.73</v>
      </c>
      <c r="AC60" s="337" t="n">
        <v>80000</v>
      </c>
      <c r="AD60" s="337" t="n">
        <v>60000</v>
      </c>
      <c r="AE60" s="337"/>
      <c r="AF60" s="337"/>
      <c r="AG60" s="340" t="n">
        <f aca="false">SUM(AD60+AE60-AF60)</f>
        <v>60000</v>
      </c>
      <c r="AH60" s="337" t="n">
        <v>29636.08</v>
      </c>
      <c r="AI60" s="337" t="n">
        <v>60000</v>
      </c>
      <c r="AJ60" s="338" t="n">
        <v>18715.83</v>
      </c>
      <c r="AK60" s="337" t="n">
        <v>60000</v>
      </c>
      <c r="AL60" s="337" t="n">
        <v>40000</v>
      </c>
      <c r="AM60" s="337"/>
      <c r="AN60" s="338" t="n">
        <f aca="false">SUM(AK60+AL60-AM60)</f>
        <v>100000</v>
      </c>
      <c r="AO60" s="306" t="n">
        <f aca="false">SUM(AN60/$AN$2)</f>
        <v>13272.2808414626</v>
      </c>
      <c r="AP60" s="338" t="n">
        <v>100000</v>
      </c>
      <c r="AQ60" s="338"/>
      <c r="AR60" s="306" t="n">
        <f aca="false">SUM(AP60/$AN$2)</f>
        <v>13272.2808414626</v>
      </c>
      <c r="AS60" s="306" t="n">
        <v>9147.18</v>
      </c>
      <c r="AT60" s="306" t="n">
        <v>9147.18</v>
      </c>
      <c r="AU60" s="306" t="n">
        <v>2000</v>
      </c>
      <c r="AV60" s="306"/>
      <c r="AW60" s="306" t="n">
        <f aca="false">SUM(AR60+AU60-AV60)</f>
        <v>15272.2808414626</v>
      </c>
      <c r="AX60" s="338"/>
      <c r="AY60" s="338"/>
      <c r="AZ60" s="338" t="n">
        <v>15272.28</v>
      </c>
      <c r="BA60" s="338"/>
      <c r="BB60" s="338"/>
      <c r="BC60" s="338"/>
      <c r="BD60" s="338" t="n">
        <f aca="false">SUM(AX60+AY60+AZ60+BA60+BB60+BC60)</f>
        <v>15272.28</v>
      </c>
      <c r="BE60" s="338" t="n">
        <f aca="false">SUM(AW60-BD60)</f>
        <v>0.000841462604512344</v>
      </c>
      <c r="BF60" s="338" t="n">
        <f aca="false">SUM(BE60-AW60)</f>
        <v>-15272.28</v>
      </c>
      <c r="BG60" s="338" t="n">
        <v>11366.24</v>
      </c>
      <c r="BH60" s="338" t="n">
        <v>16000</v>
      </c>
      <c r="BI60" s="338" t="n">
        <v>4790.42</v>
      </c>
      <c r="BJ60" s="338"/>
      <c r="BK60" s="338"/>
      <c r="BL60" s="338" t="n">
        <v>16000</v>
      </c>
      <c r="BM60" s="338" t="n">
        <v>16000</v>
      </c>
      <c r="BN60" s="338" t="n">
        <v>4123.65</v>
      </c>
      <c r="BO60" s="338"/>
      <c r="BP60" s="338"/>
      <c r="BQ60" s="364"/>
      <c r="BR60" s="364"/>
      <c r="BS60" s="364"/>
      <c r="BT60" s="307" t="n">
        <f aca="false">SUM(BN60/BM60*100)</f>
        <v>25.7728125</v>
      </c>
    </row>
    <row r="61" customFormat="false" ht="12.75" hidden="true" customHeight="false" outlineLevel="0" collapsed="false">
      <c r="A61" s="333"/>
      <c r="B61" s="334"/>
      <c r="C61" s="334"/>
      <c r="D61" s="334"/>
      <c r="E61" s="334"/>
      <c r="F61" s="334"/>
      <c r="G61" s="334"/>
      <c r="H61" s="334"/>
      <c r="I61" s="335" t="n">
        <v>32231</v>
      </c>
      <c r="J61" s="336" t="s">
        <v>581</v>
      </c>
      <c r="K61" s="337" t="n">
        <v>48994.69</v>
      </c>
      <c r="L61" s="337" t="n">
        <v>50000</v>
      </c>
      <c r="M61" s="337" t="n">
        <v>50000</v>
      </c>
      <c r="N61" s="337" t="n">
        <v>20000</v>
      </c>
      <c r="O61" s="337" t="n">
        <v>20000</v>
      </c>
      <c r="P61" s="337" t="n">
        <v>28000</v>
      </c>
      <c r="Q61" s="337" t="n">
        <v>28000</v>
      </c>
      <c r="R61" s="337" t="n">
        <v>17223.27</v>
      </c>
      <c r="S61" s="337" t="n">
        <v>28000</v>
      </c>
      <c r="T61" s="337" t="n">
        <v>9032.83</v>
      </c>
      <c r="U61" s="337"/>
      <c r="V61" s="306" t="n">
        <f aca="false">S61/P61*100</f>
        <v>100</v>
      </c>
      <c r="W61" s="337" t="n">
        <v>28000</v>
      </c>
      <c r="X61" s="337" t="n">
        <v>20000</v>
      </c>
      <c r="Y61" s="337" t="n">
        <v>20000</v>
      </c>
      <c r="Z61" s="337" t="n">
        <v>20000</v>
      </c>
      <c r="AA61" s="337" t="n">
        <v>20000</v>
      </c>
      <c r="AB61" s="337" t="n">
        <v>13090.92</v>
      </c>
      <c r="AC61" s="337" t="n">
        <v>20000</v>
      </c>
      <c r="AD61" s="337" t="n">
        <v>40000</v>
      </c>
      <c r="AE61" s="337"/>
      <c r="AF61" s="337"/>
      <c r="AG61" s="340" t="n">
        <f aca="false">SUM(AD61+AE61-AF61)</f>
        <v>40000</v>
      </c>
      <c r="AH61" s="337" t="n">
        <v>18059.09</v>
      </c>
      <c r="AI61" s="337" t="n">
        <v>40000</v>
      </c>
      <c r="AJ61" s="338" t="n">
        <v>26889.33</v>
      </c>
      <c r="AK61" s="337" t="n">
        <v>50000</v>
      </c>
      <c r="AL61" s="337"/>
      <c r="AM61" s="337"/>
      <c r="AN61" s="338" t="n">
        <f aca="false">SUM(AK61+AL61-AM61)</f>
        <v>50000</v>
      </c>
      <c r="AO61" s="306" t="n">
        <f aca="false">SUM(AN61/$AN$2)</f>
        <v>6636.1404207313</v>
      </c>
      <c r="AP61" s="338" t="n">
        <v>50000</v>
      </c>
      <c r="AQ61" s="338"/>
      <c r="AR61" s="306" t="n">
        <f aca="false">SUM(AP61/$AN$2)</f>
        <v>6636.1404207313</v>
      </c>
      <c r="AS61" s="306" t="n">
        <v>169.66</v>
      </c>
      <c r="AT61" s="306" t="n">
        <v>169.66</v>
      </c>
      <c r="AU61" s="306"/>
      <c r="AV61" s="306"/>
      <c r="AW61" s="306" t="n">
        <f aca="false">SUM(AR61+AU61-AV61)</f>
        <v>6636.1404207313</v>
      </c>
      <c r="AX61" s="338"/>
      <c r="AY61" s="338"/>
      <c r="AZ61" s="338"/>
      <c r="BA61" s="338" t="n">
        <v>6636.14</v>
      </c>
      <c r="BB61" s="338"/>
      <c r="BC61" s="338"/>
      <c r="BD61" s="338" t="n">
        <f aca="false">SUM(AX61+AY61+AZ61+BA61+BB61+BC61)</f>
        <v>6636.14</v>
      </c>
      <c r="BE61" s="338" t="n">
        <f aca="false">SUM(AW61-BD61)</f>
        <v>0.000420731302256172</v>
      </c>
      <c r="BF61" s="338" t="n">
        <f aca="false">SUM(BE61-AW61)</f>
        <v>-6636.14</v>
      </c>
      <c r="BG61" s="338" t="n">
        <v>204.59</v>
      </c>
      <c r="BH61" s="338" t="n">
        <v>6300</v>
      </c>
      <c r="BI61" s="338" t="n">
        <v>3078.45</v>
      </c>
      <c r="BJ61" s="338"/>
      <c r="BK61" s="338"/>
      <c r="BL61" s="338" t="n">
        <v>6300</v>
      </c>
      <c r="BM61" s="338" t="n">
        <v>6300</v>
      </c>
      <c r="BN61" s="338" t="n">
        <v>2393.76</v>
      </c>
      <c r="BO61" s="338"/>
      <c r="BP61" s="338"/>
      <c r="BQ61" s="364"/>
      <c r="BR61" s="364"/>
      <c r="BS61" s="364"/>
      <c r="BT61" s="307" t="n">
        <f aca="false">SUM(BN61/BM61*100)</f>
        <v>37.9961904761905</v>
      </c>
    </row>
    <row r="62" customFormat="false" ht="12.75" hidden="true" customHeight="false" outlineLevel="0" collapsed="false">
      <c r="A62" s="333"/>
      <c r="B62" s="334"/>
      <c r="C62" s="334"/>
      <c r="D62" s="334"/>
      <c r="E62" s="334"/>
      <c r="F62" s="334"/>
      <c r="G62" s="334"/>
      <c r="H62" s="334"/>
      <c r="I62" s="335" t="n">
        <v>32231</v>
      </c>
      <c r="J62" s="336" t="s">
        <v>582</v>
      </c>
      <c r="K62" s="337"/>
      <c r="L62" s="337"/>
      <c r="M62" s="337"/>
      <c r="N62" s="337" t="n">
        <v>14000</v>
      </c>
      <c r="O62" s="337" t="n">
        <v>14000</v>
      </c>
      <c r="P62" s="337" t="n">
        <v>16000</v>
      </c>
      <c r="Q62" s="337" t="n">
        <v>16000</v>
      </c>
      <c r="R62" s="337" t="n">
        <v>6145.96</v>
      </c>
      <c r="S62" s="337" t="n">
        <v>16000</v>
      </c>
      <c r="T62" s="337" t="n">
        <v>5319.12</v>
      </c>
      <c r="U62" s="337"/>
      <c r="V62" s="306" t="n">
        <f aca="false">S62/P62*100</f>
        <v>100</v>
      </c>
      <c r="W62" s="337" t="n">
        <v>15000</v>
      </c>
      <c r="X62" s="337" t="n">
        <v>18000</v>
      </c>
      <c r="Y62" s="337" t="n">
        <v>18000</v>
      </c>
      <c r="Z62" s="337" t="n">
        <v>18000</v>
      </c>
      <c r="AA62" s="337" t="n">
        <v>20000</v>
      </c>
      <c r="AB62" s="337" t="n">
        <v>6721.38</v>
      </c>
      <c r="AC62" s="337" t="n">
        <v>20000</v>
      </c>
      <c r="AD62" s="337" t="n">
        <v>20000</v>
      </c>
      <c r="AE62" s="337"/>
      <c r="AF62" s="337"/>
      <c r="AG62" s="340" t="n">
        <f aca="false">SUM(AD62+AE62-AF62)</f>
        <v>20000</v>
      </c>
      <c r="AH62" s="337" t="n">
        <v>7601.83</v>
      </c>
      <c r="AI62" s="337" t="n">
        <v>15000</v>
      </c>
      <c r="AJ62" s="338" t="n">
        <v>7096.47</v>
      </c>
      <c r="AK62" s="337" t="n">
        <v>15000</v>
      </c>
      <c r="AL62" s="337"/>
      <c r="AM62" s="337"/>
      <c r="AN62" s="338" t="n">
        <f aca="false">SUM(AK62+AL62-AM62)</f>
        <v>15000</v>
      </c>
      <c r="AO62" s="306" t="n">
        <f aca="false">SUM(AN62/$AN$2)</f>
        <v>1990.84212621939</v>
      </c>
      <c r="AP62" s="338" t="n">
        <v>15000</v>
      </c>
      <c r="AQ62" s="338"/>
      <c r="AR62" s="306" t="n">
        <f aca="false">SUM(AP62/$AN$2)</f>
        <v>1990.84212621939</v>
      </c>
      <c r="AS62" s="306" t="n">
        <v>664.3</v>
      </c>
      <c r="AT62" s="306" t="n">
        <v>664.3</v>
      </c>
      <c r="AU62" s="306"/>
      <c r="AV62" s="306"/>
      <c r="AW62" s="306" t="n">
        <f aca="false">SUM(AR62+AU62-AV62)</f>
        <v>1990.84212621939</v>
      </c>
      <c r="AX62" s="338" t="n">
        <v>200</v>
      </c>
      <c r="AY62" s="338"/>
      <c r="AZ62" s="338"/>
      <c r="BA62" s="338" t="n">
        <v>1790.84</v>
      </c>
      <c r="BB62" s="338"/>
      <c r="BC62" s="338"/>
      <c r="BD62" s="338" t="n">
        <f aca="false">SUM(AX62+AY62+AZ62+BA62+BB62+BC62)</f>
        <v>1990.84</v>
      </c>
      <c r="BE62" s="338" t="n">
        <f aca="false">SUM(AW62-BD62)</f>
        <v>0.00212621939067503</v>
      </c>
      <c r="BF62" s="338" t="n">
        <f aca="false">SUM(BE62-AW62)</f>
        <v>-1990.84</v>
      </c>
      <c r="BG62" s="338" t="n">
        <v>1347.52</v>
      </c>
      <c r="BH62" s="338" t="n">
        <v>2000</v>
      </c>
      <c r="BI62" s="338" t="n">
        <v>940.3</v>
      </c>
      <c r="BJ62" s="338"/>
      <c r="BK62" s="338"/>
      <c r="BL62" s="338" t="n">
        <v>2000</v>
      </c>
      <c r="BM62" s="338" t="n">
        <v>2000</v>
      </c>
      <c r="BN62" s="338" t="n">
        <v>192.76</v>
      </c>
      <c r="BO62" s="338"/>
      <c r="BP62" s="338"/>
      <c r="BQ62" s="364"/>
      <c r="BR62" s="364"/>
      <c r="BS62" s="364"/>
      <c r="BT62" s="307" t="n">
        <f aca="false">SUM(BN62/BM62*100)</f>
        <v>9.638</v>
      </c>
    </row>
    <row r="63" customFormat="false" ht="12.75" hidden="true" customHeight="false" outlineLevel="0" collapsed="false">
      <c r="A63" s="333"/>
      <c r="B63" s="334"/>
      <c r="C63" s="334"/>
      <c r="D63" s="334"/>
      <c r="E63" s="334"/>
      <c r="F63" s="334"/>
      <c r="G63" s="334"/>
      <c r="H63" s="334"/>
      <c r="I63" s="335" t="n">
        <v>32231</v>
      </c>
      <c r="J63" s="336" t="s">
        <v>583</v>
      </c>
      <c r="K63" s="337" t="n">
        <v>60498.47</v>
      </c>
      <c r="L63" s="337"/>
      <c r="M63" s="337" t="n">
        <v>0</v>
      </c>
      <c r="N63" s="337" t="n">
        <v>10000</v>
      </c>
      <c r="O63" s="337" t="n">
        <v>10000</v>
      </c>
      <c r="P63" s="337" t="n">
        <v>9000</v>
      </c>
      <c r="Q63" s="337" t="n">
        <v>9000</v>
      </c>
      <c r="R63" s="337" t="n">
        <v>2180.43</v>
      </c>
      <c r="S63" s="337" t="n">
        <v>8000</v>
      </c>
      <c r="T63" s="337" t="n">
        <v>3901.43</v>
      </c>
      <c r="U63" s="337"/>
      <c r="V63" s="306" t="n">
        <f aca="false">S63/P63*100</f>
        <v>88.8888888888889</v>
      </c>
      <c r="W63" s="337" t="n">
        <v>8000</v>
      </c>
      <c r="X63" s="337" t="n">
        <v>10000</v>
      </c>
      <c r="Y63" s="337" t="n">
        <v>10000</v>
      </c>
      <c r="Z63" s="337" t="n">
        <v>10000</v>
      </c>
      <c r="AA63" s="337" t="n">
        <v>12000</v>
      </c>
      <c r="AB63" s="337" t="n">
        <v>3380.65</v>
      </c>
      <c r="AC63" s="337" t="n">
        <v>6000</v>
      </c>
      <c r="AD63" s="337" t="n">
        <v>6000</v>
      </c>
      <c r="AE63" s="337"/>
      <c r="AF63" s="337"/>
      <c r="AG63" s="340" t="n">
        <f aca="false">SUM(AD63+AE63-AF63)</f>
        <v>6000</v>
      </c>
      <c r="AH63" s="337" t="n">
        <v>5860.37</v>
      </c>
      <c r="AI63" s="337" t="n">
        <v>8000</v>
      </c>
      <c r="AJ63" s="338" t="n">
        <v>4295.77</v>
      </c>
      <c r="AK63" s="337" t="n">
        <v>8000</v>
      </c>
      <c r="AL63" s="337"/>
      <c r="AM63" s="337"/>
      <c r="AN63" s="338" t="n">
        <f aca="false">SUM(AK63+AL63-AM63)</f>
        <v>8000</v>
      </c>
      <c r="AO63" s="306" t="n">
        <f aca="false">SUM(AN63/$AN$2)</f>
        <v>1061.78246731701</v>
      </c>
      <c r="AP63" s="338" t="n">
        <v>8000</v>
      </c>
      <c r="AQ63" s="338"/>
      <c r="AR63" s="306" t="n">
        <f aca="false">SUM(AP63/$AN$2)</f>
        <v>1061.78246731701</v>
      </c>
      <c r="AS63" s="306" t="n">
        <v>229.14</v>
      </c>
      <c r="AT63" s="306" t="n">
        <v>229.14</v>
      </c>
      <c r="AU63" s="306"/>
      <c r="AV63" s="306"/>
      <c r="AW63" s="306" t="n">
        <f aca="false">SUM(AR63+AU63-AV63)</f>
        <v>1061.78246731701</v>
      </c>
      <c r="AX63" s="338" t="n">
        <v>1061.78</v>
      </c>
      <c r="AY63" s="338"/>
      <c r="AZ63" s="338"/>
      <c r="BA63" s="338"/>
      <c r="BB63" s="338"/>
      <c r="BC63" s="338"/>
      <c r="BD63" s="338" t="n">
        <f aca="false">SUM(AX63+AY63+AZ63+BA63+BB63+BC63)</f>
        <v>1061.78</v>
      </c>
      <c r="BE63" s="338" t="n">
        <f aca="false">SUM(AW63-BD63)</f>
        <v>0.00246731700849523</v>
      </c>
      <c r="BF63" s="338" t="n">
        <f aca="false">SUM(BE63-AW63)</f>
        <v>-1061.78</v>
      </c>
      <c r="BG63" s="338" t="n">
        <v>691.8</v>
      </c>
      <c r="BH63" s="338" t="n">
        <v>1100</v>
      </c>
      <c r="BI63" s="338" t="n">
        <v>792.83</v>
      </c>
      <c r="BJ63" s="338"/>
      <c r="BK63" s="338"/>
      <c r="BL63" s="338" t="n">
        <v>1100</v>
      </c>
      <c r="BM63" s="338" t="n">
        <v>1100</v>
      </c>
      <c r="BN63" s="338"/>
      <c r="BO63" s="338"/>
      <c r="BP63" s="338"/>
      <c r="BQ63" s="364"/>
      <c r="BR63" s="364"/>
      <c r="BS63" s="364"/>
      <c r="BT63" s="307" t="n">
        <f aca="false">SUM(BN63/BM63*100)</f>
        <v>0</v>
      </c>
    </row>
    <row r="64" customFormat="false" ht="12.75" hidden="true" customHeight="false" outlineLevel="0" collapsed="false">
      <c r="A64" s="333"/>
      <c r="B64" s="334"/>
      <c r="C64" s="334"/>
      <c r="D64" s="334"/>
      <c r="E64" s="334"/>
      <c r="F64" s="334"/>
      <c r="G64" s="334"/>
      <c r="H64" s="334"/>
      <c r="I64" s="335" t="n">
        <v>32231</v>
      </c>
      <c r="J64" s="336" t="s">
        <v>584</v>
      </c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06"/>
      <c r="W64" s="337"/>
      <c r="X64" s="337"/>
      <c r="Y64" s="337"/>
      <c r="Z64" s="337"/>
      <c r="AA64" s="337"/>
      <c r="AB64" s="337"/>
      <c r="AC64" s="337" t="n">
        <v>6000</v>
      </c>
      <c r="AD64" s="337" t="n">
        <v>6000</v>
      </c>
      <c r="AE64" s="337"/>
      <c r="AF64" s="337"/>
      <c r="AG64" s="340" t="n">
        <f aca="false">SUM(AD64+AE64-AF64)</f>
        <v>6000</v>
      </c>
      <c r="AH64" s="337" t="n">
        <v>4530.8</v>
      </c>
      <c r="AI64" s="337" t="n">
        <v>6000</v>
      </c>
      <c r="AJ64" s="338" t="n">
        <v>5050.77</v>
      </c>
      <c r="AK64" s="337" t="n">
        <v>10000</v>
      </c>
      <c r="AL64" s="337"/>
      <c r="AM64" s="337"/>
      <c r="AN64" s="338" t="n">
        <f aca="false">SUM(AK64+AL64-AM64)</f>
        <v>10000</v>
      </c>
      <c r="AO64" s="306" t="n">
        <f aca="false">SUM(AN64/$AN$2)</f>
        <v>1327.22808414626</v>
      </c>
      <c r="AP64" s="338" t="n">
        <v>20000</v>
      </c>
      <c r="AQ64" s="338"/>
      <c r="AR64" s="306" t="n">
        <f aca="false">SUM(AP64/$AN$2)</f>
        <v>2654.45616829252</v>
      </c>
      <c r="AS64" s="306" t="n">
        <v>1074.08</v>
      </c>
      <c r="AT64" s="306" t="n">
        <v>1074.08</v>
      </c>
      <c r="AU64" s="306"/>
      <c r="AV64" s="306"/>
      <c r="AW64" s="306" t="n">
        <f aca="false">SUM(AR64+AU64-AV64)</f>
        <v>2654.45616829252</v>
      </c>
      <c r="AX64" s="338" t="n">
        <v>2654.46</v>
      </c>
      <c r="AY64" s="338"/>
      <c r="AZ64" s="338"/>
      <c r="BA64" s="338"/>
      <c r="BB64" s="338"/>
      <c r="BC64" s="338"/>
      <c r="BD64" s="338" t="n">
        <f aca="false">SUM(AX64+AY64+AZ64+BA64+BB64+BC64)</f>
        <v>2654.46</v>
      </c>
      <c r="BE64" s="338" t="n">
        <f aca="false">SUM(AW64-BD64)</f>
        <v>-0.00383170747909389</v>
      </c>
      <c r="BF64" s="338" t="n">
        <f aca="false">SUM(BE64-AW64)</f>
        <v>-2654.46</v>
      </c>
      <c r="BG64" s="338" t="n">
        <v>1723.46</v>
      </c>
      <c r="BH64" s="338" t="n">
        <v>2500</v>
      </c>
      <c r="BI64" s="338" t="n">
        <v>801.36</v>
      </c>
      <c r="BJ64" s="338"/>
      <c r="BK64" s="338"/>
      <c r="BL64" s="338" t="n">
        <v>2500</v>
      </c>
      <c r="BM64" s="338" t="n">
        <v>2500</v>
      </c>
      <c r="BN64" s="338"/>
      <c r="BO64" s="338"/>
      <c r="BP64" s="338"/>
      <c r="BQ64" s="364"/>
      <c r="BR64" s="364"/>
      <c r="BS64" s="364"/>
      <c r="BT64" s="307" t="n">
        <f aca="false">SUM(BN64/BM64*100)</f>
        <v>0</v>
      </c>
    </row>
    <row r="65" customFormat="false" ht="12.75" hidden="true" customHeight="false" outlineLevel="0" collapsed="false">
      <c r="A65" s="333"/>
      <c r="B65" s="334"/>
      <c r="C65" s="334"/>
      <c r="D65" s="334"/>
      <c r="E65" s="334"/>
      <c r="F65" s="334"/>
      <c r="G65" s="334"/>
      <c r="H65" s="334"/>
      <c r="I65" s="335" t="n">
        <v>32251</v>
      </c>
      <c r="J65" s="336" t="s">
        <v>585</v>
      </c>
      <c r="K65" s="337" t="n">
        <v>12435.52</v>
      </c>
      <c r="L65" s="337" t="n">
        <v>20000</v>
      </c>
      <c r="M65" s="337" t="n">
        <v>20000</v>
      </c>
      <c r="N65" s="337" t="n">
        <v>2000</v>
      </c>
      <c r="O65" s="337" t="n">
        <v>2000</v>
      </c>
      <c r="P65" s="337" t="n">
        <v>3000</v>
      </c>
      <c r="Q65" s="337" t="n">
        <v>3000</v>
      </c>
      <c r="R65" s="337" t="n">
        <v>2027.6</v>
      </c>
      <c r="S65" s="337" t="n">
        <v>4000</v>
      </c>
      <c r="T65" s="337" t="n">
        <v>656.25</v>
      </c>
      <c r="U65" s="337"/>
      <c r="V65" s="306" t="n">
        <f aca="false">S65/P65*100</f>
        <v>133.333333333333</v>
      </c>
      <c r="W65" s="337" t="n">
        <v>3000</v>
      </c>
      <c r="X65" s="337" t="n">
        <v>18000</v>
      </c>
      <c r="Y65" s="337" t="n">
        <v>15000</v>
      </c>
      <c r="Z65" s="337" t="n">
        <v>30000</v>
      </c>
      <c r="AA65" s="337" t="n">
        <v>15000</v>
      </c>
      <c r="AB65" s="337" t="n">
        <v>3287.74</v>
      </c>
      <c r="AC65" s="337" t="n">
        <v>15000</v>
      </c>
      <c r="AD65" s="337" t="n">
        <v>15000</v>
      </c>
      <c r="AE65" s="337"/>
      <c r="AF65" s="337"/>
      <c r="AG65" s="340" t="n">
        <f aca="false">SUM(AD65+AE65-AF65)</f>
        <v>15000</v>
      </c>
      <c r="AH65" s="337" t="n">
        <v>526.11</v>
      </c>
      <c r="AI65" s="337" t="n">
        <v>10000</v>
      </c>
      <c r="AJ65" s="338" t="n">
        <v>3009.37</v>
      </c>
      <c r="AK65" s="337" t="n">
        <v>10000</v>
      </c>
      <c r="AL65" s="337"/>
      <c r="AM65" s="337"/>
      <c r="AN65" s="338" t="n">
        <f aca="false">SUM(AK65+AL65-AM65)</f>
        <v>10000</v>
      </c>
      <c r="AO65" s="306" t="n">
        <f aca="false">SUM(AN65/$AN$2)</f>
        <v>1327.22808414626</v>
      </c>
      <c r="AP65" s="338" t="n">
        <v>5000</v>
      </c>
      <c r="AQ65" s="338"/>
      <c r="AR65" s="306" t="n">
        <f aca="false">SUM(AP65/$AN$2)</f>
        <v>663.61404207313</v>
      </c>
      <c r="AS65" s="306" t="n">
        <v>289.81</v>
      </c>
      <c r="AT65" s="306" t="n">
        <v>289.81</v>
      </c>
      <c r="AU65" s="306"/>
      <c r="AV65" s="306"/>
      <c r="AW65" s="306" t="n">
        <f aca="false">SUM(AR65+AU65-AV65)</f>
        <v>663.61404207313</v>
      </c>
      <c r="AX65" s="338" t="n">
        <v>663.61</v>
      </c>
      <c r="AY65" s="338"/>
      <c r="AZ65" s="338"/>
      <c r="BA65" s="338"/>
      <c r="BB65" s="338"/>
      <c r="BC65" s="338"/>
      <c r="BD65" s="338" t="n">
        <f aca="false">SUM(AX65+AY65+AZ65+BA65+BB65+BC65)</f>
        <v>663.61</v>
      </c>
      <c r="BE65" s="338" t="n">
        <f aca="false">SUM(AW65-BD65)</f>
        <v>0.00404207313022198</v>
      </c>
      <c r="BF65" s="338" t="n">
        <f aca="false">SUM(BE65-AW65)</f>
        <v>-663.61</v>
      </c>
      <c r="BG65" s="338" t="n">
        <v>384.15</v>
      </c>
      <c r="BH65" s="338" t="n">
        <v>2000</v>
      </c>
      <c r="BI65" s="338" t="n">
        <v>1427.66</v>
      </c>
      <c r="BJ65" s="338"/>
      <c r="BK65" s="338"/>
      <c r="BL65" s="338" t="n">
        <v>2000</v>
      </c>
      <c r="BM65" s="338" t="n">
        <v>2000</v>
      </c>
      <c r="BN65" s="338"/>
      <c r="BO65" s="338"/>
      <c r="BP65" s="338"/>
      <c r="BQ65" s="364"/>
      <c r="BR65" s="364"/>
      <c r="BS65" s="364"/>
      <c r="BT65" s="307" t="n">
        <f aca="false">SUM(BN65/BM65*100)</f>
        <v>0</v>
      </c>
    </row>
    <row r="66" customFormat="false" ht="12.75" hidden="true" customHeight="false" outlineLevel="0" collapsed="false">
      <c r="A66" s="333"/>
      <c r="B66" s="334"/>
      <c r="C66" s="334"/>
      <c r="D66" s="334"/>
      <c r="E66" s="334"/>
      <c r="F66" s="334"/>
      <c r="G66" s="334"/>
      <c r="H66" s="334"/>
      <c r="I66" s="335" t="n">
        <v>32271</v>
      </c>
      <c r="J66" s="336" t="s">
        <v>586</v>
      </c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06"/>
      <c r="W66" s="337"/>
      <c r="X66" s="337"/>
      <c r="Y66" s="337"/>
      <c r="Z66" s="337"/>
      <c r="AA66" s="337"/>
      <c r="AB66" s="337"/>
      <c r="AC66" s="337"/>
      <c r="AD66" s="337" t="n">
        <v>35000</v>
      </c>
      <c r="AE66" s="337"/>
      <c r="AF66" s="337"/>
      <c r="AG66" s="340" t="n">
        <f aca="false">SUM(AD66+AE66-AF66)</f>
        <v>35000</v>
      </c>
      <c r="AH66" s="337" t="n">
        <v>22525.75</v>
      </c>
      <c r="AI66" s="337" t="n">
        <v>35000</v>
      </c>
      <c r="AJ66" s="338" t="n">
        <v>982</v>
      </c>
      <c r="AK66" s="337" t="n">
        <v>30000</v>
      </c>
      <c r="AL66" s="337"/>
      <c r="AM66" s="337"/>
      <c r="AN66" s="338" t="n">
        <f aca="false">SUM(AK66+AL66-AM66)</f>
        <v>30000</v>
      </c>
      <c r="AO66" s="306" t="n">
        <f aca="false">SUM(AN66/$AN$2)</f>
        <v>3981.68425243878</v>
      </c>
      <c r="AP66" s="338" t="n">
        <v>10000</v>
      </c>
      <c r="AQ66" s="338"/>
      <c r="AR66" s="306" t="n">
        <f aca="false">SUM(AP66/$AN$2)</f>
        <v>1327.22808414626</v>
      </c>
      <c r="AS66" s="306"/>
      <c r="AT66" s="306"/>
      <c r="AU66" s="306"/>
      <c r="AV66" s="306"/>
      <c r="AW66" s="306" t="n">
        <f aca="false">SUM(AR66+AU66-AV66)</f>
        <v>1327.22808414626</v>
      </c>
      <c r="AX66" s="338" t="n">
        <v>1327.23</v>
      </c>
      <c r="AY66" s="338"/>
      <c r="AZ66" s="338"/>
      <c r="BA66" s="338"/>
      <c r="BB66" s="338"/>
      <c r="BC66" s="338"/>
      <c r="BD66" s="338" t="n">
        <f aca="false">SUM(AX66+AY66+AZ66+BA66+BB66+BC66)</f>
        <v>1327.23</v>
      </c>
      <c r="BE66" s="338" t="n">
        <f aca="false">SUM(AW66-BD66)</f>
        <v>-0.00191585373954695</v>
      </c>
      <c r="BF66" s="338" t="n">
        <f aca="false">SUM(BE66-AW66)</f>
        <v>-1327.23</v>
      </c>
      <c r="BG66" s="338"/>
      <c r="BH66" s="338"/>
      <c r="BI66" s="338"/>
      <c r="BJ66" s="338"/>
      <c r="BK66" s="338"/>
      <c r="BL66" s="338"/>
      <c r="BM66" s="338"/>
      <c r="BN66" s="338"/>
      <c r="BO66" s="338"/>
      <c r="BP66" s="338"/>
      <c r="BQ66" s="364"/>
      <c r="BR66" s="364"/>
      <c r="BS66" s="364"/>
      <c r="BT66" s="307" t="e">
        <f aca="false">SUM(BN66/BM66*100)</f>
        <v>#DIV/0!</v>
      </c>
    </row>
    <row r="67" customFormat="false" ht="12.75" hidden="true" customHeight="false" outlineLevel="0" collapsed="false">
      <c r="A67" s="333"/>
      <c r="B67" s="334"/>
      <c r="C67" s="334"/>
      <c r="D67" s="334"/>
      <c r="E67" s="334"/>
      <c r="F67" s="334"/>
      <c r="G67" s="334"/>
      <c r="H67" s="334"/>
      <c r="I67" s="335" t="n">
        <v>32271</v>
      </c>
      <c r="J67" s="336" t="s">
        <v>587</v>
      </c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06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40"/>
      <c r="AH67" s="337"/>
      <c r="AI67" s="337"/>
      <c r="AJ67" s="338"/>
      <c r="AK67" s="337"/>
      <c r="AL67" s="337"/>
      <c r="AM67" s="337"/>
      <c r="AN67" s="338"/>
      <c r="AO67" s="306" t="n">
        <f aca="false">SUM(AN67/$AN$2)</f>
        <v>0</v>
      </c>
      <c r="AP67" s="338" t="n">
        <v>2000</v>
      </c>
      <c r="AQ67" s="338"/>
      <c r="AR67" s="306" t="n">
        <f aca="false">SUM(AP67/$AN$2)</f>
        <v>265.445616829252</v>
      </c>
      <c r="AS67" s="306"/>
      <c r="AT67" s="306"/>
      <c r="AU67" s="306"/>
      <c r="AV67" s="306"/>
      <c r="AW67" s="306" t="n">
        <f aca="false">SUM(AR67+AU67-AV67)</f>
        <v>265.445616829252</v>
      </c>
      <c r="AX67" s="338" t="n">
        <v>265.45</v>
      </c>
      <c r="AY67" s="338"/>
      <c r="AZ67" s="338"/>
      <c r="BA67" s="338"/>
      <c r="BB67" s="338"/>
      <c r="BC67" s="338"/>
      <c r="BD67" s="338" t="n">
        <f aca="false">SUM(AX67+AY67+AZ67+BA67+BB67+BC67)</f>
        <v>265.45</v>
      </c>
      <c r="BE67" s="338" t="n">
        <f aca="false">SUM(AW67-BD67)</f>
        <v>-0.00438317074787165</v>
      </c>
      <c r="BF67" s="338" t="n">
        <f aca="false">SUM(BE67-AW67)</f>
        <v>-265.45</v>
      </c>
      <c r="BG67" s="338"/>
      <c r="BH67" s="338" t="n">
        <v>300</v>
      </c>
      <c r="BI67" s="338" t="n">
        <v>265.6</v>
      </c>
      <c r="BJ67" s="338"/>
      <c r="BK67" s="338"/>
      <c r="BL67" s="338" t="n">
        <v>300</v>
      </c>
      <c r="BM67" s="338" t="n">
        <v>300</v>
      </c>
      <c r="BN67" s="338"/>
      <c r="BO67" s="338"/>
      <c r="BP67" s="338"/>
      <c r="BQ67" s="364"/>
      <c r="BR67" s="364"/>
      <c r="BS67" s="364"/>
      <c r="BT67" s="307" t="n">
        <f aca="false">SUM(BN67/BM67*100)</f>
        <v>0</v>
      </c>
    </row>
    <row r="68" customFormat="false" ht="12.75" hidden="true" customHeight="false" outlineLevel="0" collapsed="false">
      <c r="A68" s="333"/>
      <c r="B68" s="334"/>
      <c r="C68" s="334"/>
      <c r="D68" s="334"/>
      <c r="E68" s="334"/>
      <c r="F68" s="334"/>
      <c r="G68" s="334"/>
      <c r="H68" s="334"/>
      <c r="I68" s="335" t="n">
        <v>323</v>
      </c>
      <c r="J68" s="336" t="s">
        <v>283</v>
      </c>
      <c r="K68" s="337" t="n">
        <f aca="false">SUM(K69:K106)</f>
        <v>511849.45</v>
      </c>
      <c r="L68" s="337" t="n">
        <f aca="false">SUM(L69:L106)</f>
        <v>173000</v>
      </c>
      <c r="M68" s="337" t="n">
        <f aca="false">SUM(M69:M106)</f>
        <v>173000</v>
      </c>
      <c r="N68" s="337" t="n">
        <f aca="false">SUM(N69:N108)</f>
        <v>251000</v>
      </c>
      <c r="O68" s="337" t="n">
        <f aca="false">SUM(O69:O108)</f>
        <v>251000</v>
      </c>
      <c r="P68" s="337" t="n">
        <f aca="false">SUM(P69:P108)</f>
        <v>237000</v>
      </c>
      <c r="Q68" s="337" t="n">
        <f aca="false">SUM(Q69:Q108)</f>
        <v>237000</v>
      </c>
      <c r="R68" s="337" t="n">
        <f aca="false">SUM(R69:R108)</f>
        <v>51233.7</v>
      </c>
      <c r="S68" s="337" t="n">
        <f aca="false">SUM(S69:S108)</f>
        <v>346000</v>
      </c>
      <c r="T68" s="337" t="n">
        <f aca="false">SUM(T69:T108)</f>
        <v>83002.68</v>
      </c>
      <c r="U68" s="337" t="n">
        <f aca="false">SUM(U69:U108)</f>
        <v>0</v>
      </c>
      <c r="V68" s="337" t="e">
        <f aca="false">SUM(V69:V108)</f>
        <v>#DIV/0!</v>
      </c>
      <c r="W68" s="337" t="n">
        <f aca="false">SUM(W69:W108)</f>
        <v>294000</v>
      </c>
      <c r="X68" s="337" t="n">
        <f aca="false">SUM(X69:X108)</f>
        <v>574500</v>
      </c>
      <c r="Y68" s="337" t="n">
        <f aca="false">SUM(Y69:Y108)</f>
        <v>596500</v>
      </c>
      <c r="Z68" s="337" t="n">
        <f aca="false">SUM(Z69:Z108)</f>
        <v>716500</v>
      </c>
      <c r="AA68" s="337" t="n">
        <f aca="false">SUM(AA69:AA108)</f>
        <v>773500</v>
      </c>
      <c r="AB68" s="337" t="n">
        <f aca="false">SUM(AB69:AB108)</f>
        <v>149184.54</v>
      </c>
      <c r="AC68" s="337" t="n">
        <f aca="false">SUM(AC69:AC108)</f>
        <v>728500</v>
      </c>
      <c r="AD68" s="337" t="n">
        <f aca="false">SUM(AD69:AD108)</f>
        <v>648000</v>
      </c>
      <c r="AE68" s="337" t="n">
        <f aca="false">SUM(AE69:AE108)</f>
        <v>0</v>
      </c>
      <c r="AF68" s="337" t="n">
        <f aca="false">SUM(AF69:AF108)</f>
        <v>0</v>
      </c>
      <c r="AG68" s="337" t="n">
        <f aca="false">SUM(AG69:AG108)</f>
        <v>653000</v>
      </c>
      <c r="AH68" s="337" t="n">
        <f aca="false">SUM(AH69:AH108)</f>
        <v>472412.03</v>
      </c>
      <c r="AI68" s="337" t="n">
        <f aca="false">SUM(AI69:AI108)</f>
        <v>779000</v>
      </c>
      <c r="AJ68" s="337" t="n">
        <f aca="false">SUM(AJ69:AJ108)</f>
        <v>201674.47</v>
      </c>
      <c r="AK68" s="337" t="n">
        <f aca="false">SUM(AK69:AK108)</f>
        <v>847970</v>
      </c>
      <c r="AL68" s="337" t="n">
        <f aca="false">SUM(AL69:AL108)</f>
        <v>123000</v>
      </c>
      <c r="AM68" s="337" t="n">
        <f aca="false">SUM(AM69:AM108)</f>
        <v>0</v>
      </c>
      <c r="AN68" s="337" t="n">
        <f aca="false">SUM(AN69:AN108)</f>
        <v>970970</v>
      </c>
      <c r="AO68" s="306" t="n">
        <f aca="false">SUM(AN68/$AN$2)</f>
        <v>128869.865286349</v>
      </c>
      <c r="AP68" s="337" t="n">
        <f aca="false">SUM(AP69:AP108)</f>
        <v>823500</v>
      </c>
      <c r="AQ68" s="337"/>
      <c r="AR68" s="306" t="n">
        <f aca="false">SUM(AP68/$AN$2)</f>
        <v>109297.232729445</v>
      </c>
      <c r="AS68" s="306"/>
      <c r="AT68" s="306" t="n">
        <f aca="false">SUM(AT69:AT108)</f>
        <v>54287.74</v>
      </c>
      <c r="AU68" s="306" t="n">
        <f aca="false">SUM(AU69:AU108)</f>
        <v>29800</v>
      </c>
      <c r="AV68" s="306" t="n">
        <f aca="false">SUM(AV69:AV108)</f>
        <v>1000</v>
      </c>
      <c r="AW68" s="306" t="n">
        <f aca="false">SUM(AR68+AU68-AV68)</f>
        <v>138097.232729445</v>
      </c>
      <c r="AX68" s="338"/>
      <c r="AY68" s="338"/>
      <c r="AZ68" s="338"/>
      <c r="BA68" s="338"/>
      <c r="BB68" s="338"/>
      <c r="BC68" s="338"/>
      <c r="BD68" s="338" t="n">
        <f aca="false">SUM(AX68+AY68+AZ68+BA68+BB68+BC68)</f>
        <v>0</v>
      </c>
      <c r="BE68" s="338" t="n">
        <f aca="false">SUM(AW68-BD68)</f>
        <v>138097.232729445</v>
      </c>
      <c r="BF68" s="338" t="n">
        <f aca="false">SUM(BE68-AW68)</f>
        <v>0</v>
      </c>
      <c r="BG68" s="338" t="n">
        <f aca="false">SUM(BG69:BG108)</f>
        <v>77050.18</v>
      </c>
      <c r="BH68" s="338" t="n">
        <f aca="false">SUM(BH69:BH108)</f>
        <v>169000</v>
      </c>
      <c r="BI68" s="338" t="n">
        <f aca="false">SUM(BI69:BI108)</f>
        <v>50766.25</v>
      </c>
      <c r="BJ68" s="338" t="n">
        <f aca="false">SUM(BJ69:BJ108)</f>
        <v>0</v>
      </c>
      <c r="BK68" s="338" t="n">
        <f aca="false">SUM(BK69:BK108)</f>
        <v>0</v>
      </c>
      <c r="BL68" s="338" t="n">
        <f aca="false">SUM(BL69:BL108)</f>
        <v>171600</v>
      </c>
      <c r="BM68" s="338" t="n">
        <f aca="false">SUM(BM69:BM108)</f>
        <v>171600</v>
      </c>
      <c r="BN68" s="338" t="n">
        <f aca="false">SUM(BN69:BN108)</f>
        <v>84658.91</v>
      </c>
      <c r="BO68" s="338"/>
      <c r="BP68" s="338"/>
      <c r="BQ68" s="364"/>
      <c r="BR68" s="364"/>
      <c r="BS68" s="364"/>
      <c r="BT68" s="307" t="n">
        <f aca="false">SUM(BN68/BM68*100)</f>
        <v>49.3350291375291</v>
      </c>
    </row>
    <row r="69" customFormat="false" ht="12.75" hidden="true" customHeight="false" outlineLevel="0" collapsed="false">
      <c r="A69" s="333"/>
      <c r="B69" s="334"/>
      <c r="C69" s="334"/>
      <c r="D69" s="334"/>
      <c r="E69" s="334"/>
      <c r="F69" s="334"/>
      <c r="G69" s="334"/>
      <c r="H69" s="334"/>
      <c r="I69" s="335" t="n">
        <v>32311</v>
      </c>
      <c r="J69" s="336" t="s">
        <v>588</v>
      </c>
      <c r="K69" s="337" t="n">
        <v>58381.98</v>
      </c>
      <c r="L69" s="337" t="n">
        <v>35000</v>
      </c>
      <c r="M69" s="337" t="n">
        <v>35000</v>
      </c>
      <c r="N69" s="337" t="n">
        <v>20000</v>
      </c>
      <c r="O69" s="337" t="n">
        <v>20000</v>
      </c>
      <c r="P69" s="337" t="n">
        <v>20000</v>
      </c>
      <c r="Q69" s="337" t="n">
        <v>20000</v>
      </c>
      <c r="R69" s="337" t="n">
        <v>7226.15</v>
      </c>
      <c r="S69" s="337" t="n">
        <v>20000</v>
      </c>
      <c r="T69" s="337" t="n">
        <v>6906.77</v>
      </c>
      <c r="U69" s="337"/>
      <c r="V69" s="306" t="n">
        <f aca="false">S69/P69*100</f>
        <v>100</v>
      </c>
      <c r="W69" s="337" t="n">
        <v>20000</v>
      </c>
      <c r="X69" s="337" t="n">
        <v>20000</v>
      </c>
      <c r="Y69" s="337" t="n">
        <v>20000</v>
      </c>
      <c r="Z69" s="337" t="n">
        <v>14000</v>
      </c>
      <c r="AA69" s="337" t="n">
        <v>20000</v>
      </c>
      <c r="AB69" s="337" t="n">
        <v>5307.29</v>
      </c>
      <c r="AC69" s="337" t="n">
        <v>20000</v>
      </c>
      <c r="AD69" s="337" t="n">
        <v>20000</v>
      </c>
      <c r="AE69" s="337"/>
      <c r="AF69" s="337"/>
      <c r="AG69" s="340" t="n">
        <f aca="false">SUM(AD69+AE69-AF69)</f>
        <v>20000</v>
      </c>
      <c r="AH69" s="337" t="n">
        <v>14892.56</v>
      </c>
      <c r="AI69" s="337" t="n">
        <v>20000</v>
      </c>
      <c r="AJ69" s="338" t="n">
        <v>7834.29</v>
      </c>
      <c r="AK69" s="337" t="n">
        <v>25000</v>
      </c>
      <c r="AL69" s="337"/>
      <c r="AM69" s="337"/>
      <c r="AN69" s="338" t="n">
        <f aca="false">SUM(AK69+AL69-AM69)</f>
        <v>25000</v>
      </c>
      <c r="AO69" s="306" t="n">
        <f aca="false">SUM(AN69/$AN$2)</f>
        <v>3318.07021036565</v>
      </c>
      <c r="AP69" s="338" t="n">
        <v>25000</v>
      </c>
      <c r="AQ69" s="338"/>
      <c r="AR69" s="306" t="n">
        <f aca="false">SUM(AP69/$AN$2)</f>
        <v>3318.07021036565</v>
      </c>
      <c r="AS69" s="306" t="n">
        <v>2212.24</v>
      </c>
      <c r="AT69" s="306" t="n">
        <v>2212.24</v>
      </c>
      <c r="AU69" s="306" t="n">
        <v>600</v>
      </c>
      <c r="AV69" s="306"/>
      <c r="AW69" s="306" t="n">
        <f aca="false">SUM(AR69+AU69-AV69)</f>
        <v>3918.07021036565</v>
      </c>
      <c r="AX69" s="338"/>
      <c r="AY69" s="338"/>
      <c r="AZ69" s="338" t="n">
        <v>3918.07</v>
      </c>
      <c r="BA69" s="338"/>
      <c r="BB69" s="338"/>
      <c r="BC69" s="338"/>
      <c r="BD69" s="338" t="n">
        <f aca="false">SUM(AX69+AY69+AZ69+BA69+BB69+BC69)</f>
        <v>3918.07</v>
      </c>
      <c r="BE69" s="338" t="n">
        <f aca="false">SUM(AW69-BD69)</f>
        <v>0.000210365651128086</v>
      </c>
      <c r="BF69" s="338" t="n">
        <f aca="false">SUM(BE69-AW69)</f>
        <v>-3918.07</v>
      </c>
      <c r="BG69" s="338" t="n">
        <v>2980.94</v>
      </c>
      <c r="BH69" s="338" t="n">
        <v>4000</v>
      </c>
      <c r="BI69" s="338" t="n">
        <v>1598.98</v>
      </c>
      <c r="BJ69" s="338"/>
      <c r="BK69" s="338"/>
      <c r="BL69" s="338" t="n">
        <v>4000</v>
      </c>
      <c r="BM69" s="338" t="n">
        <v>4000</v>
      </c>
      <c r="BN69" s="338" t="n">
        <v>1331.12</v>
      </c>
      <c r="BO69" s="338"/>
      <c r="BP69" s="338"/>
      <c r="BQ69" s="364"/>
      <c r="BR69" s="364"/>
      <c r="BS69" s="364"/>
      <c r="BT69" s="307" t="n">
        <f aca="false">SUM(BN69/BM69*100)</f>
        <v>33.278</v>
      </c>
    </row>
    <row r="70" customFormat="false" ht="12.75" hidden="true" customHeight="false" outlineLevel="0" collapsed="false">
      <c r="A70" s="333"/>
      <c r="B70" s="334"/>
      <c r="C70" s="334"/>
      <c r="D70" s="334"/>
      <c r="E70" s="334"/>
      <c r="F70" s="334"/>
      <c r="G70" s="334"/>
      <c r="H70" s="334"/>
      <c r="I70" s="335" t="n">
        <v>32313</v>
      </c>
      <c r="J70" s="336" t="s">
        <v>589</v>
      </c>
      <c r="K70" s="337" t="n">
        <v>7833.32</v>
      </c>
      <c r="L70" s="337" t="n">
        <v>2000</v>
      </c>
      <c r="M70" s="337" t="n">
        <v>2000</v>
      </c>
      <c r="N70" s="337" t="n">
        <v>2000</v>
      </c>
      <c r="O70" s="337" t="n">
        <v>2000</v>
      </c>
      <c r="P70" s="337" t="n">
        <v>2000</v>
      </c>
      <c r="Q70" s="337" t="n">
        <v>2000</v>
      </c>
      <c r="R70" s="337" t="n">
        <v>526.5</v>
      </c>
      <c r="S70" s="337" t="n">
        <v>2000</v>
      </c>
      <c r="T70" s="337" t="n">
        <v>552</v>
      </c>
      <c r="U70" s="337"/>
      <c r="V70" s="306" t="n">
        <f aca="false">S70/P70*100</f>
        <v>100</v>
      </c>
      <c r="W70" s="337" t="n">
        <v>2000</v>
      </c>
      <c r="X70" s="337" t="n">
        <v>2000</v>
      </c>
      <c r="Y70" s="337" t="n">
        <v>2000</v>
      </c>
      <c r="Z70" s="337" t="n">
        <v>4000</v>
      </c>
      <c r="AA70" s="337" t="n">
        <v>2000</v>
      </c>
      <c r="AB70" s="337" t="n">
        <v>1750.64</v>
      </c>
      <c r="AC70" s="337" t="n">
        <v>2000</v>
      </c>
      <c r="AD70" s="337" t="n">
        <v>2000</v>
      </c>
      <c r="AE70" s="337"/>
      <c r="AF70" s="337"/>
      <c r="AG70" s="340" t="n">
        <f aca="false">SUM(AD70+AE70-AF70)</f>
        <v>2000</v>
      </c>
      <c r="AH70" s="337" t="n">
        <v>794.7</v>
      </c>
      <c r="AI70" s="337" t="n">
        <v>2000</v>
      </c>
      <c r="AJ70" s="338" t="n">
        <v>446.7</v>
      </c>
      <c r="AK70" s="337" t="n">
        <v>2000</v>
      </c>
      <c r="AL70" s="337"/>
      <c r="AM70" s="337"/>
      <c r="AN70" s="338" t="n">
        <f aca="false">SUM(AK70+AL70-AM70)</f>
        <v>2000</v>
      </c>
      <c r="AO70" s="306" t="n">
        <f aca="false">SUM(AN70/$AN$2)</f>
        <v>265.445616829252</v>
      </c>
      <c r="AP70" s="338" t="n">
        <v>4000</v>
      </c>
      <c r="AQ70" s="338"/>
      <c r="AR70" s="306" t="n">
        <f aca="false">SUM(AP70/$AN$2)</f>
        <v>530.891233658504</v>
      </c>
      <c r="AS70" s="306" t="n">
        <v>206.88</v>
      </c>
      <c r="AT70" s="306" t="n">
        <v>206.88</v>
      </c>
      <c r="AU70" s="306"/>
      <c r="AV70" s="306"/>
      <c r="AW70" s="306" t="n">
        <f aca="false">SUM(AR70+AU70-AV70)</f>
        <v>530.891233658504</v>
      </c>
      <c r="AX70" s="338"/>
      <c r="AY70" s="338"/>
      <c r="AZ70" s="338" t="n">
        <v>530.89</v>
      </c>
      <c r="BA70" s="338"/>
      <c r="BB70" s="338"/>
      <c r="BC70" s="338"/>
      <c r="BD70" s="338" t="n">
        <f aca="false">SUM(AX70+AY70+AZ70+BA70+BB70+BC70)</f>
        <v>530.89</v>
      </c>
      <c r="BE70" s="338" t="n">
        <f aca="false">SUM(AW70-BD70)</f>
        <v>0.00123365850424761</v>
      </c>
      <c r="BF70" s="338" t="n">
        <f aca="false">SUM(BE70-AW70)</f>
        <v>-530.89</v>
      </c>
      <c r="BG70" s="338" t="n">
        <v>372.03</v>
      </c>
      <c r="BH70" s="338" t="n">
        <v>1600</v>
      </c>
      <c r="BI70" s="338" t="n">
        <v>899.13</v>
      </c>
      <c r="BJ70" s="338"/>
      <c r="BK70" s="338"/>
      <c r="BL70" s="338" t="n">
        <v>1600</v>
      </c>
      <c r="BM70" s="338" t="n">
        <v>1600</v>
      </c>
      <c r="BN70" s="338" t="n">
        <v>62.6</v>
      </c>
      <c r="BO70" s="338"/>
      <c r="BP70" s="338"/>
      <c r="BQ70" s="364"/>
      <c r="BR70" s="364"/>
      <c r="BS70" s="364"/>
      <c r="BT70" s="307" t="n">
        <f aca="false">SUM(BN70/BM70*100)</f>
        <v>3.9125</v>
      </c>
    </row>
    <row r="71" customFormat="false" ht="12.75" hidden="true" customHeight="false" outlineLevel="0" collapsed="false">
      <c r="A71" s="333"/>
      <c r="B71" s="334"/>
      <c r="C71" s="334"/>
      <c r="D71" s="334"/>
      <c r="E71" s="334"/>
      <c r="F71" s="334"/>
      <c r="G71" s="334"/>
      <c r="H71" s="334"/>
      <c r="I71" s="335" t="n">
        <v>32321</v>
      </c>
      <c r="J71" s="336" t="s">
        <v>590</v>
      </c>
      <c r="K71" s="337" t="n">
        <v>58032.22</v>
      </c>
      <c r="L71" s="337" t="n">
        <v>10000</v>
      </c>
      <c r="M71" s="337" t="n">
        <v>10000</v>
      </c>
      <c r="N71" s="337" t="n">
        <v>45000</v>
      </c>
      <c r="O71" s="337" t="n">
        <v>45000</v>
      </c>
      <c r="P71" s="337" t="n">
        <v>45000</v>
      </c>
      <c r="Q71" s="337" t="n">
        <v>45000</v>
      </c>
      <c r="R71" s="337" t="n">
        <v>695</v>
      </c>
      <c r="S71" s="337" t="n">
        <v>30000</v>
      </c>
      <c r="T71" s="337" t="n">
        <v>1541.41</v>
      </c>
      <c r="U71" s="337"/>
      <c r="V71" s="306" t="n">
        <f aca="false">S71/P71*100</f>
        <v>66.6666666666667</v>
      </c>
      <c r="W71" s="337" t="n">
        <v>30000</v>
      </c>
      <c r="X71" s="337" t="n">
        <v>100000</v>
      </c>
      <c r="Y71" s="337" t="n">
        <v>100000</v>
      </c>
      <c r="Z71" s="337" t="n">
        <v>100000</v>
      </c>
      <c r="AA71" s="337" t="n">
        <v>100000</v>
      </c>
      <c r="AB71" s="337" t="n">
        <v>10612.4</v>
      </c>
      <c r="AC71" s="337" t="n">
        <v>100000</v>
      </c>
      <c r="AD71" s="337" t="n">
        <v>50000</v>
      </c>
      <c r="AE71" s="337"/>
      <c r="AF71" s="337"/>
      <c r="AG71" s="340" t="n">
        <f aca="false">SUM(AD71+AE71-AF71)</f>
        <v>50000</v>
      </c>
      <c r="AH71" s="337" t="n">
        <v>18891.54</v>
      </c>
      <c r="AI71" s="337" t="n">
        <v>50000</v>
      </c>
      <c r="AJ71" s="338" t="n">
        <v>20904.5</v>
      </c>
      <c r="AK71" s="337" t="n">
        <v>50000</v>
      </c>
      <c r="AL71" s="337"/>
      <c r="AM71" s="337"/>
      <c r="AN71" s="338" t="n">
        <f aca="false">SUM(AK71+AL71-AM71)</f>
        <v>50000</v>
      </c>
      <c r="AO71" s="306" t="n">
        <f aca="false">SUM(AN71/$AN$2)</f>
        <v>6636.1404207313</v>
      </c>
      <c r="AP71" s="338" t="n">
        <v>50000</v>
      </c>
      <c r="AQ71" s="338"/>
      <c r="AR71" s="306" t="n">
        <f aca="false">SUM(AP71/$AN$2)</f>
        <v>6636.1404207313</v>
      </c>
      <c r="AS71" s="306" t="n">
        <v>2923.81</v>
      </c>
      <c r="AT71" s="306" t="n">
        <v>2923.81</v>
      </c>
      <c r="AU71" s="306"/>
      <c r="AV71" s="306"/>
      <c r="AW71" s="306" t="n">
        <f aca="false">SUM(AR71+AU71-AV71)</f>
        <v>6636.1404207313</v>
      </c>
      <c r="AX71" s="338"/>
      <c r="AY71" s="338"/>
      <c r="AZ71" s="338" t="n">
        <v>6636.14</v>
      </c>
      <c r="BA71" s="338"/>
      <c r="BB71" s="338"/>
      <c r="BC71" s="338"/>
      <c r="BD71" s="338" t="n">
        <f aca="false">SUM(AX71+AY71+AZ71+BA71+BB71+BC71)</f>
        <v>6636.14</v>
      </c>
      <c r="BE71" s="338" t="n">
        <f aca="false">SUM(AW71-BD71)</f>
        <v>0.000420731302256172</v>
      </c>
      <c r="BF71" s="338" t="n">
        <f aca="false">SUM(BE71-AW71)</f>
        <v>-6636.14</v>
      </c>
      <c r="BG71" s="338" t="n">
        <v>3169.91</v>
      </c>
      <c r="BH71" s="338" t="n">
        <v>6600</v>
      </c>
      <c r="BI71" s="338" t="n">
        <v>3597.48</v>
      </c>
      <c r="BJ71" s="338"/>
      <c r="BK71" s="338"/>
      <c r="BL71" s="338" t="n">
        <v>8000</v>
      </c>
      <c r="BM71" s="338" t="n">
        <v>8000</v>
      </c>
      <c r="BN71" s="338" t="n">
        <v>589.3</v>
      </c>
      <c r="BO71" s="338"/>
      <c r="BP71" s="338"/>
      <c r="BQ71" s="364"/>
      <c r="BR71" s="364"/>
      <c r="BS71" s="364"/>
      <c r="BT71" s="307" t="n">
        <f aca="false">SUM(BN71/BM71*100)</f>
        <v>7.36625</v>
      </c>
    </row>
    <row r="72" customFormat="false" ht="12.75" hidden="true" customHeight="false" outlineLevel="0" collapsed="false">
      <c r="A72" s="333"/>
      <c r="B72" s="334"/>
      <c r="C72" s="334"/>
      <c r="D72" s="334"/>
      <c r="E72" s="334"/>
      <c r="F72" s="334"/>
      <c r="G72" s="334"/>
      <c r="H72" s="334"/>
      <c r="I72" s="335" t="n">
        <v>32321</v>
      </c>
      <c r="J72" s="336" t="s">
        <v>591</v>
      </c>
      <c r="K72" s="337"/>
      <c r="L72" s="337"/>
      <c r="M72" s="337"/>
      <c r="N72" s="337"/>
      <c r="O72" s="337"/>
      <c r="P72" s="337"/>
      <c r="Q72" s="337"/>
      <c r="R72" s="337"/>
      <c r="S72" s="337"/>
      <c r="T72" s="337" t="n">
        <v>2250</v>
      </c>
      <c r="U72" s="337"/>
      <c r="V72" s="306"/>
      <c r="W72" s="337" t="n">
        <v>8000</v>
      </c>
      <c r="X72" s="337" t="n">
        <v>8000</v>
      </c>
      <c r="Y72" s="337" t="n">
        <v>8000</v>
      </c>
      <c r="Z72" s="337" t="n">
        <v>8000</v>
      </c>
      <c r="AA72" s="337" t="n">
        <v>8000</v>
      </c>
      <c r="AB72" s="337" t="n">
        <v>4987.5</v>
      </c>
      <c r="AC72" s="337" t="n">
        <v>8000</v>
      </c>
      <c r="AD72" s="337" t="n">
        <v>8000</v>
      </c>
      <c r="AE72" s="337"/>
      <c r="AF72" s="337"/>
      <c r="AG72" s="340" t="n">
        <f aca="false">SUM(AD72+AE72-AF72)</f>
        <v>8000</v>
      </c>
      <c r="AH72" s="337"/>
      <c r="AI72" s="337" t="n">
        <v>8000</v>
      </c>
      <c r="AJ72" s="338" t="n">
        <v>0</v>
      </c>
      <c r="AK72" s="337" t="n">
        <v>8000</v>
      </c>
      <c r="AL72" s="337"/>
      <c r="AM72" s="337"/>
      <c r="AN72" s="338" t="n">
        <f aca="false">SUM(AK72+AL72-AM72)</f>
        <v>8000</v>
      </c>
      <c r="AO72" s="306" t="n">
        <f aca="false">SUM(AN72/$AN$2)</f>
        <v>1061.78246731701</v>
      </c>
      <c r="AP72" s="338" t="n">
        <v>8000</v>
      </c>
      <c r="AQ72" s="338"/>
      <c r="AR72" s="306" t="n">
        <f aca="false">SUM(AP72/$AN$2)</f>
        <v>1061.78246731701</v>
      </c>
      <c r="AS72" s="306"/>
      <c r="AT72" s="306"/>
      <c r="AU72" s="306"/>
      <c r="AV72" s="306"/>
      <c r="AW72" s="306" t="n">
        <f aca="false">SUM(AR72+AU72-AV72)</f>
        <v>1061.78246731701</v>
      </c>
      <c r="AX72" s="338"/>
      <c r="AY72" s="338"/>
      <c r="AZ72" s="338" t="n">
        <v>1061.78</v>
      </c>
      <c r="BA72" s="338"/>
      <c r="BB72" s="338"/>
      <c r="BC72" s="338"/>
      <c r="BD72" s="338" t="n">
        <f aca="false">SUM(AX72+AY72+AZ72+BA72+BB72+BC72)</f>
        <v>1061.78</v>
      </c>
      <c r="BE72" s="338" t="n">
        <f aca="false">SUM(AW72-BD72)</f>
        <v>0.00246731700849523</v>
      </c>
      <c r="BF72" s="338" t="n">
        <f aca="false">SUM(BE72-AW72)</f>
        <v>-1061.78</v>
      </c>
      <c r="BG72" s="338"/>
      <c r="BH72" s="338" t="n">
        <v>1100</v>
      </c>
      <c r="BI72" s="338"/>
      <c r="BJ72" s="338"/>
      <c r="BK72" s="338"/>
      <c r="BL72" s="338" t="n">
        <v>1100</v>
      </c>
      <c r="BM72" s="338" t="n">
        <v>1100</v>
      </c>
      <c r="BN72" s="338" t="n">
        <v>450</v>
      </c>
      <c r="BO72" s="338"/>
      <c r="BP72" s="338"/>
      <c r="BQ72" s="364"/>
      <c r="BR72" s="364"/>
      <c r="BS72" s="364"/>
      <c r="BT72" s="307" t="n">
        <f aca="false">SUM(BN72/BM72*100)</f>
        <v>40.9090909090909</v>
      </c>
    </row>
    <row r="73" customFormat="false" ht="12.75" hidden="true" customHeight="false" outlineLevel="0" collapsed="false">
      <c r="A73" s="333"/>
      <c r="B73" s="334"/>
      <c r="C73" s="334"/>
      <c r="D73" s="334"/>
      <c r="E73" s="334"/>
      <c r="F73" s="334"/>
      <c r="G73" s="334"/>
      <c r="H73" s="334"/>
      <c r="I73" s="335" t="n">
        <v>32321</v>
      </c>
      <c r="J73" s="336" t="s">
        <v>592</v>
      </c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06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40"/>
      <c r="AH73" s="337" t="n">
        <v>5000</v>
      </c>
      <c r="AI73" s="337" t="n">
        <v>5000</v>
      </c>
      <c r="AJ73" s="338" t="n">
        <v>0</v>
      </c>
      <c r="AK73" s="337" t="n">
        <v>5000</v>
      </c>
      <c r="AL73" s="337" t="n">
        <v>50000</v>
      </c>
      <c r="AM73" s="337"/>
      <c r="AN73" s="338" t="n">
        <f aca="false">SUM(AK73+AL73-AM73)</f>
        <v>55000</v>
      </c>
      <c r="AO73" s="306" t="n">
        <f aca="false">SUM(AN73/$AN$2)</f>
        <v>7299.75446280443</v>
      </c>
      <c r="AP73" s="338" t="n">
        <v>55000</v>
      </c>
      <c r="AQ73" s="338"/>
      <c r="AR73" s="306" t="n">
        <f aca="false">SUM(AP73/$AN$2)</f>
        <v>7299.75446280443</v>
      </c>
      <c r="AS73" s="306" t="n">
        <v>0</v>
      </c>
      <c r="AT73" s="306"/>
      <c r="AU73" s="306"/>
      <c r="AV73" s="306"/>
      <c r="AW73" s="306" t="n">
        <f aca="false">SUM(AR73+AU73-AV73)</f>
        <v>7299.75446280443</v>
      </c>
      <c r="AX73" s="338"/>
      <c r="AY73" s="338"/>
      <c r="AZ73" s="338" t="n">
        <v>7299.75</v>
      </c>
      <c r="BA73" s="338"/>
      <c r="BB73" s="338"/>
      <c r="BC73" s="338"/>
      <c r="BD73" s="338" t="n">
        <f aca="false">SUM(AX73+AY73+AZ73+BA73+BB73+BC73)</f>
        <v>7299.75</v>
      </c>
      <c r="BE73" s="338" t="n">
        <f aca="false">SUM(AW73-BD73)</f>
        <v>0.00446280443247815</v>
      </c>
      <c r="BF73" s="338" t="n">
        <f aca="false">SUM(BE73-AW73)</f>
        <v>-7299.75</v>
      </c>
      <c r="BG73" s="338"/>
      <c r="BH73" s="338" t="n">
        <v>7300</v>
      </c>
      <c r="BI73" s="338" t="n">
        <v>4713.07</v>
      </c>
      <c r="BJ73" s="338"/>
      <c r="BK73" s="338"/>
      <c r="BL73" s="338" t="n">
        <v>7300</v>
      </c>
      <c r="BM73" s="338" t="n">
        <v>7300</v>
      </c>
      <c r="BN73" s="338"/>
      <c r="BO73" s="338"/>
      <c r="BP73" s="338"/>
      <c r="BQ73" s="364"/>
      <c r="BR73" s="364"/>
      <c r="BS73" s="364"/>
      <c r="BT73" s="307" t="n">
        <f aca="false">SUM(BN73/BM73*100)</f>
        <v>0</v>
      </c>
    </row>
    <row r="74" customFormat="false" ht="12.75" hidden="true" customHeight="false" outlineLevel="0" collapsed="false">
      <c r="A74" s="333"/>
      <c r="B74" s="334"/>
      <c r="C74" s="334"/>
      <c r="D74" s="334"/>
      <c r="E74" s="334"/>
      <c r="F74" s="334"/>
      <c r="G74" s="334"/>
      <c r="H74" s="334"/>
      <c r="I74" s="335" t="n">
        <v>32322</v>
      </c>
      <c r="J74" s="336" t="s">
        <v>593</v>
      </c>
      <c r="K74" s="337" t="n">
        <v>40297.04</v>
      </c>
      <c r="L74" s="337" t="n">
        <v>18000</v>
      </c>
      <c r="M74" s="337" t="n">
        <v>18000</v>
      </c>
      <c r="N74" s="337" t="n">
        <v>5000</v>
      </c>
      <c r="O74" s="337" t="n">
        <v>5000</v>
      </c>
      <c r="P74" s="337" t="n">
        <v>7000</v>
      </c>
      <c r="Q74" s="337" t="n">
        <v>7000</v>
      </c>
      <c r="R74" s="337" t="n">
        <v>2102.28</v>
      </c>
      <c r="S74" s="337" t="n">
        <v>7000</v>
      </c>
      <c r="T74" s="337" t="n">
        <v>9759.23</v>
      </c>
      <c r="U74" s="337"/>
      <c r="V74" s="306" t="n">
        <f aca="false">S74/P74*100</f>
        <v>100</v>
      </c>
      <c r="W74" s="337" t="n">
        <v>20000</v>
      </c>
      <c r="X74" s="337" t="n">
        <v>25000</v>
      </c>
      <c r="Y74" s="337" t="n">
        <v>25000</v>
      </c>
      <c r="Z74" s="337" t="n">
        <v>15000</v>
      </c>
      <c r="AA74" s="337" t="n">
        <v>25000</v>
      </c>
      <c r="AB74" s="337" t="n">
        <v>3566.75</v>
      </c>
      <c r="AC74" s="337" t="n">
        <v>25000</v>
      </c>
      <c r="AD74" s="337" t="n">
        <v>25000</v>
      </c>
      <c r="AE74" s="337"/>
      <c r="AF74" s="337"/>
      <c r="AG74" s="340" t="n">
        <f aca="false">SUM(AD74+AE74-AF74)</f>
        <v>25000</v>
      </c>
      <c r="AH74" s="337" t="n">
        <v>24657.39</v>
      </c>
      <c r="AI74" s="337" t="n">
        <v>30000</v>
      </c>
      <c r="AJ74" s="338" t="n">
        <v>8254.96</v>
      </c>
      <c r="AK74" s="337" t="n">
        <v>33000</v>
      </c>
      <c r="AL74" s="337"/>
      <c r="AM74" s="337"/>
      <c r="AN74" s="338" t="n">
        <f aca="false">SUM(AK74+AL74-AM74)</f>
        <v>33000</v>
      </c>
      <c r="AO74" s="306" t="n">
        <f aca="false">SUM(AN74/$AN$2)</f>
        <v>4379.85267768266</v>
      </c>
      <c r="AP74" s="338" t="n">
        <v>30000</v>
      </c>
      <c r="AQ74" s="338"/>
      <c r="AR74" s="306" t="n">
        <f aca="false">SUM(AP74/$AN$2)</f>
        <v>3981.68425243878</v>
      </c>
      <c r="AS74" s="306" t="n">
        <v>2057.84</v>
      </c>
      <c r="AT74" s="306" t="n">
        <v>2057.84</v>
      </c>
      <c r="AU74" s="306"/>
      <c r="AV74" s="306"/>
      <c r="AW74" s="306" t="n">
        <f aca="false">SUM(AR74+AU74-AV74)</f>
        <v>3981.68425243878</v>
      </c>
      <c r="AX74" s="338"/>
      <c r="AY74" s="338"/>
      <c r="AZ74" s="338" t="n">
        <v>3981.68</v>
      </c>
      <c r="BA74" s="338"/>
      <c r="BB74" s="338"/>
      <c r="BC74" s="338"/>
      <c r="BD74" s="338" t="n">
        <f aca="false">SUM(AX74+AY74+AZ74+BA74+BB74+BC74)</f>
        <v>3981.68</v>
      </c>
      <c r="BE74" s="338" t="n">
        <f aca="false">SUM(AW74-BD74)</f>
        <v>0.00425243878135007</v>
      </c>
      <c r="BF74" s="338" t="n">
        <f aca="false">SUM(BE74-AW74)</f>
        <v>-3981.68</v>
      </c>
      <c r="BG74" s="338" t="n">
        <v>3066.68</v>
      </c>
      <c r="BH74" s="338" t="n">
        <v>2000</v>
      </c>
      <c r="BI74" s="338"/>
      <c r="BJ74" s="338"/>
      <c r="BK74" s="338"/>
      <c r="BL74" s="338" t="n">
        <v>6000</v>
      </c>
      <c r="BM74" s="338" t="n">
        <v>6000</v>
      </c>
      <c r="BN74" s="338" t="n">
        <v>4105</v>
      </c>
      <c r="BO74" s="338"/>
      <c r="BP74" s="338"/>
      <c r="BQ74" s="364"/>
      <c r="BR74" s="364"/>
      <c r="BS74" s="364"/>
      <c r="BT74" s="307" t="n">
        <f aca="false">SUM(BN74/BM74*100)</f>
        <v>68.4166666666667</v>
      </c>
    </row>
    <row r="75" customFormat="false" ht="12.75" hidden="true" customHeight="false" outlineLevel="0" collapsed="false">
      <c r="A75" s="333"/>
      <c r="B75" s="334"/>
      <c r="C75" s="334"/>
      <c r="D75" s="334"/>
      <c r="E75" s="334"/>
      <c r="F75" s="334"/>
      <c r="G75" s="334"/>
      <c r="H75" s="334"/>
      <c r="I75" s="335" t="n">
        <v>32323</v>
      </c>
      <c r="J75" s="336" t="s">
        <v>594</v>
      </c>
      <c r="K75" s="337" t="n">
        <v>81354.02</v>
      </c>
      <c r="L75" s="337" t="n">
        <v>35000</v>
      </c>
      <c r="M75" s="337" t="n">
        <v>35000</v>
      </c>
      <c r="N75" s="337" t="n">
        <v>5000</v>
      </c>
      <c r="O75" s="337" t="n">
        <v>5000</v>
      </c>
      <c r="P75" s="337" t="n">
        <v>5000</v>
      </c>
      <c r="Q75" s="337" t="n">
        <v>5000</v>
      </c>
      <c r="R75" s="337" t="n">
        <v>151</v>
      </c>
      <c r="S75" s="337" t="n">
        <v>5000</v>
      </c>
      <c r="T75" s="337" t="n">
        <v>1059.54</v>
      </c>
      <c r="U75" s="337"/>
      <c r="V75" s="306" t="n">
        <f aca="false">S75/P75*100</f>
        <v>100</v>
      </c>
      <c r="W75" s="337" t="n">
        <v>5000</v>
      </c>
      <c r="X75" s="337" t="n">
        <v>7000</v>
      </c>
      <c r="Y75" s="337" t="n">
        <v>7000</v>
      </c>
      <c r="Z75" s="337" t="n">
        <v>10000</v>
      </c>
      <c r="AA75" s="337" t="n">
        <v>10000</v>
      </c>
      <c r="AB75" s="337" t="n">
        <v>5196.35</v>
      </c>
      <c r="AC75" s="337" t="n">
        <v>5000</v>
      </c>
      <c r="AD75" s="337" t="n">
        <v>5000</v>
      </c>
      <c r="AE75" s="337"/>
      <c r="AF75" s="337"/>
      <c r="AG75" s="340" t="n">
        <f aca="false">SUM(AD75+AE75-AF75)</f>
        <v>5000</v>
      </c>
      <c r="AH75" s="337" t="n">
        <v>2565.64</v>
      </c>
      <c r="AI75" s="337" t="n">
        <v>5000</v>
      </c>
      <c r="AJ75" s="338" t="n">
        <v>8170.71</v>
      </c>
      <c r="AK75" s="337" t="n">
        <v>10000</v>
      </c>
      <c r="AL75" s="337"/>
      <c r="AM75" s="337"/>
      <c r="AN75" s="338" t="n">
        <f aca="false">SUM(AK75+AL75-AM75)</f>
        <v>10000</v>
      </c>
      <c r="AO75" s="306" t="n">
        <f aca="false">SUM(AN75/$AN$2)</f>
        <v>1327.22808414626</v>
      </c>
      <c r="AP75" s="338" t="n">
        <v>10000</v>
      </c>
      <c r="AQ75" s="338"/>
      <c r="AR75" s="306" t="n">
        <f aca="false">SUM(AP75/$AN$2)</f>
        <v>1327.22808414626</v>
      </c>
      <c r="AS75" s="306" t="n">
        <v>1723.89</v>
      </c>
      <c r="AT75" s="306" t="n">
        <v>1723.89</v>
      </c>
      <c r="AU75" s="306" t="n">
        <v>800</v>
      </c>
      <c r="AV75" s="306"/>
      <c r="AW75" s="306" t="n">
        <f aca="false">SUM(AR75+AU75-AV75)</f>
        <v>2127.22808414626</v>
      </c>
      <c r="AX75" s="338"/>
      <c r="AY75" s="338"/>
      <c r="AZ75" s="338" t="n">
        <v>2127.23</v>
      </c>
      <c r="BA75" s="338"/>
      <c r="BB75" s="338"/>
      <c r="BC75" s="338"/>
      <c r="BD75" s="338" t="n">
        <f aca="false">SUM(AX75+AY75+AZ75+BA75+BB75+BC75)</f>
        <v>2127.23</v>
      </c>
      <c r="BE75" s="338" t="n">
        <f aca="false">SUM(AW75-BD75)</f>
        <v>-0.00191585373931957</v>
      </c>
      <c r="BF75" s="338" t="n">
        <f aca="false">SUM(BE75-AW75)</f>
        <v>-2127.23</v>
      </c>
      <c r="BG75" s="338" t="n">
        <v>2807.07</v>
      </c>
      <c r="BH75" s="338" t="n">
        <v>16500</v>
      </c>
      <c r="BI75" s="338" t="n">
        <v>14006.81</v>
      </c>
      <c r="BJ75" s="338"/>
      <c r="BK75" s="338"/>
      <c r="BL75" s="338" t="n">
        <v>16500</v>
      </c>
      <c r="BM75" s="338" t="n">
        <v>16500</v>
      </c>
      <c r="BN75" s="338" t="n">
        <v>4028.94</v>
      </c>
      <c r="BO75" s="338"/>
      <c r="BP75" s="338"/>
      <c r="BQ75" s="364"/>
      <c r="BR75" s="364"/>
      <c r="BS75" s="364"/>
      <c r="BT75" s="307" t="n">
        <f aca="false">SUM(BN75/BM75*100)</f>
        <v>24.4178181818182</v>
      </c>
    </row>
    <row r="76" customFormat="false" ht="12.75" hidden="true" customHeight="false" outlineLevel="0" collapsed="false">
      <c r="A76" s="333"/>
      <c r="B76" s="334"/>
      <c r="C76" s="334"/>
      <c r="D76" s="334"/>
      <c r="E76" s="334"/>
      <c r="F76" s="334"/>
      <c r="G76" s="334"/>
      <c r="H76" s="334"/>
      <c r="I76" s="335" t="n">
        <v>32329</v>
      </c>
      <c r="J76" s="336" t="s">
        <v>871</v>
      </c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06"/>
      <c r="W76" s="337"/>
      <c r="X76" s="337" t="n">
        <v>15000</v>
      </c>
      <c r="Y76" s="337" t="n">
        <v>15000</v>
      </c>
      <c r="Z76" s="337" t="n">
        <v>15000</v>
      </c>
      <c r="AA76" s="337" t="n">
        <v>20000</v>
      </c>
      <c r="AB76" s="337" t="n">
        <v>539.1</v>
      </c>
      <c r="AC76" s="337" t="n">
        <v>20000</v>
      </c>
      <c r="AD76" s="337" t="n">
        <v>20000</v>
      </c>
      <c r="AE76" s="337"/>
      <c r="AF76" s="337"/>
      <c r="AG76" s="340" t="n">
        <f aca="false">SUM(AD76+AE76-AF76)</f>
        <v>20000</v>
      </c>
      <c r="AH76" s="337" t="n">
        <v>15000</v>
      </c>
      <c r="AI76" s="337" t="n">
        <v>15000</v>
      </c>
      <c r="AJ76" s="338" t="n">
        <v>0</v>
      </c>
      <c r="AK76" s="337" t="n">
        <v>15000</v>
      </c>
      <c r="AL76" s="337"/>
      <c r="AM76" s="337"/>
      <c r="AN76" s="338" t="n">
        <f aca="false">SUM(AK76+AL76-AM76)</f>
        <v>15000</v>
      </c>
      <c r="AO76" s="306" t="n">
        <f aca="false">SUM(AN76/$AN$2)</f>
        <v>1990.84212621939</v>
      </c>
      <c r="AP76" s="338" t="n">
        <v>15000</v>
      </c>
      <c r="AQ76" s="338"/>
      <c r="AR76" s="306" t="n">
        <f aca="false">SUM(AP76/$AN$2)</f>
        <v>1990.84212621939</v>
      </c>
      <c r="AS76" s="306" t="n">
        <v>12231.4</v>
      </c>
      <c r="AT76" s="306" t="n">
        <v>12231.4</v>
      </c>
      <c r="AU76" s="306" t="n">
        <v>12000</v>
      </c>
      <c r="AV76" s="306"/>
      <c r="AW76" s="306" t="n">
        <f aca="false">SUM(AR76+AU76-AV76)</f>
        <v>13990.8421262194</v>
      </c>
      <c r="AX76" s="338"/>
      <c r="AY76" s="338"/>
      <c r="AZ76" s="338" t="n">
        <v>13990.84</v>
      </c>
      <c r="BA76" s="338"/>
      <c r="BB76" s="338"/>
      <c r="BC76" s="338"/>
      <c r="BD76" s="338" t="n">
        <f aca="false">SUM(AX76+AY76+AZ76+BA76+BB76+BC76)</f>
        <v>13990.84</v>
      </c>
      <c r="BE76" s="338" t="n">
        <f aca="false">SUM(AW76-BD76)</f>
        <v>0.00212621939135715</v>
      </c>
      <c r="BF76" s="338" t="n">
        <f aca="false">SUM(BE76-AW76)</f>
        <v>-13990.84</v>
      </c>
      <c r="BG76" s="338" t="n">
        <v>13161.33</v>
      </c>
      <c r="BH76" s="338" t="n">
        <v>10000</v>
      </c>
      <c r="BI76" s="338"/>
      <c r="BJ76" s="338"/>
      <c r="BK76" s="338"/>
      <c r="BL76" s="338" t="n">
        <v>10000</v>
      </c>
      <c r="BM76" s="338" t="n">
        <v>10000</v>
      </c>
      <c r="BN76" s="338" t="n">
        <v>4504</v>
      </c>
      <c r="BO76" s="338"/>
      <c r="BP76" s="338"/>
      <c r="BQ76" s="364"/>
      <c r="BR76" s="364"/>
      <c r="BS76" s="364"/>
      <c r="BT76" s="307" t="n">
        <f aca="false">SUM(BN76/BM76*100)</f>
        <v>45.04</v>
      </c>
    </row>
    <row r="77" customFormat="false" ht="12.75" hidden="true" customHeight="false" outlineLevel="0" collapsed="false">
      <c r="A77" s="333"/>
      <c r="B77" s="334"/>
      <c r="C77" s="334"/>
      <c r="D77" s="334"/>
      <c r="E77" s="334"/>
      <c r="F77" s="334"/>
      <c r="G77" s="334"/>
      <c r="H77" s="334"/>
      <c r="I77" s="335" t="n">
        <v>32329</v>
      </c>
      <c r="J77" s="336" t="s">
        <v>596</v>
      </c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06"/>
      <c r="W77" s="337"/>
      <c r="X77" s="337" t="n">
        <v>150000</v>
      </c>
      <c r="Y77" s="337" t="n">
        <v>100000</v>
      </c>
      <c r="Z77" s="337" t="n">
        <v>100000</v>
      </c>
      <c r="AA77" s="337" t="n">
        <v>100000</v>
      </c>
      <c r="AB77" s="337" t="n">
        <v>21125</v>
      </c>
      <c r="AC77" s="337" t="n">
        <v>60000</v>
      </c>
      <c r="AD77" s="337" t="n">
        <v>30000</v>
      </c>
      <c r="AE77" s="337"/>
      <c r="AF77" s="337"/>
      <c r="AG77" s="340" t="n">
        <f aca="false">SUM(AD77+AE77-AF77)</f>
        <v>30000</v>
      </c>
      <c r="AH77" s="337" t="n">
        <v>50217.5</v>
      </c>
      <c r="AI77" s="337" t="n">
        <v>50000</v>
      </c>
      <c r="AJ77" s="338" t="n">
        <v>3500</v>
      </c>
      <c r="AK77" s="337" t="n">
        <v>50000</v>
      </c>
      <c r="AL77" s="337" t="n">
        <v>18000</v>
      </c>
      <c r="AM77" s="337"/>
      <c r="AN77" s="338" t="n">
        <f aca="false">SUM(AK77+AL77-AM77)</f>
        <v>68000</v>
      </c>
      <c r="AO77" s="306" t="n">
        <f aca="false">SUM(AN77/$AN$2)</f>
        <v>9025.15097219457</v>
      </c>
      <c r="AP77" s="338" t="n">
        <v>68000</v>
      </c>
      <c r="AQ77" s="338"/>
      <c r="AR77" s="306" t="n">
        <f aca="false">SUM(AP77/$AN$2)</f>
        <v>9025.15097219457</v>
      </c>
      <c r="AS77" s="306"/>
      <c r="AT77" s="306"/>
      <c r="AU77" s="306"/>
      <c r="AV77" s="306"/>
      <c r="AW77" s="306" t="n">
        <f aca="false">SUM(AR77+AU77-AV77)</f>
        <v>9025.15097219457</v>
      </c>
      <c r="AX77" s="338"/>
      <c r="AY77" s="338"/>
      <c r="AZ77" s="338" t="n">
        <v>9025.15</v>
      </c>
      <c r="BA77" s="338"/>
      <c r="BB77" s="338"/>
      <c r="BC77" s="338"/>
      <c r="BD77" s="338" t="n">
        <f aca="false">SUM(AX77+AY77+AZ77+BA77+BB77+BC77)</f>
        <v>9025.15</v>
      </c>
      <c r="BE77" s="338" t="n">
        <f aca="false">SUM(AW77-BD77)</f>
        <v>0.000972194571659202</v>
      </c>
      <c r="BF77" s="338" t="n">
        <f aca="false">SUM(BE77-AW77)</f>
        <v>-9025.15</v>
      </c>
      <c r="BG77" s="338"/>
      <c r="BH77" s="338" t="n">
        <v>10000</v>
      </c>
      <c r="BI77" s="366"/>
      <c r="BJ77" s="338"/>
      <c r="BK77" s="338"/>
      <c r="BL77" s="338" t="n">
        <v>10000</v>
      </c>
      <c r="BM77" s="338" t="n">
        <v>10000</v>
      </c>
      <c r="BN77" s="338"/>
      <c r="BO77" s="338"/>
      <c r="BP77" s="338"/>
      <c r="BQ77" s="364"/>
      <c r="BR77" s="364"/>
      <c r="BS77" s="364"/>
      <c r="BT77" s="307" t="n">
        <f aca="false">SUM(BN77/BM77*100)</f>
        <v>0</v>
      </c>
    </row>
    <row r="78" customFormat="false" ht="12.75" hidden="true" customHeight="false" outlineLevel="0" collapsed="false">
      <c r="A78" s="333"/>
      <c r="B78" s="334"/>
      <c r="C78" s="334"/>
      <c r="D78" s="334"/>
      <c r="E78" s="334"/>
      <c r="F78" s="334"/>
      <c r="G78" s="334"/>
      <c r="H78" s="334"/>
      <c r="I78" s="335" t="n">
        <v>32329</v>
      </c>
      <c r="J78" s="336" t="s">
        <v>597</v>
      </c>
      <c r="K78" s="337"/>
      <c r="L78" s="337"/>
      <c r="M78" s="337"/>
      <c r="N78" s="337" t="n">
        <v>50000</v>
      </c>
      <c r="O78" s="337" t="n">
        <v>50000</v>
      </c>
      <c r="P78" s="337" t="n">
        <v>40000</v>
      </c>
      <c r="Q78" s="337" t="n">
        <v>40000</v>
      </c>
      <c r="R78" s="337"/>
      <c r="S78" s="337" t="n">
        <v>40000</v>
      </c>
      <c r="T78" s="337" t="n">
        <v>22500</v>
      </c>
      <c r="U78" s="337"/>
      <c r="V78" s="306" t="n">
        <f aca="false">S78/P78*100</f>
        <v>100</v>
      </c>
      <c r="W78" s="337" t="n">
        <v>42000</v>
      </c>
      <c r="X78" s="337" t="n">
        <v>10000</v>
      </c>
      <c r="Y78" s="337" t="n">
        <v>10000</v>
      </c>
      <c r="Z78" s="337" t="n">
        <v>10000</v>
      </c>
      <c r="AA78" s="337" t="n">
        <v>10000</v>
      </c>
      <c r="AB78" s="337"/>
      <c r="AC78" s="337" t="n">
        <v>10000</v>
      </c>
      <c r="AD78" s="337" t="n">
        <v>10000</v>
      </c>
      <c r="AE78" s="337"/>
      <c r="AF78" s="337"/>
      <c r="AG78" s="340" t="n">
        <f aca="false">SUM(AD78+AE78-AF78)</f>
        <v>10000</v>
      </c>
      <c r="AH78" s="337"/>
      <c r="AI78" s="337" t="n">
        <v>10000</v>
      </c>
      <c r="AJ78" s="338" t="n">
        <v>0</v>
      </c>
      <c r="AK78" s="337" t="n">
        <v>10000</v>
      </c>
      <c r="AL78" s="337"/>
      <c r="AM78" s="337"/>
      <c r="AN78" s="338" t="n">
        <f aca="false">SUM(AK78+AL78-AM78)</f>
        <v>10000</v>
      </c>
      <c r="AO78" s="306" t="n">
        <f aca="false">SUM(AN78/$AN$2)</f>
        <v>1327.22808414626</v>
      </c>
      <c r="AP78" s="338" t="n">
        <v>10000</v>
      </c>
      <c r="AQ78" s="338"/>
      <c r="AR78" s="306" t="n">
        <f aca="false">SUM(AP78/$AN$2)</f>
        <v>1327.22808414626</v>
      </c>
      <c r="AS78" s="306" t="n">
        <v>400.15</v>
      </c>
      <c r="AT78" s="306" t="n">
        <v>400.15</v>
      </c>
      <c r="AU78" s="306" t="n">
        <v>4500</v>
      </c>
      <c r="AV78" s="306"/>
      <c r="AW78" s="306" t="n">
        <f aca="false">SUM(AR78+AU78-AV78)</f>
        <v>5827.22808414626</v>
      </c>
      <c r="AX78" s="338" t="n">
        <v>5827.23</v>
      </c>
      <c r="AY78" s="338"/>
      <c r="AZ78" s="338"/>
      <c r="BA78" s="338"/>
      <c r="BB78" s="338"/>
      <c r="BC78" s="338"/>
      <c r="BD78" s="338" t="n">
        <f aca="false">SUM(AX78+AY78+AZ78+BA78+BB78+BC78)</f>
        <v>5827.23</v>
      </c>
      <c r="BE78" s="338" t="n">
        <f aca="false">SUM(AW78-BD78)</f>
        <v>-0.00191585373886483</v>
      </c>
      <c r="BF78" s="338" t="n">
        <f aca="false">SUM(BE78-AW78)</f>
        <v>-5827.23</v>
      </c>
      <c r="BG78" s="338" t="n">
        <v>2432.19</v>
      </c>
      <c r="BH78" s="338" t="n">
        <v>3000</v>
      </c>
      <c r="BI78" s="338" t="n">
        <v>1705.84</v>
      </c>
      <c r="BJ78" s="338"/>
      <c r="BK78" s="338"/>
      <c r="BL78" s="338" t="n">
        <v>4000</v>
      </c>
      <c r="BM78" s="338" t="n">
        <v>4000</v>
      </c>
      <c r="BN78" s="338" t="n">
        <v>1485</v>
      </c>
      <c r="BO78" s="338"/>
      <c r="BP78" s="338"/>
      <c r="BQ78" s="364"/>
      <c r="BR78" s="364"/>
      <c r="BS78" s="364"/>
      <c r="BT78" s="307" t="n">
        <f aca="false">SUM(BN78/BM78*100)</f>
        <v>37.125</v>
      </c>
    </row>
    <row r="79" customFormat="false" ht="12.75" hidden="true" customHeight="false" outlineLevel="0" collapsed="false">
      <c r="A79" s="333"/>
      <c r="B79" s="334"/>
      <c r="C79" s="334"/>
      <c r="D79" s="334"/>
      <c r="E79" s="334"/>
      <c r="F79" s="334"/>
      <c r="G79" s="334"/>
      <c r="H79" s="334"/>
      <c r="I79" s="335" t="n">
        <v>32329</v>
      </c>
      <c r="J79" s="336" t="s">
        <v>598</v>
      </c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06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40"/>
      <c r="AH79" s="337"/>
      <c r="AI79" s="337"/>
      <c r="AJ79" s="338"/>
      <c r="AK79" s="337" t="n">
        <v>50000</v>
      </c>
      <c r="AL79" s="337"/>
      <c r="AM79" s="337"/>
      <c r="AN79" s="338" t="n">
        <f aca="false">SUM(AK79+AL79-AM79)</f>
        <v>50000</v>
      </c>
      <c r="AO79" s="306" t="n">
        <f aca="false">SUM(AN79/$AN$2)</f>
        <v>6636.1404207313</v>
      </c>
      <c r="AP79" s="338" t="n">
        <v>30000</v>
      </c>
      <c r="AQ79" s="338"/>
      <c r="AR79" s="306" t="n">
        <f aca="false">SUM(AP79/$AN$2)</f>
        <v>3981.68425243878</v>
      </c>
      <c r="AS79" s="306"/>
      <c r="AT79" s="306"/>
      <c r="AU79" s="306"/>
      <c r="AV79" s="306"/>
      <c r="AW79" s="306" t="n">
        <f aca="false">SUM(AR79+AU79-AV79)</f>
        <v>3981.68425243878</v>
      </c>
      <c r="AX79" s="338"/>
      <c r="AY79" s="338"/>
      <c r="AZ79" s="338" t="n">
        <v>3981.68</v>
      </c>
      <c r="BA79" s="338"/>
      <c r="BB79" s="338"/>
      <c r="BC79" s="338"/>
      <c r="BD79" s="338" t="n">
        <f aca="false">SUM(AX79+AY79+AZ79+BA79+BB79+BC79)</f>
        <v>3981.68</v>
      </c>
      <c r="BE79" s="338" t="n">
        <f aca="false">SUM(AW79-BD79)</f>
        <v>0.00425243878135007</v>
      </c>
      <c r="BF79" s="338" t="n">
        <f aca="false">SUM(BE79-AW79)</f>
        <v>-3981.68</v>
      </c>
      <c r="BG79" s="338"/>
      <c r="BH79" s="338" t="n">
        <v>27000</v>
      </c>
      <c r="BI79" s="338"/>
      <c r="BJ79" s="338"/>
      <c r="BK79" s="338"/>
      <c r="BL79" s="341" t="n">
        <v>24000</v>
      </c>
      <c r="BM79" s="341" t="n">
        <v>24000</v>
      </c>
      <c r="BN79" s="338" t="n">
        <v>33987.5</v>
      </c>
      <c r="BO79" s="338"/>
      <c r="BP79" s="338"/>
      <c r="BQ79" s="364"/>
      <c r="BR79" s="364"/>
      <c r="BS79" s="364"/>
      <c r="BT79" s="307" t="n">
        <f aca="false">SUM(BN79/BM79*100)</f>
        <v>141.614583333333</v>
      </c>
    </row>
    <row r="80" customFormat="false" ht="13.5" hidden="true" customHeight="true" outlineLevel="0" collapsed="false">
      <c r="A80" s="333"/>
      <c r="B80" s="334"/>
      <c r="C80" s="334"/>
      <c r="D80" s="334"/>
      <c r="E80" s="334"/>
      <c r="F80" s="334"/>
      <c r="G80" s="334"/>
      <c r="H80" s="334"/>
      <c r="I80" s="335" t="n">
        <v>32329</v>
      </c>
      <c r="J80" s="336" t="s">
        <v>599</v>
      </c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06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40"/>
      <c r="AH80" s="337"/>
      <c r="AI80" s="337"/>
      <c r="AJ80" s="338"/>
      <c r="AK80" s="337"/>
      <c r="AL80" s="337"/>
      <c r="AM80" s="337"/>
      <c r="AN80" s="338"/>
      <c r="AO80" s="306"/>
      <c r="AP80" s="338"/>
      <c r="AQ80" s="338"/>
      <c r="AR80" s="306"/>
      <c r="AS80" s="306"/>
      <c r="AT80" s="306"/>
      <c r="AU80" s="306"/>
      <c r="AV80" s="306"/>
      <c r="AW80" s="306"/>
      <c r="AX80" s="338"/>
      <c r="AY80" s="338"/>
      <c r="AZ80" s="338"/>
      <c r="BA80" s="338"/>
      <c r="BB80" s="338"/>
      <c r="BC80" s="338"/>
      <c r="BD80" s="338"/>
      <c r="BE80" s="338"/>
      <c r="BF80" s="338"/>
      <c r="BG80" s="338"/>
      <c r="BH80" s="338" t="n">
        <v>1000</v>
      </c>
      <c r="BI80" s="338" t="n">
        <v>610</v>
      </c>
      <c r="BJ80" s="338"/>
      <c r="BK80" s="338"/>
      <c r="BL80" s="338" t="n">
        <v>1000</v>
      </c>
      <c r="BM80" s="338" t="n">
        <v>1000</v>
      </c>
      <c r="BN80" s="338"/>
      <c r="BO80" s="338"/>
      <c r="BP80" s="338"/>
      <c r="BQ80" s="364"/>
      <c r="BR80" s="364"/>
      <c r="BS80" s="364"/>
      <c r="BT80" s="307" t="n">
        <f aca="false">SUM(BN80/BM80*100)</f>
        <v>0</v>
      </c>
    </row>
    <row r="81" customFormat="false" ht="12.75" hidden="true" customHeight="false" outlineLevel="0" collapsed="false">
      <c r="A81" s="333"/>
      <c r="B81" s="334"/>
      <c r="C81" s="334"/>
      <c r="D81" s="334"/>
      <c r="E81" s="334"/>
      <c r="F81" s="334"/>
      <c r="G81" s="334"/>
      <c r="H81" s="334"/>
      <c r="I81" s="335" t="n">
        <v>32329</v>
      </c>
      <c r="J81" s="336" t="s">
        <v>600</v>
      </c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06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40"/>
      <c r="AH81" s="337"/>
      <c r="AI81" s="337"/>
      <c r="AJ81" s="338"/>
      <c r="AK81" s="337" t="n">
        <v>32970</v>
      </c>
      <c r="AL81" s="337"/>
      <c r="AM81" s="337"/>
      <c r="AN81" s="338" t="n">
        <f aca="false">SUM(AK81+AL81-AM81)</f>
        <v>32970</v>
      </c>
      <c r="AO81" s="306" t="n">
        <f aca="false">SUM(AN81/$AN$2)</f>
        <v>4375.87099343022</v>
      </c>
      <c r="AP81" s="338" t="n">
        <v>0</v>
      </c>
      <c r="AQ81" s="338"/>
      <c r="AR81" s="306" t="n">
        <f aca="false">SUM(AP81/$AN$2)</f>
        <v>0</v>
      </c>
      <c r="AS81" s="306"/>
      <c r="AT81" s="306"/>
      <c r="AU81" s="306"/>
      <c r="AV81" s="306"/>
      <c r="AW81" s="306" t="n">
        <f aca="false">SUM(AR81+AU81-AV81)</f>
        <v>0</v>
      </c>
      <c r="AX81" s="338"/>
      <c r="AY81" s="338"/>
      <c r="AZ81" s="338"/>
      <c r="BA81" s="338"/>
      <c r="BB81" s="338"/>
      <c r="BC81" s="338"/>
      <c r="BD81" s="338" t="n">
        <f aca="false">SUM(AX81+AY81+AZ81+BA81+BB81+BC81)</f>
        <v>0</v>
      </c>
      <c r="BE81" s="338" t="n">
        <f aca="false">SUM(AW81-BD81)</f>
        <v>0</v>
      </c>
      <c r="BF81" s="338" t="n">
        <f aca="false">SUM(BE81-AW81)</f>
        <v>0</v>
      </c>
      <c r="BG81" s="338"/>
      <c r="BH81" s="338"/>
      <c r="BI81" s="338"/>
      <c r="BJ81" s="338"/>
      <c r="BK81" s="338"/>
      <c r="BL81" s="338"/>
      <c r="BM81" s="338"/>
      <c r="BN81" s="338"/>
      <c r="BO81" s="338"/>
      <c r="BP81" s="338"/>
      <c r="BQ81" s="364"/>
      <c r="BR81" s="364"/>
      <c r="BS81" s="364"/>
      <c r="BT81" s="307" t="e">
        <f aca="false">SUM(BN81/BM81*100)</f>
        <v>#DIV/0!</v>
      </c>
    </row>
    <row r="82" customFormat="false" ht="12.75" hidden="true" customHeight="false" outlineLevel="0" collapsed="false">
      <c r="A82" s="333"/>
      <c r="B82" s="334"/>
      <c r="C82" s="334"/>
      <c r="D82" s="334"/>
      <c r="E82" s="334"/>
      <c r="F82" s="334"/>
      <c r="G82" s="334"/>
      <c r="H82" s="334"/>
      <c r="I82" s="335" t="n">
        <v>32351</v>
      </c>
      <c r="J82" s="336" t="s">
        <v>601</v>
      </c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06"/>
      <c r="W82" s="337"/>
      <c r="X82" s="337"/>
      <c r="Y82" s="337"/>
      <c r="Z82" s="337"/>
      <c r="AA82" s="337"/>
      <c r="AB82" s="337"/>
      <c r="AC82" s="337"/>
      <c r="AD82" s="337" t="n">
        <v>30000</v>
      </c>
      <c r="AE82" s="337"/>
      <c r="AF82" s="337"/>
      <c r="AG82" s="340" t="n">
        <f aca="false">SUM(AD82+AE82-AF82)</f>
        <v>30000</v>
      </c>
      <c r="AH82" s="337" t="n">
        <v>19823.31</v>
      </c>
      <c r="AI82" s="337" t="n">
        <v>30000</v>
      </c>
      <c r="AJ82" s="338" t="n">
        <v>11346.33</v>
      </c>
      <c r="AK82" s="337" t="n">
        <v>30000</v>
      </c>
      <c r="AL82" s="337"/>
      <c r="AM82" s="337"/>
      <c r="AN82" s="338" t="n">
        <f aca="false">SUM(AK82+AL82-AM82)</f>
        <v>30000</v>
      </c>
      <c r="AO82" s="306" t="n">
        <f aca="false">SUM(AN82/$AN$2)</f>
        <v>3981.68425243878</v>
      </c>
      <c r="AP82" s="338" t="n">
        <v>30000</v>
      </c>
      <c r="AQ82" s="338"/>
      <c r="AR82" s="306" t="n">
        <f aca="false">SUM(AP82/$AN$2)</f>
        <v>3981.68425243878</v>
      </c>
      <c r="AS82" s="306"/>
      <c r="AT82" s="306"/>
      <c r="AU82" s="306"/>
      <c r="AV82" s="306"/>
      <c r="AW82" s="306" t="n">
        <f aca="false">SUM(AR82+AU82-AV82)</f>
        <v>3981.68425243878</v>
      </c>
      <c r="AX82" s="338"/>
      <c r="AY82" s="338"/>
      <c r="AZ82" s="338" t="n">
        <v>3981.68</v>
      </c>
      <c r="BA82" s="338"/>
      <c r="BB82" s="338"/>
      <c r="BC82" s="338"/>
      <c r="BD82" s="338" t="n">
        <f aca="false">SUM(AX82+AY82+AZ82+BA82+BB82+BC82)</f>
        <v>3981.68</v>
      </c>
      <c r="BE82" s="338" t="n">
        <f aca="false">SUM(AW82-BD82)</f>
        <v>0.00425243878135007</v>
      </c>
      <c r="BF82" s="338" t="n">
        <f aca="false">SUM(BE82-AW82)</f>
        <v>-3981.68</v>
      </c>
      <c r="BG82" s="338"/>
      <c r="BH82" s="338" t="n">
        <v>0</v>
      </c>
      <c r="BI82" s="338"/>
      <c r="BJ82" s="338"/>
      <c r="BK82" s="338"/>
      <c r="BL82" s="338"/>
      <c r="BM82" s="338"/>
      <c r="BN82" s="338"/>
      <c r="BO82" s="338"/>
      <c r="BP82" s="338"/>
      <c r="BQ82" s="364"/>
      <c r="BR82" s="364"/>
      <c r="BS82" s="364"/>
      <c r="BT82" s="307" t="e">
        <f aca="false">SUM(BN82/BM82*100)</f>
        <v>#DIV/0!</v>
      </c>
    </row>
    <row r="83" customFormat="false" ht="12.75" hidden="true" customHeight="false" outlineLevel="0" collapsed="false">
      <c r="A83" s="333"/>
      <c r="B83" s="334"/>
      <c r="C83" s="334"/>
      <c r="D83" s="334"/>
      <c r="E83" s="334"/>
      <c r="F83" s="334"/>
      <c r="G83" s="334"/>
      <c r="H83" s="334"/>
      <c r="I83" s="335" t="n">
        <v>32353</v>
      </c>
      <c r="J83" s="336" t="s">
        <v>602</v>
      </c>
      <c r="K83" s="337"/>
      <c r="L83" s="337"/>
      <c r="M83" s="337"/>
      <c r="N83" s="337"/>
      <c r="O83" s="337"/>
      <c r="P83" s="337"/>
      <c r="Q83" s="337"/>
      <c r="R83" s="337"/>
      <c r="S83" s="337"/>
      <c r="T83" s="337" t="n">
        <v>412.35</v>
      </c>
      <c r="U83" s="337"/>
      <c r="V83" s="306"/>
      <c r="W83" s="337" t="n">
        <v>1000</v>
      </c>
      <c r="X83" s="337" t="n">
        <v>1500</v>
      </c>
      <c r="Y83" s="337" t="n">
        <v>1500</v>
      </c>
      <c r="Z83" s="337" t="n">
        <v>1500</v>
      </c>
      <c r="AA83" s="337" t="n">
        <v>1500</v>
      </c>
      <c r="AB83" s="337" t="n">
        <v>695.96</v>
      </c>
      <c r="AC83" s="337" t="n">
        <v>1500</v>
      </c>
      <c r="AD83" s="337" t="n">
        <v>5000</v>
      </c>
      <c r="AE83" s="337"/>
      <c r="AF83" s="337"/>
      <c r="AG83" s="340" t="n">
        <f aca="false">SUM(AD83+AE83-AF83)</f>
        <v>5000</v>
      </c>
      <c r="AH83" s="337" t="n">
        <v>2940.5</v>
      </c>
      <c r="AI83" s="337" t="n">
        <v>5000</v>
      </c>
      <c r="AJ83" s="338" t="n">
        <v>2109.85</v>
      </c>
      <c r="AK83" s="337" t="n">
        <v>5000</v>
      </c>
      <c r="AL83" s="337"/>
      <c r="AM83" s="337"/>
      <c r="AN83" s="338" t="n">
        <f aca="false">SUM(AK83+AL83-AM83)</f>
        <v>5000</v>
      </c>
      <c r="AO83" s="306" t="n">
        <f aca="false">SUM(AN83/$AN$2)</f>
        <v>663.61404207313</v>
      </c>
      <c r="AP83" s="338" t="n">
        <v>5000</v>
      </c>
      <c r="AQ83" s="338"/>
      <c r="AR83" s="306" t="n">
        <f aca="false">SUM(AP83/$AN$2)</f>
        <v>663.61404207313</v>
      </c>
      <c r="AS83" s="306" t="n">
        <v>533.51</v>
      </c>
      <c r="AT83" s="306" t="n">
        <v>533.51</v>
      </c>
      <c r="AU83" s="306" t="n">
        <v>200</v>
      </c>
      <c r="AV83" s="306"/>
      <c r="AW83" s="306" t="n">
        <f aca="false">SUM(AR83+AU83-AV83)</f>
        <v>863.61404207313</v>
      </c>
      <c r="AX83" s="338" t="n">
        <v>863.61</v>
      </c>
      <c r="AY83" s="338"/>
      <c r="AZ83" s="338"/>
      <c r="BA83" s="338"/>
      <c r="BB83" s="338"/>
      <c r="BC83" s="338"/>
      <c r="BD83" s="338" t="n">
        <f aca="false">SUM(AX83+AY83+AZ83+BA83+BB83+BC83)</f>
        <v>863.61</v>
      </c>
      <c r="BE83" s="338" t="n">
        <f aca="false">SUM(AW83-BD83)</f>
        <v>0.00404207313022198</v>
      </c>
      <c r="BF83" s="338" t="n">
        <f aca="false">SUM(BE83-AW83)</f>
        <v>-863.61</v>
      </c>
      <c r="BG83" s="338" t="n">
        <v>940.24</v>
      </c>
      <c r="BH83" s="338" t="n">
        <v>1200</v>
      </c>
      <c r="BI83" s="338" t="n">
        <v>480.84</v>
      </c>
      <c r="BJ83" s="338"/>
      <c r="BK83" s="338"/>
      <c r="BL83" s="338" t="n">
        <v>1400</v>
      </c>
      <c r="BM83" s="338" t="n">
        <v>1400</v>
      </c>
      <c r="BN83" s="338"/>
      <c r="BO83" s="338"/>
      <c r="BP83" s="338"/>
      <c r="BQ83" s="364"/>
      <c r="BR83" s="364"/>
      <c r="BS83" s="364"/>
      <c r="BT83" s="307" t="n">
        <f aca="false">SUM(BN83/BM83*100)</f>
        <v>0</v>
      </c>
    </row>
    <row r="84" customFormat="false" ht="12.75" hidden="true" customHeight="false" outlineLevel="0" collapsed="false">
      <c r="A84" s="333"/>
      <c r="B84" s="334"/>
      <c r="C84" s="334"/>
      <c r="D84" s="334"/>
      <c r="E84" s="334"/>
      <c r="F84" s="334"/>
      <c r="G84" s="334"/>
      <c r="H84" s="334"/>
      <c r="I84" s="335" t="n">
        <v>32331</v>
      </c>
      <c r="J84" s="336" t="s">
        <v>289</v>
      </c>
      <c r="K84" s="337"/>
      <c r="L84" s="337"/>
      <c r="M84" s="337"/>
      <c r="N84" s="337" t="n">
        <v>6000</v>
      </c>
      <c r="O84" s="337" t="n">
        <v>6000</v>
      </c>
      <c r="P84" s="337" t="n">
        <v>6000</v>
      </c>
      <c r="Q84" s="337" t="n">
        <v>6000</v>
      </c>
      <c r="R84" s="337" t="n">
        <v>5243.75</v>
      </c>
      <c r="S84" s="337" t="n">
        <v>8000</v>
      </c>
      <c r="T84" s="337" t="n">
        <v>8230.1</v>
      </c>
      <c r="U84" s="337"/>
      <c r="V84" s="306" t="n">
        <f aca="false">S84/P84*100</f>
        <v>133.333333333333</v>
      </c>
      <c r="W84" s="337" t="n">
        <v>15000</v>
      </c>
      <c r="X84" s="337" t="n">
        <v>20000</v>
      </c>
      <c r="Y84" s="337" t="n">
        <v>20000</v>
      </c>
      <c r="Z84" s="337" t="n">
        <v>25000</v>
      </c>
      <c r="AA84" s="337" t="n">
        <v>25000</v>
      </c>
      <c r="AB84" s="337" t="n">
        <v>10240</v>
      </c>
      <c r="AC84" s="337" t="n">
        <v>25000</v>
      </c>
      <c r="AD84" s="337" t="n">
        <v>25000</v>
      </c>
      <c r="AE84" s="337"/>
      <c r="AF84" s="337"/>
      <c r="AG84" s="340" t="n">
        <f aca="false">SUM(AD84+AE84-AF84)</f>
        <v>25000</v>
      </c>
      <c r="AH84" s="337" t="n">
        <v>11666.75</v>
      </c>
      <c r="AI84" s="337" t="n">
        <v>25000</v>
      </c>
      <c r="AJ84" s="338" t="n">
        <v>5157.8</v>
      </c>
      <c r="AK84" s="337" t="n">
        <v>25000</v>
      </c>
      <c r="AL84" s="337"/>
      <c r="AM84" s="337"/>
      <c r="AN84" s="338" t="n">
        <f aca="false">SUM(AK84+AL84-AM84)</f>
        <v>25000</v>
      </c>
      <c r="AO84" s="306" t="n">
        <f aca="false">SUM(AN84/$AN$2)</f>
        <v>3318.07021036565</v>
      </c>
      <c r="AP84" s="338" t="n">
        <v>30000</v>
      </c>
      <c r="AQ84" s="338"/>
      <c r="AR84" s="306" t="n">
        <f aca="false">SUM(AP84/$AN$2)</f>
        <v>3981.68425243878</v>
      </c>
      <c r="AS84" s="306" t="n">
        <v>969.04</v>
      </c>
      <c r="AT84" s="306" t="n">
        <v>969.04</v>
      </c>
      <c r="AU84" s="306"/>
      <c r="AV84" s="306"/>
      <c r="AW84" s="306" t="n">
        <f aca="false">SUM(AR84+AU84-AV84)</f>
        <v>3981.68425243878</v>
      </c>
      <c r="AX84" s="338" t="n">
        <v>3981.68</v>
      </c>
      <c r="AY84" s="338"/>
      <c r="AZ84" s="338"/>
      <c r="BA84" s="338"/>
      <c r="BB84" s="338"/>
      <c r="BC84" s="338"/>
      <c r="BD84" s="338" t="n">
        <f aca="false">SUM(AX84+AY84+AZ84+BA84+BB84+BC84)</f>
        <v>3981.68</v>
      </c>
      <c r="BE84" s="338" t="n">
        <f aca="false">SUM(AW84-BD84)</f>
        <v>0.00425243878135007</v>
      </c>
      <c r="BF84" s="338" t="n">
        <f aca="false">SUM(BE84-AW84)</f>
        <v>-3981.68</v>
      </c>
      <c r="BG84" s="338" t="n">
        <v>1000</v>
      </c>
      <c r="BH84" s="338" t="n">
        <v>3000</v>
      </c>
      <c r="BI84" s="338" t="n">
        <v>890.48</v>
      </c>
      <c r="BJ84" s="338"/>
      <c r="BK84" s="338"/>
      <c r="BL84" s="338" t="n">
        <v>3000</v>
      </c>
      <c r="BM84" s="338" t="n">
        <v>3000</v>
      </c>
      <c r="BN84" s="338" t="n">
        <v>412.62</v>
      </c>
      <c r="BO84" s="338"/>
      <c r="BP84" s="338"/>
      <c r="BQ84" s="364"/>
      <c r="BR84" s="364"/>
      <c r="BS84" s="364"/>
      <c r="BT84" s="307" t="n">
        <f aca="false">SUM(BN84/BM84*100)</f>
        <v>13.754</v>
      </c>
    </row>
    <row r="85" customFormat="false" ht="12.75" hidden="true" customHeight="false" outlineLevel="0" collapsed="false">
      <c r="A85" s="333"/>
      <c r="B85" s="334"/>
      <c r="C85" s="334"/>
      <c r="D85" s="334"/>
      <c r="E85" s="334"/>
      <c r="F85" s="334"/>
      <c r="G85" s="334"/>
      <c r="H85" s="334"/>
      <c r="I85" s="335" t="n">
        <v>32334</v>
      </c>
      <c r="J85" s="336" t="s">
        <v>603</v>
      </c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06"/>
      <c r="W85" s="337"/>
      <c r="X85" s="337"/>
      <c r="Y85" s="337"/>
      <c r="Z85" s="337" t="n">
        <v>8000</v>
      </c>
      <c r="AA85" s="337" t="n">
        <v>5000</v>
      </c>
      <c r="AB85" s="337" t="n">
        <v>3750</v>
      </c>
      <c r="AC85" s="337" t="n">
        <v>5000</v>
      </c>
      <c r="AD85" s="337" t="n">
        <v>10000</v>
      </c>
      <c r="AE85" s="337"/>
      <c r="AF85" s="337"/>
      <c r="AG85" s="340" t="n">
        <f aca="false">SUM(AD85+AE85-AF85)</f>
        <v>10000</v>
      </c>
      <c r="AH85" s="337" t="n">
        <v>4830.36</v>
      </c>
      <c r="AI85" s="337" t="n">
        <v>10000</v>
      </c>
      <c r="AJ85" s="338" t="n">
        <v>0</v>
      </c>
      <c r="AK85" s="337" t="n">
        <v>10000</v>
      </c>
      <c r="AL85" s="337"/>
      <c r="AM85" s="337"/>
      <c r="AN85" s="338" t="n">
        <f aca="false">SUM(AK85+AL85-AM85)</f>
        <v>10000</v>
      </c>
      <c r="AO85" s="306" t="n">
        <f aca="false">SUM(AN85/$AN$2)</f>
        <v>1327.22808414626</v>
      </c>
      <c r="AP85" s="338" t="n">
        <v>5000</v>
      </c>
      <c r="AQ85" s="338"/>
      <c r="AR85" s="306" t="n">
        <f aca="false">SUM(AP85/$AN$2)</f>
        <v>663.61404207313</v>
      </c>
      <c r="AS85" s="306"/>
      <c r="AT85" s="306"/>
      <c r="AU85" s="306"/>
      <c r="AV85" s="306"/>
      <c r="AW85" s="306" t="n">
        <f aca="false">SUM(AR85+AU85-AV85)</f>
        <v>663.61404207313</v>
      </c>
      <c r="AX85" s="338" t="n">
        <v>663.61</v>
      </c>
      <c r="AY85" s="338"/>
      <c r="AZ85" s="338"/>
      <c r="BA85" s="338"/>
      <c r="BB85" s="338"/>
      <c r="BC85" s="338"/>
      <c r="BD85" s="338" t="n">
        <f aca="false">SUM(AX85+AY85+AZ85+BA85+BB85+BC85)</f>
        <v>663.61</v>
      </c>
      <c r="BE85" s="338" t="n">
        <f aca="false">SUM(AW85-BD85)</f>
        <v>0.00404207313022198</v>
      </c>
      <c r="BF85" s="338" t="n">
        <f aca="false">SUM(BE85-AW85)</f>
        <v>-663.61</v>
      </c>
      <c r="BG85" s="338"/>
      <c r="BH85" s="338" t="n">
        <v>500</v>
      </c>
      <c r="BI85" s="338"/>
      <c r="BJ85" s="338"/>
      <c r="BK85" s="338"/>
      <c r="BL85" s="338" t="n">
        <v>500</v>
      </c>
      <c r="BM85" s="338" t="n">
        <v>500</v>
      </c>
      <c r="BN85" s="338"/>
      <c r="BO85" s="338"/>
      <c r="BP85" s="338"/>
      <c r="BQ85" s="364"/>
      <c r="BR85" s="364"/>
      <c r="BS85" s="364"/>
      <c r="BT85" s="307" t="n">
        <f aca="false">SUM(BN85/BM85*100)</f>
        <v>0</v>
      </c>
    </row>
    <row r="86" customFormat="false" ht="12.75" hidden="true" customHeight="false" outlineLevel="0" collapsed="false">
      <c r="A86" s="333"/>
      <c r="B86" s="334"/>
      <c r="C86" s="334"/>
      <c r="D86" s="334"/>
      <c r="E86" s="334"/>
      <c r="F86" s="334"/>
      <c r="G86" s="334"/>
      <c r="H86" s="334"/>
      <c r="I86" s="335" t="n">
        <v>32331</v>
      </c>
      <c r="J86" s="336" t="s">
        <v>604</v>
      </c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06"/>
      <c r="W86" s="337"/>
      <c r="X86" s="337" t="n">
        <v>8000</v>
      </c>
      <c r="Y86" s="337" t="n">
        <v>8000</v>
      </c>
      <c r="Z86" s="337" t="n">
        <v>8000</v>
      </c>
      <c r="AA86" s="337" t="n">
        <v>8000</v>
      </c>
      <c r="AB86" s="337"/>
      <c r="AC86" s="337" t="n">
        <v>8000</v>
      </c>
      <c r="AD86" s="337" t="n">
        <v>8000</v>
      </c>
      <c r="AE86" s="337"/>
      <c r="AF86" s="337"/>
      <c r="AG86" s="340" t="n">
        <f aca="false">SUM(AD86+AE86-AF86)</f>
        <v>8000</v>
      </c>
      <c r="AH86" s="337" t="n">
        <v>3200</v>
      </c>
      <c r="AI86" s="337" t="n">
        <v>6000</v>
      </c>
      <c r="AJ86" s="338" t="n">
        <v>0</v>
      </c>
      <c r="AK86" s="337" t="n">
        <v>6000</v>
      </c>
      <c r="AL86" s="337"/>
      <c r="AM86" s="337"/>
      <c r="AN86" s="338" t="n">
        <f aca="false">SUM(AK86+AL86-AM86)</f>
        <v>6000</v>
      </c>
      <c r="AO86" s="306" t="n">
        <f aca="false">SUM(AN86/$AN$2)</f>
        <v>796.336850487756</v>
      </c>
      <c r="AP86" s="338" t="n">
        <v>0</v>
      </c>
      <c r="AQ86" s="338"/>
      <c r="AR86" s="306" t="n">
        <f aca="false">SUM(AP86/$AN$2)</f>
        <v>0</v>
      </c>
      <c r="AS86" s="306"/>
      <c r="AT86" s="306"/>
      <c r="AU86" s="306"/>
      <c r="AV86" s="306"/>
      <c r="AW86" s="306" t="n">
        <f aca="false">SUM(AR86+AU86-AV86)</f>
        <v>0</v>
      </c>
      <c r="AX86" s="338"/>
      <c r="AY86" s="338"/>
      <c r="AZ86" s="338"/>
      <c r="BA86" s="338"/>
      <c r="BB86" s="338"/>
      <c r="BC86" s="338"/>
      <c r="BD86" s="338" t="n">
        <f aca="false">SUM(AX86+AY86+AZ86+BA86+BB86+BC86)</f>
        <v>0</v>
      </c>
      <c r="BE86" s="338" t="n">
        <f aca="false">SUM(AW86-BD86)</f>
        <v>0</v>
      </c>
      <c r="BF86" s="338" t="n">
        <f aca="false">SUM(BE86-AW86)</f>
        <v>0</v>
      </c>
      <c r="BG86" s="338"/>
      <c r="BH86" s="338"/>
      <c r="BI86" s="338"/>
      <c r="BJ86" s="338"/>
      <c r="BK86" s="338"/>
      <c r="BL86" s="338"/>
      <c r="BM86" s="338"/>
      <c r="BN86" s="338"/>
      <c r="BO86" s="338"/>
      <c r="BP86" s="338"/>
      <c r="BQ86" s="364"/>
      <c r="BR86" s="364"/>
      <c r="BS86" s="364"/>
      <c r="BT86" s="307" t="e">
        <f aca="false">SUM(BN86/BM86*100)</f>
        <v>#DIV/0!</v>
      </c>
    </row>
    <row r="87" customFormat="false" ht="12.75" hidden="true" customHeight="false" outlineLevel="0" collapsed="false">
      <c r="A87" s="333"/>
      <c r="B87" s="334"/>
      <c r="C87" s="334"/>
      <c r="D87" s="334"/>
      <c r="E87" s="334"/>
      <c r="F87" s="334"/>
      <c r="G87" s="334"/>
      <c r="H87" s="334"/>
      <c r="I87" s="335" t="n">
        <v>32342</v>
      </c>
      <c r="J87" s="336" t="s">
        <v>605</v>
      </c>
      <c r="K87" s="337" t="n">
        <v>151628.39</v>
      </c>
      <c r="L87" s="337" t="n">
        <v>5000</v>
      </c>
      <c r="M87" s="337" t="n">
        <v>5000</v>
      </c>
      <c r="N87" s="337" t="n">
        <v>5000</v>
      </c>
      <c r="O87" s="337" t="n">
        <v>5000</v>
      </c>
      <c r="P87" s="337" t="n">
        <v>5000</v>
      </c>
      <c r="Q87" s="337" t="n">
        <v>5000</v>
      </c>
      <c r="R87" s="337" t="n">
        <v>6000</v>
      </c>
      <c r="S87" s="337" t="n">
        <v>8000</v>
      </c>
      <c r="T87" s="337" t="n">
        <v>11250</v>
      </c>
      <c r="U87" s="337"/>
      <c r="V87" s="306" t="n">
        <f aca="false">S87/P87*100</f>
        <v>160</v>
      </c>
      <c r="W87" s="337" t="n">
        <v>15000</v>
      </c>
      <c r="X87" s="337" t="n">
        <v>15000</v>
      </c>
      <c r="Y87" s="337" t="n">
        <v>15000</v>
      </c>
      <c r="Z87" s="337" t="n">
        <v>65000</v>
      </c>
      <c r="AA87" s="337" t="n">
        <v>70000</v>
      </c>
      <c r="AB87" s="337" t="n">
        <v>15820</v>
      </c>
      <c r="AC87" s="337" t="n">
        <v>70000</v>
      </c>
      <c r="AD87" s="337" t="n">
        <v>50000</v>
      </c>
      <c r="AE87" s="337"/>
      <c r="AF87" s="337"/>
      <c r="AG87" s="340" t="n">
        <f aca="false">SUM(AD87+AE87-AF87)</f>
        <v>50000</v>
      </c>
      <c r="AH87" s="337" t="n">
        <v>40521.47</v>
      </c>
      <c r="AI87" s="337" t="n">
        <v>55000</v>
      </c>
      <c r="AJ87" s="338" t="n">
        <v>26754.62</v>
      </c>
      <c r="AK87" s="337" t="n">
        <v>55000</v>
      </c>
      <c r="AL87" s="337"/>
      <c r="AM87" s="337"/>
      <c r="AN87" s="338" t="n">
        <f aca="false">SUM(AK87+AL87-AM87)</f>
        <v>55000</v>
      </c>
      <c r="AO87" s="306" t="n">
        <f aca="false">SUM(AN87/$AN$2)</f>
        <v>7299.75446280443</v>
      </c>
      <c r="AP87" s="338" t="n">
        <v>40000</v>
      </c>
      <c r="AQ87" s="338"/>
      <c r="AR87" s="306" t="n">
        <f aca="false">SUM(AP87/$AN$2)</f>
        <v>5308.91233658504</v>
      </c>
      <c r="AS87" s="306" t="n">
        <v>1379.07</v>
      </c>
      <c r="AT87" s="306" t="n">
        <v>1379.07</v>
      </c>
      <c r="AU87" s="306"/>
      <c r="AV87" s="306" t="n">
        <v>1000</v>
      </c>
      <c r="AW87" s="306" t="n">
        <f aca="false">SUM(AR87+AU87-AV87)</f>
        <v>4308.91233658504</v>
      </c>
      <c r="AX87" s="338" t="n">
        <v>4308.91</v>
      </c>
      <c r="AY87" s="338"/>
      <c r="AZ87" s="338"/>
      <c r="BA87" s="338"/>
      <c r="BB87" s="338"/>
      <c r="BC87" s="338"/>
      <c r="BD87" s="338" t="n">
        <f aca="false">SUM(AX87+AY87+AZ87+BA87+BB87+BC87)</f>
        <v>4308.91</v>
      </c>
      <c r="BE87" s="338" t="n">
        <f aca="false">SUM(AW87-BD87)</f>
        <v>0.00233658504203049</v>
      </c>
      <c r="BF87" s="338" t="n">
        <f aca="false">SUM(BE87-AW87)</f>
        <v>-4308.91</v>
      </c>
      <c r="BG87" s="338" t="n">
        <v>3034.92</v>
      </c>
      <c r="BH87" s="338" t="n">
        <v>4500</v>
      </c>
      <c r="BI87" s="338" t="n">
        <v>2287.48</v>
      </c>
      <c r="BJ87" s="338"/>
      <c r="BK87" s="338"/>
      <c r="BL87" s="338" t="n">
        <v>4500</v>
      </c>
      <c r="BM87" s="338" t="n">
        <v>4500</v>
      </c>
      <c r="BN87" s="338" t="n">
        <v>6564.08</v>
      </c>
      <c r="BO87" s="338"/>
      <c r="BP87" s="338"/>
      <c r="BQ87" s="364"/>
      <c r="BR87" s="364"/>
      <c r="BS87" s="364"/>
      <c r="BT87" s="307" t="n">
        <f aca="false">SUM(BN87/BM87*100)</f>
        <v>145.868444444444</v>
      </c>
    </row>
    <row r="88" customFormat="false" ht="12.75" hidden="true" customHeight="false" outlineLevel="0" collapsed="false">
      <c r="A88" s="333"/>
      <c r="B88" s="334"/>
      <c r="C88" s="334"/>
      <c r="D88" s="334"/>
      <c r="E88" s="334"/>
      <c r="F88" s="334"/>
      <c r="G88" s="334"/>
      <c r="H88" s="334"/>
      <c r="I88" s="335" t="n">
        <v>32341</v>
      </c>
      <c r="J88" s="336" t="s">
        <v>606</v>
      </c>
      <c r="K88" s="337" t="n">
        <v>5288.02</v>
      </c>
      <c r="L88" s="337" t="n">
        <v>8000</v>
      </c>
      <c r="M88" s="337" t="n">
        <v>8000</v>
      </c>
      <c r="N88" s="337" t="n">
        <v>4000</v>
      </c>
      <c r="O88" s="337" t="n">
        <v>4000</v>
      </c>
      <c r="P88" s="337" t="n">
        <v>4000</v>
      </c>
      <c r="Q88" s="337" t="n">
        <v>4000</v>
      </c>
      <c r="R88" s="337" t="n">
        <v>850.82</v>
      </c>
      <c r="S88" s="337" t="n">
        <v>4000</v>
      </c>
      <c r="T88" s="337" t="n">
        <v>1386.78</v>
      </c>
      <c r="U88" s="337"/>
      <c r="V88" s="306" t="n">
        <f aca="false">S88/P88*100</f>
        <v>100</v>
      </c>
      <c r="W88" s="337" t="n">
        <v>4000</v>
      </c>
      <c r="X88" s="337" t="n">
        <v>3000</v>
      </c>
      <c r="Y88" s="337" t="n">
        <v>3000</v>
      </c>
      <c r="Z88" s="337" t="n">
        <v>3000</v>
      </c>
      <c r="AA88" s="337" t="n">
        <v>3000</v>
      </c>
      <c r="AB88" s="337" t="n">
        <v>660.49</v>
      </c>
      <c r="AC88" s="337" t="n">
        <v>3000</v>
      </c>
      <c r="AD88" s="337" t="n">
        <v>3000</v>
      </c>
      <c r="AE88" s="337"/>
      <c r="AF88" s="337"/>
      <c r="AG88" s="340" t="n">
        <f aca="false">SUM(AD88+AE88-AF88)</f>
        <v>3000</v>
      </c>
      <c r="AH88" s="337" t="n">
        <v>1699.95</v>
      </c>
      <c r="AI88" s="337" t="n">
        <v>3000</v>
      </c>
      <c r="AJ88" s="338" t="n">
        <v>672.4</v>
      </c>
      <c r="AK88" s="337" t="n">
        <v>3000</v>
      </c>
      <c r="AL88" s="337"/>
      <c r="AM88" s="337"/>
      <c r="AN88" s="338" t="n">
        <f aca="false">SUM(AK88+AL88-AM88)</f>
        <v>3000</v>
      </c>
      <c r="AO88" s="306" t="n">
        <f aca="false">SUM(AN88/$AN$2)</f>
        <v>398.168425243878</v>
      </c>
      <c r="AP88" s="338" t="n">
        <v>3500</v>
      </c>
      <c r="AQ88" s="338"/>
      <c r="AR88" s="306" t="n">
        <f aca="false">SUM(AP88/$AN$2)</f>
        <v>464.529829451191</v>
      </c>
      <c r="AS88" s="306" t="n">
        <v>124.08</v>
      </c>
      <c r="AT88" s="306" t="n">
        <v>124.08</v>
      </c>
      <c r="AU88" s="306"/>
      <c r="AV88" s="306"/>
      <c r="AW88" s="306" t="n">
        <f aca="false">SUM(AR88+AU88-AV88)</f>
        <v>464.529829451191</v>
      </c>
      <c r="AX88" s="338" t="n">
        <v>464.53</v>
      </c>
      <c r="AY88" s="338"/>
      <c r="AZ88" s="338"/>
      <c r="BA88" s="338"/>
      <c r="BB88" s="338"/>
      <c r="BC88" s="338"/>
      <c r="BD88" s="338" t="n">
        <f aca="false">SUM(AX88+AY88+AZ88+BA88+BB88+BC88)</f>
        <v>464.53</v>
      </c>
      <c r="BE88" s="338" t="n">
        <f aca="false">SUM(AW88-BD88)</f>
        <v>-0.000170548808796411</v>
      </c>
      <c r="BF88" s="338" t="n">
        <f aca="false">SUM(BE88-AW88)</f>
        <v>-464.53</v>
      </c>
      <c r="BG88" s="338" t="n">
        <v>187.45</v>
      </c>
      <c r="BH88" s="338" t="n">
        <v>400</v>
      </c>
      <c r="BI88" s="338" t="n">
        <v>113.54</v>
      </c>
      <c r="BJ88" s="338"/>
      <c r="BK88" s="338"/>
      <c r="BL88" s="338" t="n">
        <v>400</v>
      </c>
      <c r="BM88" s="338" t="n">
        <v>400</v>
      </c>
      <c r="BN88" s="338" t="n">
        <v>100.7</v>
      </c>
      <c r="BO88" s="338"/>
      <c r="BP88" s="338"/>
      <c r="BQ88" s="364"/>
      <c r="BR88" s="364"/>
      <c r="BS88" s="364"/>
      <c r="BT88" s="307" t="n">
        <f aca="false">SUM(BN88/BM88*100)</f>
        <v>25.175</v>
      </c>
    </row>
    <row r="89" customFormat="false" ht="12.75" hidden="true" customHeight="false" outlineLevel="0" collapsed="false">
      <c r="A89" s="333"/>
      <c r="B89" s="334"/>
      <c r="C89" s="334"/>
      <c r="D89" s="334"/>
      <c r="E89" s="334"/>
      <c r="F89" s="334"/>
      <c r="G89" s="334"/>
      <c r="H89" s="334"/>
      <c r="I89" s="335" t="n">
        <v>32343</v>
      </c>
      <c r="J89" s="336" t="s">
        <v>607</v>
      </c>
      <c r="K89" s="337" t="n">
        <v>44650</v>
      </c>
      <c r="L89" s="337"/>
      <c r="M89" s="337" t="n">
        <v>0</v>
      </c>
      <c r="N89" s="337" t="n">
        <v>15000</v>
      </c>
      <c r="O89" s="337" t="n">
        <v>15000</v>
      </c>
      <c r="P89" s="337" t="n">
        <v>15000</v>
      </c>
      <c r="Q89" s="337" t="n">
        <v>15000</v>
      </c>
      <c r="R89" s="337" t="n">
        <v>218.75</v>
      </c>
      <c r="S89" s="337" t="n">
        <v>15000</v>
      </c>
      <c r="T89" s="337"/>
      <c r="U89" s="337"/>
      <c r="V89" s="306" t="n">
        <f aca="false">S89/P89*100</f>
        <v>100</v>
      </c>
      <c r="W89" s="337" t="n">
        <v>15000</v>
      </c>
      <c r="X89" s="337" t="n">
        <v>30000</v>
      </c>
      <c r="Y89" s="337" t="n">
        <v>30000</v>
      </c>
      <c r="Z89" s="337" t="n">
        <v>30000</v>
      </c>
      <c r="AA89" s="337" t="n">
        <v>35000</v>
      </c>
      <c r="AB89" s="337" t="n">
        <v>12993.75</v>
      </c>
      <c r="AC89" s="337" t="n">
        <v>35000</v>
      </c>
      <c r="AD89" s="337" t="n">
        <v>30000</v>
      </c>
      <c r="AE89" s="337"/>
      <c r="AF89" s="337"/>
      <c r="AG89" s="340" t="n">
        <f aca="false">SUM(AD89+AE89-AF89)</f>
        <v>30000</v>
      </c>
      <c r="AH89" s="337" t="n">
        <v>26433.75</v>
      </c>
      <c r="AI89" s="337" t="n">
        <v>30000</v>
      </c>
      <c r="AJ89" s="314" t="n">
        <v>36273.75</v>
      </c>
      <c r="AK89" s="337" t="n">
        <v>30000</v>
      </c>
      <c r="AL89" s="337"/>
      <c r="AM89" s="337"/>
      <c r="AN89" s="338" t="n">
        <f aca="false">SUM(AK89+AL89-AM89)</f>
        <v>30000</v>
      </c>
      <c r="AO89" s="306" t="n">
        <f aca="false">SUM(AN89/$AN$2)</f>
        <v>3981.68425243878</v>
      </c>
      <c r="AP89" s="338" t="n">
        <v>30000</v>
      </c>
      <c r="AQ89" s="338"/>
      <c r="AR89" s="306" t="n">
        <f aca="false">SUM(AP89/$AN$2)</f>
        <v>3981.68425243878</v>
      </c>
      <c r="AS89" s="306"/>
      <c r="AT89" s="306"/>
      <c r="AU89" s="306"/>
      <c r="AV89" s="306"/>
      <c r="AW89" s="306" t="n">
        <f aca="false">SUM(AR89+AU89-AV89)</f>
        <v>3981.68425243878</v>
      </c>
      <c r="AX89" s="338" t="n">
        <v>3981.68</v>
      </c>
      <c r="AY89" s="338"/>
      <c r="AZ89" s="338"/>
      <c r="BA89" s="338"/>
      <c r="BB89" s="338"/>
      <c r="BC89" s="338"/>
      <c r="BD89" s="338" t="n">
        <f aca="false">SUM(AX89+AY89+AZ89+BA89+BB89+BC89)</f>
        <v>3981.68</v>
      </c>
      <c r="BE89" s="338" t="n">
        <f aca="false">SUM(AW89-BD89)</f>
        <v>0.00425243878135007</v>
      </c>
      <c r="BF89" s="338" t="n">
        <f aca="false">SUM(BE89-AW89)</f>
        <v>-3981.68</v>
      </c>
      <c r="BG89" s="338"/>
      <c r="BH89" s="338" t="n">
        <v>4000</v>
      </c>
      <c r="BI89" s="338" t="n">
        <v>2040</v>
      </c>
      <c r="BJ89" s="338"/>
      <c r="BK89" s="338"/>
      <c r="BL89" s="338" t="n">
        <v>5000</v>
      </c>
      <c r="BM89" s="338" t="n">
        <v>5000</v>
      </c>
      <c r="BN89" s="338" t="n">
        <v>2268</v>
      </c>
      <c r="BO89" s="338"/>
      <c r="BP89" s="338"/>
      <c r="BQ89" s="364"/>
      <c r="BR89" s="364"/>
      <c r="BS89" s="364"/>
      <c r="BT89" s="307" t="n">
        <f aca="false">SUM(BN89/BM89*100)</f>
        <v>45.36</v>
      </c>
    </row>
    <row r="90" customFormat="false" ht="12.75" hidden="true" customHeight="false" outlineLevel="0" collapsed="false">
      <c r="A90" s="333"/>
      <c r="B90" s="334"/>
      <c r="C90" s="334"/>
      <c r="D90" s="334"/>
      <c r="E90" s="334"/>
      <c r="F90" s="334"/>
      <c r="G90" s="334"/>
      <c r="H90" s="334"/>
      <c r="I90" s="335" t="n">
        <v>32343</v>
      </c>
      <c r="J90" s="336" t="s">
        <v>608</v>
      </c>
      <c r="K90" s="337"/>
      <c r="L90" s="337"/>
      <c r="M90" s="337"/>
      <c r="N90" s="337" t="n">
        <v>2000</v>
      </c>
      <c r="O90" s="337" t="n">
        <v>2000</v>
      </c>
      <c r="P90" s="337" t="n">
        <v>2000</v>
      </c>
      <c r="Q90" s="337" t="n">
        <v>2000</v>
      </c>
      <c r="R90" s="337"/>
      <c r="S90" s="337" t="n">
        <v>2000</v>
      </c>
      <c r="T90" s="337"/>
      <c r="U90" s="337"/>
      <c r="V90" s="306" t="n">
        <f aca="false">S90/P90*100</f>
        <v>100</v>
      </c>
      <c r="W90" s="337" t="n">
        <v>2000</v>
      </c>
      <c r="X90" s="337" t="n">
        <v>2000</v>
      </c>
      <c r="Y90" s="337" t="n">
        <v>0</v>
      </c>
      <c r="Z90" s="337" t="n">
        <v>30000</v>
      </c>
      <c r="AA90" s="337" t="n">
        <v>30000</v>
      </c>
      <c r="AB90" s="337"/>
      <c r="AC90" s="337" t="n">
        <v>30000</v>
      </c>
      <c r="AD90" s="337" t="n">
        <v>35000</v>
      </c>
      <c r="AE90" s="337"/>
      <c r="AF90" s="337"/>
      <c r="AG90" s="340" t="n">
        <f aca="false">SUM(AD90+AE90-AF90)</f>
        <v>35000</v>
      </c>
      <c r="AH90" s="337" t="n">
        <v>33925</v>
      </c>
      <c r="AI90" s="337" t="n">
        <v>35000</v>
      </c>
      <c r="AJ90" s="338" t="n">
        <v>0</v>
      </c>
      <c r="AK90" s="337" t="n">
        <v>45000</v>
      </c>
      <c r="AL90" s="337"/>
      <c r="AM90" s="337"/>
      <c r="AN90" s="338" t="n">
        <f aca="false">SUM(AK90+AL90-AM90)</f>
        <v>45000</v>
      </c>
      <c r="AO90" s="306" t="n">
        <f aca="false">SUM(AN90/$AN$2)</f>
        <v>5972.52637865817</v>
      </c>
      <c r="AP90" s="338" t="n">
        <v>45000</v>
      </c>
      <c r="AQ90" s="338"/>
      <c r="AR90" s="306" t="n">
        <f aca="false">SUM(AP90/$AN$2)</f>
        <v>5972.52637865817</v>
      </c>
      <c r="AS90" s="306" t="n">
        <v>5540</v>
      </c>
      <c r="AT90" s="306" t="n">
        <v>5540</v>
      </c>
      <c r="AU90" s="306"/>
      <c r="AV90" s="306"/>
      <c r="AW90" s="306" t="n">
        <f aca="false">SUM(AR90+AU90-AV90)</f>
        <v>5972.52637865817</v>
      </c>
      <c r="AX90" s="338" t="n">
        <v>5972.53</v>
      </c>
      <c r="AY90" s="338"/>
      <c r="AZ90" s="338"/>
      <c r="BA90" s="338"/>
      <c r="BB90" s="338"/>
      <c r="BC90" s="338"/>
      <c r="BD90" s="338" t="n">
        <f aca="false">SUM(AX90+AY90+AZ90+BA90+BB90+BC90)</f>
        <v>5972.53</v>
      </c>
      <c r="BE90" s="338" t="n">
        <f aca="false">SUM(AW90-BD90)</f>
        <v>-0.00362134182796581</v>
      </c>
      <c r="BF90" s="338" t="n">
        <f aca="false">SUM(BE90-AW90)</f>
        <v>-5972.53</v>
      </c>
      <c r="BG90" s="338" t="n">
        <v>7664</v>
      </c>
      <c r="BH90" s="338" t="n">
        <v>8000</v>
      </c>
      <c r="BI90" s="338" t="n">
        <v>3396.3</v>
      </c>
      <c r="BJ90" s="338"/>
      <c r="BK90" s="338"/>
      <c r="BL90" s="338" t="n">
        <v>8000</v>
      </c>
      <c r="BM90" s="338" t="n">
        <v>8000</v>
      </c>
      <c r="BN90" s="338" t="n">
        <v>4071.5</v>
      </c>
      <c r="BO90" s="338"/>
      <c r="BP90" s="338"/>
      <c r="BQ90" s="364"/>
      <c r="BR90" s="364"/>
      <c r="BS90" s="364"/>
      <c r="BT90" s="307" t="n">
        <f aca="false">SUM(BN90/BM90*100)</f>
        <v>50.89375</v>
      </c>
    </row>
    <row r="91" customFormat="false" ht="12.75" hidden="true" customHeight="false" outlineLevel="0" collapsed="false">
      <c r="A91" s="333"/>
      <c r="B91" s="334"/>
      <c r="C91" s="334"/>
      <c r="D91" s="334"/>
      <c r="E91" s="334"/>
      <c r="F91" s="334"/>
      <c r="G91" s="334"/>
      <c r="H91" s="334"/>
      <c r="I91" s="335" t="n">
        <v>32343</v>
      </c>
      <c r="J91" s="336" t="s">
        <v>609</v>
      </c>
      <c r="K91" s="337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06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40"/>
      <c r="AH91" s="337"/>
      <c r="AI91" s="337"/>
      <c r="AJ91" s="314" t="n">
        <v>1841.51</v>
      </c>
      <c r="AK91" s="337" t="n">
        <v>5000</v>
      </c>
      <c r="AL91" s="337" t="n">
        <v>5000</v>
      </c>
      <c r="AM91" s="337"/>
      <c r="AN91" s="338" t="n">
        <f aca="false">SUM(AK91+AL91-AM91)</f>
        <v>10000</v>
      </c>
      <c r="AO91" s="306" t="n">
        <f aca="false">SUM(AN91/$AN$2)</f>
        <v>1327.22808414626</v>
      </c>
      <c r="AP91" s="338" t="n">
        <v>10000</v>
      </c>
      <c r="AQ91" s="338"/>
      <c r="AR91" s="306" t="n">
        <f aca="false">SUM(AP91/$AN$2)</f>
        <v>1327.22808414626</v>
      </c>
      <c r="AS91" s="306" t="n">
        <v>794.38</v>
      </c>
      <c r="AT91" s="306" t="n">
        <v>794.38</v>
      </c>
      <c r="AU91" s="306"/>
      <c r="AV91" s="306"/>
      <c r="AW91" s="306" t="n">
        <f aca="false">SUM(AR91+AU91-AV91)</f>
        <v>1327.22808414626</v>
      </c>
      <c r="AX91" s="338" t="n">
        <v>1327.23</v>
      </c>
      <c r="AY91" s="338"/>
      <c r="AZ91" s="338"/>
      <c r="BA91" s="338"/>
      <c r="BB91" s="338"/>
      <c r="BC91" s="338"/>
      <c r="BD91" s="338" t="n">
        <f aca="false">SUM(AX91+AY91+AZ91+BA91+BB91+BC91)</f>
        <v>1327.23</v>
      </c>
      <c r="BE91" s="338" t="n">
        <f aca="false">SUM(AW91-BD91)</f>
        <v>-0.00191585373954695</v>
      </c>
      <c r="BF91" s="338" t="n">
        <f aca="false">SUM(BE91-AW91)</f>
        <v>-1327.23</v>
      </c>
      <c r="BG91" s="338" t="n">
        <v>794.38</v>
      </c>
      <c r="BH91" s="338" t="n">
        <v>2300</v>
      </c>
      <c r="BI91" s="338" t="n">
        <v>1197.1</v>
      </c>
      <c r="BJ91" s="338"/>
      <c r="BK91" s="338"/>
      <c r="BL91" s="338" t="n">
        <v>2300</v>
      </c>
      <c r="BM91" s="338" t="n">
        <v>2300</v>
      </c>
      <c r="BN91" s="338" t="n">
        <v>475.62</v>
      </c>
      <c r="BO91" s="338"/>
      <c r="BP91" s="338"/>
      <c r="BQ91" s="364"/>
      <c r="BR91" s="364"/>
      <c r="BS91" s="364"/>
      <c r="BT91" s="307" t="n">
        <f aca="false">SUM(BN91/BM91*100)</f>
        <v>20.6791304347826</v>
      </c>
    </row>
    <row r="92" customFormat="false" ht="12.75" hidden="true" customHeight="false" outlineLevel="0" collapsed="false">
      <c r="A92" s="333"/>
      <c r="B92" s="334"/>
      <c r="C92" s="334"/>
      <c r="D92" s="334"/>
      <c r="E92" s="334"/>
      <c r="F92" s="334"/>
      <c r="G92" s="334"/>
      <c r="H92" s="334"/>
      <c r="I92" s="335" t="n">
        <v>32353</v>
      </c>
      <c r="J92" s="336" t="s">
        <v>293</v>
      </c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06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40"/>
      <c r="AH92" s="337"/>
      <c r="AI92" s="337"/>
      <c r="AJ92" s="338" t="n">
        <v>1320.79</v>
      </c>
      <c r="AK92" s="337" t="n">
        <v>3000</v>
      </c>
      <c r="AL92" s="337"/>
      <c r="AM92" s="337"/>
      <c r="AN92" s="338" t="n">
        <f aca="false">SUM(AK92+AL92-AM92)</f>
        <v>3000</v>
      </c>
      <c r="AO92" s="306" t="n">
        <f aca="false">SUM(AN92/$AN$2)</f>
        <v>398.168425243878</v>
      </c>
      <c r="AP92" s="338" t="n">
        <v>3000</v>
      </c>
      <c r="AQ92" s="338"/>
      <c r="AR92" s="306" t="n">
        <f aca="false">SUM(AP92/$AN$2)</f>
        <v>398.168425243878</v>
      </c>
      <c r="AS92" s="306"/>
      <c r="AT92" s="306"/>
      <c r="AU92" s="306"/>
      <c r="AV92" s="306"/>
      <c r="AW92" s="306" t="n">
        <f aca="false">SUM(AR92+AU92-AV92)</f>
        <v>398.168425243878</v>
      </c>
      <c r="AX92" s="338" t="n">
        <v>398.17</v>
      </c>
      <c r="AY92" s="338"/>
      <c r="AZ92" s="338"/>
      <c r="BA92" s="338"/>
      <c r="BB92" s="338"/>
      <c r="BC92" s="338"/>
      <c r="BD92" s="338" t="n">
        <f aca="false">SUM(AX92+AY92+AZ92+BA92+BB92+BC92)</f>
        <v>398.17</v>
      </c>
      <c r="BE92" s="338" t="n">
        <f aca="false">SUM(AW92-BD92)</f>
        <v>-0.00157475612189728</v>
      </c>
      <c r="BF92" s="338" t="n">
        <f aca="false">SUM(BE92-AW92)</f>
        <v>-398.17</v>
      </c>
      <c r="BG92" s="338"/>
      <c r="BH92" s="338" t="n">
        <v>800</v>
      </c>
      <c r="BI92" s="338"/>
      <c r="BJ92" s="338"/>
      <c r="BK92" s="338"/>
      <c r="BL92" s="338" t="n">
        <v>800</v>
      </c>
      <c r="BM92" s="338" t="n">
        <v>800</v>
      </c>
      <c r="BN92" s="338" t="n">
        <v>430.71</v>
      </c>
      <c r="BO92" s="338"/>
      <c r="BP92" s="338"/>
      <c r="BQ92" s="364"/>
      <c r="BR92" s="364"/>
      <c r="BS92" s="364"/>
      <c r="BT92" s="307" t="n">
        <f aca="false">SUM(BN92/BM92*100)</f>
        <v>53.83875</v>
      </c>
    </row>
    <row r="93" customFormat="false" ht="12.75" hidden="true" customHeight="false" outlineLevel="0" collapsed="false">
      <c r="A93" s="333"/>
      <c r="B93" s="334"/>
      <c r="C93" s="334"/>
      <c r="D93" s="334"/>
      <c r="E93" s="334"/>
      <c r="F93" s="334"/>
      <c r="G93" s="334"/>
      <c r="H93" s="334"/>
      <c r="I93" s="335" t="n">
        <v>32361</v>
      </c>
      <c r="J93" s="336" t="s">
        <v>611</v>
      </c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06"/>
      <c r="W93" s="337"/>
      <c r="X93" s="337" t="n">
        <v>4000</v>
      </c>
      <c r="Y93" s="337" t="n">
        <v>1000</v>
      </c>
      <c r="Z93" s="337" t="n">
        <v>0</v>
      </c>
      <c r="AA93" s="337" t="n">
        <v>5000</v>
      </c>
      <c r="AB93" s="337"/>
      <c r="AC93" s="337" t="n">
        <v>5000</v>
      </c>
      <c r="AD93" s="337" t="n">
        <v>5000</v>
      </c>
      <c r="AE93" s="337"/>
      <c r="AF93" s="337"/>
      <c r="AG93" s="340" t="n">
        <f aca="false">SUM(AD93+AE93-AF93)</f>
        <v>5000</v>
      </c>
      <c r="AH93" s="337" t="n">
        <v>110</v>
      </c>
      <c r="AI93" s="337" t="n">
        <v>5000</v>
      </c>
      <c r="AJ93" s="338" t="n">
        <v>310</v>
      </c>
      <c r="AK93" s="337" t="n">
        <v>5000</v>
      </c>
      <c r="AL93" s="337"/>
      <c r="AM93" s="337"/>
      <c r="AN93" s="338" t="n">
        <f aca="false">SUM(AK93+AL93-AM93)</f>
        <v>5000</v>
      </c>
      <c r="AO93" s="306" t="n">
        <f aca="false">SUM(AN93/$AN$2)</f>
        <v>663.61404207313</v>
      </c>
      <c r="AP93" s="338" t="n">
        <v>5000</v>
      </c>
      <c r="AQ93" s="338"/>
      <c r="AR93" s="306" t="n">
        <f aca="false">SUM(AP93/$AN$2)</f>
        <v>663.61404207313</v>
      </c>
      <c r="AS93" s="306"/>
      <c r="AT93" s="306"/>
      <c r="AU93" s="306"/>
      <c r="AV93" s="306"/>
      <c r="AW93" s="306" t="n">
        <f aca="false">SUM(AR93+AU93-AV93)</f>
        <v>663.61404207313</v>
      </c>
      <c r="AX93" s="338" t="n">
        <v>663.61</v>
      </c>
      <c r="AY93" s="338"/>
      <c r="AZ93" s="338"/>
      <c r="BA93" s="338"/>
      <c r="BB93" s="338"/>
      <c r="BC93" s="338"/>
      <c r="BD93" s="338" t="n">
        <f aca="false">SUM(AX93+AY93+AZ93+BA93+BB93+BC93)</f>
        <v>663.61</v>
      </c>
      <c r="BE93" s="338" t="n">
        <f aca="false">SUM(AW93-BD93)</f>
        <v>0.00404207313022198</v>
      </c>
      <c r="BF93" s="338" t="n">
        <f aca="false">SUM(BE93-AW93)</f>
        <v>-663.61</v>
      </c>
      <c r="BG93" s="338"/>
      <c r="BH93" s="338" t="n">
        <v>0</v>
      </c>
      <c r="BI93" s="338"/>
      <c r="BJ93" s="338"/>
      <c r="BK93" s="338"/>
      <c r="BL93" s="338" t="n">
        <v>0</v>
      </c>
      <c r="BM93" s="338" t="n">
        <v>0</v>
      </c>
      <c r="BN93" s="338"/>
      <c r="BO93" s="338"/>
      <c r="BP93" s="338"/>
      <c r="BQ93" s="364"/>
      <c r="BR93" s="364"/>
      <c r="BS93" s="364"/>
      <c r="BT93" s="307" t="e">
        <f aca="false">SUM(BN93/BM93*100)</f>
        <v>#DIV/0!</v>
      </c>
    </row>
    <row r="94" customFormat="false" ht="12.75" hidden="true" customHeight="false" outlineLevel="0" collapsed="false">
      <c r="A94" s="333"/>
      <c r="B94" s="334"/>
      <c r="C94" s="334"/>
      <c r="D94" s="334"/>
      <c r="E94" s="334"/>
      <c r="F94" s="334"/>
      <c r="G94" s="334"/>
      <c r="H94" s="334"/>
      <c r="I94" s="335" t="n">
        <v>32369</v>
      </c>
      <c r="J94" s="336" t="s">
        <v>612</v>
      </c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06"/>
      <c r="W94" s="337"/>
      <c r="X94" s="337"/>
      <c r="Y94" s="337" t="n">
        <v>10000</v>
      </c>
      <c r="Z94" s="337" t="n">
        <v>20000</v>
      </c>
      <c r="AA94" s="337" t="n">
        <v>20000</v>
      </c>
      <c r="AB94" s="337" t="n">
        <v>1518.13</v>
      </c>
      <c r="AC94" s="337" t="n">
        <v>20000</v>
      </c>
      <c r="AD94" s="337" t="n">
        <v>20000</v>
      </c>
      <c r="AE94" s="337"/>
      <c r="AF94" s="337"/>
      <c r="AG94" s="340" t="n">
        <f aca="false">SUM(AD94+AE94-AF94)</f>
        <v>20000</v>
      </c>
      <c r="AH94" s="337" t="n">
        <v>800</v>
      </c>
      <c r="AI94" s="337" t="n">
        <v>15000</v>
      </c>
      <c r="AJ94" s="338" t="n">
        <v>0</v>
      </c>
      <c r="AK94" s="337" t="n">
        <v>15000</v>
      </c>
      <c r="AL94" s="337"/>
      <c r="AM94" s="337"/>
      <c r="AN94" s="338" t="n">
        <f aca="false">SUM(AK94+AL94-AM94)</f>
        <v>15000</v>
      </c>
      <c r="AO94" s="306" t="n">
        <f aca="false">SUM(AN94/$AN$2)</f>
        <v>1990.84212621939</v>
      </c>
      <c r="AP94" s="338" t="n">
        <v>15000</v>
      </c>
      <c r="AQ94" s="338"/>
      <c r="AR94" s="306" t="n">
        <f aca="false">SUM(AP94/$AN$2)</f>
        <v>1990.84212621939</v>
      </c>
      <c r="AS94" s="306" t="n">
        <v>1805.65</v>
      </c>
      <c r="AT94" s="306" t="n">
        <v>1805.65</v>
      </c>
      <c r="AU94" s="306" t="n">
        <v>1200</v>
      </c>
      <c r="AV94" s="306"/>
      <c r="AW94" s="306" t="n">
        <f aca="false">SUM(AR94+AU94-AV94)</f>
        <v>3190.84212621939</v>
      </c>
      <c r="AX94" s="338" t="n">
        <v>3190.84</v>
      </c>
      <c r="AY94" s="338"/>
      <c r="AZ94" s="338"/>
      <c r="BA94" s="338"/>
      <c r="BB94" s="338"/>
      <c r="BC94" s="338"/>
      <c r="BD94" s="338" t="n">
        <f aca="false">SUM(AX94+AY94+AZ94+BA94+BB94+BC94)</f>
        <v>3190.84</v>
      </c>
      <c r="BE94" s="338" t="n">
        <f aca="false">SUM(AW94-BD94)</f>
        <v>0.00212621939044766</v>
      </c>
      <c r="BF94" s="338" t="n">
        <f aca="false">SUM(BE94-AW94)</f>
        <v>-3190.84</v>
      </c>
      <c r="BG94" s="338" t="n">
        <v>1968.61</v>
      </c>
      <c r="BH94" s="338" t="n">
        <v>3200</v>
      </c>
      <c r="BI94" s="338" t="n">
        <v>663.61</v>
      </c>
      <c r="BJ94" s="338"/>
      <c r="BK94" s="338"/>
      <c r="BL94" s="338" t="n">
        <v>3200</v>
      </c>
      <c r="BM94" s="338" t="n">
        <v>3200</v>
      </c>
      <c r="BN94" s="338" t="n">
        <v>161.56</v>
      </c>
      <c r="BO94" s="338"/>
      <c r="BP94" s="338"/>
      <c r="BQ94" s="364"/>
      <c r="BR94" s="364"/>
      <c r="BS94" s="364"/>
      <c r="BT94" s="307" t="n">
        <f aca="false">SUM(BN94/BM94*100)</f>
        <v>5.04875</v>
      </c>
    </row>
    <row r="95" customFormat="false" ht="12.75" hidden="true" customHeight="false" outlineLevel="0" collapsed="false">
      <c r="A95" s="333"/>
      <c r="B95" s="334"/>
      <c r="C95" s="334"/>
      <c r="D95" s="334"/>
      <c r="E95" s="334"/>
      <c r="F95" s="334"/>
      <c r="G95" s="334"/>
      <c r="H95" s="334"/>
      <c r="I95" s="335" t="n">
        <v>32371</v>
      </c>
      <c r="J95" s="336" t="s">
        <v>613</v>
      </c>
      <c r="K95" s="337" t="n">
        <v>0</v>
      </c>
      <c r="L95" s="337" t="n">
        <v>5000</v>
      </c>
      <c r="M95" s="337" t="n">
        <v>5000</v>
      </c>
      <c r="N95" s="337" t="n">
        <v>33000</v>
      </c>
      <c r="O95" s="337" t="n">
        <v>33000</v>
      </c>
      <c r="P95" s="337" t="n">
        <v>30000</v>
      </c>
      <c r="Q95" s="337" t="n">
        <v>30000</v>
      </c>
      <c r="R95" s="337" t="n">
        <v>9974.45</v>
      </c>
      <c r="S95" s="337" t="n">
        <v>30000</v>
      </c>
      <c r="T95" s="337" t="n">
        <v>5279.5</v>
      </c>
      <c r="U95" s="337"/>
      <c r="V95" s="306" t="n">
        <f aca="false">S95/P95*100</f>
        <v>100</v>
      </c>
      <c r="W95" s="337" t="n">
        <v>20000</v>
      </c>
      <c r="X95" s="337" t="n">
        <v>20000</v>
      </c>
      <c r="Y95" s="337" t="n">
        <v>20000</v>
      </c>
      <c r="Z95" s="337" t="n">
        <v>30000</v>
      </c>
      <c r="AA95" s="337" t="n">
        <v>20000</v>
      </c>
      <c r="AB95" s="337" t="n">
        <v>11679.55</v>
      </c>
      <c r="AC95" s="337" t="n">
        <v>25000</v>
      </c>
      <c r="AD95" s="337" t="n">
        <v>40000</v>
      </c>
      <c r="AE95" s="337"/>
      <c r="AF95" s="337"/>
      <c r="AG95" s="340" t="n">
        <f aca="false">SUM(AD95+AE95-AF95)</f>
        <v>40000</v>
      </c>
      <c r="AH95" s="337" t="n">
        <v>49477.21</v>
      </c>
      <c r="AI95" s="337" t="n">
        <v>50000</v>
      </c>
      <c r="AJ95" s="338" t="n">
        <v>4479.17</v>
      </c>
      <c r="AK95" s="337" t="n">
        <v>50000</v>
      </c>
      <c r="AL95" s="337" t="n">
        <v>40000</v>
      </c>
      <c r="AM95" s="337"/>
      <c r="AN95" s="338" t="n">
        <f aca="false">SUM(AK95+AL95-AM95)</f>
        <v>90000</v>
      </c>
      <c r="AO95" s="306" t="n">
        <f aca="false">SUM(AN95/$AN$2)</f>
        <v>11945.0527573163</v>
      </c>
      <c r="AP95" s="338" t="n">
        <v>100000</v>
      </c>
      <c r="AQ95" s="338"/>
      <c r="AR95" s="306" t="n">
        <f aca="false">SUM(AP95/$AN$2)</f>
        <v>13272.2808414626</v>
      </c>
      <c r="AS95" s="306" t="n">
        <v>7368.8</v>
      </c>
      <c r="AT95" s="306" t="n">
        <v>7368.8</v>
      </c>
      <c r="AU95" s="306"/>
      <c r="AV95" s="306"/>
      <c r="AW95" s="306" t="n">
        <f aca="false">SUM(AR95+AU95-AV95)</f>
        <v>13272.2808414626</v>
      </c>
      <c r="AX95" s="338"/>
      <c r="AY95" s="338"/>
      <c r="AZ95" s="338" t="n">
        <v>13272.28</v>
      </c>
      <c r="BA95" s="338"/>
      <c r="BB95" s="338"/>
      <c r="BC95" s="338"/>
      <c r="BD95" s="338" t="n">
        <f aca="false">SUM(AX95+AY95+AZ95+BA95+BB95+BC95)</f>
        <v>13272.28</v>
      </c>
      <c r="BE95" s="338" t="n">
        <f aca="false">SUM(AW95-BD95)</f>
        <v>0.000841462604512344</v>
      </c>
      <c r="BF95" s="338" t="n">
        <f aca="false">SUM(BE95-AW95)</f>
        <v>-13272.28</v>
      </c>
      <c r="BG95" s="338" t="n">
        <v>12837.74</v>
      </c>
      <c r="BH95" s="338" t="n">
        <v>15000</v>
      </c>
      <c r="BI95" s="338" t="n">
        <v>4919.65</v>
      </c>
      <c r="BJ95" s="338"/>
      <c r="BK95" s="338"/>
      <c r="BL95" s="338" t="n">
        <v>20000</v>
      </c>
      <c r="BM95" s="338" t="n">
        <v>20000</v>
      </c>
      <c r="BN95" s="338" t="n">
        <v>12462.5</v>
      </c>
      <c r="BO95" s="338"/>
      <c r="BP95" s="338"/>
      <c r="BQ95" s="364"/>
      <c r="BR95" s="364"/>
      <c r="BS95" s="364"/>
      <c r="BT95" s="307" t="n">
        <f aca="false">SUM(BN95/BM95*100)</f>
        <v>62.3125</v>
      </c>
    </row>
    <row r="96" customFormat="false" ht="12.75" hidden="true" customHeight="false" outlineLevel="0" collapsed="false">
      <c r="A96" s="333"/>
      <c r="B96" s="334"/>
      <c r="C96" s="334"/>
      <c r="D96" s="334"/>
      <c r="E96" s="334"/>
      <c r="F96" s="334"/>
      <c r="G96" s="334"/>
      <c r="H96" s="334"/>
      <c r="I96" s="335" t="n">
        <v>32371</v>
      </c>
      <c r="J96" s="336" t="s">
        <v>614</v>
      </c>
      <c r="K96" s="337"/>
      <c r="L96" s="337"/>
      <c r="M96" s="337"/>
      <c r="N96" s="337"/>
      <c r="O96" s="337"/>
      <c r="P96" s="337"/>
      <c r="Q96" s="337"/>
      <c r="R96" s="337"/>
      <c r="S96" s="337" t="n">
        <v>20000</v>
      </c>
      <c r="T96" s="337"/>
      <c r="U96" s="337"/>
      <c r="V96" s="306" t="e">
        <f aca="false">S96/P96*100</f>
        <v>#DIV/0!</v>
      </c>
      <c r="W96" s="337" t="n">
        <v>50000</v>
      </c>
      <c r="X96" s="337" t="n">
        <v>54000</v>
      </c>
      <c r="Y96" s="337" t="n">
        <v>110000</v>
      </c>
      <c r="Z96" s="337" t="n">
        <v>110000</v>
      </c>
      <c r="AA96" s="337" t="n">
        <v>150000</v>
      </c>
      <c r="AB96" s="337"/>
      <c r="AC96" s="337" t="n">
        <v>150000</v>
      </c>
      <c r="AD96" s="337" t="n">
        <v>50000</v>
      </c>
      <c r="AE96" s="337"/>
      <c r="AF96" s="337"/>
      <c r="AG96" s="340" t="n">
        <f aca="false">SUM(AD96+AE96-AF96)</f>
        <v>50000</v>
      </c>
      <c r="AH96" s="337" t="n">
        <v>21750</v>
      </c>
      <c r="AI96" s="337" t="n">
        <v>100000</v>
      </c>
      <c r="AJ96" s="338" t="n">
        <v>2750</v>
      </c>
      <c r="AK96" s="337" t="n">
        <v>100000</v>
      </c>
      <c r="AL96" s="337"/>
      <c r="AM96" s="337"/>
      <c r="AN96" s="338" t="n">
        <f aca="false">SUM(AK96+AL96-AM96)</f>
        <v>100000</v>
      </c>
      <c r="AO96" s="306" t="n">
        <f aca="false">SUM(AN96/$AN$2)</f>
        <v>13272.2808414626</v>
      </c>
      <c r="AP96" s="338" t="n">
        <v>100000</v>
      </c>
      <c r="AQ96" s="338"/>
      <c r="AR96" s="306" t="n">
        <f aca="false">SUM(AP96/$AN$2)</f>
        <v>13272.2808414626</v>
      </c>
      <c r="AS96" s="306" t="n">
        <v>5149.13</v>
      </c>
      <c r="AT96" s="306" t="n">
        <v>5149.13</v>
      </c>
      <c r="AU96" s="306"/>
      <c r="AV96" s="306"/>
      <c r="AW96" s="306" t="n">
        <f aca="false">SUM(AR96+AU96-AV96)</f>
        <v>13272.2808414626</v>
      </c>
      <c r="AX96" s="338"/>
      <c r="AY96" s="338"/>
      <c r="AZ96" s="338"/>
      <c r="BA96" s="338"/>
      <c r="BB96" s="338"/>
      <c r="BC96" s="338" t="n">
        <v>13272.28</v>
      </c>
      <c r="BD96" s="338" t="n">
        <f aca="false">SUM(AX96+AY96+AZ96+BA96+BB96+BC96)</f>
        <v>13272.28</v>
      </c>
      <c r="BE96" s="338" t="n">
        <f aca="false">SUM(AW96-BD96)</f>
        <v>0.000841462604512344</v>
      </c>
      <c r="BF96" s="338" t="n">
        <f aca="false">SUM(BE96-AW96)</f>
        <v>-13272.28</v>
      </c>
      <c r="BG96" s="338" t="n">
        <v>6824.13</v>
      </c>
      <c r="BH96" s="338" t="n">
        <v>6000</v>
      </c>
      <c r="BI96" s="338" t="n">
        <v>1200</v>
      </c>
      <c r="BJ96" s="338"/>
      <c r="BK96" s="338"/>
      <c r="BL96" s="338" t="n">
        <v>6000</v>
      </c>
      <c r="BM96" s="338" t="n">
        <v>6000</v>
      </c>
      <c r="BN96" s="338" t="n">
        <v>650</v>
      </c>
      <c r="BO96" s="338"/>
      <c r="BP96" s="338"/>
      <c r="BQ96" s="364"/>
      <c r="BR96" s="364"/>
      <c r="BS96" s="364"/>
      <c r="BT96" s="307" t="n">
        <f aca="false">SUM(BN96/BM96*100)</f>
        <v>10.8333333333333</v>
      </c>
    </row>
    <row r="97" customFormat="false" ht="12.75" hidden="true" customHeight="false" outlineLevel="0" collapsed="false">
      <c r="A97" s="333"/>
      <c r="B97" s="334"/>
      <c r="C97" s="334"/>
      <c r="D97" s="334"/>
      <c r="E97" s="334"/>
      <c r="F97" s="334"/>
      <c r="G97" s="334"/>
      <c r="H97" s="334"/>
      <c r="I97" s="335" t="n">
        <v>32371</v>
      </c>
      <c r="J97" s="336" t="s">
        <v>872</v>
      </c>
      <c r="K97" s="337"/>
      <c r="L97" s="337"/>
      <c r="M97" s="337"/>
      <c r="N97" s="337"/>
      <c r="O97" s="337"/>
      <c r="P97" s="337"/>
      <c r="Q97" s="337"/>
      <c r="R97" s="337"/>
      <c r="S97" s="337" t="n">
        <v>100000</v>
      </c>
      <c r="T97" s="337"/>
      <c r="U97" s="337"/>
      <c r="V97" s="306" t="e">
        <f aca="false">S97/P97*100</f>
        <v>#DIV/0!</v>
      </c>
      <c r="W97" s="337" t="n">
        <v>0</v>
      </c>
      <c r="X97" s="337" t="n">
        <v>11000</v>
      </c>
      <c r="Y97" s="337" t="n">
        <v>10000</v>
      </c>
      <c r="Z97" s="337" t="n">
        <v>12000</v>
      </c>
      <c r="AA97" s="337"/>
      <c r="AB97" s="337"/>
      <c r="AC97" s="337"/>
      <c r="AD97" s="337" t="n">
        <v>0</v>
      </c>
      <c r="AE97" s="337"/>
      <c r="AF97" s="337"/>
      <c r="AG97" s="340" t="n">
        <f aca="false">SUM(AD97+AE97-AF97)</f>
        <v>0</v>
      </c>
      <c r="AH97" s="337"/>
      <c r="AI97" s="337" t="n">
        <v>15000</v>
      </c>
      <c r="AJ97" s="338" t="n">
        <v>0</v>
      </c>
      <c r="AK97" s="337" t="n">
        <v>0</v>
      </c>
      <c r="AL97" s="337"/>
      <c r="AM97" s="337"/>
      <c r="AN97" s="338" t="n">
        <f aca="false">SUM(AK97+AL97-AM97)</f>
        <v>0</v>
      </c>
      <c r="AO97" s="306" t="n">
        <f aca="false">SUM(AN97/$AN$2)</f>
        <v>0</v>
      </c>
      <c r="AP97" s="338"/>
      <c r="AQ97" s="338"/>
      <c r="AR97" s="306" t="n">
        <f aca="false">SUM(AP97/$AN$2)</f>
        <v>0</v>
      </c>
      <c r="AS97" s="306"/>
      <c r="AT97" s="306"/>
      <c r="AU97" s="306"/>
      <c r="AV97" s="306"/>
      <c r="AW97" s="306" t="n">
        <f aca="false">SUM(AR97+AU97-AV97)</f>
        <v>0</v>
      </c>
      <c r="AX97" s="338"/>
      <c r="AY97" s="338"/>
      <c r="AZ97" s="338"/>
      <c r="BA97" s="338"/>
      <c r="BB97" s="338"/>
      <c r="BC97" s="338"/>
      <c r="BD97" s="338" t="n">
        <f aca="false">SUM(AX97+AY97+AZ97+BA97+BB97+BC97)</f>
        <v>0</v>
      </c>
      <c r="BE97" s="338" t="n">
        <f aca="false">SUM(AW97-BD97)</f>
        <v>0</v>
      </c>
      <c r="BF97" s="338" t="n">
        <f aca="false">SUM(BE97-AW97)</f>
        <v>0</v>
      </c>
      <c r="BG97" s="338"/>
      <c r="BH97" s="338"/>
      <c r="BI97" s="338"/>
      <c r="BJ97" s="338"/>
      <c r="BK97" s="338"/>
      <c r="BL97" s="338"/>
      <c r="BM97" s="338"/>
      <c r="BN97" s="338" t="n">
        <v>400</v>
      </c>
      <c r="BO97" s="338"/>
      <c r="BP97" s="338"/>
      <c r="BQ97" s="364"/>
      <c r="BR97" s="364"/>
      <c r="BS97" s="364"/>
      <c r="BT97" s="307" t="e">
        <f aca="false">SUM(BN97/BM97*100)</f>
        <v>#DIV/0!</v>
      </c>
    </row>
    <row r="98" customFormat="false" ht="12.75" hidden="true" customHeight="false" outlineLevel="0" collapsed="false">
      <c r="A98" s="333"/>
      <c r="B98" s="334"/>
      <c r="C98" s="334"/>
      <c r="D98" s="334"/>
      <c r="E98" s="334"/>
      <c r="F98" s="334"/>
      <c r="G98" s="334"/>
      <c r="H98" s="334"/>
      <c r="I98" s="335" t="n">
        <v>32371</v>
      </c>
      <c r="J98" s="336" t="s">
        <v>873</v>
      </c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06"/>
      <c r="W98" s="337"/>
      <c r="X98" s="337"/>
      <c r="Y98" s="337"/>
      <c r="Z98" s="337" t="n">
        <v>16000</v>
      </c>
      <c r="AA98" s="337"/>
      <c r="AB98" s="337" t="n">
        <v>15625</v>
      </c>
      <c r="AC98" s="337"/>
      <c r="AD98" s="337" t="n">
        <v>0</v>
      </c>
      <c r="AE98" s="337"/>
      <c r="AF98" s="337"/>
      <c r="AG98" s="340" t="n">
        <f aca="false">SUM(AD98+AE98-AF98)</f>
        <v>0</v>
      </c>
      <c r="AH98" s="337"/>
      <c r="AI98" s="337" t="n">
        <v>0</v>
      </c>
      <c r="AJ98" s="338" t="n">
        <v>0</v>
      </c>
      <c r="AK98" s="337" t="n">
        <v>0</v>
      </c>
      <c r="AL98" s="337"/>
      <c r="AM98" s="337"/>
      <c r="AN98" s="338" t="n">
        <f aca="false">SUM(AK98+AL98-AM98)</f>
        <v>0</v>
      </c>
      <c r="AO98" s="306" t="n">
        <f aca="false">SUM(AN98/$AN$2)</f>
        <v>0</v>
      </c>
      <c r="AP98" s="338"/>
      <c r="AQ98" s="338"/>
      <c r="AR98" s="306" t="n">
        <f aca="false">SUM(AP98/$AN$2)</f>
        <v>0</v>
      </c>
      <c r="AS98" s="306"/>
      <c r="AT98" s="306"/>
      <c r="AU98" s="306"/>
      <c r="AV98" s="306"/>
      <c r="AW98" s="306" t="n">
        <f aca="false">SUM(AR98+AU98-AV98)</f>
        <v>0</v>
      </c>
      <c r="AX98" s="338"/>
      <c r="AY98" s="338"/>
      <c r="AZ98" s="338"/>
      <c r="BA98" s="338"/>
      <c r="BB98" s="338"/>
      <c r="BC98" s="338"/>
      <c r="BD98" s="338" t="n">
        <f aca="false">SUM(AX98+AY98+AZ98+BA98+BB98+BC98)</f>
        <v>0</v>
      </c>
      <c r="BE98" s="338" t="n">
        <f aca="false">SUM(AW98-BD98)</f>
        <v>0</v>
      </c>
      <c r="BF98" s="338" t="n">
        <f aca="false">SUM(BE98-AW98)</f>
        <v>0</v>
      </c>
      <c r="BG98" s="338"/>
      <c r="BH98" s="338" t="n">
        <v>12000</v>
      </c>
      <c r="BI98" s="338"/>
      <c r="BJ98" s="338"/>
      <c r="BK98" s="338"/>
      <c r="BL98" s="338" t="n">
        <v>5000</v>
      </c>
      <c r="BM98" s="338" t="n">
        <v>5000</v>
      </c>
      <c r="BN98" s="338"/>
      <c r="BO98" s="338"/>
      <c r="BP98" s="338"/>
      <c r="BQ98" s="364"/>
      <c r="BR98" s="364"/>
      <c r="BS98" s="364"/>
      <c r="BT98" s="307" t="n">
        <f aca="false">SUM(BN98/BM98*100)</f>
        <v>0</v>
      </c>
    </row>
    <row r="99" customFormat="false" ht="12.75" hidden="true" customHeight="false" outlineLevel="0" collapsed="false">
      <c r="A99" s="333"/>
      <c r="B99" s="334"/>
      <c r="C99" s="334"/>
      <c r="D99" s="334"/>
      <c r="E99" s="334"/>
      <c r="F99" s="334"/>
      <c r="G99" s="334"/>
      <c r="H99" s="334"/>
      <c r="I99" s="335" t="n">
        <v>32371</v>
      </c>
      <c r="J99" s="336" t="s">
        <v>617</v>
      </c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06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40"/>
      <c r="AH99" s="337"/>
      <c r="AI99" s="337" t="n">
        <v>20000</v>
      </c>
      <c r="AJ99" s="338" t="n">
        <v>16675</v>
      </c>
      <c r="AK99" s="337" t="n">
        <v>0</v>
      </c>
      <c r="AL99" s="337"/>
      <c r="AM99" s="337"/>
      <c r="AN99" s="338" t="n">
        <f aca="false">SUM(AK99+AL99-AM99)</f>
        <v>0</v>
      </c>
      <c r="AO99" s="306" t="n">
        <f aca="false">SUM(AN99/$AN$2)</f>
        <v>0</v>
      </c>
      <c r="AP99" s="338"/>
      <c r="AQ99" s="338"/>
      <c r="AR99" s="306" t="n">
        <f aca="false">SUM(AP99/$AN$2)</f>
        <v>0</v>
      </c>
      <c r="AS99" s="306"/>
      <c r="AT99" s="306"/>
      <c r="AU99" s="306"/>
      <c r="AV99" s="306"/>
      <c r="AW99" s="306" t="n">
        <f aca="false">SUM(AR99+AU99-AV99)</f>
        <v>0</v>
      </c>
      <c r="AX99" s="338"/>
      <c r="AY99" s="338"/>
      <c r="AZ99" s="338"/>
      <c r="BA99" s="338"/>
      <c r="BB99" s="338"/>
      <c r="BC99" s="338"/>
      <c r="BD99" s="338" t="n">
        <f aca="false">SUM(AX99+AY99+AZ99+BA99+BB99+BC99)</f>
        <v>0</v>
      </c>
      <c r="BE99" s="338" t="n">
        <f aca="false">SUM(AW99-BD99)</f>
        <v>0</v>
      </c>
      <c r="BF99" s="338" t="n">
        <f aca="false">SUM(BE99-AW99)</f>
        <v>0</v>
      </c>
      <c r="BG99" s="338"/>
      <c r="BH99" s="338"/>
      <c r="BI99" s="338"/>
      <c r="BJ99" s="338"/>
      <c r="BK99" s="338"/>
      <c r="BL99" s="338"/>
      <c r="BM99" s="338"/>
      <c r="BN99" s="338"/>
      <c r="BO99" s="338"/>
      <c r="BP99" s="338"/>
      <c r="BQ99" s="364"/>
      <c r="BR99" s="364"/>
      <c r="BS99" s="364"/>
      <c r="BT99" s="307" t="e">
        <f aca="false">SUM(BN99/BM99*100)</f>
        <v>#DIV/0!</v>
      </c>
    </row>
    <row r="100" customFormat="false" ht="12.75" hidden="true" customHeight="false" outlineLevel="0" collapsed="false">
      <c r="A100" s="333"/>
      <c r="B100" s="334"/>
      <c r="C100" s="334"/>
      <c r="D100" s="334"/>
      <c r="E100" s="334"/>
      <c r="F100" s="334"/>
      <c r="G100" s="334"/>
      <c r="H100" s="334"/>
      <c r="I100" s="335" t="n">
        <v>32371</v>
      </c>
      <c r="J100" s="336" t="s">
        <v>618</v>
      </c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06"/>
      <c r="W100" s="337"/>
      <c r="X100" s="337"/>
      <c r="Y100" s="337"/>
      <c r="Z100" s="337"/>
      <c r="AA100" s="337"/>
      <c r="AB100" s="337"/>
      <c r="AC100" s="337"/>
      <c r="AD100" s="337" t="n">
        <v>16000</v>
      </c>
      <c r="AE100" s="337"/>
      <c r="AF100" s="337"/>
      <c r="AG100" s="340" t="n">
        <f aca="false">SUM(AD100+AE100-AF100)</f>
        <v>16000</v>
      </c>
      <c r="AH100" s="337" t="n">
        <v>7875</v>
      </c>
      <c r="AI100" s="337" t="n">
        <v>16000</v>
      </c>
      <c r="AJ100" s="338" t="n">
        <v>0</v>
      </c>
      <c r="AK100" s="337" t="n">
        <v>0</v>
      </c>
      <c r="AL100" s="337"/>
      <c r="AM100" s="337"/>
      <c r="AN100" s="338" t="n">
        <f aca="false">SUM(AK100+AL100-AM100)</f>
        <v>0</v>
      </c>
      <c r="AO100" s="306" t="n">
        <f aca="false">SUM(AN100/$AN$2)</f>
        <v>0</v>
      </c>
      <c r="AP100" s="338"/>
      <c r="AQ100" s="338"/>
      <c r="AR100" s="306" t="n">
        <f aca="false">SUM(AP100/$AN$2)</f>
        <v>0</v>
      </c>
      <c r="AS100" s="306"/>
      <c r="AT100" s="306"/>
      <c r="AU100" s="306"/>
      <c r="AV100" s="306"/>
      <c r="AW100" s="306" t="n">
        <f aca="false">SUM(AR100+AU100-AV100)</f>
        <v>0</v>
      </c>
      <c r="AX100" s="338"/>
      <c r="AY100" s="338"/>
      <c r="AZ100" s="338"/>
      <c r="BA100" s="338"/>
      <c r="BB100" s="338"/>
      <c r="BC100" s="338"/>
      <c r="BD100" s="338" t="n">
        <f aca="false">SUM(AX100+AY100+AZ100+BA100+BB100+BC100)</f>
        <v>0</v>
      </c>
      <c r="BE100" s="338" t="n">
        <f aca="false">SUM(AW100-BD100)</f>
        <v>0</v>
      </c>
      <c r="BF100" s="338" t="n">
        <f aca="false">SUM(BE100-AW100)</f>
        <v>0</v>
      </c>
      <c r="BG100" s="338"/>
      <c r="BH100" s="338"/>
      <c r="BI100" s="338"/>
      <c r="BJ100" s="338"/>
      <c r="BK100" s="338"/>
      <c r="BL100" s="338"/>
      <c r="BM100" s="338"/>
      <c r="BN100" s="338"/>
      <c r="BO100" s="338"/>
      <c r="BP100" s="338"/>
      <c r="BQ100" s="364"/>
      <c r="BR100" s="364"/>
      <c r="BS100" s="364"/>
      <c r="BT100" s="307" t="e">
        <f aca="false">SUM(BN100/BM100*100)</f>
        <v>#DIV/0!</v>
      </c>
    </row>
    <row r="101" customFormat="false" ht="12.75" hidden="true" customHeight="false" outlineLevel="0" collapsed="false">
      <c r="A101" s="333"/>
      <c r="B101" s="334"/>
      <c r="C101" s="334"/>
      <c r="D101" s="334"/>
      <c r="E101" s="334"/>
      <c r="F101" s="334"/>
      <c r="G101" s="334"/>
      <c r="H101" s="334"/>
      <c r="I101" s="335" t="n">
        <v>32371</v>
      </c>
      <c r="J101" s="336" t="s">
        <v>874</v>
      </c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06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40"/>
      <c r="AH101" s="337"/>
      <c r="AI101" s="337"/>
      <c r="AJ101" s="338" t="n">
        <v>12500</v>
      </c>
      <c r="AK101" s="337" t="n">
        <v>0</v>
      </c>
      <c r="AL101" s="337"/>
      <c r="AM101" s="337"/>
      <c r="AN101" s="338" t="n">
        <f aca="false">SUM(AK101+AL101-AM101)</f>
        <v>0</v>
      </c>
      <c r="AO101" s="306" t="n">
        <f aca="false">SUM(AN101/$AN$2)</f>
        <v>0</v>
      </c>
      <c r="AP101" s="338"/>
      <c r="AQ101" s="338"/>
      <c r="AR101" s="306" t="n">
        <f aca="false">SUM(AP101/$AN$2)</f>
        <v>0</v>
      </c>
      <c r="AS101" s="306"/>
      <c r="AT101" s="306"/>
      <c r="AU101" s="306"/>
      <c r="AV101" s="306"/>
      <c r="AW101" s="306" t="n">
        <f aca="false">SUM(AR101+AU101-AV101)</f>
        <v>0</v>
      </c>
      <c r="AX101" s="338"/>
      <c r="AY101" s="338"/>
      <c r="AZ101" s="338"/>
      <c r="BA101" s="338"/>
      <c r="BB101" s="338"/>
      <c r="BC101" s="338"/>
      <c r="BD101" s="338" t="n">
        <f aca="false">SUM(AX101+AY101+AZ101+BA101+BB101+BC101)</f>
        <v>0</v>
      </c>
      <c r="BE101" s="338" t="n">
        <f aca="false">SUM(AW101-BD101)</f>
        <v>0</v>
      </c>
      <c r="BF101" s="338" t="n">
        <f aca="false">SUM(BE101-AW101)</f>
        <v>0</v>
      </c>
      <c r="BG101" s="338"/>
      <c r="BH101" s="338"/>
      <c r="BI101" s="338"/>
      <c r="BJ101" s="338"/>
      <c r="BK101" s="338"/>
      <c r="BL101" s="338"/>
      <c r="BM101" s="338"/>
      <c r="BN101" s="338"/>
      <c r="BO101" s="338"/>
      <c r="BP101" s="338"/>
      <c r="BQ101" s="364"/>
      <c r="BR101" s="364"/>
      <c r="BS101" s="364"/>
      <c r="BT101" s="307" t="e">
        <f aca="false">SUM(BN101/BM101*100)</f>
        <v>#DIV/0!</v>
      </c>
    </row>
    <row r="102" customFormat="false" ht="12.75" hidden="true" customHeight="false" outlineLevel="0" collapsed="false">
      <c r="A102" s="333"/>
      <c r="B102" s="334"/>
      <c r="C102" s="334"/>
      <c r="D102" s="334"/>
      <c r="E102" s="334"/>
      <c r="F102" s="334"/>
      <c r="G102" s="334"/>
      <c r="H102" s="334"/>
      <c r="I102" s="335" t="n">
        <v>32371</v>
      </c>
      <c r="J102" s="336" t="s">
        <v>620</v>
      </c>
      <c r="K102" s="337" t="n">
        <v>64384.46</v>
      </c>
      <c r="L102" s="337" t="n">
        <v>55000</v>
      </c>
      <c r="M102" s="337" t="n">
        <v>55000</v>
      </c>
      <c r="N102" s="337" t="n">
        <v>45000</v>
      </c>
      <c r="O102" s="337" t="n">
        <v>45000</v>
      </c>
      <c r="P102" s="337" t="n">
        <v>40000</v>
      </c>
      <c r="Q102" s="337" t="n">
        <v>40000</v>
      </c>
      <c r="R102" s="337" t="n">
        <v>10370</v>
      </c>
      <c r="S102" s="337" t="n">
        <v>40000</v>
      </c>
      <c r="T102" s="337" t="n">
        <v>10000</v>
      </c>
      <c r="U102" s="337"/>
      <c r="V102" s="306" t="n">
        <f aca="false">S102/P102*100</f>
        <v>100</v>
      </c>
      <c r="W102" s="337" t="n">
        <v>30000</v>
      </c>
      <c r="X102" s="337" t="n">
        <v>30000</v>
      </c>
      <c r="Y102" s="337" t="n">
        <v>30000</v>
      </c>
      <c r="Z102" s="337" t="n">
        <v>30000</v>
      </c>
      <c r="AA102" s="337" t="n">
        <v>50000</v>
      </c>
      <c r="AB102" s="337" t="n">
        <v>8250</v>
      </c>
      <c r="AC102" s="337" t="n">
        <v>45000</v>
      </c>
      <c r="AD102" s="337" t="n">
        <v>80000</v>
      </c>
      <c r="AE102" s="337"/>
      <c r="AF102" s="337"/>
      <c r="AG102" s="340" t="n">
        <v>85000</v>
      </c>
      <c r="AH102" s="337" t="n">
        <v>81442.44</v>
      </c>
      <c r="AI102" s="337" t="n">
        <v>90000</v>
      </c>
      <c r="AJ102" s="338" t="n">
        <v>15000</v>
      </c>
      <c r="AK102" s="337" t="n">
        <v>88000</v>
      </c>
      <c r="AL102" s="337"/>
      <c r="AM102" s="337"/>
      <c r="AN102" s="338" t="n">
        <f aca="false">SUM(AK102+AL102-AM102)</f>
        <v>88000</v>
      </c>
      <c r="AO102" s="306" t="n">
        <f aca="false">SUM(AN102/$AN$2)</f>
        <v>11679.6071404871</v>
      </c>
      <c r="AP102" s="338" t="n">
        <v>50000</v>
      </c>
      <c r="AQ102" s="338"/>
      <c r="AR102" s="306" t="n">
        <f aca="false">SUM(AP102/$AN$2)</f>
        <v>6636.1404207313</v>
      </c>
      <c r="AS102" s="306" t="n">
        <v>3019.45</v>
      </c>
      <c r="AT102" s="306" t="n">
        <v>3019.45</v>
      </c>
      <c r="AU102" s="306" t="n">
        <v>4000</v>
      </c>
      <c r="AV102" s="306"/>
      <c r="AW102" s="306" t="n">
        <f aca="false">SUM(AR102+AU102-AV102)</f>
        <v>10636.1404207313</v>
      </c>
      <c r="AX102" s="338"/>
      <c r="AY102" s="338"/>
      <c r="AZ102" s="338" t="n">
        <v>10636.14</v>
      </c>
      <c r="BA102" s="338"/>
      <c r="BB102" s="338"/>
      <c r="BC102" s="338"/>
      <c r="BD102" s="338" t="n">
        <f aca="false">SUM(AX102+AY102+AZ102+BA102+BB102+BC102)</f>
        <v>10636.14</v>
      </c>
      <c r="BE102" s="338" t="n">
        <f aca="false">SUM(AW102-BD102)</f>
        <v>0.000420731303165667</v>
      </c>
      <c r="BF102" s="338" t="n">
        <f aca="false">SUM(BE102-AW102)</f>
        <v>-10636.14</v>
      </c>
      <c r="BG102" s="338" t="n">
        <v>4313.5</v>
      </c>
      <c r="BH102" s="338" t="n">
        <v>7600</v>
      </c>
      <c r="BI102" s="338" t="n">
        <v>2588.1</v>
      </c>
      <c r="BJ102" s="338"/>
      <c r="BK102" s="338"/>
      <c r="BL102" s="338" t="n">
        <v>7600</v>
      </c>
      <c r="BM102" s="338" t="n">
        <v>7600</v>
      </c>
      <c r="BN102" s="338" t="n">
        <v>2156.75</v>
      </c>
      <c r="BO102" s="338"/>
      <c r="BP102" s="338"/>
      <c r="BQ102" s="364"/>
      <c r="BR102" s="364"/>
      <c r="BS102" s="364"/>
      <c r="BT102" s="307" t="n">
        <f aca="false">SUM(BN102/BM102*100)</f>
        <v>28.3782894736842</v>
      </c>
    </row>
    <row r="103" customFormat="false" ht="12.75" hidden="true" customHeight="false" outlineLevel="0" collapsed="false">
      <c r="A103" s="333"/>
      <c r="B103" s="334"/>
      <c r="C103" s="334"/>
      <c r="D103" s="334"/>
      <c r="E103" s="334"/>
      <c r="F103" s="334"/>
      <c r="G103" s="334"/>
      <c r="H103" s="334"/>
      <c r="I103" s="335" t="n">
        <v>32399</v>
      </c>
      <c r="J103" s="336" t="s">
        <v>621</v>
      </c>
      <c r="K103" s="337"/>
      <c r="L103" s="337"/>
      <c r="M103" s="337"/>
      <c r="N103" s="337" t="n">
        <v>2000</v>
      </c>
      <c r="O103" s="337" t="n">
        <v>2000</v>
      </c>
      <c r="P103" s="337" t="n">
        <v>4000</v>
      </c>
      <c r="Q103" s="337" t="n">
        <v>4000</v>
      </c>
      <c r="R103" s="337" t="n">
        <v>1875</v>
      </c>
      <c r="S103" s="337" t="n">
        <v>4000</v>
      </c>
      <c r="T103" s="337" t="n">
        <v>1875</v>
      </c>
      <c r="U103" s="337"/>
      <c r="V103" s="306" t="n">
        <f aca="false">S103/P103*100</f>
        <v>100</v>
      </c>
      <c r="W103" s="337" t="n">
        <v>4000</v>
      </c>
      <c r="X103" s="337" t="n">
        <v>4000</v>
      </c>
      <c r="Y103" s="337" t="n">
        <v>4000</v>
      </c>
      <c r="Z103" s="337" t="n">
        <v>4000</v>
      </c>
      <c r="AA103" s="337" t="n">
        <v>4000</v>
      </c>
      <c r="AB103" s="337" t="n">
        <v>1875</v>
      </c>
      <c r="AC103" s="337" t="n">
        <v>4000</v>
      </c>
      <c r="AD103" s="337" t="n">
        <v>4000</v>
      </c>
      <c r="AE103" s="337"/>
      <c r="AF103" s="337"/>
      <c r="AG103" s="340" t="n">
        <f aca="false">SUM(AD103+AE103-AF103)</f>
        <v>4000</v>
      </c>
      <c r="AH103" s="337" t="n">
        <v>3125</v>
      </c>
      <c r="AI103" s="337" t="n">
        <v>4000</v>
      </c>
      <c r="AJ103" s="338" t="n">
        <v>1875</v>
      </c>
      <c r="AK103" s="337" t="n">
        <v>4000</v>
      </c>
      <c r="AL103" s="337"/>
      <c r="AM103" s="337"/>
      <c r="AN103" s="338" t="n">
        <f aca="false">SUM(AK103+AL103-AM103)</f>
        <v>4000</v>
      </c>
      <c r="AO103" s="306" t="n">
        <f aca="false">SUM(AN103/$AN$2)</f>
        <v>530.891233658504</v>
      </c>
      <c r="AP103" s="338" t="n">
        <v>4000</v>
      </c>
      <c r="AQ103" s="338"/>
      <c r="AR103" s="306" t="n">
        <f aca="false">SUM(AP103/$AN$2)</f>
        <v>530.891233658504</v>
      </c>
      <c r="AS103" s="306" t="n">
        <v>359.1</v>
      </c>
      <c r="AT103" s="306" t="n">
        <v>359.1</v>
      </c>
      <c r="AU103" s="306"/>
      <c r="AV103" s="306"/>
      <c r="AW103" s="306" t="n">
        <f aca="false">SUM(AR103+AU103-AV103)</f>
        <v>530.891233658504</v>
      </c>
      <c r="AX103" s="338" t="n">
        <v>530.89</v>
      </c>
      <c r="AY103" s="338"/>
      <c r="AZ103" s="338"/>
      <c r="BA103" s="338"/>
      <c r="BB103" s="338"/>
      <c r="BC103" s="338"/>
      <c r="BD103" s="338" t="n">
        <f aca="false">SUM(AX103+AY103+AZ103+BA103+BB103+BC103)</f>
        <v>530.89</v>
      </c>
      <c r="BE103" s="338" t="n">
        <f aca="false">SUM(AW103-BD103)</f>
        <v>0.00123365850424761</v>
      </c>
      <c r="BF103" s="338" t="n">
        <f aca="false">SUM(BE103-AW103)</f>
        <v>-530.89</v>
      </c>
      <c r="BG103" s="338" t="n">
        <v>564.3</v>
      </c>
      <c r="BH103" s="338" t="n">
        <v>800</v>
      </c>
      <c r="BI103" s="338" t="n">
        <v>370.44</v>
      </c>
      <c r="BJ103" s="338"/>
      <c r="BK103" s="338"/>
      <c r="BL103" s="338" t="n">
        <v>800</v>
      </c>
      <c r="BM103" s="338" t="n">
        <v>800</v>
      </c>
      <c r="BN103" s="338" t="n">
        <v>427.8</v>
      </c>
      <c r="BO103" s="338"/>
      <c r="BP103" s="338"/>
      <c r="BQ103" s="364"/>
      <c r="BR103" s="364"/>
      <c r="BS103" s="364"/>
      <c r="BT103" s="307" t="n">
        <f aca="false">SUM(BN103/BM103*100)</f>
        <v>53.475</v>
      </c>
    </row>
    <row r="104" customFormat="false" ht="12.75" hidden="true" customHeight="false" outlineLevel="0" collapsed="false">
      <c r="A104" s="333"/>
      <c r="B104" s="334"/>
      <c r="C104" s="334"/>
      <c r="D104" s="334"/>
      <c r="E104" s="334"/>
      <c r="F104" s="334"/>
      <c r="G104" s="334"/>
      <c r="H104" s="334"/>
      <c r="I104" s="335" t="n">
        <v>32389</v>
      </c>
      <c r="J104" s="336" t="s">
        <v>299</v>
      </c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06"/>
      <c r="W104" s="337"/>
      <c r="X104" s="337"/>
      <c r="Y104" s="337"/>
      <c r="Z104" s="337"/>
      <c r="AA104" s="337"/>
      <c r="AB104" s="337"/>
      <c r="AC104" s="337"/>
      <c r="AD104" s="337" t="n">
        <v>15000</v>
      </c>
      <c r="AE104" s="337"/>
      <c r="AF104" s="337"/>
      <c r="AG104" s="340" t="n">
        <f aca="false">SUM(AD104+AE104-AF104)</f>
        <v>15000</v>
      </c>
      <c r="AH104" s="337" t="n">
        <v>9275</v>
      </c>
      <c r="AI104" s="337" t="n">
        <v>18000</v>
      </c>
      <c r="AJ104" s="338" t="n">
        <v>8512.5</v>
      </c>
      <c r="AK104" s="337" t="n">
        <v>30000</v>
      </c>
      <c r="AL104" s="337"/>
      <c r="AM104" s="337"/>
      <c r="AN104" s="338" t="n">
        <f aca="false">SUM(AK104+AL104-AM104)</f>
        <v>30000</v>
      </c>
      <c r="AO104" s="306" t="n">
        <f aca="false">SUM(AN104/$AN$2)</f>
        <v>3981.68425243878</v>
      </c>
      <c r="AP104" s="338" t="n">
        <v>10000</v>
      </c>
      <c r="AQ104" s="338"/>
      <c r="AR104" s="306" t="n">
        <f aca="false">SUM(AP104/$AN$2)</f>
        <v>1327.22808414626</v>
      </c>
      <c r="AS104" s="306" t="n">
        <v>4108.22</v>
      </c>
      <c r="AT104" s="306" t="n">
        <v>4108.22</v>
      </c>
      <c r="AU104" s="306" t="n">
        <v>6000</v>
      </c>
      <c r="AV104" s="306"/>
      <c r="AW104" s="306" t="n">
        <f aca="false">SUM(AR104+AU104-AV104)</f>
        <v>7327.22808414626</v>
      </c>
      <c r="AX104" s="338" t="n">
        <v>7327.23</v>
      </c>
      <c r="AY104" s="338"/>
      <c r="AZ104" s="338"/>
      <c r="BA104" s="338"/>
      <c r="BB104" s="338"/>
      <c r="BC104" s="338"/>
      <c r="BD104" s="338" t="n">
        <f aca="false">SUM(AX104+AY104+AZ104+BA104+BB104+BC104)</f>
        <v>7327.23</v>
      </c>
      <c r="BE104" s="338" t="n">
        <f aca="false">SUM(AW104-BD104)</f>
        <v>-0.00191585373886483</v>
      </c>
      <c r="BF104" s="338" t="n">
        <f aca="false">SUM(BE104-AW104)</f>
        <v>-7327.23</v>
      </c>
      <c r="BG104" s="338" t="n">
        <v>7482.58</v>
      </c>
      <c r="BH104" s="338" t="n">
        <v>5000</v>
      </c>
      <c r="BI104" s="338" t="n">
        <v>2737.48</v>
      </c>
      <c r="BJ104" s="338"/>
      <c r="BK104" s="338"/>
      <c r="BL104" s="338" t="n">
        <v>5000</v>
      </c>
      <c r="BM104" s="338" t="n">
        <v>5000</v>
      </c>
      <c r="BN104" s="338" t="n">
        <v>2832.3</v>
      </c>
      <c r="BO104" s="338"/>
      <c r="BP104" s="338"/>
      <c r="BQ104" s="364"/>
      <c r="BR104" s="364"/>
      <c r="BS104" s="364"/>
      <c r="BT104" s="307" t="n">
        <f aca="false">SUM(BN104/BM104*100)</f>
        <v>56.646</v>
      </c>
    </row>
    <row r="105" customFormat="false" ht="12.75" hidden="true" customHeight="false" outlineLevel="0" collapsed="false">
      <c r="A105" s="333"/>
      <c r="B105" s="334"/>
      <c r="C105" s="334"/>
      <c r="D105" s="334"/>
      <c r="E105" s="334"/>
      <c r="F105" s="334"/>
      <c r="G105" s="334"/>
      <c r="H105" s="334"/>
      <c r="I105" s="335" t="n">
        <v>32391</v>
      </c>
      <c r="J105" s="336" t="s">
        <v>622</v>
      </c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06"/>
      <c r="W105" s="337"/>
      <c r="X105" s="337" t="n">
        <v>30000</v>
      </c>
      <c r="Y105" s="337" t="n">
        <v>30000</v>
      </c>
      <c r="Z105" s="337" t="n">
        <v>30000</v>
      </c>
      <c r="AA105" s="337" t="n">
        <v>35000</v>
      </c>
      <c r="AB105" s="337" t="n">
        <v>12991.63</v>
      </c>
      <c r="AC105" s="337" t="n">
        <v>35000</v>
      </c>
      <c r="AD105" s="337" t="n">
        <v>35000</v>
      </c>
      <c r="AE105" s="337"/>
      <c r="AF105" s="337"/>
      <c r="AG105" s="340" t="n">
        <f aca="false">SUM(AD105+AE105-AF105)</f>
        <v>35000</v>
      </c>
      <c r="AH105" s="337" t="n">
        <v>21496.96</v>
      </c>
      <c r="AI105" s="337" t="n">
        <v>35000</v>
      </c>
      <c r="AJ105" s="338" t="n">
        <v>4984.59</v>
      </c>
      <c r="AK105" s="337" t="n">
        <v>30000</v>
      </c>
      <c r="AL105" s="337"/>
      <c r="AM105" s="337"/>
      <c r="AN105" s="338" t="n">
        <f aca="false">SUM(AK105+AL105-AM105)</f>
        <v>30000</v>
      </c>
      <c r="AO105" s="306" t="n">
        <f aca="false">SUM(AN105/$AN$2)</f>
        <v>3981.68425243878</v>
      </c>
      <c r="AP105" s="338" t="n">
        <v>10000</v>
      </c>
      <c r="AQ105" s="338"/>
      <c r="AR105" s="306" t="n">
        <f aca="false">SUM(AP105/$AN$2)</f>
        <v>1327.22808414626</v>
      </c>
      <c r="AS105" s="306" t="n">
        <v>1031.59</v>
      </c>
      <c r="AT105" s="306" t="n">
        <v>1031.59</v>
      </c>
      <c r="AU105" s="306" t="n">
        <v>500</v>
      </c>
      <c r="AV105" s="306"/>
      <c r="AW105" s="306" t="n">
        <f aca="false">SUM(AR105+AU105-AV105)</f>
        <v>1827.22808414626</v>
      </c>
      <c r="AX105" s="338" t="n">
        <v>1827.23</v>
      </c>
      <c r="AY105" s="338"/>
      <c r="AZ105" s="338"/>
      <c r="BA105" s="338"/>
      <c r="BB105" s="338"/>
      <c r="BC105" s="338"/>
      <c r="BD105" s="338" t="n">
        <f aca="false">SUM(AX105+AY105+AZ105+BA105+BB105+BC105)</f>
        <v>1827.23</v>
      </c>
      <c r="BE105" s="338" t="n">
        <f aca="false">SUM(AW105-BD105)</f>
        <v>-0.00191585373954695</v>
      </c>
      <c r="BF105" s="338" t="n">
        <f aca="false">SUM(BE105-AW105)</f>
        <v>-1827.23</v>
      </c>
      <c r="BG105" s="338" t="n">
        <v>1219.36</v>
      </c>
      <c r="BH105" s="338" t="n">
        <v>1500</v>
      </c>
      <c r="BI105" s="338" t="n">
        <v>749.92</v>
      </c>
      <c r="BJ105" s="338"/>
      <c r="BK105" s="338"/>
      <c r="BL105" s="338" t="n">
        <v>1500</v>
      </c>
      <c r="BM105" s="338" t="n">
        <v>1500</v>
      </c>
      <c r="BN105" s="338" t="n">
        <v>701.31</v>
      </c>
      <c r="BO105" s="338"/>
      <c r="BP105" s="338"/>
      <c r="BQ105" s="364"/>
      <c r="BR105" s="364"/>
      <c r="BS105" s="364"/>
      <c r="BT105" s="307" t="n">
        <f aca="false">SUM(BN105/BM105*100)</f>
        <v>46.754</v>
      </c>
    </row>
    <row r="106" customFormat="false" ht="12.75" hidden="true" customHeight="false" outlineLevel="0" collapsed="false">
      <c r="A106" s="333"/>
      <c r="B106" s="334"/>
      <c r="C106" s="334"/>
      <c r="D106" s="334"/>
      <c r="E106" s="334"/>
      <c r="F106" s="334"/>
      <c r="G106" s="334"/>
      <c r="H106" s="334"/>
      <c r="I106" s="335" t="n">
        <v>32391</v>
      </c>
      <c r="J106" s="336" t="s">
        <v>623</v>
      </c>
      <c r="K106" s="337" t="n">
        <v>0</v>
      </c>
      <c r="L106" s="337" t="n">
        <v>0</v>
      </c>
      <c r="M106" s="337" t="n">
        <v>0</v>
      </c>
      <c r="N106" s="337" t="n">
        <v>5000</v>
      </c>
      <c r="O106" s="337" t="n">
        <v>5000</v>
      </c>
      <c r="P106" s="337" t="n">
        <v>5000</v>
      </c>
      <c r="Q106" s="337" t="n">
        <v>5000</v>
      </c>
      <c r="R106" s="337"/>
      <c r="S106" s="337" t="n">
        <v>3000</v>
      </c>
      <c r="T106" s="337"/>
      <c r="U106" s="337"/>
      <c r="V106" s="306" t="n">
        <f aca="false">S106/P106*100</f>
        <v>60</v>
      </c>
      <c r="W106" s="337" t="n">
        <v>3000</v>
      </c>
      <c r="X106" s="337" t="n">
        <v>3000</v>
      </c>
      <c r="Y106" s="337" t="n">
        <v>5000</v>
      </c>
      <c r="Z106" s="337" t="n">
        <v>5000</v>
      </c>
      <c r="AA106" s="337" t="n">
        <v>5000</v>
      </c>
      <c r="AB106" s="337"/>
      <c r="AC106" s="337" t="n">
        <v>5000</v>
      </c>
      <c r="AD106" s="337" t="n">
        <v>5000</v>
      </c>
      <c r="AE106" s="337"/>
      <c r="AF106" s="337"/>
      <c r="AG106" s="340" t="n">
        <f aca="false">SUM(AD106+AE106-AF106)</f>
        <v>5000</v>
      </c>
      <c r="AH106" s="337"/>
      <c r="AI106" s="337" t="n">
        <v>5000</v>
      </c>
      <c r="AJ106" s="338" t="n">
        <v>0</v>
      </c>
      <c r="AK106" s="337" t="n">
        <v>5000</v>
      </c>
      <c r="AL106" s="337"/>
      <c r="AM106" s="337"/>
      <c r="AN106" s="338" t="n">
        <f aca="false">SUM(AK106+AL106-AM106)</f>
        <v>5000</v>
      </c>
      <c r="AO106" s="306" t="n">
        <f aca="false">SUM(AN106/$AN$2)</f>
        <v>663.61404207313</v>
      </c>
      <c r="AP106" s="338" t="n">
        <v>5000</v>
      </c>
      <c r="AQ106" s="338"/>
      <c r="AR106" s="306" t="n">
        <f aca="false">SUM(AP106/$AN$2)</f>
        <v>663.61404207313</v>
      </c>
      <c r="AS106" s="306"/>
      <c r="AT106" s="306"/>
      <c r="AU106" s="306"/>
      <c r="AV106" s="306"/>
      <c r="AW106" s="306" t="n">
        <f aca="false">SUM(AR106+AU106-AV106)</f>
        <v>663.61404207313</v>
      </c>
      <c r="AX106" s="338" t="n">
        <v>663.61</v>
      </c>
      <c r="AY106" s="338"/>
      <c r="AZ106" s="338"/>
      <c r="BA106" s="338"/>
      <c r="BB106" s="338"/>
      <c r="BC106" s="338"/>
      <c r="BD106" s="338" t="n">
        <f aca="false">SUM(AX106+AY106+AZ106+BA106+BB106+BC106)</f>
        <v>663.61</v>
      </c>
      <c r="BE106" s="338" t="n">
        <f aca="false">SUM(AW106-BD106)</f>
        <v>0.00404207313022198</v>
      </c>
      <c r="BF106" s="338" t="n">
        <f aca="false">SUM(BE106-AW106)</f>
        <v>-663.61</v>
      </c>
      <c r="BG106" s="338"/>
      <c r="BH106" s="338" t="n">
        <v>600</v>
      </c>
      <c r="BI106" s="338"/>
      <c r="BJ106" s="338"/>
      <c r="BK106" s="338"/>
      <c r="BL106" s="338" t="n">
        <v>600</v>
      </c>
      <c r="BM106" s="338" t="n">
        <v>600</v>
      </c>
      <c r="BN106" s="338"/>
      <c r="BO106" s="338"/>
      <c r="BP106" s="338"/>
      <c r="BQ106" s="364"/>
      <c r="BR106" s="364"/>
      <c r="BS106" s="364"/>
      <c r="BT106" s="307" t="n">
        <f aca="false">SUM(BN106/BM106*100)</f>
        <v>0</v>
      </c>
    </row>
    <row r="107" customFormat="false" ht="12.75" hidden="true" customHeight="false" outlineLevel="0" collapsed="false">
      <c r="A107" s="333"/>
      <c r="B107" s="334"/>
      <c r="C107" s="334"/>
      <c r="D107" s="334"/>
      <c r="E107" s="334"/>
      <c r="F107" s="334"/>
      <c r="G107" s="334"/>
      <c r="H107" s="334"/>
      <c r="I107" s="335" t="n">
        <v>32394</v>
      </c>
      <c r="J107" s="336" t="s">
        <v>624</v>
      </c>
      <c r="K107" s="337"/>
      <c r="L107" s="337"/>
      <c r="M107" s="337"/>
      <c r="N107" s="337" t="n">
        <v>2000</v>
      </c>
      <c r="O107" s="337" t="n">
        <v>2000</v>
      </c>
      <c r="P107" s="337" t="n">
        <v>2000</v>
      </c>
      <c r="Q107" s="337" t="n">
        <v>2000</v>
      </c>
      <c r="R107" s="337"/>
      <c r="S107" s="337" t="n">
        <v>2000</v>
      </c>
      <c r="T107" s="337"/>
      <c r="U107" s="337"/>
      <c r="V107" s="306" t="n">
        <f aca="false">S107/P107*100</f>
        <v>100</v>
      </c>
      <c r="W107" s="337" t="n">
        <v>2000</v>
      </c>
      <c r="X107" s="337" t="n">
        <v>2000</v>
      </c>
      <c r="Y107" s="337" t="n">
        <v>2000</v>
      </c>
      <c r="Z107" s="337" t="n">
        <v>3000</v>
      </c>
      <c r="AA107" s="337" t="n">
        <v>2000</v>
      </c>
      <c r="AB107" s="337"/>
      <c r="AC107" s="337" t="n">
        <v>2000</v>
      </c>
      <c r="AD107" s="337" t="n">
        <v>2000</v>
      </c>
      <c r="AE107" s="337"/>
      <c r="AF107" s="337"/>
      <c r="AG107" s="340" t="n">
        <f aca="false">SUM(AD107+AE107-AF107)</f>
        <v>2000</v>
      </c>
      <c r="AH107" s="337"/>
      <c r="AI107" s="337" t="n">
        <v>2000</v>
      </c>
      <c r="AJ107" s="338" t="n">
        <v>0</v>
      </c>
      <c r="AK107" s="337" t="n">
        <v>3000</v>
      </c>
      <c r="AL107" s="337"/>
      <c r="AM107" s="337"/>
      <c r="AN107" s="338" t="n">
        <f aca="false">SUM(AK107+AL107-AM107)</f>
        <v>3000</v>
      </c>
      <c r="AO107" s="306" t="n">
        <f aca="false">SUM(AN107/$AN$2)</f>
        <v>398.168425243878</v>
      </c>
      <c r="AP107" s="338" t="n">
        <v>3000</v>
      </c>
      <c r="AQ107" s="338"/>
      <c r="AR107" s="306" t="n">
        <f aca="false">SUM(AP107/$AN$2)</f>
        <v>398.168425243878</v>
      </c>
      <c r="AS107" s="306" t="n">
        <v>120.69</v>
      </c>
      <c r="AT107" s="306" t="n">
        <v>120.69</v>
      </c>
      <c r="AU107" s="306"/>
      <c r="AV107" s="306"/>
      <c r="AW107" s="306" t="n">
        <f aca="false">SUM(AR107+AU107-AV107)</f>
        <v>398.168425243878</v>
      </c>
      <c r="AX107" s="338" t="n">
        <v>146.88</v>
      </c>
      <c r="AY107" s="338"/>
      <c r="AZ107" s="338" t="n">
        <v>251.29</v>
      </c>
      <c r="BA107" s="338"/>
      <c r="BB107" s="338"/>
      <c r="BC107" s="338"/>
      <c r="BD107" s="338" t="n">
        <f aca="false">SUM(AX107+AY107+AZ107+BA107+BB107+BC107)</f>
        <v>398.17</v>
      </c>
      <c r="BE107" s="338" t="n">
        <f aca="false">SUM(AW107-BD107)</f>
        <v>-0.00157475612184044</v>
      </c>
      <c r="BF107" s="338" t="n">
        <f aca="false">SUM(BE107-AW107)</f>
        <v>-398.17</v>
      </c>
      <c r="BG107" s="338"/>
      <c r="BH107" s="338" t="n">
        <v>500</v>
      </c>
      <c r="BI107" s="338"/>
      <c r="BJ107" s="338"/>
      <c r="BK107" s="338"/>
      <c r="BL107" s="338" t="n">
        <v>500</v>
      </c>
      <c r="BM107" s="338" t="n">
        <v>500</v>
      </c>
      <c r="BN107" s="338"/>
      <c r="BO107" s="338"/>
      <c r="BP107" s="338"/>
      <c r="BQ107" s="364"/>
      <c r="BR107" s="364"/>
      <c r="BS107" s="364"/>
      <c r="BT107" s="307" t="n">
        <f aca="false">SUM(BN107/BM107*100)</f>
        <v>0</v>
      </c>
    </row>
    <row r="108" customFormat="false" ht="12.75" hidden="true" customHeight="false" outlineLevel="0" collapsed="false">
      <c r="A108" s="333"/>
      <c r="B108" s="334"/>
      <c r="C108" s="334"/>
      <c r="D108" s="334"/>
      <c r="E108" s="334"/>
      <c r="F108" s="334"/>
      <c r="G108" s="334"/>
      <c r="H108" s="334"/>
      <c r="I108" s="335" t="n">
        <v>32399</v>
      </c>
      <c r="J108" s="336" t="s">
        <v>625</v>
      </c>
      <c r="K108" s="337"/>
      <c r="L108" s="337"/>
      <c r="M108" s="337"/>
      <c r="N108" s="337" t="n">
        <v>5000</v>
      </c>
      <c r="O108" s="337" t="n">
        <v>5000</v>
      </c>
      <c r="P108" s="337" t="n">
        <v>5000</v>
      </c>
      <c r="Q108" s="337" t="n">
        <v>5000</v>
      </c>
      <c r="R108" s="337" t="n">
        <v>6000</v>
      </c>
      <c r="S108" s="337" t="n">
        <v>6000</v>
      </c>
      <c r="T108" s="337"/>
      <c r="U108" s="337"/>
      <c r="V108" s="306" t="n">
        <f aca="false">S108/P108*100</f>
        <v>120</v>
      </c>
      <c r="W108" s="337" t="n">
        <v>6000</v>
      </c>
      <c r="X108" s="337" t="n">
        <v>0</v>
      </c>
      <c r="Y108" s="337" t="n">
        <v>10000</v>
      </c>
      <c r="Z108" s="337" t="n">
        <v>10000</v>
      </c>
      <c r="AA108" s="337" t="n">
        <v>10000</v>
      </c>
      <c r="AB108" s="337"/>
      <c r="AC108" s="337" t="n">
        <v>10000</v>
      </c>
      <c r="AD108" s="337" t="n">
        <v>10000</v>
      </c>
      <c r="AE108" s="337"/>
      <c r="AF108" s="337"/>
      <c r="AG108" s="340" t="n">
        <f aca="false">SUM(AD108+AE108-AF108)</f>
        <v>10000</v>
      </c>
      <c r="AH108" s="337"/>
      <c r="AI108" s="337" t="n">
        <v>10000</v>
      </c>
      <c r="AJ108" s="338" t="n">
        <v>0</v>
      </c>
      <c r="AK108" s="337" t="n">
        <v>10000</v>
      </c>
      <c r="AL108" s="337" t="n">
        <v>10000</v>
      </c>
      <c r="AM108" s="337"/>
      <c r="AN108" s="338" t="n">
        <f aca="false">SUM(AK108+AL108-AM108)</f>
        <v>20000</v>
      </c>
      <c r="AO108" s="306" t="n">
        <f aca="false">SUM(AN108/$AN$2)</f>
        <v>2654.45616829252</v>
      </c>
      <c r="AP108" s="338" t="n">
        <v>15000</v>
      </c>
      <c r="AQ108" s="338"/>
      <c r="AR108" s="306" t="n">
        <f aca="false">SUM(AP108/$AN$2)</f>
        <v>1990.84212621939</v>
      </c>
      <c r="AS108" s="306" t="n">
        <v>228.82</v>
      </c>
      <c r="AT108" s="306" t="n">
        <v>228.82</v>
      </c>
      <c r="AU108" s="306"/>
      <c r="AV108" s="306"/>
      <c r="AW108" s="306" t="n">
        <f aca="false">SUM(AR108+AU108-AV108)</f>
        <v>1990.84212621939</v>
      </c>
      <c r="AX108" s="338"/>
      <c r="AY108" s="338"/>
      <c r="AZ108" s="338" t="n">
        <v>1990.84</v>
      </c>
      <c r="BA108" s="338"/>
      <c r="BB108" s="338"/>
      <c r="BC108" s="338"/>
      <c r="BD108" s="338" t="n">
        <f aca="false">SUM(AX108+AY108+AZ108+BA108+BB108+BC108)</f>
        <v>1990.84</v>
      </c>
      <c r="BE108" s="338" t="n">
        <f aca="false">SUM(AW108-BD108)</f>
        <v>0.00212621939067503</v>
      </c>
      <c r="BF108" s="338" t="n">
        <f aca="false">SUM(BE108-AW108)</f>
        <v>-1990.84</v>
      </c>
      <c r="BG108" s="338" t="n">
        <v>228.82</v>
      </c>
      <c r="BH108" s="338" t="n">
        <v>2000</v>
      </c>
      <c r="BI108" s="338"/>
      <c r="BJ108" s="338"/>
      <c r="BK108" s="338"/>
      <c r="BL108" s="338" t="n">
        <v>2000</v>
      </c>
      <c r="BM108" s="338" t="n">
        <v>2000</v>
      </c>
      <c r="BN108" s="338"/>
      <c r="BO108" s="338"/>
      <c r="BP108" s="338"/>
      <c r="BQ108" s="364"/>
      <c r="BR108" s="364"/>
      <c r="BS108" s="364"/>
      <c r="BT108" s="307" t="n">
        <f aca="false">SUM(BN108/BM108*100)</f>
        <v>0</v>
      </c>
    </row>
    <row r="109" customFormat="false" ht="12.75" hidden="true" customHeight="false" outlineLevel="0" collapsed="false">
      <c r="A109" s="333"/>
      <c r="B109" s="334"/>
      <c r="C109" s="334"/>
      <c r="D109" s="334"/>
      <c r="E109" s="334"/>
      <c r="F109" s="334"/>
      <c r="G109" s="334"/>
      <c r="H109" s="334"/>
      <c r="I109" s="335" t="n">
        <v>329</v>
      </c>
      <c r="J109" s="336" t="s">
        <v>306</v>
      </c>
      <c r="K109" s="337" t="n">
        <f aca="false">SUM(K113:K113)</f>
        <v>247013.43</v>
      </c>
      <c r="L109" s="337" t="n">
        <f aca="false">SUM(L113:L113)</f>
        <v>44500</v>
      </c>
      <c r="M109" s="337" t="n">
        <f aca="false">SUM(M113:M113)</f>
        <v>44500</v>
      </c>
      <c r="N109" s="337" t="n">
        <f aca="false">SUM(N110:N114)</f>
        <v>21000</v>
      </c>
      <c r="O109" s="337" t="n">
        <f aca="false">SUM(O110:O114)</f>
        <v>21000</v>
      </c>
      <c r="P109" s="337" t="n">
        <f aca="false">SUM(P110:P114)</f>
        <v>21362</v>
      </c>
      <c r="Q109" s="337" t="n">
        <f aca="false">SUM(Q110:Q114)</f>
        <v>21362</v>
      </c>
      <c r="R109" s="337" t="n">
        <f aca="false">SUM(R110:R114)</f>
        <v>15900.84</v>
      </c>
      <c r="S109" s="337" t="n">
        <f aca="false">SUM(S110:S114)</f>
        <v>25000</v>
      </c>
      <c r="T109" s="337" t="n">
        <f aca="false">SUM(T110:T114)</f>
        <v>8027.64</v>
      </c>
      <c r="U109" s="337" t="n">
        <f aca="false">SUM(U110:U114)</f>
        <v>0</v>
      </c>
      <c r="V109" s="337" t="n">
        <f aca="false">SUM(V110:V114)</f>
        <v>257.183275699466</v>
      </c>
      <c r="W109" s="337" t="n">
        <f aca="false">SUM(W110:W114)</f>
        <v>44000</v>
      </c>
      <c r="X109" s="337" t="n">
        <f aca="false">SUM(X110:X114)</f>
        <v>95700</v>
      </c>
      <c r="Y109" s="337" t="n">
        <f aca="false">SUM(Y110:Y115)</f>
        <v>142296</v>
      </c>
      <c r="Z109" s="337" t="n">
        <f aca="false">SUM(Z110:Z115)</f>
        <v>1174004</v>
      </c>
      <c r="AA109" s="337" t="n">
        <f aca="false">SUM(AA110:AA115)</f>
        <v>163000</v>
      </c>
      <c r="AB109" s="337" t="n">
        <f aca="false">SUM(AB110:AB115)</f>
        <v>29492.02</v>
      </c>
      <c r="AC109" s="337" t="n">
        <f aca="false">SUM(AC110:AC115)</f>
        <v>233000</v>
      </c>
      <c r="AD109" s="337" t="n">
        <f aca="false">SUM(AD110:AD115)</f>
        <v>85500</v>
      </c>
      <c r="AE109" s="337" t="n">
        <f aca="false">SUM(AE110:AE115)</f>
        <v>0</v>
      </c>
      <c r="AF109" s="337" t="n">
        <f aca="false">SUM(AF110:AF115)</f>
        <v>0</v>
      </c>
      <c r="AG109" s="337" t="n">
        <f aca="false">SUM(AG110:AG115)</f>
        <v>85500</v>
      </c>
      <c r="AH109" s="337" t="n">
        <f aca="false">SUM(AH110:AH115)</f>
        <v>41781.32</v>
      </c>
      <c r="AI109" s="337" t="n">
        <f aca="false">SUM(AI110:AI115)</f>
        <v>229200</v>
      </c>
      <c r="AJ109" s="337" t="n">
        <f aca="false">SUM(AJ110:AJ115)</f>
        <v>19146.15</v>
      </c>
      <c r="AK109" s="337" t="n">
        <v>269691.6</v>
      </c>
      <c r="AL109" s="337" t="n">
        <f aca="false">SUM(AL110:AL115)</f>
        <v>15000</v>
      </c>
      <c r="AM109" s="337" t="n">
        <f aca="false">SUM(AM110:AM115)</f>
        <v>125500</v>
      </c>
      <c r="AN109" s="337" t="n">
        <f aca="false">SUM(AN110:AN115)</f>
        <v>164191.6</v>
      </c>
      <c r="AO109" s="306" t="n">
        <f aca="false">SUM(AN109/$AN$2)</f>
        <v>21791.9702700909</v>
      </c>
      <c r="AP109" s="337" t="n">
        <f aca="false">SUM(AP110:AP115)</f>
        <v>125000</v>
      </c>
      <c r="AQ109" s="337"/>
      <c r="AR109" s="306" t="n">
        <f aca="false">SUM(AP109/$AN$2)</f>
        <v>16590.3510518283</v>
      </c>
      <c r="AS109" s="306"/>
      <c r="AT109" s="306" t="n">
        <f aca="false">SUM(AT110:AT115)</f>
        <v>3342.81</v>
      </c>
      <c r="AU109" s="306" t="n">
        <f aca="false">SUM(AU110:AU115)</f>
        <v>71646.21</v>
      </c>
      <c r="AV109" s="306" t="n">
        <f aca="false">SUM(AV110:AV115)</f>
        <v>0</v>
      </c>
      <c r="AW109" s="306" t="n">
        <f aca="false">SUM(AR109+AU109-AV109)</f>
        <v>88236.5610518283</v>
      </c>
      <c r="AX109" s="338"/>
      <c r="AY109" s="338"/>
      <c r="AZ109" s="338"/>
      <c r="BA109" s="338"/>
      <c r="BB109" s="338"/>
      <c r="BC109" s="338"/>
      <c r="BD109" s="338" t="n">
        <f aca="false">SUM(AX109+AY109+AZ109+BA109+BB109+BC109)</f>
        <v>0</v>
      </c>
      <c r="BE109" s="338" t="n">
        <f aca="false">SUM(AW109-BD109)</f>
        <v>88236.5610518283</v>
      </c>
      <c r="BF109" s="338" t="n">
        <f aca="false">SUM(BE109-AW109)</f>
        <v>0</v>
      </c>
      <c r="BG109" s="338" t="n">
        <f aca="false">SUM(BG110:BG115)</f>
        <v>7704.77</v>
      </c>
      <c r="BH109" s="338" t="n">
        <f aca="false">SUM(BH110:BH115)</f>
        <v>211245.77</v>
      </c>
      <c r="BI109" s="338" t="n">
        <f aca="false">SUM(BI110:BI115)</f>
        <v>5214.62</v>
      </c>
      <c r="BJ109" s="338" t="n">
        <f aca="false">SUM(BJ110:BJ115)</f>
        <v>0</v>
      </c>
      <c r="BK109" s="338" t="n">
        <f aca="false">SUM(BK110:BK115)</f>
        <v>0</v>
      </c>
      <c r="BL109" s="338" t="n">
        <f aca="false">SUM(BL110:BL115)</f>
        <v>30564</v>
      </c>
      <c r="BM109" s="338" t="n">
        <f aca="false">SUM(BM110:BM115)</f>
        <v>30564</v>
      </c>
      <c r="BN109" s="338" t="n">
        <f aca="false">SUM(BN110:BN115)</f>
        <v>11005.87</v>
      </c>
      <c r="BO109" s="338"/>
      <c r="BP109" s="338"/>
      <c r="BQ109" s="364"/>
      <c r="BR109" s="364"/>
      <c r="BS109" s="364"/>
      <c r="BT109" s="307" t="n">
        <f aca="false">SUM(BN109/BM109*100)</f>
        <v>36.0092592592593</v>
      </c>
    </row>
    <row r="110" customFormat="false" ht="12.75" hidden="true" customHeight="false" outlineLevel="0" collapsed="false">
      <c r="A110" s="333"/>
      <c r="B110" s="334"/>
      <c r="C110" s="334"/>
      <c r="D110" s="334"/>
      <c r="E110" s="334"/>
      <c r="F110" s="334"/>
      <c r="G110" s="334"/>
      <c r="H110" s="334"/>
      <c r="I110" s="335" t="n">
        <v>32931</v>
      </c>
      <c r="J110" s="336" t="s">
        <v>312</v>
      </c>
      <c r="K110" s="337"/>
      <c r="L110" s="337"/>
      <c r="M110" s="337"/>
      <c r="N110" s="337" t="n">
        <v>15000</v>
      </c>
      <c r="O110" s="337" t="n">
        <v>15000</v>
      </c>
      <c r="P110" s="337" t="n">
        <v>15000</v>
      </c>
      <c r="Q110" s="337" t="n">
        <v>15000</v>
      </c>
      <c r="R110" s="337" t="n">
        <v>6124.59</v>
      </c>
      <c r="S110" s="337" t="n">
        <v>15000</v>
      </c>
      <c r="T110" s="337" t="n">
        <v>4490.14</v>
      </c>
      <c r="U110" s="337"/>
      <c r="V110" s="306" t="n">
        <f aca="false">S110/P110*100</f>
        <v>100</v>
      </c>
      <c r="W110" s="337" t="n">
        <v>15000</v>
      </c>
      <c r="X110" s="337" t="n">
        <v>35000</v>
      </c>
      <c r="Y110" s="337" t="n">
        <v>35000</v>
      </c>
      <c r="Z110" s="337" t="n">
        <v>40000</v>
      </c>
      <c r="AA110" s="337" t="n">
        <v>35000</v>
      </c>
      <c r="AB110" s="337" t="n">
        <v>8714.75</v>
      </c>
      <c r="AC110" s="337" t="n">
        <v>35000</v>
      </c>
      <c r="AD110" s="337" t="n">
        <v>35000</v>
      </c>
      <c r="AE110" s="337"/>
      <c r="AF110" s="337"/>
      <c r="AG110" s="340" t="n">
        <f aca="false">SUM(AD110+AE110-AF110)</f>
        <v>35000</v>
      </c>
      <c r="AH110" s="337" t="n">
        <v>17082.95</v>
      </c>
      <c r="AI110" s="337" t="n">
        <v>40000</v>
      </c>
      <c r="AJ110" s="338" t="n">
        <v>5090.41</v>
      </c>
      <c r="AK110" s="337" t="n">
        <v>40000</v>
      </c>
      <c r="AL110" s="337"/>
      <c r="AM110" s="337"/>
      <c r="AN110" s="338" t="n">
        <f aca="false">SUM(AK110+AL110-AM110)</f>
        <v>40000</v>
      </c>
      <c r="AO110" s="306" t="n">
        <f aca="false">SUM(AN110/$AN$2)</f>
        <v>5308.91233658504</v>
      </c>
      <c r="AP110" s="338" t="n">
        <v>40000</v>
      </c>
      <c r="AQ110" s="338"/>
      <c r="AR110" s="306" t="n">
        <f aca="false">SUM(AP110/$AN$2)</f>
        <v>5308.91233658504</v>
      </c>
      <c r="AS110" s="306" t="n">
        <v>1550.47</v>
      </c>
      <c r="AT110" s="306" t="n">
        <v>1550.47</v>
      </c>
      <c r="AU110" s="306"/>
      <c r="AV110" s="306"/>
      <c r="AW110" s="306" t="n">
        <f aca="false">SUM(AR110+AU110-AV110)</f>
        <v>5308.91233658504</v>
      </c>
      <c r="AX110" s="338"/>
      <c r="AY110" s="338"/>
      <c r="AZ110" s="338" t="n">
        <v>5308.91</v>
      </c>
      <c r="BA110" s="338"/>
      <c r="BB110" s="338"/>
      <c r="BC110" s="338"/>
      <c r="BD110" s="338" t="n">
        <f aca="false">SUM(AX110+AY110+AZ110+BA110+BB110+BC110)</f>
        <v>5308.91</v>
      </c>
      <c r="BE110" s="338" t="n">
        <f aca="false">SUM(AW110-BD110)</f>
        <v>0.00233658504203049</v>
      </c>
      <c r="BF110" s="338" t="n">
        <f aca="false">SUM(BE110-AW110)</f>
        <v>-5308.91</v>
      </c>
      <c r="BG110" s="338" t="n">
        <v>4370.21</v>
      </c>
      <c r="BH110" s="338" t="n">
        <v>6500</v>
      </c>
      <c r="BI110" s="338" t="n">
        <v>3399.84</v>
      </c>
      <c r="BJ110" s="338"/>
      <c r="BK110" s="338"/>
      <c r="BL110" s="338" t="n">
        <v>8000</v>
      </c>
      <c r="BM110" s="338" t="n">
        <v>8000</v>
      </c>
      <c r="BN110" s="338" t="n">
        <v>1726.11</v>
      </c>
      <c r="BO110" s="338"/>
      <c r="BP110" s="338"/>
      <c r="BQ110" s="364"/>
      <c r="BR110" s="364"/>
      <c r="BS110" s="364"/>
      <c r="BT110" s="307" t="n">
        <f aca="false">SUM(BN110/BM110*100)</f>
        <v>21.576375</v>
      </c>
    </row>
    <row r="111" customFormat="false" ht="12.75" hidden="true" customHeight="false" outlineLevel="0" collapsed="false">
      <c r="A111" s="333"/>
      <c r="B111" s="334"/>
      <c r="C111" s="334"/>
      <c r="D111" s="334"/>
      <c r="E111" s="334"/>
      <c r="F111" s="334"/>
      <c r="G111" s="334"/>
      <c r="H111" s="334"/>
      <c r="I111" s="335" t="n">
        <v>32955</v>
      </c>
      <c r="J111" s="336" t="s">
        <v>626</v>
      </c>
      <c r="K111" s="337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06"/>
      <c r="W111" s="337"/>
      <c r="X111" s="337" t="n">
        <v>15000</v>
      </c>
      <c r="Y111" s="337" t="n">
        <v>15000</v>
      </c>
      <c r="Z111" s="337" t="n">
        <v>15100</v>
      </c>
      <c r="AA111" s="337" t="n">
        <v>15000</v>
      </c>
      <c r="AB111" s="337" t="n">
        <v>6673.33</v>
      </c>
      <c r="AC111" s="337" t="n">
        <v>15000</v>
      </c>
      <c r="AD111" s="337" t="n">
        <v>15000</v>
      </c>
      <c r="AE111" s="337"/>
      <c r="AF111" s="337"/>
      <c r="AG111" s="340" t="n">
        <f aca="false">SUM(AD111+AE111-AF111)</f>
        <v>15000</v>
      </c>
      <c r="AH111" s="337" t="n">
        <v>4781.25</v>
      </c>
      <c r="AI111" s="337" t="n">
        <v>10000</v>
      </c>
      <c r="AJ111" s="338" t="n">
        <v>4250</v>
      </c>
      <c r="AK111" s="337" t="n">
        <v>10000</v>
      </c>
      <c r="AL111" s="337"/>
      <c r="AM111" s="337"/>
      <c r="AN111" s="338" t="n">
        <f aca="false">SUM(AK111+AL111-AM111)</f>
        <v>10000</v>
      </c>
      <c r="AO111" s="306" t="n">
        <f aca="false">SUM(AN111/$AN$2)</f>
        <v>1327.22808414626</v>
      </c>
      <c r="AP111" s="338" t="n">
        <v>10000</v>
      </c>
      <c r="AQ111" s="338"/>
      <c r="AR111" s="306" t="n">
        <f aca="false">SUM(AP111/$AN$2)</f>
        <v>1327.22808414626</v>
      </c>
      <c r="AS111" s="306" t="n">
        <v>676.86</v>
      </c>
      <c r="AT111" s="306" t="n">
        <v>676.86</v>
      </c>
      <c r="AU111" s="306"/>
      <c r="AV111" s="306"/>
      <c r="AW111" s="306" t="n">
        <f aca="false">SUM(AR111+AU111-AV111)</f>
        <v>1327.22808414626</v>
      </c>
      <c r="AX111" s="338"/>
      <c r="AY111" s="338"/>
      <c r="AZ111" s="338" t="n">
        <v>1327.23</v>
      </c>
      <c r="BA111" s="338"/>
      <c r="BB111" s="338"/>
      <c r="BC111" s="338"/>
      <c r="BD111" s="338" t="n">
        <f aca="false">SUM(AX111+AY111+AZ111+BA111+BB111+BC111)</f>
        <v>1327.23</v>
      </c>
      <c r="BE111" s="338" t="n">
        <f aca="false">SUM(AW111-BD111)</f>
        <v>-0.00191585373954695</v>
      </c>
      <c r="BF111" s="338" t="n">
        <f aca="false">SUM(BE111-AW111)</f>
        <v>-1327.23</v>
      </c>
      <c r="BG111" s="338" t="n">
        <v>1015.29</v>
      </c>
      <c r="BH111" s="338" t="n">
        <v>1400</v>
      </c>
      <c r="BI111" s="338" t="n">
        <v>564.05</v>
      </c>
      <c r="BJ111" s="338"/>
      <c r="BK111" s="338"/>
      <c r="BL111" s="338" t="n">
        <v>1400</v>
      </c>
      <c r="BM111" s="338" t="n">
        <v>1400</v>
      </c>
      <c r="BN111" s="338" t="n">
        <v>564.05</v>
      </c>
      <c r="BO111" s="338"/>
      <c r="BP111" s="338"/>
      <c r="BQ111" s="364"/>
      <c r="BR111" s="364"/>
      <c r="BS111" s="364"/>
      <c r="BT111" s="307" t="n">
        <f aca="false">SUM(BN111/BM111*100)</f>
        <v>40.2892857142857</v>
      </c>
    </row>
    <row r="112" customFormat="false" ht="12.75" hidden="true" customHeight="false" outlineLevel="0" collapsed="false">
      <c r="A112" s="333"/>
      <c r="B112" s="334"/>
      <c r="C112" s="334"/>
      <c r="D112" s="334"/>
      <c r="E112" s="334"/>
      <c r="F112" s="334"/>
      <c r="G112" s="334"/>
      <c r="H112" s="334"/>
      <c r="I112" s="335" t="n">
        <v>32959</v>
      </c>
      <c r="J112" s="336" t="s">
        <v>627</v>
      </c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06"/>
      <c r="W112" s="337"/>
      <c r="X112" s="337"/>
      <c r="Y112" s="337"/>
      <c r="Z112" s="337" t="n">
        <v>5000</v>
      </c>
      <c r="AA112" s="337" t="n">
        <v>5000</v>
      </c>
      <c r="AB112" s="337" t="n">
        <v>3261.38</v>
      </c>
      <c r="AC112" s="337" t="n">
        <v>5000</v>
      </c>
      <c r="AD112" s="337" t="n">
        <v>5000</v>
      </c>
      <c r="AE112" s="337"/>
      <c r="AF112" s="337"/>
      <c r="AG112" s="340" t="n">
        <f aca="false">SUM(AD112+AE112-AF112)</f>
        <v>5000</v>
      </c>
      <c r="AH112" s="337" t="n">
        <v>5112.93</v>
      </c>
      <c r="AI112" s="337" t="n">
        <v>5000</v>
      </c>
      <c r="AJ112" s="338" t="n">
        <v>0</v>
      </c>
      <c r="AK112" s="337" t="n">
        <v>5000</v>
      </c>
      <c r="AL112" s="337" t="n">
        <v>15000</v>
      </c>
      <c r="AM112" s="337"/>
      <c r="AN112" s="338" t="n">
        <f aca="false">SUM(AK112+AL112-AM112)</f>
        <v>20000</v>
      </c>
      <c r="AO112" s="306" t="n">
        <f aca="false">SUM(AN112/$AN$2)</f>
        <v>2654.45616829252</v>
      </c>
      <c r="AP112" s="338" t="n">
        <v>20000</v>
      </c>
      <c r="AQ112" s="338"/>
      <c r="AR112" s="306" t="n">
        <f aca="false">SUM(AP112/$AN$2)</f>
        <v>2654.45616829252</v>
      </c>
      <c r="AS112" s="306" t="n">
        <v>0</v>
      </c>
      <c r="AT112" s="306" t="n">
        <v>0</v>
      </c>
      <c r="AU112" s="306"/>
      <c r="AV112" s="306"/>
      <c r="AW112" s="306" t="n">
        <f aca="false">SUM(AR112+AU112-AV112)</f>
        <v>2654.45616829252</v>
      </c>
      <c r="AX112" s="338"/>
      <c r="AY112" s="338"/>
      <c r="AZ112" s="338"/>
      <c r="BA112" s="338" t="n">
        <v>2654.46</v>
      </c>
      <c r="BB112" s="338"/>
      <c r="BC112" s="338"/>
      <c r="BD112" s="338" t="n">
        <f aca="false">SUM(AX112+AY112+AZ112+BA112+BB112+BC112)</f>
        <v>2654.46</v>
      </c>
      <c r="BE112" s="338" t="n">
        <f aca="false">SUM(AW112-BD112)</f>
        <v>-0.00383170747909389</v>
      </c>
      <c r="BF112" s="338" t="n">
        <f aca="false">SUM(BE112-AW112)</f>
        <v>-2654.46</v>
      </c>
      <c r="BG112" s="338"/>
      <c r="BH112" s="338" t="n">
        <v>2700</v>
      </c>
      <c r="BI112" s="338"/>
      <c r="BJ112" s="338"/>
      <c r="BK112" s="338"/>
      <c r="BL112" s="338" t="n">
        <v>2700</v>
      </c>
      <c r="BM112" s="338" t="n">
        <v>2700</v>
      </c>
      <c r="BN112" s="338" t="n">
        <v>2554.88</v>
      </c>
      <c r="BO112" s="338"/>
      <c r="BP112" s="338"/>
      <c r="BQ112" s="364"/>
      <c r="BR112" s="364"/>
      <c r="BS112" s="364"/>
      <c r="BT112" s="307" t="n">
        <f aca="false">SUM(BN112/BM112*100)</f>
        <v>94.6251851851852</v>
      </c>
    </row>
    <row r="113" customFormat="false" ht="12.75" hidden="true" customHeight="false" outlineLevel="0" collapsed="false">
      <c r="A113" s="333"/>
      <c r="B113" s="334"/>
      <c r="C113" s="334"/>
      <c r="D113" s="334"/>
      <c r="E113" s="334"/>
      <c r="F113" s="334"/>
      <c r="G113" s="334"/>
      <c r="H113" s="334"/>
      <c r="I113" s="335" t="n">
        <v>32991</v>
      </c>
      <c r="J113" s="336" t="s">
        <v>306</v>
      </c>
      <c r="K113" s="337" t="n">
        <v>247013.43</v>
      </c>
      <c r="L113" s="337" t="n">
        <v>44500</v>
      </c>
      <c r="M113" s="337" t="n">
        <v>44500</v>
      </c>
      <c r="N113" s="337" t="n">
        <v>6000</v>
      </c>
      <c r="O113" s="337" t="n">
        <v>6000</v>
      </c>
      <c r="P113" s="337" t="n">
        <v>6362</v>
      </c>
      <c r="Q113" s="337" t="n">
        <v>6362</v>
      </c>
      <c r="R113" s="337" t="n">
        <v>9776.25</v>
      </c>
      <c r="S113" s="337" t="n">
        <v>10000</v>
      </c>
      <c r="T113" s="337" t="n">
        <v>3537.5</v>
      </c>
      <c r="U113" s="337"/>
      <c r="V113" s="306" t="n">
        <f aca="false">S113/P113*100</f>
        <v>157.183275699466</v>
      </c>
      <c r="W113" s="337" t="n">
        <v>29000</v>
      </c>
      <c r="X113" s="337" t="n">
        <v>45700</v>
      </c>
      <c r="Y113" s="337" t="n">
        <v>85296</v>
      </c>
      <c r="Z113" s="337" t="n">
        <v>85296</v>
      </c>
      <c r="AA113" s="337" t="n">
        <v>100000</v>
      </c>
      <c r="AB113" s="337" t="n">
        <v>8834.98</v>
      </c>
      <c r="AC113" s="337" t="n">
        <v>100000</v>
      </c>
      <c r="AD113" s="337" t="n">
        <v>22500</v>
      </c>
      <c r="AE113" s="337"/>
      <c r="AF113" s="337"/>
      <c r="AG113" s="340" t="n">
        <f aca="false">SUM(AD113+AE113-AF113)</f>
        <v>22500</v>
      </c>
      <c r="AH113" s="337" t="n">
        <v>11584.19</v>
      </c>
      <c r="AI113" s="337" t="n">
        <v>100000</v>
      </c>
      <c r="AJ113" s="338" t="n">
        <v>8569.45</v>
      </c>
      <c r="AK113" s="337" t="n">
        <v>50000</v>
      </c>
      <c r="AL113" s="337"/>
      <c r="AM113" s="337"/>
      <c r="AN113" s="338" t="n">
        <f aca="false">SUM(AK113+AL113-AM113)</f>
        <v>50000</v>
      </c>
      <c r="AO113" s="306" t="n">
        <f aca="false">SUM(AN113/$AN$2)</f>
        <v>6636.1404207313</v>
      </c>
      <c r="AP113" s="338" t="n">
        <v>50000</v>
      </c>
      <c r="AQ113" s="338"/>
      <c r="AR113" s="306" t="n">
        <f aca="false">SUM(AP113/$AN$2)</f>
        <v>6636.1404207313</v>
      </c>
      <c r="AS113" s="306" t="n">
        <v>946.48</v>
      </c>
      <c r="AT113" s="306" t="n">
        <v>946.48</v>
      </c>
      <c r="AU113" s="306"/>
      <c r="AV113" s="306"/>
      <c r="AW113" s="306" t="n">
        <f aca="false">SUM(AR113+AU113-AV113)</f>
        <v>6636.1404207313</v>
      </c>
      <c r="AX113" s="338"/>
      <c r="AY113" s="338"/>
      <c r="AZ113" s="338" t="n">
        <v>6636.14</v>
      </c>
      <c r="BA113" s="338"/>
      <c r="BB113" s="338"/>
      <c r="BC113" s="338"/>
      <c r="BD113" s="338" t="n">
        <f aca="false">SUM(AX113+AY113+AZ113+BA113+BB113+BC113)</f>
        <v>6636.14</v>
      </c>
      <c r="BE113" s="338" t="n">
        <f aca="false">SUM(AW113-BD113)</f>
        <v>0.000420731302256172</v>
      </c>
      <c r="BF113" s="338" t="n">
        <f aca="false">SUM(BE113-AW113)</f>
        <v>-6636.14</v>
      </c>
      <c r="BG113" s="338" t="n">
        <v>2061.98</v>
      </c>
      <c r="BH113" s="338" t="n">
        <v>7162</v>
      </c>
      <c r="BI113" s="338" t="n">
        <v>429.73</v>
      </c>
      <c r="BJ113" s="338"/>
      <c r="BK113" s="338"/>
      <c r="BL113" s="338" t="n">
        <v>5000</v>
      </c>
      <c r="BM113" s="338" t="n">
        <v>5000</v>
      </c>
      <c r="BN113" s="338" t="n">
        <v>5878.33</v>
      </c>
      <c r="BO113" s="338"/>
      <c r="BP113" s="338"/>
      <c r="BQ113" s="364"/>
      <c r="BR113" s="364"/>
      <c r="BS113" s="364"/>
      <c r="BT113" s="307" t="n">
        <f aca="false">SUM(BN113/BM113*100)</f>
        <v>117.5666</v>
      </c>
    </row>
    <row r="114" customFormat="false" ht="12.75" hidden="true" customHeight="false" outlineLevel="0" collapsed="false">
      <c r="A114" s="333"/>
      <c r="B114" s="334"/>
      <c r="C114" s="334"/>
      <c r="D114" s="334"/>
      <c r="E114" s="334"/>
      <c r="F114" s="334"/>
      <c r="G114" s="334"/>
      <c r="H114" s="334"/>
      <c r="I114" s="335" t="n">
        <v>32991</v>
      </c>
      <c r="J114" s="336" t="s">
        <v>628</v>
      </c>
      <c r="K114" s="337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06"/>
      <c r="W114" s="337"/>
      <c r="X114" s="337"/>
      <c r="Y114" s="337" t="n">
        <v>7000</v>
      </c>
      <c r="Z114" s="337" t="n">
        <v>7000</v>
      </c>
      <c r="AA114" s="337" t="n">
        <v>8000</v>
      </c>
      <c r="AB114" s="337" t="n">
        <v>2007.58</v>
      </c>
      <c r="AC114" s="337" t="n">
        <v>8000</v>
      </c>
      <c r="AD114" s="337" t="n">
        <v>8000</v>
      </c>
      <c r="AE114" s="337"/>
      <c r="AF114" s="337"/>
      <c r="AG114" s="340" t="n">
        <f aca="false">SUM(AD114+AE114-AF114)</f>
        <v>8000</v>
      </c>
      <c r="AH114" s="337" t="n">
        <v>3220</v>
      </c>
      <c r="AI114" s="337" t="n">
        <v>8000</v>
      </c>
      <c r="AJ114" s="338" t="n">
        <v>1236.29</v>
      </c>
      <c r="AK114" s="337" t="n">
        <v>8000</v>
      </c>
      <c r="AL114" s="337"/>
      <c r="AM114" s="337"/>
      <c r="AN114" s="338" t="n">
        <f aca="false">SUM(AK114+AL114-AM114)</f>
        <v>8000</v>
      </c>
      <c r="AO114" s="306" t="n">
        <f aca="false">SUM(AN114/$AN$2)</f>
        <v>1061.78246731701</v>
      </c>
      <c r="AP114" s="338" t="n">
        <v>5000</v>
      </c>
      <c r="AQ114" s="338"/>
      <c r="AR114" s="306" t="n">
        <f aca="false">SUM(AP114/$AN$2)</f>
        <v>663.61404207313</v>
      </c>
      <c r="AS114" s="306" t="n">
        <v>169</v>
      </c>
      <c r="AT114" s="306" t="n">
        <v>169</v>
      </c>
      <c r="AU114" s="306"/>
      <c r="AV114" s="306"/>
      <c r="AW114" s="306" t="n">
        <f aca="false">SUM(AR114+AU114-AV114)</f>
        <v>663.61404207313</v>
      </c>
      <c r="AX114" s="338"/>
      <c r="AY114" s="338"/>
      <c r="AZ114" s="338" t="n">
        <v>663.61</v>
      </c>
      <c r="BA114" s="338"/>
      <c r="BB114" s="338"/>
      <c r="BC114" s="338"/>
      <c r="BD114" s="338" t="n">
        <f aca="false">SUM(AX114+AY114+AZ114+BA114+BB114+BC114)</f>
        <v>663.61</v>
      </c>
      <c r="BE114" s="338" t="n">
        <f aca="false">SUM(AW114-BD114)</f>
        <v>0.00404207313022198</v>
      </c>
      <c r="BF114" s="338" t="n">
        <f aca="false">SUM(BE114-AW114)</f>
        <v>-663.61</v>
      </c>
      <c r="BG114" s="338" t="n">
        <v>257.29</v>
      </c>
      <c r="BH114" s="338" t="n">
        <v>1500</v>
      </c>
      <c r="BI114" s="338" t="n">
        <v>821</v>
      </c>
      <c r="BJ114" s="338"/>
      <c r="BK114" s="338"/>
      <c r="BL114" s="338" t="n">
        <v>1500</v>
      </c>
      <c r="BM114" s="338" t="n">
        <v>1500</v>
      </c>
      <c r="BN114" s="338" t="n">
        <v>282.5</v>
      </c>
      <c r="BO114" s="338"/>
      <c r="BP114" s="338"/>
      <c r="BQ114" s="364"/>
      <c r="BR114" s="364"/>
      <c r="BS114" s="364"/>
      <c r="BT114" s="307" t="n">
        <f aca="false">SUM(BN114/BM114*100)</f>
        <v>18.8333333333333</v>
      </c>
    </row>
    <row r="115" customFormat="false" ht="12.75" hidden="true" customHeight="false" outlineLevel="0" collapsed="false">
      <c r="A115" s="333"/>
      <c r="B115" s="334"/>
      <c r="C115" s="334"/>
      <c r="D115" s="334"/>
      <c r="E115" s="334"/>
      <c r="F115" s="334"/>
      <c r="G115" s="334"/>
      <c r="H115" s="334"/>
      <c r="I115" s="335" t="n">
        <v>32999</v>
      </c>
      <c r="J115" s="336" t="s">
        <v>629</v>
      </c>
      <c r="K115" s="337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06"/>
      <c r="W115" s="337"/>
      <c r="X115" s="337"/>
      <c r="Y115" s="337"/>
      <c r="Z115" s="337" t="n">
        <v>1021608</v>
      </c>
      <c r="AA115" s="337" t="n">
        <v>0</v>
      </c>
      <c r="AB115" s="337"/>
      <c r="AC115" s="337" t="n">
        <v>70000</v>
      </c>
      <c r="AD115" s="337" t="n">
        <v>0</v>
      </c>
      <c r="AE115" s="337"/>
      <c r="AF115" s="337"/>
      <c r="AG115" s="340" t="n">
        <f aca="false">SUM(AD115+AE115-AF115)</f>
        <v>0</v>
      </c>
      <c r="AH115" s="337"/>
      <c r="AI115" s="337" t="n">
        <v>66200</v>
      </c>
      <c r="AJ115" s="338" t="n">
        <v>0</v>
      </c>
      <c r="AK115" s="337" t="n">
        <v>161691.6</v>
      </c>
      <c r="AL115" s="338"/>
      <c r="AM115" s="337" t="n">
        <v>125500</v>
      </c>
      <c r="AN115" s="338" t="n">
        <f aca="false">SUM(AK115+AL115-AM115)</f>
        <v>36191.6</v>
      </c>
      <c r="AO115" s="306" t="n">
        <f aca="false">SUM(AN115/$AN$2)</f>
        <v>4803.45079301878</v>
      </c>
      <c r="AP115" s="338"/>
      <c r="AQ115" s="338"/>
      <c r="AR115" s="306" t="n">
        <f aca="false">SUM(AP115/$AN$2)</f>
        <v>0</v>
      </c>
      <c r="AS115" s="306"/>
      <c r="AT115" s="306"/>
      <c r="AU115" s="306" t="n">
        <v>71646.21</v>
      </c>
      <c r="AV115" s="306"/>
      <c r="AW115" s="306" t="n">
        <f aca="false">SUM(AR115+AU115-AV115)</f>
        <v>71646.21</v>
      </c>
      <c r="AX115" s="338"/>
      <c r="AY115" s="338"/>
      <c r="AZ115" s="338"/>
      <c r="BA115" s="338" t="n">
        <v>71646.21</v>
      </c>
      <c r="BB115" s="338"/>
      <c r="BC115" s="338"/>
      <c r="BD115" s="338" t="n">
        <f aca="false">SUM(AX115+AY115+AZ115+BA115+BB115+BC115)</f>
        <v>71646.21</v>
      </c>
      <c r="BE115" s="338" t="n">
        <f aca="false">SUM(AW115-BD115)</f>
        <v>0</v>
      </c>
      <c r="BF115" s="338" t="n">
        <f aca="false">SUM(BE115-AW115)</f>
        <v>-71646.21</v>
      </c>
      <c r="BG115" s="338"/>
      <c r="BH115" s="341" t="n">
        <v>191983.77</v>
      </c>
      <c r="BI115" s="341"/>
      <c r="BJ115" s="338"/>
      <c r="BK115" s="338"/>
      <c r="BL115" s="341" t="n">
        <v>11964</v>
      </c>
      <c r="BM115" s="341" t="n">
        <v>11964</v>
      </c>
      <c r="BN115" s="338"/>
      <c r="BO115" s="338"/>
      <c r="BP115" s="338"/>
      <c r="BQ115" s="364"/>
      <c r="BR115" s="364"/>
      <c r="BS115" s="364"/>
      <c r="BT115" s="307" t="n">
        <f aca="false">SUM(BN115/BM115*100)</f>
        <v>0</v>
      </c>
    </row>
    <row r="116" customFormat="false" ht="12.75" hidden="false" customHeight="false" outlineLevel="0" collapsed="false">
      <c r="A116" s="333" t="s">
        <v>630</v>
      </c>
      <c r="B116" s="334"/>
      <c r="C116" s="334"/>
      <c r="D116" s="334"/>
      <c r="E116" s="334"/>
      <c r="F116" s="334"/>
      <c r="G116" s="334"/>
      <c r="H116" s="334"/>
      <c r="I116" s="335" t="s">
        <v>533</v>
      </c>
      <c r="J116" s="336" t="s">
        <v>331</v>
      </c>
      <c r="K116" s="337" t="n">
        <f aca="false">SUM(K117)</f>
        <v>13210.38</v>
      </c>
      <c r="L116" s="337" t="n">
        <f aca="false">SUM(L117)</f>
        <v>11000</v>
      </c>
      <c r="M116" s="337" t="n">
        <f aca="false">SUM(M117)</f>
        <v>11000</v>
      </c>
      <c r="N116" s="337" t="n">
        <f aca="false">SUM(N117)</f>
        <v>13000</v>
      </c>
      <c r="O116" s="337" t="n">
        <f aca="false">SUM(O117)</f>
        <v>13000</v>
      </c>
      <c r="P116" s="337" t="n">
        <f aca="false">SUM(P117)</f>
        <v>10000</v>
      </c>
      <c r="Q116" s="337" t="n">
        <f aca="false">SUM(Q117)</f>
        <v>10000</v>
      </c>
      <c r="R116" s="337" t="n">
        <f aca="false">SUM(R117)</f>
        <v>4750.33</v>
      </c>
      <c r="S116" s="337" t="n">
        <f aca="false">SUM(S117)</f>
        <v>10000</v>
      </c>
      <c r="T116" s="337" t="n">
        <f aca="false">SUM(T117)</f>
        <v>4705.82</v>
      </c>
      <c r="U116" s="337" t="n">
        <f aca="false">SUM(U117)</f>
        <v>0</v>
      </c>
      <c r="V116" s="337" t="n">
        <f aca="false">SUM(V117)</f>
        <v>100</v>
      </c>
      <c r="W116" s="337" t="n">
        <f aca="false">SUM(W117)</f>
        <v>10000</v>
      </c>
      <c r="X116" s="337" t="n">
        <f aca="false">SUM(X117)</f>
        <v>20000</v>
      </c>
      <c r="Y116" s="337" t="n">
        <f aca="false">SUM(Y117)</f>
        <v>8000</v>
      </c>
      <c r="Z116" s="337" t="n">
        <f aca="false">SUM(Z117)</f>
        <v>11000</v>
      </c>
      <c r="AA116" s="337" t="n">
        <f aca="false">SUM(AA117)</f>
        <v>10000</v>
      </c>
      <c r="AB116" s="337" t="n">
        <f aca="false">SUM(AB117)</f>
        <v>6404.21</v>
      </c>
      <c r="AC116" s="337" t="n">
        <f aca="false">SUM(AC117)</f>
        <v>13000</v>
      </c>
      <c r="AD116" s="337" t="n">
        <f aca="false">SUM(AD117)</f>
        <v>20000</v>
      </c>
      <c r="AE116" s="337" t="n">
        <f aca="false">SUM(AE117)</f>
        <v>0</v>
      </c>
      <c r="AF116" s="337" t="n">
        <f aca="false">SUM(AF117)</f>
        <v>0</v>
      </c>
      <c r="AG116" s="337" t="n">
        <f aca="false">SUM(AG117)</f>
        <v>20000</v>
      </c>
      <c r="AH116" s="337" t="n">
        <f aca="false">SUM(AH117)</f>
        <v>15827.68</v>
      </c>
      <c r="AI116" s="337" t="n">
        <f aca="false">SUM(AI117)</f>
        <v>20000</v>
      </c>
      <c r="AJ116" s="337" t="n">
        <f aca="false">SUM(AJ117)</f>
        <v>8448.85</v>
      </c>
      <c r="AK116" s="337" t="n">
        <f aca="false">SUM(AK117)</f>
        <v>20000</v>
      </c>
      <c r="AL116" s="337" t="n">
        <f aca="false">SUM(AL117)</f>
        <v>0</v>
      </c>
      <c r="AM116" s="337" t="n">
        <f aca="false">SUM(AM117)</f>
        <v>0</v>
      </c>
      <c r="AN116" s="337" t="n">
        <f aca="false">SUM(AN117)</f>
        <v>20000</v>
      </c>
      <c r="AO116" s="306" t="n">
        <f aca="false">SUM(AN116/$AN$2)</f>
        <v>2654.45616829252</v>
      </c>
      <c r="AP116" s="337" t="n">
        <f aca="false">SUM(AP117)</f>
        <v>34000</v>
      </c>
      <c r="AQ116" s="337" t="n">
        <f aca="false">SUM(AQ117)</f>
        <v>0</v>
      </c>
      <c r="AR116" s="306" t="n">
        <f aca="false">SUM(AP116/$AN$2)</f>
        <v>4512.57548609729</v>
      </c>
      <c r="AS116" s="306"/>
      <c r="AT116" s="306" t="n">
        <f aca="false">SUM(AT117)</f>
        <v>2107.55</v>
      </c>
      <c r="AU116" s="306" t="n">
        <f aca="false">SUM(AU117)</f>
        <v>1000</v>
      </c>
      <c r="AV116" s="306" t="n">
        <f aca="false">SUM(AV117)</f>
        <v>0</v>
      </c>
      <c r="AW116" s="306" t="n">
        <f aca="false">SUM(AR116+AU116-AV116)</f>
        <v>5512.57548609729</v>
      </c>
      <c r="AX116" s="338"/>
      <c r="AY116" s="338"/>
      <c r="AZ116" s="338"/>
      <c r="BA116" s="338"/>
      <c r="BB116" s="338"/>
      <c r="BC116" s="338"/>
      <c r="BD116" s="338" t="n">
        <f aca="false">SUM(AX116+AY116+AZ116+BA116+BB116+BC116)</f>
        <v>0</v>
      </c>
      <c r="BE116" s="338" t="n">
        <f aca="false">SUM(AW116-BD116)</f>
        <v>5512.57548609729</v>
      </c>
      <c r="BF116" s="338" t="n">
        <f aca="false">SUM(BE116-AW116)</f>
        <v>0</v>
      </c>
      <c r="BG116" s="338" t="n">
        <f aca="false">SUM(BG120)</f>
        <v>2543.98</v>
      </c>
      <c r="BH116" s="338" t="n">
        <v>2208.62</v>
      </c>
      <c r="BI116" s="338" t="n">
        <f aca="false">SUM(BI120)</f>
        <v>2208.62</v>
      </c>
      <c r="BJ116" s="338" t="n">
        <f aca="false">SUM(BJ120)</f>
        <v>0</v>
      </c>
      <c r="BK116" s="338" t="n">
        <f aca="false">SUM(BK120)</f>
        <v>0</v>
      </c>
      <c r="BL116" s="338" t="n">
        <f aca="false">SUM(BL120)</f>
        <v>4930</v>
      </c>
      <c r="BM116" s="338" t="n">
        <f aca="false">SUM(BM120)</f>
        <v>4930</v>
      </c>
      <c r="BN116" s="338" t="n">
        <f aca="false">SUM(BN120)</f>
        <v>2852.8</v>
      </c>
      <c r="BO116" s="338"/>
      <c r="BP116" s="338"/>
      <c r="BQ116" s="364"/>
      <c r="BR116" s="364"/>
      <c r="BS116" s="364"/>
      <c r="BT116" s="307" t="n">
        <f aca="false">SUM(BN116/BM116*100)</f>
        <v>57.8661257606491</v>
      </c>
    </row>
    <row r="117" customFormat="false" ht="12.75" hidden="false" customHeight="false" outlineLevel="0" collapsed="false">
      <c r="A117" s="333"/>
      <c r="B117" s="334"/>
      <c r="C117" s="334"/>
      <c r="D117" s="334"/>
      <c r="E117" s="334"/>
      <c r="F117" s="334"/>
      <c r="G117" s="334"/>
      <c r="H117" s="334"/>
      <c r="I117" s="335" t="s">
        <v>535</v>
      </c>
      <c r="J117" s="336"/>
      <c r="K117" s="337" t="n">
        <f aca="false">SUM(K120)</f>
        <v>13210.38</v>
      </c>
      <c r="L117" s="337" t="n">
        <f aca="false">SUM(L120)</f>
        <v>11000</v>
      </c>
      <c r="M117" s="337" t="n">
        <f aca="false">SUM(M120)</f>
        <v>11000</v>
      </c>
      <c r="N117" s="337" t="n">
        <f aca="false">SUM(N120)</f>
        <v>13000</v>
      </c>
      <c r="O117" s="337" t="n">
        <f aca="false">SUM(O120)</f>
        <v>13000</v>
      </c>
      <c r="P117" s="337" t="n">
        <f aca="false">SUM(P120)</f>
        <v>10000</v>
      </c>
      <c r="Q117" s="337" t="n">
        <f aca="false">SUM(Q120)</f>
        <v>10000</v>
      </c>
      <c r="R117" s="337" t="n">
        <f aca="false">SUM(R120)</f>
        <v>4750.33</v>
      </c>
      <c r="S117" s="337" t="n">
        <f aca="false">SUM(S120)</f>
        <v>10000</v>
      </c>
      <c r="T117" s="337" t="n">
        <f aca="false">SUM(T120)</f>
        <v>4705.82</v>
      </c>
      <c r="U117" s="337" t="n">
        <f aca="false">SUM(U120)</f>
        <v>0</v>
      </c>
      <c r="V117" s="337" t="n">
        <f aca="false">SUM(V120)</f>
        <v>100</v>
      </c>
      <c r="W117" s="337" t="n">
        <f aca="false">SUM(W120)</f>
        <v>10000</v>
      </c>
      <c r="X117" s="337" t="n">
        <f aca="false">SUM(X120)</f>
        <v>20000</v>
      </c>
      <c r="Y117" s="337" t="n">
        <f aca="false">SUM(Y120)</f>
        <v>8000</v>
      </c>
      <c r="Z117" s="337" t="n">
        <f aca="false">SUM(Z120)</f>
        <v>11000</v>
      </c>
      <c r="AA117" s="337" t="n">
        <f aca="false">SUM(AA120)</f>
        <v>10000</v>
      </c>
      <c r="AB117" s="337" t="n">
        <f aca="false">SUM(AB120)</f>
        <v>6404.21</v>
      </c>
      <c r="AC117" s="337" t="n">
        <f aca="false">SUM(AC120)</f>
        <v>13000</v>
      </c>
      <c r="AD117" s="337" t="n">
        <f aca="false">SUM(AD120)</f>
        <v>20000</v>
      </c>
      <c r="AE117" s="337" t="n">
        <f aca="false">SUM(AE120)</f>
        <v>0</v>
      </c>
      <c r="AF117" s="337" t="n">
        <f aca="false">SUM(AF120)</f>
        <v>0</v>
      </c>
      <c r="AG117" s="337" t="n">
        <f aca="false">SUM(AG120)</f>
        <v>20000</v>
      </c>
      <c r="AH117" s="337" t="n">
        <f aca="false">SUM(AH120)</f>
        <v>15827.68</v>
      </c>
      <c r="AI117" s="337" t="n">
        <f aca="false">SUM(AI120)</f>
        <v>20000</v>
      </c>
      <c r="AJ117" s="337" t="n">
        <f aca="false">SUM(AJ120)</f>
        <v>8448.85</v>
      </c>
      <c r="AK117" s="337" t="n">
        <f aca="false">SUM(AK120)</f>
        <v>20000</v>
      </c>
      <c r="AL117" s="337" t="n">
        <f aca="false">SUM(AL120)</f>
        <v>0</v>
      </c>
      <c r="AM117" s="337" t="n">
        <f aca="false">SUM(AM120)</f>
        <v>0</v>
      </c>
      <c r="AN117" s="337" t="n">
        <f aca="false">SUM(AN120)</f>
        <v>20000</v>
      </c>
      <c r="AO117" s="306" t="n">
        <f aca="false">SUM(AN117/$AN$2)</f>
        <v>2654.45616829252</v>
      </c>
      <c r="AP117" s="337" t="n">
        <f aca="false">SUM(AP120)</f>
        <v>34000</v>
      </c>
      <c r="AQ117" s="337" t="n">
        <f aca="false">SUM(AQ120)</f>
        <v>0</v>
      </c>
      <c r="AR117" s="306" t="n">
        <f aca="false">SUM(AP117/$AN$2)</f>
        <v>4512.57548609729</v>
      </c>
      <c r="AS117" s="306"/>
      <c r="AT117" s="306" t="n">
        <f aca="false">SUM(AT120)</f>
        <v>2107.55</v>
      </c>
      <c r="AU117" s="306" t="n">
        <f aca="false">SUM(AU120)</f>
        <v>1000</v>
      </c>
      <c r="AV117" s="306" t="n">
        <f aca="false">SUM(AV120)</f>
        <v>0</v>
      </c>
      <c r="AW117" s="306" t="n">
        <f aca="false">SUM(AR117+AU117-AV117)</f>
        <v>5512.57548609729</v>
      </c>
      <c r="AX117" s="338"/>
      <c r="AY117" s="338"/>
      <c r="AZ117" s="338"/>
      <c r="BA117" s="338"/>
      <c r="BB117" s="338"/>
      <c r="BC117" s="338"/>
      <c r="BD117" s="338" t="n">
        <f aca="false">SUM(AX117+AY117+AZ117+BA117+BB117+BC117)</f>
        <v>0</v>
      </c>
      <c r="BE117" s="338" t="n">
        <f aca="false">SUM(AW117-BD117)</f>
        <v>5512.57548609729</v>
      </c>
      <c r="BF117" s="338" t="n">
        <f aca="false">SUM(BE117-AW117)</f>
        <v>0</v>
      </c>
      <c r="BG117" s="338"/>
      <c r="BH117" s="338" t="n">
        <v>2208.62</v>
      </c>
      <c r="BI117" s="338" t="n">
        <f aca="false">SUM(BI119)</f>
        <v>2208.62</v>
      </c>
      <c r="BJ117" s="338" t="n">
        <f aca="false">SUM(BJ119)</f>
        <v>5800</v>
      </c>
      <c r="BK117" s="338" t="n">
        <f aca="false">SUM(BK119)</f>
        <v>5800</v>
      </c>
      <c r="BL117" s="338" t="n">
        <f aca="false">SUM(BL119)</f>
        <v>4930</v>
      </c>
      <c r="BM117" s="338" t="n">
        <f aca="false">SUM(BM116)</f>
        <v>4930</v>
      </c>
      <c r="BN117" s="338" t="n">
        <f aca="false">SUM(BN116)</f>
        <v>2852.8</v>
      </c>
      <c r="BO117" s="338"/>
      <c r="BP117" s="338"/>
      <c r="BQ117" s="364"/>
      <c r="BR117" s="364"/>
      <c r="BS117" s="364"/>
      <c r="BT117" s="307" t="n">
        <f aca="false">SUM(BN117/BM117*100)</f>
        <v>57.8661257606491</v>
      </c>
    </row>
    <row r="118" customFormat="false" ht="12.75" hidden="true" customHeight="false" outlineLevel="0" collapsed="false">
      <c r="A118" s="333"/>
      <c r="B118" s="334" t="s">
        <v>537</v>
      </c>
      <c r="C118" s="334"/>
      <c r="D118" s="334"/>
      <c r="E118" s="334"/>
      <c r="F118" s="334"/>
      <c r="G118" s="334"/>
      <c r="H118" s="334"/>
      <c r="I118" s="335" t="s">
        <v>555</v>
      </c>
      <c r="J118" s="336" t="s">
        <v>39</v>
      </c>
      <c r="K118" s="337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06"/>
      <c r="AP118" s="337"/>
      <c r="AQ118" s="337"/>
      <c r="AR118" s="306"/>
      <c r="AS118" s="306"/>
      <c r="AT118" s="306"/>
      <c r="AU118" s="306"/>
      <c r="AV118" s="306"/>
      <c r="AW118" s="306" t="n">
        <v>5512.58</v>
      </c>
      <c r="AX118" s="338"/>
      <c r="AY118" s="338"/>
      <c r="AZ118" s="338"/>
      <c r="BA118" s="338"/>
      <c r="BB118" s="338"/>
      <c r="BC118" s="338"/>
      <c r="BD118" s="338"/>
      <c r="BE118" s="338"/>
      <c r="BF118" s="338"/>
      <c r="BG118" s="338"/>
      <c r="BH118" s="338" t="n">
        <v>0</v>
      </c>
      <c r="BI118" s="338" t="n">
        <v>0</v>
      </c>
      <c r="BJ118" s="338"/>
      <c r="BK118" s="338"/>
      <c r="BL118" s="338"/>
      <c r="BM118" s="338"/>
      <c r="BN118" s="338"/>
      <c r="BO118" s="338"/>
      <c r="BP118" s="338"/>
      <c r="BQ118" s="364"/>
      <c r="BR118" s="364"/>
      <c r="BS118" s="364"/>
      <c r="BT118" s="307" t="e">
        <f aca="false">SUM(BN118/BM118*100)</f>
        <v>#DIV/0!</v>
      </c>
    </row>
    <row r="119" customFormat="false" ht="12.75" hidden="true" customHeight="false" outlineLevel="0" collapsed="false">
      <c r="A119" s="333"/>
      <c r="B119" s="334" t="s">
        <v>537</v>
      </c>
      <c r="C119" s="334"/>
      <c r="D119" s="334"/>
      <c r="E119" s="334"/>
      <c r="F119" s="334"/>
      <c r="G119" s="334"/>
      <c r="H119" s="334"/>
      <c r="I119" s="335" t="s">
        <v>538</v>
      </c>
      <c r="J119" s="336" t="s">
        <v>75</v>
      </c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337"/>
      <c r="AK119" s="337"/>
      <c r="AL119" s="337"/>
      <c r="AM119" s="337"/>
      <c r="AN119" s="337"/>
      <c r="AO119" s="306" t="n">
        <f aca="false">SUM(AN119/$AN$2)</f>
        <v>0</v>
      </c>
      <c r="AP119" s="337" t="n">
        <v>34000</v>
      </c>
      <c r="AQ119" s="337"/>
      <c r="AR119" s="306" t="n">
        <f aca="false">SUM(AP119/$AN$2)</f>
        <v>4512.57548609729</v>
      </c>
      <c r="AS119" s="306"/>
      <c r="AT119" s="306" t="n">
        <v>34000</v>
      </c>
      <c r="AU119" s="306"/>
      <c r="AV119" s="306"/>
      <c r="AW119" s="306" t="n">
        <v>0</v>
      </c>
      <c r="AX119" s="338"/>
      <c r="AY119" s="338"/>
      <c r="AZ119" s="338"/>
      <c r="BA119" s="338"/>
      <c r="BB119" s="338"/>
      <c r="BC119" s="338"/>
      <c r="BD119" s="338" t="n">
        <f aca="false">SUM(AX119+AY119+AZ119+BA119+BB119+BC119)</f>
        <v>0</v>
      </c>
      <c r="BE119" s="338" t="n">
        <f aca="false">SUM(AW119-BD119)</f>
        <v>0</v>
      </c>
      <c r="BF119" s="338" t="n">
        <f aca="false">SUM(BE119-AW119)</f>
        <v>0</v>
      </c>
      <c r="BG119" s="338"/>
      <c r="BH119" s="338" t="n">
        <v>5630</v>
      </c>
      <c r="BI119" s="338" t="n">
        <f aca="false">SUM(BI120)</f>
        <v>2208.62</v>
      </c>
      <c r="BJ119" s="338" t="n">
        <v>5800</v>
      </c>
      <c r="BK119" s="338" t="n">
        <v>5800</v>
      </c>
      <c r="BL119" s="338" t="n">
        <v>4930</v>
      </c>
      <c r="BM119" s="338" t="n">
        <v>4930</v>
      </c>
      <c r="BN119" s="338"/>
      <c r="BO119" s="338"/>
      <c r="BP119" s="338"/>
      <c r="BQ119" s="364"/>
      <c r="BR119" s="364"/>
      <c r="BS119" s="364"/>
      <c r="BT119" s="307" t="n">
        <f aca="false">SUM(BN119/BM119*100)</f>
        <v>0</v>
      </c>
    </row>
    <row r="120" customFormat="false" ht="12.75" hidden="false" customHeight="false" outlineLevel="0" collapsed="false">
      <c r="A120" s="308"/>
      <c r="B120" s="303"/>
      <c r="C120" s="303"/>
      <c r="D120" s="303"/>
      <c r="E120" s="303"/>
      <c r="F120" s="303"/>
      <c r="G120" s="303"/>
      <c r="H120" s="303"/>
      <c r="I120" s="304" t="n">
        <v>3</v>
      </c>
      <c r="J120" s="305" t="s">
        <v>234</v>
      </c>
      <c r="K120" s="306" t="n">
        <f aca="false">SUM(K121)</f>
        <v>13210.38</v>
      </c>
      <c r="L120" s="306" t="n">
        <f aca="false">SUM(L121)</f>
        <v>11000</v>
      </c>
      <c r="M120" s="306" t="n">
        <f aca="false">SUM(M121)</f>
        <v>11000</v>
      </c>
      <c r="N120" s="306" t="n">
        <f aca="false">SUM(N121)</f>
        <v>13000</v>
      </c>
      <c r="O120" s="306" t="n">
        <f aca="false">SUM(O121)</f>
        <v>13000</v>
      </c>
      <c r="P120" s="306" t="n">
        <f aca="false">SUM(P121)</f>
        <v>10000</v>
      </c>
      <c r="Q120" s="306" t="n">
        <f aca="false">SUM(Q121)</f>
        <v>10000</v>
      </c>
      <c r="R120" s="306" t="n">
        <f aca="false">SUM(R121)</f>
        <v>4750.33</v>
      </c>
      <c r="S120" s="306" t="n">
        <f aca="false">SUM(S121)</f>
        <v>10000</v>
      </c>
      <c r="T120" s="306" t="n">
        <f aca="false">SUM(T121)</f>
        <v>4705.82</v>
      </c>
      <c r="U120" s="306" t="n">
        <f aca="false">SUM(U121)</f>
        <v>0</v>
      </c>
      <c r="V120" s="306" t="n">
        <f aca="false">SUM(V121)</f>
        <v>100</v>
      </c>
      <c r="W120" s="306" t="n">
        <f aca="false">SUM(W121)</f>
        <v>10000</v>
      </c>
      <c r="X120" s="306" t="n">
        <f aca="false">SUM(X121)</f>
        <v>20000</v>
      </c>
      <c r="Y120" s="306" t="n">
        <f aca="false">SUM(Y121)</f>
        <v>8000</v>
      </c>
      <c r="Z120" s="306" t="n">
        <f aca="false">SUM(Z121)</f>
        <v>11000</v>
      </c>
      <c r="AA120" s="306" t="n">
        <f aca="false">SUM(AA121)</f>
        <v>10000</v>
      </c>
      <c r="AB120" s="306" t="n">
        <f aca="false">SUM(AB121)</f>
        <v>6404.21</v>
      </c>
      <c r="AC120" s="306" t="n">
        <f aca="false">SUM(AC121)</f>
        <v>13000</v>
      </c>
      <c r="AD120" s="306" t="n">
        <f aca="false">SUM(AD121)</f>
        <v>20000</v>
      </c>
      <c r="AE120" s="306" t="n">
        <f aca="false">SUM(AE121)</f>
        <v>0</v>
      </c>
      <c r="AF120" s="306" t="n">
        <f aca="false">SUM(AF121)</f>
        <v>0</v>
      </c>
      <c r="AG120" s="306" t="n">
        <f aca="false">SUM(AG121)</f>
        <v>20000</v>
      </c>
      <c r="AH120" s="306" t="n">
        <f aca="false">SUM(AH121)</f>
        <v>15827.68</v>
      </c>
      <c r="AI120" s="306" t="n">
        <f aca="false">SUM(AI121)</f>
        <v>20000</v>
      </c>
      <c r="AJ120" s="306" t="n">
        <f aca="false">SUM(AJ121)</f>
        <v>8448.85</v>
      </c>
      <c r="AK120" s="306" t="n">
        <f aca="false">SUM(AK121)</f>
        <v>20000</v>
      </c>
      <c r="AL120" s="306" t="n">
        <f aca="false">SUM(AL121)</f>
        <v>0</v>
      </c>
      <c r="AM120" s="306" t="n">
        <f aca="false">SUM(AM121)</f>
        <v>0</v>
      </c>
      <c r="AN120" s="306" t="n">
        <f aca="false">SUM(AN121)</f>
        <v>20000</v>
      </c>
      <c r="AO120" s="306" t="n">
        <f aca="false">SUM(AN120/$AN$2)</f>
        <v>2654.45616829252</v>
      </c>
      <c r="AP120" s="306" t="n">
        <f aca="false">SUM(AP121)</f>
        <v>34000</v>
      </c>
      <c r="AQ120" s="306" t="n">
        <f aca="false">SUM(AQ121)</f>
        <v>0</v>
      </c>
      <c r="AR120" s="306" t="n">
        <f aca="false">SUM(AP120/$AN$2)</f>
        <v>4512.57548609729</v>
      </c>
      <c r="AS120" s="306"/>
      <c r="AT120" s="306" t="n">
        <f aca="false">SUM(AT121)</f>
        <v>2107.55</v>
      </c>
      <c r="AU120" s="306" t="n">
        <f aca="false">SUM(AU121)</f>
        <v>1000</v>
      </c>
      <c r="AV120" s="306" t="n">
        <f aca="false">SUM(AV121)</f>
        <v>0</v>
      </c>
      <c r="AW120" s="306" t="n">
        <f aca="false">SUM(AR120+AU120-AV120)</f>
        <v>5512.57548609729</v>
      </c>
      <c r="AX120" s="338"/>
      <c r="AY120" s="338"/>
      <c r="AZ120" s="338"/>
      <c r="BA120" s="338"/>
      <c r="BB120" s="338"/>
      <c r="BC120" s="338"/>
      <c r="BD120" s="338" t="n">
        <f aca="false">SUM(AX120+AY120+AZ120+BA120+BB120+BC120)</f>
        <v>0</v>
      </c>
      <c r="BE120" s="338" t="n">
        <f aca="false">SUM(AW120-BD120)</f>
        <v>5512.57548609729</v>
      </c>
      <c r="BF120" s="338" t="n">
        <f aca="false">SUM(BE120-AW120)</f>
        <v>0</v>
      </c>
      <c r="BG120" s="338" t="n">
        <f aca="false">SUM(BG121)</f>
        <v>2543.98</v>
      </c>
      <c r="BH120" s="338" t="n">
        <v>2208.62</v>
      </c>
      <c r="BI120" s="338" t="n">
        <f aca="false">SUM(BI121)</f>
        <v>2208.62</v>
      </c>
      <c r="BJ120" s="338" t="n">
        <f aca="false">SUM(BJ121)</f>
        <v>0</v>
      </c>
      <c r="BK120" s="338" t="n">
        <f aca="false">SUM(BK121)</f>
        <v>0</v>
      </c>
      <c r="BL120" s="338" t="n">
        <f aca="false">SUM(BL121)</f>
        <v>4930</v>
      </c>
      <c r="BM120" s="338" t="n">
        <f aca="false">SUM(BM121)</f>
        <v>4930</v>
      </c>
      <c r="BN120" s="338" t="n">
        <f aca="false">SUM(BN121)</f>
        <v>2852.8</v>
      </c>
      <c r="BO120" s="338"/>
      <c r="BP120" s="338"/>
      <c r="BQ120" s="364"/>
      <c r="BR120" s="364"/>
      <c r="BS120" s="364"/>
      <c r="BT120" s="307" t="n">
        <f aca="false">SUM(BN120/BM120*100)</f>
        <v>57.8661257606491</v>
      </c>
    </row>
    <row r="121" customFormat="false" ht="12.75" hidden="false" customHeight="false" outlineLevel="0" collapsed="false">
      <c r="A121" s="308"/>
      <c r="B121" s="342" t="s">
        <v>555</v>
      </c>
      <c r="C121" s="303"/>
      <c r="D121" s="303"/>
      <c r="E121" s="303"/>
      <c r="F121" s="303"/>
      <c r="G121" s="303"/>
      <c r="H121" s="303"/>
      <c r="I121" s="304" t="n">
        <v>34</v>
      </c>
      <c r="J121" s="305" t="s">
        <v>321</v>
      </c>
      <c r="K121" s="306" t="n">
        <f aca="false">SUM(K122)</f>
        <v>13210.38</v>
      </c>
      <c r="L121" s="306" t="n">
        <f aca="false">SUM(L122)</f>
        <v>11000</v>
      </c>
      <c r="M121" s="306" t="n">
        <f aca="false">SUM(M122)</f>
        <v>11000</v>
      </c>
      <c r="N121" s="306" t="n">
        <f aca="false">SUM(N122)</f>
        <v>13000</v>
      </c>
      <c r="O121" s="306" t="n">
        <f aca="false">SUM(O122)</f>
        <v>13000</v>
      </c>
      <c r="P121" s="306" t="n">
        <f aca="false">SUM(P122)</f>
        <v>10000</v>
      </c>
      <c r="Q121" s="306" t="n">
        <f aca="false">SUM(Q122)</f>
        <v>10000</v>
      </c>
      <c r="R121" s="306" t="n">
        <f aca="false">SUM(R122)</f>
        <v>4750.33</v>
      </c>
      <c r="S121" s="306" t="n">
        <f aca="false">SUM(S122)</f>
        <v>10000</v>
      </c>
      <c r="T121" s="306" t="n">
        <f aca="false">SUM(T122)</f>
        <v>4705.82</v>
      </c>
      <c r="U121" s="306" t="n">
        <f aca="false">SUM(U122)</f>
        <v>0</v>
      </c>
      <c r="V121" s="306" t="n">
        <f aca="false">SUM(V122)</f>
        <v>100</v>
      </c>
      <c r="W121" s="306" t="n">
        <f aca="false">SUM(W122)</f>
        <v>10000</v>
      </c>
      <c r="X121" s="306" t="n">
        <f aca="false">SUM(X122)</f>
        <v>20000</v>
      </c>
      <c r="Y121" s="306" t="n">
        <f aca="false">SUM(Y122)</f>
        <v>8000</v>
      </c>
      <c r="Z121" s="306" t="n">
        <f aca="false">SUM(Z122)</f>
        <v>11000</v>
      </c>
      <c r="AA121" s="306" t="n">
        <f aca="false">SUM(AA122)</f>
        <v>10000</v>
      </c>
      <c r="AB121" s="306" t="n">
        <f aca="false">SUM(AB122)</f>
        <v>6404.21</v>
      </c>
      <c r="AC121" s="306" t="n">
        <f aca="false">SUM(AC122)</f>
        <v>13000</v>
      </c>
      <c r="AD121" s="306" t="n">
        <f aca="false">SUM(AD122)</f>
        <v>20000</v>
      </c>
      <c r="AE121" s="306" t="n">
        <f aca="false">SUM(AE122)</f>
        <v>0</v>
      </c>
      <c r="AF121" s="306" t="n">
        <f aca="false">SUM(AF122)</f>
        <v>0</v>
      </c>
      <c r="AG121" s="306" t="n">
        <f aca="false">SUM(AG122)</f>
        <v>20000</v>
      </c>
      <c r="AH121" s="306" t="n">
        <f aca="false">SUM(AH122)</f>
        <v>15827.68</v>
      </c>
      <c r="AI121" s="306" t="n">
        <f aca="false">SUM(AI122)</f>
        <v>20000</v>
      </c>
      <c r="AJ121" s="306" t="n">
        <f aca="false">SUM(AJ122)</f>
        <v>8448.85</v>
      </c>
      <c r="AK121" s="306" t="n">
        <f aca="false">SUM(AK122)</f>
        <v>20000</v>
      </c>
      <c r="AL121" s="306" t="n">
        <f aca="false">SUM(AL122)</f>
        <v>0</v>
      </c>
      <c r="AM121" s="306" t="n">
        <f aca="false">SUM(AM122)</f>
        <v>0</v>
      </c>
      <c r="AN121" s="306" t="n">
        <f aca="false">SUM(AN122)</f>
        <v>20000</v>
      </c>
      <c r="AO121" s="306" t="n">
        <f aca="false">SUM(AN121/$AN$2)</f>
        <v>2654.45616829252</v>
      </c>
      <c r="AP121" s="306" t="n">
        <f aca="false">SUM(AP122)</f>
        <v>34000</v>
      </c>
      <c r="AQ121" s="306"/>
      <c r="AR121" s="306" t="n">
        <f aca="false">SUM(AP121/$AN$2)</f>
        <v>4512.57548609729</v>
      </c>
      <c r="AS121" s="306"/>
      <c r="AT121" s="306" t="n">
        <f aca="false">SUM(AT122)</f>
        <v>2107.55</v>
      </c>
      <c r="AU121" s="306" t="n">
        <f aca="false">SUM(AU122)</f>
        <v>1000</v>
      </c>
      <c r="AV121" s="306" t="n">
        <f aca="false">SUM(AV122)</f>
        <v>0</v>
      </c>
      <c r="AW121" s="306" t="n">
        <f aca="false">SUM(AR121+AU121-AV121)</f>
        <v>5512.57548609729</v>
      </c>
      <c r="AX121" s="338"/>
      <c r="AY121" s="338"/>
      <c r="AZ121" s="338"/>
      <c r="BA121" s="338"/>
      <c r="BB121" s="338"/>
      <c r="BC121" s="338"/>
      <c r="BD121" s="338" t="n">
        <f aca="false">SUM(AX121+AY121+AZ121+BA121+BB121+BC121)</f>
        <v>0</v>
      </c>
      <c r="BE121" s="338" t="n">
        <f aca="false">SUM(AW121-BD121)</f>
        <v>5512.57548609729</v>
      </c>
      <c r="BF121" s="338" t="n">
        <f aca="false">SUM(BE121-AW121)</f>
        <v>0</v>
      </c>
      <c r="BG121" s="338" t="n">
        <f aca="false">SUM(BG122)</f>
        <v>2543.98</v>
      </c>
      <c r="BH121" s="338" t="n">
        <v>2208.62</v>
      </c>
      <c r="BI121" s="338" t="n">
        <f aca="false">SUM(BI122)</f>
        <v>2208.62</v>
      </c>
      <c r="BJ121" s="338" t="n">
        <f aca="false">SUM(BJ122)</f>
        <v>0</v>
      </c>
      <c r="BK121" s="338" t="n">
        <f aca="false">SUM(BK122)</f>
        <v>0</v>
      </c>
      <c r="BL121" s="338" t="n">
        <f aca="false">SUM(BL122)</f>
        <v>4930</v>
      </c>
      <c r="BM121" s="338" t="n">
        <f aca="false">SUM(BM122)</f>
        <v>4930</v>
      </c>
      <c r="BN121" s="338" t="n">
        <f aca="false">SUM(BN122)</f>
        <v>2852.8</v>
      </c>
      <c r="BO121" s="338"/>
      <c r="BP121" s="338"/>
      <c r="BQ121" s="364" t="n">
        <v>2852.8</v>
      </c>
      <c r="BR121" s="364"/>
      <c r="BS121" s="364"/>
      <c r="BT121" s="307" t="n">
        <f aca="false">SUM(BN121/BM121*100)</f>
        <v>57.8661257606491</v>
      </c>
    </row>
    <row r="122" customFormat="false" ht="16.5" hidden="true" customHeight="true" outlineLevel="0" collapsed="false">
      <c r="A122" s="333"/>
      <c r="B122" s="334"/>
      <c r="C122" s="334"/>
      <c r="D122" s="334"/>
      <c r="E122" s="334"/>
      <c r="F122" s="334"/>
      <c r="G122" s="334"/>
      <c r="H122" s="334"/>
      <c r="I122" s="335" t="n">
        <v>343</v>
      </c>
      <c r="J122" s="336" t="s">
        <v>329</v>
      </c>
      <c r="K122" s="337" t="n">
        <f aca="false">SUM(K123)</f>
        <v>13210.38</v>
      </c>
      <c r="L122" s="337" t="n">
        <f aca="false">SUM(L123)</f>
        <v>11000</v>
      </c>
      <c r="M122" s="337" t="n">
        <f aca="false">SUM(M123)</f>
        <v>11000</v>
      </c>
      <c r="N122" s="337" t="n">
        <f aca="false">SUM(N123:N123)</f>
        <v>13000</v>
      </c>
      <c r="O122" s="337" t="n">
        <f aca="false">SUM(O123:O123)</f>
        <v>13000</v>
      </c>
      <c r="P122" s="337" t="n">
        <f aca="false">SUM(P123:P123)</f>
        <v>10000</v>
      </c>
      <c r="Q122" s="337" t="n">
        <f aca="false">SUM(Q123:Q123)</f>
        <v>10000</v>
      </c>
      <c r="R122" s="337" t="n">
        <f aca="false">SUM(R123:R123)</f>
        <v>4750.33</v>
      </c>
      <c r="S122" s="337" t="n">
        <f aca="false">SUM(S123:S123)</f>
        <v>10000</v>
      </c>
      <c r="T122" s="337" t="n">
        <f aca="false">SUM(T123:T123)</f>
        <v>4705.82</v>
      </c>
      <c r="U122" s="337" t="n">
        <f aca="false">SUM(U123:U123)</f>
        <v>0</v>
      </c>
      <c r="V122" s="337" t="n">
        <f aca="false">SUM(V123:V123)</f>
        <v>100</v>
      </c>
      <c r="W122" s="337" t="n">
        <f aca="false">SUM(W123:W123)</f>
        <v>10000</v>
      </c>
      <c r="X122" s="337" t="n">
        <f aca="false">SUM(X123:X123)</f>
        <v>20000</v>
      </c>
      <c r="Y122" s="337" t="n">
        <f aca="false">SUM(Y123:Y123)</f>
        <v>8000</v>
      </c>
      <c r="Z122" s="337" t="n">
        <f aca="false">SUM(Z123:Z123)</f>
        <v>11000</v>
      </c>
      <c r="AA122" s="337" t="n">
        <f aca="false">SUM(AA123:AA123)</f>
        <v>10000</v>
      </c>
      <c r="AB122" s="337" t="n">
        <f aca="false">SUM(AB123:AB123)</f>
        <v>6404.21</v>
      </c>
      <c r="AC122" s="337" t="n">
        <f aca="false">SUM(AC123:AC123)</f>
        <v>13000</v>
      </c>
      <c r="AD122" s="337" t="n">
        <f aca="false">SUM(AD123:AD123)</f>
        <v>20000</v>
      </c>
      <c r="AE122" s="337" t="n">
        <f aca="false">SUM(AE123:AE123)</f>
        <v>0</v>
      </c>
      <c r="AF122" s="337" t="n">
        <f aca="false">SUM(AF123:AF123)</f>
        <v>0</v>
      </c>
      <c r="AG122" s="337" t="n">
        <f aca="false">SUM(AG123:AG123)</f>
        <v>20000</v>
      </c>
      <c r="AH122" s="337" t="n">
        <f aca="false">SUM(AH123:AH123)</f>
        <v>15827.68</v>
      </c>
      <c r="AI122" s="337" t="n">
        <f aca="false">SUM(AI123:AI123)</f>
        <v>20000</v>
      </c>
      <c r="AJ122" s="337" t="n">
        <f aca="false">SUM(AJ123:AJ123)</f>
        <v>8448.85</v>
      </c>
      <c r="AK122" s="337" t="n">
        <f aca="false">SUM(AK123:AK125)</f>
        <v>20000</v>
      </c>
      <c r="AL122" s="337" t="n">
        <f aca="false">SUM(AL123:AL125)</f>
        <v>0</v>
      </c>
      <c r="AM122" s="337" t="n">
        <f aca="false">SUM(AM123:AM125)</f>
        <v>0</v>
      </c>
      <c r="AN122" s="337" t="n">
        <f aca="false">SUM(AN123:AN125)</f>
        <v>20000</v>
      </c>
      <c r="AO122" s="306" t="n">
        <f aca="false">SUM(AN122/$AN$2)</f>
        <v>2654.45616829252</v>
      </c>
      <c r="AP122" s="337" t="n">
        <f aca="false">SUM(AP123:AP125)</f>
        <v>34000</v>
      </c>
      <c r="AQ122" s="337"/>
      <c r="AR122" s="306" t="n">
        <f aca="false">SUM(AP122/$AN$2)</f>
        <v>4512.57548609729</v>
      </c>
      <c r="AS122" s="306"/>
      <c r="AT122" s="306" t="n">
        <f aca="false">SUM(AT123:AT125)</f>
        <v>2107.55</v>
      </c>
      <c r="AU122" s="306" t="n">
        <f aca="false">SUM(AU123:AU125)</f>
        <v>1000</v>
      </c>
      <c r="AV122" s="306" t="n">
        <f aca="false">SUM(AV123:AV125)</f>
        <v>0</v>
      </c>
      <c r="AW122" s="306" t="n">
        <f aca="false">SUM(AR122+AU122-AV122)</f>
        <v>5512.57548609729</v>
      </c>
      <c r="AX122" s="338"/>
      <c r="AY122" s="338"/>
      <c r="AZ122" s="338"/>
      <c r="BA122" s="338"/>
      <c r="BB122" s="338"/>
      <c r="BC122" s="338"/>
      <c r="BD122" s="338" t="n">
        <f aca="false">SUM(AX122+AY122+AZ122+BA122+BB122+BC122)</f>
        <v>0</v>
      </c>
      <c r="BE122" s="338" t="n">
        <f aca="false">SUM(AW122-BD122)</f>
        <v>5512.57548609729</v>
      </c>
      <c r="BF122" s="338" t="n">
        <f aca="false">SUM(BE122-AW122)</f>
        <v>0</v>
      </c>
      <c r="BG122" s="338" t="n">
        <f aca="false">SUM(BG123:BG125)</f>
        <v>2543.98</v>
      </c>
      <c r="BH122" s="338" t="n">
        <f aca="false">SUM(BH123:BH125)</f>
        <v>5630</v>
      </c>
      <c r="BI122" s="338" t="n">
        <f aca="false">SUM(BI123:BI125)</f>
        <v>2208.62</v>
      </c>
      <c r="BJ122" s="338" t="n">
        <f aca="false">SUM(BJ123:BJ125)</f>
        <v>0</v>
      </c>
      <c r="BK122" s="338" t="n">
        <f aca="false">SUM(BK123:BK125)</f>
        <v>0</v>
      </c>
      <c r="BL122" s="338" t="n">
        <f aca="false">SUM(BL123:BL125)</f>
        <v>4930</v>
      </c>
      <c r="BM122" s="338" t="n">
        <f aca="false">SUM(BM123:BM125)</f>
        <v>4930</v>
      </c>
      <c r="BN122" s="338" t="n">
        <f aca="false">SUM(BN123:BN125)</f>
        <v>2852.8</v>
      </c>
      <c r="BO122" s="338"/>
      <c r="BP122" s="338"/>
      <c r="BQ122" s="364"/>
      <c r="BR122" s="364"/>
      <c r="BS122" s="364"/>
      <c r="BT122" s="307" t="n">
        <f aca="false">SUM(BN122/BM122*100)</f>
        <v>57.8661257606491</v>
      </c>
    </row>
    <row r="123" customFormat="false" ht="12.75" hidden="true" customHeight="false" outlineLevel="0" collapsed="false">
      <c r="A123" s="333"/>
      <c r="B123" s="334"/>
      <c r="C123" s="334"/>
      <c r="D123" s="334"/>
      <c r="E123" s="334"/>
      <c r="F123" s="334"/>
      <c r="G123" s="334"/>
      <c r="H123" s="334"/>
      <c r="I123" s="335" t="n">
        <v>34311</v>
      </c>
      <c r="J123" s="336" t="s">
        <v>631</v>
      </c>
      <c r="K123" s="337" t="n">
        <v>13210.38</v>
      </c>
      <c r="L123" s="337" t="n">
        <v>11000</v>
      </c>
      <c r="M123" s="337" t="n">
        <v>11000</v>
      </c>
      <c r="N123" s="337" t="n">
        <v>13000</v>
      </c>
      <c r="O123" s="337" t="n">
        <v>13000</v>
      </c>
      <c r="P123" s="337" t="n">
        <v>10000</v>
      </c>
      <c r="Q123" s="337" t="n">
        <v>10000</v>
      </c>
      <c r="R123" s="337" t="n">
        <v>4750.33</v>
      </c>
      <c r="S123" s="337" t="n">
        <v>10000</v>
      </c>
      <c r="T123" s="337" t="n">
        <v>4705.82</v>
      </c>
      <c r="U123" s="337"/>
      <c r="V123" s="306" t="n">
        <f aca="false">S123/P123*100</f>
        <v>100</v>
      </c>
      <c r="W123" s="337" t="n">
        <v>10000</v>
      </c>
      <c r="X123" s="337" t="n">
        <v>20000</v>
      </c>
      <c r="Y123" s="337" t="n">
        <v>8000</v>
      </c>
      <c r="Z123" s="337" t="n">
        <v>11000</v>
      </c>
      <c r="AA123" s="337" t="n">
        <v>10000</v>
      </c>
      <c r="AB123" s="337" t="n">
        <v>6404.21</v>
      </c>
      <c r="AC123" s="337" t="n">
        <v>13000</v>
      </c>
      <c r="AD123" s="337" t="n">
        <v>20000</v>
      </c>
      <c r="AE123" s="337"/>
      <c r="AF123" s="337"/>
      <c r="AG123" s="340" t="n">
        <f aca="false">SUM(AD123+AE123-AF123)</f>
        <v>20000</v>
      </c>
      <c r="AH123" s="337" t="n">
        <v>15827.68</v>
      </c>
      <c r="AI123" s="337" t="n">
        <v>20000</v>
      </c>
      <c r="AJ123" s="338" t="n">
        <v>8448.85</v>
      </c>
      <c r="AK123" s="337" t="n">
        <v>20000</v>
      </c>
      <c r="AL123" s="337"/>
      <c r="AM123" s="337"/>
      <c r="AN123" s="338" t="n">
        <f aca="false">SUM(AK123+AL123-AM123)</f>
        <v>20000</v>
      </c>
      <c r="AO123" s="306" t="n">
        <f aca="false">SUM(AN123/$AN$2)</f>
        <v>2654.45616829252</v>
      </c>
      <c r="AP123" s="338" t="n">
        <v>15000</v>
      </c>
      <c r="AQ123" s="338"/>
      <c r="AR123" s="306" t="n">
        <f aca="false">SUM(AP123/$AN$2)</f>
        <v>1990.84212621939</v>
      </c>
      <c r="AS123" s="306" t="n">
        <v>1936.27</v>
      </c>
      <c r="AT123" s="306" t="n">
        <v>1936.27</v>
      </c>
      <c r="AU123" s="306" t="n">
        <v>1000</v>
      </c>
      <c r="AV123" s="306"/>
      <c r="AW123" s="306" t="n">
        <f aca="false">SUM(AR123+AU123-AV123)</f>
        <v>2990.84212621939</v>
      </c>
      <c r="AX123" s="338"/>
      <c r="AY123" s="338"/>
      <c r="AZ123" s="338" t="n">
        <v>2990.84</v>
      </c>
      <c r="BA123" s="338"/>
      <c r="BB123" s="338"/>
      <c r="BC123" s="338"/>
      <c r="BD123" s="338" t="n">
        <f aca="false">SUM(AX123+AY123+AZ123+BA123+BB123+BC123)</f>
        <v>2990.84</v>
      </c>
      <c r="BE123" s="338" t="n">
        <f aca="false">SUM(AW123-BD123)</f>
        <v>0.00212621939044766</v>
      </c>
      <c r="BF123" s="338" t="n">
        <f aca="false">SUM(BE123-AW123)</f>
        <v>-2990.84</v>
      </c>
      <c r="BG123" s="338" t="n">
        <v>2309.71</v>
      </c>
      <c r="BH123" s="338" t="n">
        <v>3000</v>
      </c>
      <c r="BI123" s="338" t="n">
        <v>1446.34</v>
      </c>
      <c r="BJ123" s="338"/>
      <c r="BK123" s="338"/>
      <c r="BL123" s="338" t="n">
        <v>2300</v>
      </c>
      <c r="BM123" s="338" t="n">
        <v>2300</v>
      </c>
      <c r="BN123" s="338" t="n">
        <v>1965.42</v>
      </c>
      <c r="BO123" s="338"/>
      <c r="BP123" s="338"/>
      <c r="BQ123" s="364"/>
      <c r="BR123" s="364"/>
      <c r="BS123" s="364"/>
      <c r="BT123" s="307" t="n">
        <f aca="false">SUM(BN123/BM123*100)</f>
        <v>85.4530434782609</v>
      </c>
    </row>
    <row r="124" customFormat="false" ht="12.75" hidden="true" customHeight="false" outlineLevel="0" collapsed="false">
      <c r="A124" s="333"/>
      <c r="B124" s="334"/>
      <c r="C124" s="334"/>
      <c r="D124" s="334"/>
      <c r="E124" s="334"/>
      <c r="F124" s="334"/>
      <c r="G124" s="334"/>
      <c r="H124" s="334"/>
      <c r="I124" s="335" t="n">
        <v>34312</v>
      </c>
      <c r="J124" s="336" t="s">
        <v>632</v>
      </c>
      <c r="K124" s="337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06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40"/>
      <c r="AH124" s="337"/>
      <c r="AI124" s="337"/>
      <c r="AJ124" s="338"/>
      <c r="AK124" s="337"/>
      <c r="AL124" s="337"/>
      <c r="AM124" s="337"/>
      <c r="AN124" s="338"/>
      <c r="AO124" s="306" t="n">
        <f aca="false">SUM(AN124/$AN$2)</f>
        <v>0</v>
      </c>
      <c r="AP124" s="338" t="n">
        <v>18000</v>
      </c>
      <c r="AQ124" s="338"/>
      <c r="AR124" s="306" t="n">
        <f aca="false">SUM(AP124/$AN$2)</f>
        <v>2389.01055146327</v>
      </c>
      <c r="AS124" s="306" t="n">
        <v>146.74</v>
      </c>
      <c r="AT124" s="306" t="n">
        <v>146.74</v>
      </c>
      <c r="AU124" s="306"/>
      <c r="AV124" s="306"/>
      <c r="AW124" s="306" t="n">
        <f aca="false">SUM(AR124+AU124-AV124)</f>
        <v>2389.01055146327</v>
      </c>
      <c r="AX124" s="338"/>
      <c r="AY124" s="338"/>
      <c r="AZ124" s="338" t="n">
        <v>2389.01</v>
      </c>
      <c r="BA124" s="338"/>
      <c r="BB124" s="338"/>
      <c r="BC124" s="338"/>
      <c r="BD124" s="338" t="n">
        <f aca="false">SUM(AX124+AY124+AZ124+BA124+BB124+BC124)</f>
        <v>2389.01</v>
      </c>
      <c r="BE124" s="338" t="n">
        <f aca="false">SUM(AW124-BD124)</f>
        <v>0.000551463268493535</v>
      </c>
      <c r="BF124" s="338" t="n">
        <f aca="false">SUM(BE124-AW124)</f>
        <v>-2389.01</v>
      </c>
      <c r="BG124" s="338" t="n">
        <v>195.86</v>
      </c>
      <c r="BH124" s="338" t="n">
        <v>2500</v>
      </c>
      <c r="BI124" s="338" t="n">
        <v>716.86</v>
      </c>
      <c r="BJ124" s="338"/>
      <c r="BK124" s="338"/>
      <c r="BL124" s="338" t="n">
        <v>2500</v>
      </c>
      <c r="BM124" s="338" t="n">
        <v>2500</v>
      </c>
      <c r="BN124" s="338" t="n">
        <v>849.73</v>
      </c>
      <c r="BO124" s="338"/>
      <c r="BP124" s="338"/>
      <c r="BQ124" s="364"/>
      <c r="BR124" s="364"/>
      <c r="BS124" s="364"/>
      <c r="BT124" s="307" t="n">
        <f aca="false">SUM(BN124/BM124*100)</f>
        <v>33.9892</v>
      </c>
    </row>
    <row r="125" customFormat="false" ht="12.75" hidden="true" customHeight="false" outlineLevel="0" collapsed="false">
      <c r="A125" s="333"/>
      <c r="B125" s="334"/>
      <c r="C125" s="334"/>
      <c r="D125" s="334"/>
      <c r="E125" s="334"/>
      <c r="F125" s="334"/>
      <c r="G125" s="334"/>
      <c r="H125" s="334"/>
      <c r="I125" s="335" t="n">
        <v>34315</v>
      </c>
      <c r="J125" s="336" t="s">
        <v>633</v>
      </c>
      <c r="K125" s="337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06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40"/>
      <c r="AH125" s="337"/>
      <c r="AI125" s="337"/>
      <c r="AJ125" s="338"/>
      <c r="AK125" s="337"/>
      <c r="AL125" s="337"/>
      <c r="AM125" s="337"/>
      <c r="AN125" s="338"/>
      <c r="AO125" s="306" t="n">
        <f aca="false">SUM(AN125/$AN$2)</f>
        <v>0</v>
      </c>
      <c r="AP125" s="338" t="n">
        <v>1000</v>
      </c>
      <c r="AQ125" s="338"/>
      <c r="AR125" s="306" t="n">
        <f aca="false">SUM(AP125/$AN$2)</f>
        <v>132.722808414626</v>
      </c>
      <c r="AS125" s="306" t="n">
        <v>24.54</v>
      </c>
      <c r="AT125" s="306" t="n">
        <v>24.54</v>
      </c>
      <c r="AU125" s="306"/>
      <c r="AV125" s="306"/>
      <c r="AW125" s="306" t="n">
        <f aca="false">SUM(AR125+AU125-AV125)</f>
        <v>132.722808414626</v>
      </c>
      <c r="AX125" s="338"/>
      <c r="AY125" s="338"/>
      <c r="AZ125" s="338" t="n">
        <v>132.72</v>
      </c>
      <c r="BA125" s="338"/>
      <c r="BB125" s="338"/>
      <c r="BC125" s="338"/>
      <c r="BD125" s="338" t="n">
        <f aca="false">SUM(AX125+AY125+AZ125+BA125+BB125+BC125)</f>
        <v>132.72</v>
      </c>
      <c r="BE125" s="338" t="n">
        <f aca="false">SUM(AW125-BD125)</f>
        <v>0.00280841462605963</v>
      </c>
      <c r="BF125" s="338" t="n">
        <f aca="false">SUM(BE125-AW125)</f>
        <v>-132.72</v>
      </c>
      <c r="BG125" s="338" t="n">
        <v>38.41</v>
      </c>
      <c r="BH125" s="338" t="n">
        <v>130</v>
      </c>
      <c r="BI125" s="338" t="n">
        <v>45.42</v>
      </c>
      <c r="BJ125" s="338"/>
      <c r="BK125" s="338"/>
      <c r="BL125" s="338" t="n">
        <v>130</v>
      </c>
      <c r="BM125" s="338" t="n">
        <v>130</v>
      </c>
      <c r="BN125" s="338" t="n">
        <v>37.65</v>
      </c>
      <c r="BO125" s="338"/>
      <c r="BP125" s="338"/>
      <c r="BQ125" s="364"/>
      <c r="BR125" s="364"/>
      <c r="BS125" s="364"/>
      <c r="BT125" s="307" t="n">
        <f aca="false">SUM(BN125/BM125*100)</f>
        <v>28.9615384615385</v>
      </c>
    </row>
    <row r="126" customFormat="false" ht="12.75" hidden="false" customHeight="false" outlineLevel="0" collapsed="false">
      <c r="A126" s="333" t="s">
        <v>634</v>
      </c>
      <c r="B126" s="334"/>
      <c r="C126" s="334"/>
      <c r="D126" s="334"/>
      <c r="E126" s="334"/>
      <c r="F126" s="334"/>
      <c r="G126" s="334"/>
      <c r="H126" s="334"/>
      <c r="I126" s="335" t="s">
        <v>635</v>
      </c>
      <c r="J126" s="336" t="s">
        <v>636</v>
      </c>
      <c r="K126" s="337" t="n">
        <f aca="false">SUM(K127)</f>
        <v>17615</v>
      </c>
      <c r="L126" s="337" t="n">
        <f aca="false">SUM(L127)</f>
        <v>0</v>
      </c>
      <c r="M126" s="337" t="n">
        <f aca="false">SUM(M127)</f>
        <v>0</v>
      </c>
      <c r="N126" s="337" t="n">
        <f aca="false">SUM(N127)</f>
        <v>36000</v>
      </c>
      <c r="O126" s="337" t="n">
        <f aca="false">SUM(O127)</f>
        <v>36000</v>
      </c>
      <c r="P126" s="337" t="n">
        <f aca="false">SUM(P127)</f>
        <v>55000</v>
      </c>
      <c r="Q126" s="337" t="n">
        <f aca="false">SUM(Q127)</f>
        <v>55000</v>
      </c>
      <c r="R126" s="337" t="n">
        <f aca="false">SUM(R127)</f>
        <v>15657</v>
      </c>
      <c r="S126" s="337" t="e">
        <f aca="false">SUM(S127)</f>
        <v>#REF!</v>
      </c>
      <c r="T126" s="337" t="e">
        <f aca="false">SUM(T127)</f>
        <v>#REF!</v>
      </c>
      <c r="U126" s="337" t="e">
        <f aca="false">SUM(U127)</f>
        <v>#REF!</v>
      </c>
      <c r="V126" s="337" t="e">
        <f aca="false">SUM(V127)</f>
        <v>#DIV/0!</v>
      </c>
      <c r="W126" s="337" t="n">
        <f aca="false">SUM(W127)</f>
        <v>110020</v>
      </c>
      <c r="X126" s="337" t="n">
        <f aca="false">SUM(X127)</f>
        <v>230000</v>
      </c>
      <c r="Y126" s="337" t="n">
        <f aca="false">SUM(Y127)</f>
        <v>375000</v>
      </c>
      <c r="Z126" s="337" t="n">
        <f aca="false">SUM(Z127)</f>
        <v>415000</v>
      </c>
      <c r="AA126" s="337" t="n">
        <f aca="false">SUM(AA127)</f>
        <v>282000</v>
      </c>
      <c r="AB126" s="337" t="n">
        <f aca="false">SUM(AB127)</f>
        <v>82653.65</v>
      </c>
      <c r="AC126" s="337" t="n">
        <f aca="false">SUM(AC127)</f>
        <v>590000</v>
      </c>
      <c r="AD126" s="337" t="n">
        <f aca="false">SUM(AD127)</f>
        <v>390000</v>
      </c>
      <c r="AE126" s="337" t="n">
        <f aca="false">SUM(AE127)</f>
        <v>0</v>
      </c>
      <c r="AF126" s="337" t="n">
        <f aca="false">SUM(AF127)</f>
        <v>0</v>
      </c>
      <c r="AG126" s="337" t="n">
        <f aca="false">SUM(AG127)</f>
        <v>390000</v>
      </c>
      <c r="AH126" s="337" t="n">
        <f aca="false">SUM(AH127)</f>
        <v>154491.43</v>
      </c>
      <c r="AI126" s="337" t="n">
        <f aca="false">SUM(AI127)</f>
        <v>207000</v>
      </c>
      <c r="AJ126" s="337" t="n">
        <f aca="false">SUM(AJ127)</f>
        <v>14429.98</v>
      </c>
      <c r="AK126" s="337" t="n">
        <f aca="false">SUM(AK127)</f>
        <v>315000</v>
      </c>
      <c r="AL126" s="337" t="n">
        <f aca="false">SUM(AL127)</f>
        <v>75000</v>
      </c>
      <c r="AM126" s="337" t="n">
        <f aca="false">SUM(AM127)</f>
        <v>200000</v>
      </c>
      <c r="AN126" s="337" t="n">
        <f aca="false">SUM(AN127)</f>
        <v>190000</v>
      </c>
      <c r="AO126" s="306" t="n">
        <f aca="false">SUM(AN126/$AN$2)</f>
        <v>25217.333598779</v>
      </c>
      <c r="AP126" s="337" t="n">
        <f aca="false">SUM(AP127)</f>
        <v>315000</v>
      </c>
      <c r="AQ126" s="337" t="n">
        <f aca="false">SUM(AQ127)</f>
        <v>0</v>
      </c>
      <c r="AR126" s="306" t="n">
        <f aca="false">SUM(AP126/$AN$2)</f>
        <v>41807.6846506072</v>
      </c>
      <c r="AS126" s="306"/>
      <c r="AT126" s="306" t="n">
        <f aca="false">SUM(AT127)</f>
        <v>24750.01</v>
      </c>
      <c r="AU126" s="306" t="n">
        <f aca="false">SUM(AU127)</f>
        <v>17200</v>
      </c>
      <c r="AV126" s="306" t="n">
        <f aca="false">SUM(AV127)</f>
        <v>0</v>
      </c>
      <c r="AW126" s="306" t="n">
        <f aca="false">SUM(AR126+AU126-AV126)</f>
        <v>59007.6846506072</v>
      </c>
      <c r="AX126" s="338"/>
      <c r="AY126" s="338"/>
      <c r="AZ126" s="338"/>
      <c r="BA126" s="338"/>
      <c r="BB126" s="338"/>
      <c r="BC126" s="338"/>
      <c r="BD126" s="338" t="n">
        <f aca="false">SUM(AX126+AY126+AZ126+BA126+BB126+BC126)</f>
        <v>0</v>
      </c>
      <c r="BE126" s="338" t="n">
        <f aca="false">SUM(AW126-BD126)</f>
        <v>59007.6846506072</v>
      </c>
      <c r="BF126" s="338" t="n">
        <f aca="false">SUM(BE126-AW126)</f>
        <v>0</v>
      </c>
      <c r="BG126" s="338" t="n">
        <f aca="false">SUM(BG133)</f>
        <v>76776.03</v>
      </c>
      <c r="BH126" s="338" t="n">
        <v>1800</v>
      </c>
      <c r="BI126" s="338" t="n">
        <f aca="false">SUM(BI133)</f>
        <v>1800</v>
      </c>
      <c r="BJ126" s="338" t="n">
        <f aca="false">SUM(BJ133)</f>
        <v>2000</v>
      </c>
      <c r="BK126" s="338" t="n">
        <f aca="false">SUM(BK133)</f>
        <v>2000</v>
      </c>
      <c r="BL126" s="338" t="n">
        <f aca="false">SUM(BL133)</f>
        <v>42000</v>
      </c>
      <c r="BM126" s="338" t="n">
        <f aca="false">SUM(BM133)</f>
        <v>42000</v>
      </c>
      <c r="BN126" s="338" t="n">
        <f aca="false">SUM(BN133)</f>
        <v>39411.98</v>
      </c>
      <c r="BO126" s="338"/>
      <c r="BP126" s="338"/>
      <c r="BQ126" s="364"/>
      <c r="BR126" s="364"/>
      <c r="BS126" s="364"/>
      <c r="BT126" s="307" t="n">
        <f aca="false">SUM(BN126/BM126*100)</f>
        <v>93.8380476190476</v>
      </c>
    </row>
    <row r="127" customFormat="false" ht="12.75" hidden="false" customHeight="false" outlineLevel="0" collapsed="false">
      <c r="A127" s="333"/>
      <c r="B127" s="334"/>
      <c r="C127" s="334"/>
      <c r="D127" s="334"/>
      <c r="E127" s="334"/>
      <c r="F127" s="334"/>
      <c r="G127" s="334"/>
      <c r="H127" s="334"/>
      <c r="I127" s="335" t="s">
        <v>535</v>
      </c>
      <c r="J127" s="336"/>
      <c r="K127" s="337" t="n">
        <f aca="false">SUM(K133)</f>
        <v>17615</v>
      </c>
      <c r="L127" s="337" t="n">
        <f aca="false">SUM(L133)</f>
        <v>0</v>
      </c>
      <c r="M127" s="337" t="n">
        <f aca="false">SUM(M133)</f>
        <v>0</v>
      </c>
      <c r="N127" s="337" t="n">
        <f aca="false">SUM(N133)</f>
        <v>36000</v>
      </c>
      <c r="O127" s="337" t="n">
        <f aca="false">SUM(O133)</f>
        <v>36000</v>
      </c>
      <c r="P127" s="337" t="n">
        <f aca="false">SUM(P133)</f>
        <v>55000</v>
      </c>
      <c r="Q127" s="337" t="n">
        <f aca="false">SUM(Q133)</f>
        <v>55000</v>
      </c>
      <c r="R127" s="337" t="n">
        <f aca="false">SUM(R133)</f>
        <v>15657</v>
      </c>
      <c r="S127" s="337" t="e">
        <f aca="false">SUM(S133)</f>
        <v>#REF!</v>
      </c>
      <c r="T127" s="337" t="e">
        <f aca="false">SUM(T133)</f>
        <v>#REF!</v>
      </c>
      <c r="U127" s="337" t="e">
        <f aca="false">SUM(U133)</f>
        <v>#REF!</v>
      </c>
      <c r="V127" s="337" t="e">
        <f aca="false">SUM(V133)</f>
        <v>#DIV/0!</v>
      </c>
      <c r="W127" s="337" t="n">
        <f aca="false">SUM(W133)</f>
        <v>110020</v>
      </c>
      <c r="X127" s="337" t="n">
        <f aca="false">SUM(X133)</f>
        <v>230000</v>
      </c>
      <c r="Y127" s="337" t="n">
        <f aca="false">SUM(Y133)</f>
        <v>375000</v>
      </c>
      <c r="Z127" s="337" t="n">
        <f aca="false">SUM(Z133)</f>
        <v>415000</v>
      </c>
      <c r="AA127" s="337" t="n">
        <f aca="false">SUM(AA133)</f>
        <v>282000</v>
      </c>
      <c r="AB127" s="337" t="n">
        <f aca="false">SUM(AB133)</f>
        <v>82653.65</v>
      </c>
      <c r="AC127" s="337" t="n">
        <f aca="false">SUM(AC133)</f>
        <v>590000</v>
      </c>
      <c r="AD127" s="337" t="n">
        <f aca="false">SUM(AD133)</f>
        <v>390000</v>
      </c>
      <c r="AE127" s="337" t="n">
        <f aca="false">SUM(AE133)</f>
        <v>0</v>
      </c>
      <c r="AF127" s="337" t="n">
        <f aca="false">SUM(AF133)</f>
        <v>0</v>
      </c>
      <c r="AG127" s="337" t="n">
        <f aca="false">SUM(AG133)</f>
        <v>390000</v>
      </c>
      <c r="AH127" s="337" t="n">
        <f aca="false">SUM(AH133)</f>
        <v>154491.43</v>
      </c>
      <c r="AI127" s="337" t="n">
        <f aca="false">SUM(AI133)</f>
        <v>207000</v>
      </c>
      <c r="AJ127" s="337" t="n">
        <f aca="false">SUM(AJ133)</f>
        <v>14429.98</v>
      </c>
      <c r="AK127" s="337" t="n">
        <f aca="false">SUM(AK133)</f>
        <v>315000</v>
      </c>
      <c r="AL127" s="337" t="n">
        <f aca="false">SUM(AL133)</f>
        <v>75000</v>
      </c>
      <c r="AM127" s="337" t="n">
        <f aca="false">SUM(AM133)</f>
        <v>200000</v>
      </c>
      <c r="AN127" s="337" t="n">
        <f aca="false">SUM(AN133)</f>
        <v>190000</v>
      </c>
      <c r="AO127" s="306" t="n">
        <f aca="false">SUM(AN127/$AN$2)</f>
        <v>25217.333598779</v>
      </c>
      <c r="AP127" s="337" t="n">
        <f aca="false">SUM(AP133)</f>
        <v>315000</v>
      </c>
      <c r="AQ127" s="337" t="n">
        <f aca="false">SUM(AQ133)</f>
        <v>0</v>
      </c>
      <c r="AR127" s="306" t="n">
        <f aca="false">SUM(AP127/$AN$2)</f>
        <v>41807.6846506072</v>
      </c>
      <c r="AS127" s="306"/>
      <c r="AT127" s="306" t="n">
        <f aca="false">SUM(AT133)</f>
        <v>24750.01</v>
      </c>
      <c r="AU127" s="306" t="n">
        <f aca="false">SUM(AU133)</f>
        <v>17200</v>
      </c>
      <c r="AV127" s="306" t="n">
        <f aca="false">SUM(AV133)</f>
        <v>0</v>
      </c>
      <c r="AW127" s="306" t="n">
        <f aca="false">SUM(AR127+AU127-AV127)</f>
        <v>59007.6846506072</v>
      </c>
      <c r="AX127" s="338"/>
      <c r="AY127" s="338"/>
      <c r="AZ127" s="338"/>
      <c r="BA127" s="338"/>
      <c r="BB127" s="338"/>
      <c r="BC127" s="338"/>
      <c r="BD127" s="338" t="n">
        <f aca="false">SUM(AX127+AY127+AZ127+BA127+BB127+BC127)</f>
        <v>0</v>
      </c>
      <c r="BE127" s="338" t="n">
        <f aca="false">SUM(AW127-BD127)</f>
        <v>59007.6846506072</v>
      </c>
      <c r="BF127" s="338" t="n">
        <f aca="false">SUM(BE127-AW127)</f>
        <v>0</v>
      </c>
      <c r="BG127" s="338"/>
      <c r="BH127" s="338" t="n">
        <v>1800</v>
      </c>
      <c r="BI127" s="338" t="n">
        <f aca="false">SUM(BI133)</f>
        <v>1800</v>
      </c>
      <c r="BJ127" s="338" t="n">
        <f aca="false">SUM(BJ133)</f>
        <v>2000</v>
      </c>
      <c r="BK127" s="338" t="n">
        <f aca="false">SUM(BK133)</f>
        <v>2000</v>
      </c>
      <c r="BL127" s="338" t="n">
        <f aca="false">SUM(BL133)</f>
        <v>42000</v>
      </c>
      <c r="BM127" s="338" t="n">
        <f aca="false">SUM(BM133)</f>
        <v>42000</v>
      </c>
      <c r="BN127" s="338" t="n">
        <f aca="false">SUM(BN133)</f>
        <v>39411.98</v>
      </c>
      <c r="BO127" s="338"/>
      <c r="BP127" s="338"/>
      <c r="BQ127" s="364"/>
      <c r="BR127" s="364"/>
      <c r="BS127" s="364"/>
      <c r="BT127" s="307" t="n">
        <f aca="false">SUM(BN127/BM127*100)</f>
        <v>93.8380476190476</v>
      </c>
    </row>
    <row r="128" customFormat="false" ht="12.75" hidden="true" customHeight="false" outlineLevel="0" collapsed="false">
      <c r="A128" s="333"/>
      <c r="B128" s="334" t="s">
        <v>554</v>
      </c>
      <c r="C128" s="334"/>
      <c r="D128" s="334"/>
      <c r="E128" s="334"/>
      <c r="F128" s="334"/>
      <c r="G128" s="334"/>
      <c r="H128" s="334"/>
      <c r="I128" s="339" t="s">
        <v>555</v>
      </c>
      <c r="J128" s="336" t="s">
        <v>39</v>
      </c>
      <c r="K128" s="337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06" t="n">
        <f aca="false">SUM(AN128/$AN$2)</f>
        <v>0</v>
      </c>
      <c r="AP128" s="337" t="n">
        <f aca="false">SUM(AY138:AY152)</f>
        <v>0</v>
      </c>
      <c r="AQ128" s="337"/>
      <c r="AR128" s="306" t="n">
        <f aca="false">SUM(AP128/$AN$2)</f>
        <v>0</v>
      </c>
      <c r="AS128" s="306"/>
      <c r="AT128" s="306" t="n">
        <f aca="false">SUM(BE138:BE152)</f>
        <v>59007.6793012144</v>
      </c>
      <c r="AU128" s="306"/>
      <c r="AV128" s="306" t="n">
        <f aca="false">SUM(BG138:BG152)</f>
        <v>153552.06</v>
      </c>
      <c r="AW128" s="306" t="n">
        <v>40369.74</v>
      </c>
      <c r="AX128" s="338"/>
      <c r="AY128" s="338"/>
      <c r="AZ128" s="338"/>
      <c r="BA128" s="338"/>
      <c r="BB128" s="338"/>
      <c r="BC128" s="338"/>
      <c r="BD128" s="338" t="n">
        <f aca="false">SUM(AX128+AY128+AZ128+BA128+BB128+BC128)</f>
        <v>0</v>
      </c>
      <c r="BE128" s="338" t="n">
        <f aca="false">SUM(AW128-BD128)</f>
        <v>40369.74</v>
      </c>
      <c r="BF128" s="338" t="n">
        <f aca="false">SUM(BE128-AW128)</f>
        <v>0</v>
      </c>
      <c r="BG128" s="338"/>
      <c r="BH128" s="338" t="n">
        <v>3000</v>
      </c>
      <c r="BI128" s="338" t="n">
        <v>0</v>
      </c>
      <c r="BJ128" s="338" t="n">
        <v>5000</v>
      </c>
      <c r="BK128" s="338" t="n">
        <v>5000</v>
      </c>
      <c r="BL128" s="338"/>
      <c r="BM128" s="338"/>
      <c r="BN128" s="338"/>
      <c r="BO128" s="338"/>
      <c r="BP128" s="338"/>
      <c r="BQ128" s="364"/>
      <c r="BR128" s="364"/>
      <c r="BS128" s="364"/>
      <c r="BT128" s="307" t="e">
        <f aca="false">SUM(BN128/BM128*100)</f>
        <v>#DIV/0!</v>
      </c>
    </row>
    <row r="129" customFormat="false" ht="12.75" hidden="true" customHeight="false" outlineLevel="0" collapsed="false">
      <c r="A129" s="333"/>
      <c r="B129" s="334" t="s">
        <v>554</v>
      </c>
      <c r="C129" s="334"/>
      <c r="D129" s="334"/>
      <c r="E129" s="334"/>
      <c r="F129" s="334"/>
      <c r="G129" s="334"/>
      <c r="H129" s="334"/>
      <c r="I129" s="339" t="s">
        <v>558</v>
      </c>
      <c r="J129" s="336" t="s">
        <v>559</v>
      </c>
      <c r="K129" s="337"/>
      <c r="L129" s="337"/>
      <c r="M129" s="337"/>
      <c r="N129" s="337"/>
      <c r="O129" s="337"/>
      <c r="P129" s="337"/>
      <c r="Q129" s="337"/>
      <c r="R129" s="337"/>
      <c r="S129" s="337"/>
      <c r="T129" s="337"/>
      <c r="U129" s="337"/>
      <c r="V129" s="337"/>
      <c r="W129" s="337"/>
      <c r="X129" s="337"/>
      <c r="Y129" s="337"/>
      <c r="Z129" s="337"/>
      <c r="AA129" s="337"/>
      <c r="AB129" s="337"/>
      <c r="AC129" s="337"/>
      <c r="AD129" s="337"/>
      <c r="AE129" s="337"/>
      <c r="AF129" s="337"/>
      <c r="AG129" s="337"/>
      <c r="AH129" s="337"/>
      <c r="AI129" s="337"/>
      <c r="AJ129" s="337"/>
      <c r="AK129" s="337"/>
      <c r="AL129" s="337"/>
      <c r="AM129" s="337"/>
      <c r="AN129" s="337"/>
      <c r="AO129" s="306" t="n">
        <f aca="false">SUM(AN129/$AN$2)</f>
        <v>0</v>
      </c>
      <c r="AP129" s="337" t="n">
        <f aca="false">SUM(BA139:BA144)</f>
        <v>6636.15</v>
      </c>
      <c r="AQ129" s="337"/>
      <c r="AR129" s="306" t="n">
        <f aca="false">SUM(AP129/$AN$2)</f>
        <v>880.768465060721</v>
      </c>
      <c r="AS129" s="306"/>
      <c r="AT129" s="306" t="n">
        <f aca="false">SUM(BG139:BG144)</f>
        <v>35288.29</v>
      </c>
      <c r="AU129" s="306" t="n">
        <f aca="false">SUM(BH139:BH144)</f>
        <v>6000</v>
      </c>
      <c r="AV129" s="306" t="n">
        <f aca="false">SUM(BJ139:BJ144)</f>
        <v>2000</v>
      </c>
      <c r="AW129" s="306" t="n">
        <v>0</v>
      </c>
      <c r="AX129" s="338"/>
      <c r="AY129" s="338"/>
      <c r="AZ129" s="338"/>
      <c r="BA129" s="338"/>
      <c r="BB129" s="338"/>
      <c r="BC129" s="338"/>
      <c r="BD129" s="338" t="n">
        <f aca="false">SUM(AX129+AY129+AZ129+BA129+BB129+BC129)</f>
        <v>0</v>
      </c>
      <c r="BE129" s="338" t="n">
        <f aca="false">SUM(AW129-BD129)</f>
        <v>0</v>
      </c>
      <c r="BF129" s="338" t="n">
        <f aca="false">SUM(BE129-AW129)</f>
        <v>0</v>
      </c>
      <c r="BG129" s="338"/>
      <c r="BH129" s="338" t="n">
        <v>5000</v>
      </c>
      <c r="BI129" s="338" t="n">
        <v>1800</v>
      </c>
      <c r="BJ129" s="338" t="n">
        <v>5000</v>
      </c>
      <c r="BK129" s="338" t="n">
        <v>5000</v>
      </c>
      <c r="BL129" s="338"/>
      <c r="BM129" s="338"/>
      <c r="BN129" s="338"/>
      <c r="BO129" s="338"/>
      <c r="BP129" s="338"/>
      <c r="BQ129" s="364"/>
      <c r="BR129" s="364"/>
      <c r="BS129" s="364"/>
      <c r="BT129" s="307" t="e">
        <f aca="false">SUM(BN129/BM129*100)</f>
        <v>#DIV/0!</v>
      </c>
    </row>
    <row r="130" customFormat="false" ht="12.75" hidden="true" customHeight="false" outlineLevel="0" collapsed="false">
      <c r="A130" s="333"/>
      <c r="B130" s="334" t="s">
        <v>554</v>
      </c>
      <c r="C130" s="334"/>
      <c r="D130" s="334"/>
      <c r="E130" s="334"/>
      <c r="F130" s="334"/>
      <c r="G130" s="334"/>
      <c r="H130" s="334"/>
      <c r="I130" s="339" t="s">
        <v>556</v>
      </c>
      <c r="J130" s="336" t="s">
        <v>557</v>
      </c>
      <c r="K130" s="337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37"/>
      <c r="AE130" s="337"/>
      <c r="AF130" s="337"/>
      <c r="AG130" s="337"/>
      <c r="AH130" s="337"/>
      <c r="AI130" s="337"/>
      <c r="AJ130" s="337"/>
      <c r="AK130" s="337"/>
      <c r="AL130" s="337"/>
      <c r="AM130" s="337"/>
      <c r="AN130" s="337"/>
      <c r="AO130" s="306"/>
      <c r="AP130" s="337"/>
      <c r="AQ130" s="337"/>
      <c r="AR130" s="306"/>
      <c r="AS130" s="306"/>
      <c r="AT130" s="306"/>
      <c r="AU130" s="306"/>
      <c r="AV130" s="306"/>
      <c r="AW130" s="306" t="n">
        <v>6636.15</v>
      </c>
      <c r="AX130" s="338"/>
      <c r="AY130" s="338"/>
      <c r="AZ130" s="338"/>
      <c r="BA130" s="338"/>
      <c r="BB130" s="338"/>
      <c r="BC130" s="338"/>
      <c r="BD130" s="338"/>
      <c r="BE130" s="338"/>
      <c r="BF130" s="338"/>
      <c r="BG130" s="338"/>
      <c r="BH130" s="338" t="n">
        <v>30000</v>
      </c>
      <c r="BI130" s="338"/>
      <c r="BJ130" s="338" t="n">
        <v>30000</v>
      </c>
      <c r="BK130" s="338" t="n">
        <v>30000</v>
      </c>
      <c r="BL130" s="338"/>
      <c r="BM130" s="338"/>
      <c r="BN130" s="338"/>
      <c r="BO130" s="338"/>
      <c r="BP130" s="338"/>
      <c r="BQ130" s="364"/>
      <c r="BR130" s="364"/>
      <c r="BS130" s="364"/>
      <c r="BT130" s="307" t="e">
        <f aca="false">SUM(BN130/BM130*100)</f>
        <v>#DIV/0!</v>
      </c>
    </row>
    <row r="131" customFormat="false" ht="12.75" hidden="true" customHeight="false" outlineLevel="0" collapsed="false">
      <c r="A131" s="333"/>
      <c r="B131" s="334" t="s">
        <v>554</v>
      </c>
      <c r="C131" s="334"/>
      <c r="D131" s="334"/>
      <c r="E131" s="334"/>
      <c r="F131" s="334"/>
      <c r="G131" s="334"/>
      <c r="H131" s="334"/>
      <c r="I131" s="339" t="s">
        <v>560</v>
      </c>
      <c r="J131" s="336" t="s">
        <v>637</v>
      </c>
      <c r="K131" s="337"/>
      <c r="L131" s="337"/>
      <c r="M131" s="337"/>
      <c r="N131" s="337"/>
      <c r="O131" s="337"/>
      <c r="P131" s="337"/>
      <c r="Q131" s="337"/>
      <c r="R131" s="337"/>
      <c r="S131" s="337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37"/>
      <c r="AD131" s="337"/>
      <c r="AE131" s="337"/>
      <c r="AF131" s="337"/>
      <c r="AG131" s="337"/>
      <c r="AH131" s="337"/>
      <c r="AI131" s="337"/>
      <c r="AJ131" s="337"/>
      <c r="AK131" s="337"/>
      <c r="AL131" s="337"/>
      <c r="AM131" s="337"/>
      <c r="AN131" s="337"/>
      <c r="AO131" s="306"/>
      <c r="AP131" s="337"/>
      <c r="AQ131" s="337"/>
      <c r="AR131" s="306"/>
      <c r="AS131" s="306"/>
      <c r="AT131" s="306"/>
      <c r="AU131" s="306"/>
      <c r="AV131" s="306"/>
      <c r="AW131" s="306" t="n">
        <v>201.35</v>
      </c>
      <c r="AX131" s="338"/>
      <c r="AY131" s="338"/>
      <c r="AZ131" s="338"/>
      <c r="BA131" s="338"/>
      <c r="BB131" s="338"/>
      <c r="BC131" s="338"/>
      <c r="BD131" s="338"/>
      <c r="BE131" s="338"/>
      <c r="BF131" s="338"/>
      <c r="BG131" s="338"/>
      <c r="BH131" s="338"/>
      <c r="BI131" s="338"/>
      <c r="BJ131" s="338"/>
      <c r="BK131" s="338"/>
      <c r="BL131" s="338"/>
      <c r="BM131" s="338"/>
      <c r="BN131" s="338"/>
      <c r="BO131" s="338"/>
      <c r="BP131" s="338"/>
      <c r="BQ131" s="364"/>
      <c r="BR131" s="364"/>
      <c r="BS131" s="364"/>
      <c r="BT131" s="307" t="e">
        <f aca="false">SUM(BN131/BM131*100)</f>
        <v>#DIV/0!</v>
      </c>
    </row>
    <row r="132" customFormat="false" ht="12.75" hidden="true" customHeight="false" outlineLevel="0" collapsed="false">
      <c r="A132" s="333"/>
      <c r="B132" s="334" t="s">
        <v>554</v>
      </c>
      <c r="C132" s="334"/>
      <c r="D132" s="334"/>
      <c r="E132" s="334"/>
      <c r="F132" s="334"/>
      <c r="G132" s="334"/>
      <c r="H132" s="334"/>
      <c r="I132" s="339" t="s">
        <v>638</v>
      </c>
      <c r="J132" s="336" t="s">
        <v>48</v>
      </c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/>
      <c r="Z132" s="337"/>
      <c r="AA132" s="337"/>
      <c r="AB132" s="337"/>
      <c r="AC132" s="337"/>
      <c r="AD132" s="337"/>
      <c r="AE132" s="337"/>
      <c r="AF132" s="337"/>
      <c r="AG132" s="337"/>
      <c r="AH132" s="337"/>
      <c r="AI132" s="337"/>
      <c r="AJ132" s="337"/>
      <c r="AK132" s="337"/>
      <c r="AL132" s="337"/>
      <c r="AM132" s="337"/>
      <c r="AN132" s="337"/>
      <c r="AO132" s="306"/>
      <c r="AP132" s="337"/>
      <c r="AQ132" s="337"/>
      <c r="AR132" s="306"/>
      <c r="AS132" s="306"/>
      <c r="AT132" s="306"/>
      <c r="AU132" s="306"/>
      <c r="AV132" s="306"/>
      <c r="AW132" s="306" t="n">
        <v>11800.45</v>
      </c>
      <c r="AX132" s="338"/>
      <c r="AY132" s="338"/>
      <c r="AZ132" s="338"/>
      <c r="BA132" s="338"/>
      <c r="BB132" s="338"/>
      <c r="BC132" s="338"/>
      <c r="BD132" s="338"/>
      <c r="BE132" s="338"/>
      <c r="BF132" s="338"/>
      <c r="BG132" s="338"/>
      <c r="BH132" s="338"/>
      <c r="BI132" s="338"/>
      <c r="BJ132" s="338"/>
      <c r="BK132" s="338"/>
      <c r="BL132" s="338"/>
      <c r="BM132" s="338"/>
      <c r="BN132" s="338"/>
      <c r="BO132" s="338"/>
      <c r="BP132" s="338"/>
      <c r="BQ132" s="364"/>
      <c r="BR132" s="364"/>
      <c r="BS132" s="364"/>
      <c r="BT132" s="307" t="e">
        <f aca="false">SUM(BN132/BM132*100)</f>
        <v>#DIV/0!</v>
      </c>
    </row>
    <row r="133" customFormat="false" ht="12.75" hidden="false" customHeight="false" outlineLevel="0" collapsed="false">
      <c r="A133" s="308"/>
      <c r="B133" s="303"/>
      <c r="C133" s="303"/>
      <c r="D133" s="303"/>
      <c r="E133" s="303"/>
      <c r="F133" s="303"/>
      <c r="G133" s="303"/>
      <c r="H133" s="303"/>
      <c r="I133" s="304" t="n">
        <v>4</v>
      </c>
      <c r="J133" s="305" t="s">
        <v>409</v>
      </c>
      <c r="K133" s="306" t="n">
        <f aca="false">SUM(K137)</f>
        <v>17615</v>
      </c>
      <c r="L133" s="306" t="n">
        <f aca="false">SUM(L137)</f>
        <v>0</v>
      </c>
      <c r="M133" s="306" t="n">
        <f aca="false">SUM(M137)</f>
        <v>0</v>
      </c>
      <c r="N133" s="306" t="n">
        <f aca="false">SUM(N137)</f>
        <v>36000</v>
      </c>
      <c r="O133" s="306" t="n">
        <f aca="false">SUM(O137)</f>
        <v>36000</v>
      </c>
      <c r="P133" s="306" t="n">
        <f aca="false">SUM(P137)</f>
        <v>55000</v>
      </c>
      <c r="Q133" s="306" t="n">
        <f aca="false">SUM(Q137)</f>
        <v>55000</v>
      </c>
      <c r="R133" s="306" t="n">
        <f aca="false">SUM(R137)</f>
        <v>15657</v>
      </c>
      <c r="S133" s="306" t="e">
        <f aca="false">SUM(S137)</f>
        <v>#REF!</v>
      </c>
      <c r="T133" s="306" t="e">
        <f aca="false">SUM(T137)</f>
        <v>#REF!</v>
      </c>
      <c r="U133" s="306" t="e">
        <f aca="false">SUM(U137)</f>
        <v>#REF!</v>
      </c>
      <c r="V133" s="306" t="e">
        <f aca="false">SUM(V137)</f>
        <v>#DIV/0!</v>
      </c>
      <c r="W133" s="306" t="n">
        <f aca="false">SUM(W137+W134)</f>
        <v>110020</v>
      </c>
      <c r="X133" s="306" t="n">
        <f aca="false">SUM(X137+X134)</f>
        <v>230000</v>
      </c>
      <c r="Y133" s="306" t="n">
        <f aca="false">SUM(Y137+Y134)</f>
        <v>375000</v>
      </c>
      <c r="Z133" s="306" t="n">
        <f aca="false">SUM(Z137+Z134)</f>
        <v>415000</v>
      </c>
      <c r="AA133" s="306" t="n">
        <f aca="false">SUM(AA137+AA134)</f>
        <v>282000</v>
      </c>
      <c r="AB133" s="306" t="n">
        <f aca="false">SUM(AB137+AB134)</f>
        <v>82653.65</v>
      </c>
      <c r="AC133" s="306" t="n">
        <f aca="false">SUM(AC137+AC134)</f>
        <v>590000</v>
      </c>
      <c r="AD133" s="306" t="n">
        <f aca="false">SUM(AD137+AD134)</f>
        <v>390000</v>
      </c>
      <c r="AE133" s="306" t="n">
        <f aca="false">SUM(AE137+AE134)</f>
        <v>0</v>
      </c>
      <c r="AF133" s="306" t="n">
        <f aca="false">SUM(AF137+AF134)</f>
        <v>0</v>
      </c>
      <c r="AG133" s="306" t="n">
        <f aca="false">SUM(AG137+AG134)</f>
        <v>390000</v>
      </c>
      <c r="AH133" s="306" t="n">
        <f aca="false">SUM(AH137+AH134)</f>
        <v>154491.43</v>
      </c>
      <c r="AI133" s="306" t="n">
        <f aca="false">SUM(AI137+AI134)</f>
        <v>207000</v>
      </c>
      <c r="AJ133" s="306" t="n">
        <f aca="false">SUM(AJ137+AJ134)</f>
        <v>14429.98</v>
      </c>
      <c r="AK133" s="306" t="n">
        <f aca="false">SUM(AK137+AK134)</f>
        <v>315000</v>
      </c>
      <c r="AL133" s="306" t="n">
        <f aca="false">SUM(AL137+AL134)</f>
        <v>75000</v>
      </c>
      <c r="AM133" s="306" t="n">
        <f aca="false">SUM(AM137+AM134)</f>
        <v>200000</v>
      </c>
      <c r="AN133" s="306" t="n">
        <f aca="false">SUM(AN137+AN134)</f>
        <v>190000</v>
      </c>
      <c r="AO133" s="306" t="n">
        <f aca="false">SUM(AN133/$AN$2)</f>
        <v>25217.333598779</v>
      </c>
      <c r="AP133" s="306" t="n">
        <f aca="false">SUM(AP137+AP134)</f>
        <v>315000</v>
      </c>
      <c r="AQ133" s="306" t="n">
        <f aca="false">SUM(AQ137+AQ134)</f>
        <v>0</v>
      </c>
      <c r="AR133" s="306" t="n">
        <f aca="false">SUM(AP133/$AN$2)</f>
        <v>41807.6846506072</v>
      </c>
      <c r="AS133" s="306"/>
      <c r="AT133" s="306" t="n">
        <f aca="false">SUM(AT137+AT134)</f>
        <v>24750.01</v>
      </c>
      <c r="AU133" s="306" t="n">
        <f aca="false">SUM(AU137+AU134)</f>
        <v>17200</v>
      </c>
      <c r="AV133" s="306" t="n">
        <f aca="false">SUM(AV137+AV134)</f>
        <v>0</v>
      </c>
      <c r="AW133" s="306" t="n">
        <f aca="false">SUM(AR133+AU133-AV133)</f>
        <v>59007.6846506072</v>
      </c>
      <c r="AX133" s="338"/>
      <c r="AY133" s="338"/>
      <c r="AZ133" s="338"/>
      <c r="BA133" s="338"/>
      <c r="BB133" s="338"/>
      <c r="BC133" s="338"/>
      <c r="BD133" s="338" t="n">
        <f aca="false">SUM(AX133+AY133+AZ133+BA133+BB133+BC133)</f>
        <v>0</v>
      </c>
      <c r="BE133" s="338" t="n">
        <f aca="false">SUM(AW133-BD133)</f>
        <v>59007.6846506072</v>
      </c>
      <c r="BF133" s="338" t="n">
        <f aca="false">SUM(BE133-AW133)</f>
        <v>0</v>
      </c>
      <c r="BG133" s="338" t="n">
        <f aca="false">SUM(BG137)</f>
        <v>76776.03</v>
      </c>
      <c r="BH133" s="338" t="n">
        <v>1800</v>
      </c>
      <c r="BI133" s="338" t="n">
        <f aca="false">SUM(BI134+BI137)</f>
        <v>1800</v>
      </c>
      <c r="BJ133" s="338" t="n">
        <f aca="false">SUM(BJ134+BJ137)</f>
        <v>2000</v>
      </c>
      <c r="BK133" s="338" t="n">
        <f aca="false">SUM(BK134+BK137)</f>
        <v>2000</v>
      </c>
      <c r="BL133" s="338" t="n">
        <f aca="false">SUM(BL134+BL137)</f>
        <v>42000</v>
      </c>
      <c r="BM133" s="338" t="n">
        <f aca="false">SUM(BM134+BM137)</f>
        <v>42000</v>
      </c>
      <c r="BN133" s="338" t="n">
        <f aca="false">SUM(BN134+BN137)</f>
        <v>39411.98</v>
      </c>
      <c r="BO133" s="338"/>
      <c r="BP133" s="338"/>
      <c r="BQ133" s="364"/>
      <c r="BR133" s="364"/>
      <c r="BS133" s="364"/>
      <c r="BT133" s="307" t="n">
        <f aca="false">SUM(BN133/BM133*100)</f>
        <v>93.8380476190476</v>
      </c>
    </row>
    <row r="134" customFormat="false" ht="12" hidden="true" customHeight="true" outlineLevel="0" collapsed="false">
      <c r="A134" s="308"/>
      <c r="B134" s="303"/>
      <c r="C134" s="303"/>
      <c r="D134" s="303"/>
      <c r="E134" s="303"/>
      <c r="F134" s="303"/>
      <c r="G134" s="303"/>
      <c r="H134" s="303"/>
      <c r="I134" s="304" t="n">
        <v>41</v>
      </c>
      <c r="J134" s="305" t="s">
        <v>639</v>
      </c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 t="n">
        <f aca="false">SUM(W135)</f>
        <v>60020</v>
      </c>
      <c r="X134" s="306" t="n">
        <f aca="false">SUM(X135)</f>
        <v>100000</v>
      </c>
      <c r="Y134" s="306" t="n">
        <f aca="false">SUM(Y135)</f>
        <v>200000</v>
      </c>
      <c r="Z134" s="306" t="n">
        <f aca="false">SUM(Z135)</f>
        <v>200000</v>
      </c>
      <c r="AA134" s="306" t="n">
        <f aca="false">SUM(AA135)</f>
        <v>200000</v>
      </c>
      <c r="AB134" s="306" t="n">
        <f aca="false">SUM(AB135)</f>
        <v>0</v>
      </c>
      <c r="AC134" s="306" t="n">
        <f aca="false">SUM(AC135)</f>
        <v>200000</v>
      </c>
      <c r="AD134" s="306" t="n">
        <f aca="false">SUM(AD135)</f>
        <v>0</v>
      </c>
      <c r="AE134" s="306" t="n">
        <f aca="false">SUM(AE135)</f>
        <v>0</v>
      </c>
      <c r="AF134" s="306" t="n">
        <f aca="false">SUM(AF135)</f>
        <v>0</v>
      </c>
      <c r="AG134" s="306" t="n">
        <f aca="false">SUM(AG135)</f>
        <v>0</v>
      </c>
      <c r="AH134" s="306" t="n">
        <f aca="false">SUM(AH135)</f>
        <v>0</v>
      </c>
      <c r="AI134" s="306" t="n">
        <f aca="false">SUM(AI135)</f>
        <v>100000</v>
      </c>
      <c r="AJ134" s="306" t="n">
        <f aca="false">SUM(AJ135)</f>
        <v>0</v>
      </c>
      <c r="AK134" s="306" t="n">
        <f aca="false">SUM(AK135)</f>
        <v>0</v>
      </c>
      <c r="AL134" s="306" t="n">
        <f aca="false">SUM(AL135)</f>
        <v>0</v>
      </c>
      <c r="AM134" s="306" t="n">
        <f aca="false">SUM(AM135)</f>
        <v>0</v>
      </c>
      <c r="AN134" s="306" t="n">
        <f aca="false">SUM(AN135)</f>
        <v>0</v>
      </c>
      <c r="AO134" s="306" t="n">
        <f aca="false">SUM(AN134/$AN$2)</f>
        <v>0</v>
      </c>
      <c r="AP134" s="338"/>
      <c r="AQ134" s="338"/>
      <c r="AR134" s="306" t="n">
        <f aca="false">SUM(AP134/$AN$2)</f>
        <v>0</v>
      </c>
      <c r="AS134" s="306"/>
      <c r="AT134" s="306"/>
      <c r="AU134" s="306"/>
      <c r="AV134" s="306"/>
      <c r="AW134" s="306" t="n">
        <f aca="false">SUM(AR134+AU134-AV134)</f>
        <v>0</v>
      </c>
      <c r="AX134" s="338"/>
      <c r="AY134" s="338"/>
      <c r="AZ134" s="338"/>
      <c r="BA134" s="338"/>
      <c r="BB134" s="338"/>
      <c r="BC134" s="338"/>
      <c r="BD134" s="338" t="n">
        <f aca="false">SUM(AX134+AY134+AZ134+BA134+BB134+BC134)</f>
        <v>0</v>
      </c>
      <c r="BE134" s="338" t="n">
        <f aca="false">SUM(AW134-BD134)</f>
        <v>0</v>
      </c>
      <c r="BF134" s="338" t="n">
        <f aca="false">SUM(BE134-AW134)</f>
        <v>0</v>
      </c>
      <c r="BG134" s="338"/>
      <c r="BH134" s="338" t="n">
        <f aca="false">SUM(BH135)</f>
        <v>0</v>
      </c>
      <c r="BI134" s="338" t="n">
        <f aca="false">SUM(BI135)</f>
        <v>0</v>
      </c>
      <c r="BJ134" s="338"/>
      <c r="BK134" s="338"/>
      <c r="BL134" s="338"/>
      <c r="BM134" s="338"/>
      <c r="BN134" s="338"/>
      <c r="BO134" s="338"/>
      <c r="BP134" s="338"/>
      <c r="BQ134" s="364"/>
      <c r="BR134" s="364"/>
      <c r="BS134" s="364"/>
      <c r="BT134" s="307" t="e">
        <f aca="false">SUM(BN134/BM134*100)</f>
        <v>#DIV/0!</v>
      </c>
    </row>
    <row r="135" customFormat="false" ht="12.75" hidden="true" customHeight="false" outlineLevel="0" collapsed="false">
      <c r="A135" s="333"/>
      <c r="B135" s="334" t="s">
        <v>640</v>
      </c>
      <c r="C135" s="334"/>
      <c r="D135" s="334"/>
      <c r="E135" s="334"/>
      <c r="F135" s="334"/>
      <c r="G135" s="334"/>
      <c r="H135" s="334"/>
      <c r="I135" s="335" t="n">
        <v>411</v>
      </c>
      <c r="J135" s="336" t="s">
        <v>641</v>
      </c>
      <c r="K135" s="337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 t="n">
        <f aca="false">SUM(W136:W136)</f>
        <v>60020</v>
      </c>
      <c r="X135" s="337" t="n">
        <f aca="false">SUM(X136:X136)</f>
        <v>100000</v>
      </c>
      <c r="Y135" s="337" t="n">
        <f aca="false">SUM(Y136:Y136)</f>
        <v>200000</v>
      </c>
      <c r="Z135" s="337" t="n">
        <f aca="false">SUM(Z136:Z136)</f>
        <v>200000</v>
      </c>
      <c r="AA135" s="337" t="n">
        <f aca="false">SUM(AA136:AA136)</f>
        <v>200000</v>
      </c>
      <c r="AB135" s="337" t="n">
        <f aca="false">SUM(AB136:AB136)</f>
        <v>0</v>
      </c>
      <c r="AC135" s="337" t="n">
        <f aca="false">SUM(AC136:AC136)</f>
        <v>200000</v>
      </c>
      <c r="AD135" s="337" t="n">
        <f aca="false">SUM(AD136:AD136)</f>
        <v>0</v>
      </c>
      <c r="AE135" s="337" t="n">
        <f aca="false">SUM(AE136:AE136)</f>
        <v>0</v>
      </c>
      <c r="AF135" s="337" t="n">
        <f aca="false">SUM(AF136:AF136)</f>
        <v>0</v>
      </c>
      <c r="AG135" s="337" t="n">
        <f aca="false">SUM(AG136:AG136)</f>
        <v>0</v>
      </c>
      <c r="AH135" s="337" t="n">
        <f aca="false">SUM(AH136:AH136)</f>
        <v>0</v>
      </c>
      <c r="AI135" s="337" t="n">
        <f aca="false">SUM(AI136:AI136)</f>
        <v>100000</v>
      </c>
      <c r="AJ135" s="337" t="n">
        <f aca="false">SUM(AJ136:AJ136)</f>
        <v>0</v>
      </c>
      <c r="AK135" s="337" t="n">
        <f aca="false">SUM(AK136:AK136)</f>
        <v>0</v>
      </c>
      <c r="AL135" s="337" t="n">
        <f aca="false">SUM(AL136:AL136)</f>
        <v>0</v>
      </c>
      <c r="AM135" s="337" t="n">
        <f aca="false">SUM(AM136:AM136)</f>
        <v>0</v>
      </c>
      <c r="AN135" s="337" t="n">
        <f aca="false">SUM(AN136:AN136)</f>
        <v>0</v>
      </c>
      <c r="AO135" s="306" t="n">
        <f aca="false">SUM(AN135/$AN$2)</f>
        <v>0</v>
      </c>
      <c r="AP135" s="338"/>
      <c r="AQ135" s="338"/>
      <c r="AR135" s="306" t="n">
        <f aca="false">SUM(AP135/$AN$2)</f>
        <v>0</v>
      </c>
      <c r="AS135" s="306"/>
      <c r="AT135" s="306"/>
      <c r="AU135" s="306"/>
      <c r="AV135" s="306"/>
      <c r="AW135" s="306" t="n">
        <f aca="false">SUM(AR135+AU135-AV135)</f>
        <v>0</v>
      </c>
      <c r="AX135" s="338"/>
      <c r="AY135" s="338"/>
      <c r="AZ135" s="338"/>
      <c r="BA135" s="338"/>
      <c r="BB135" s="338"/>
      <c r="BC135" s="338"/>
      <c r="BD135" s="338" t="n">
        <f aca="false">SUM(AX135+AY135+AZ135+BA135+BB135+BC135)</f>
        <v>0</v>
      </c>
      <c r="BE135" s="338" t="n">
        <f aca="false">SUM(AW135-BD135)</f>
        <v>0</v>
      </c>
      <c r="BF135" s="338" t="n">
        <f aca="false">SUM(BE135-AW135)</f>
        <v>0</v>
      </c>
      <c r="BG135" s="338"/>
      <c r="BH135" s="338" t="n">
        <f aca="false">SUM(BH136)</f>
        <v>0</v>
      </c>
      <c r="BI135" s="338" t="n">
        <f aca="false">SUM(BI136)</f>
        <v>0</v>
      </c>
      <c r="BJ135" s="338"/>
      <c r="BK135" s="338"/>
      <c r="BL135" s="338"/>
      <c r="BM135" s="338"/>
      <c r="BN135" s="338"/>
      <c r="BO135" s="338"/>
      <c r="BP135" s="338"/>
      <c r="BQ135" s="364"/>
      <c r="BR135" s="364"/>
      <c r="BS135" s="364"/>
      <c r="BT135" s="307" t="e">
        <f aca="false">SUM(BN135/BM135*100)</f>
        <v>#DIV/0!</v>
      </c>
    </row>
    <row r="136" customFormat="false" ht="12.75" hidden="true" customHeight="false" outlineLevel="0" collapsed="false">
      <c r="A136" s="333"/>
      <c r="B136" s="334"/>
      <c r="C136" s="334"/>
      <c r="D136" s="334"/>
      <c r="E136" s="334"/>
      <c r="F136" s="334"/>
      <c r="G136" s="334"/>
      <c r="H136" s="334"/>
      <c r="I136" s="335" t="n">
        <v>41111</v>
      </c>
      <c r="J136" s="336" t="s">
        <v>642</v>
      </c>
      <c r="K136" s="337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 t="n">
        <v>60020</v>
      </c>
      <c r="X136" s="337" t="n">
        <v>100000</v>
      </c>
      <c r="Y136" s="337" t="n">
        <v>200000</v>
      </c>
      <c r="Z136" s="337" t="n">
        <v>200000</v>
      </c>
      <c r="AA136" s="337" t="n">
        <v>200000</v>
      </c>
      <c r="AB136" s="337"/>
      <c r="AC136" s="337" t="n">
        <v>200000</v>
      </c>
      <c r="AD136" s="337" t="n">
        <v>0</v>
      </c>
      <c r="AE136" s="337"/>
      <c r="AF136" s="337"/>
      <c r="AG136" s="340" t="n">
        <f aca="false">SUM(AD136+AE136-AF136)</f>
        <v>0</v>
      </c>
      <c r="AH136" s="337"/>
      <c r="AI136" s="337" t="n">
        <v>100000</v>
      </c>
      <c r="AJ136" s="338" t="n">
        <v>0</v>
      </c>
      <c r="AK136" s="337" t="n">
        <v>0</v>
      </c>
      <c r="AL136" s="337"/>
      <c r="AM136" s="337"/>
      <c r="AN136" s="338" t="n">
        <f aca="false">SUM(AK136+AL136-AM136)</f>
        <v>0</v>
      </c>
      <c r="AO136" s="306" t="n">
        <f aca="false">SUM(AN136/$AN$2)</f>
        <v>0</v>
      </c>
      <c r="AP136" s="338"/>
      <c r="AQ136" s="338"/>
      <c r="AR136" s="306" t="n">
        <f aca="false">SUM(AP136/$AN$2)</f>
        <v>0</v>
      </c>
      <c r="AS136" s="306"/>
      <c r="AT136" s="306"/>
      <c r="AU136" s="306"/>
      <c r="AV136" s="306"/>
      <c r="AW136" s="306" t="n">
        <f aca="false">SUM(AR136+AU136-AV136)</f>
        <v>0</v>
      </c>
      <c r="AX136" s="338"/>
      <c r="AY136" s="338"/>
      <c r="AZ136" s="338"/>
      <c r="BA136" s="338"/>
      <c r="BB136" s="338"/>
      <c r="BC136" s="338"/>
      <c r="BD136" s="338" t="n">
        <f aca="false">SUM(AX136+AY136+AZ136+BA136+BB136+BC136)</f>
        <v>0</v>
      </c>
      <c r="BE136" s="338" t="n">
        <f aca="false">SUM(AW136-BD136)</f>
        <v>0</v>
      </c>
      <c r="BF136" s="338" t="n">
        <f aca="false">SUM(BE136-AW136)</f>
        <v>0</v>
      </c>
      <c r="BG136" s="338"/>
      <c r="BH136" s="338" t="n">
        <v>0</v>
      </c>
      <c r="BI136" s="338"/>
      <c r="BJ136" s="338"/>
      <c r="BK136" s="338"/>
      <c r="BL136" s="338"/>
      <c r="BM136" s="338"/>
      <c r="BN136" s="338"/>
      <c r="BO136" s="338"/>
      <c r="BP136" s="338"/>
      <c r="BQ136" s="364"/>
      <c r="BR136" s="364"/>
      <c r="BS136" s="364"/>
      <c r="BT136" s="307" t="e">
        <f aca="false">SUM(BN136/BM136*100)</f>
        <v>#DIV/0!</v>
      </c>
    </row>
    <row r="137" customFormat="false" ht="12.75" hidden="false" customHeight="false" outlineLevel="0" collapsed="false">
      <c r="A137" s="308"/>
      <c r="B137" s="303" t="s">
        <v>643</v>
      </c>
      <c r="C137" s="303"/>
      <c r="D137" s="303"/>
      <c r="E137" s="303"/>
      <c r="F137" s="303"/>
      <c r="G137" s="303"/>
      <c r="H137" s="303"/>
      <c r="I137" s="304" t="n">
        <v>42</v>
      </c>
      <c r="J137" s="305" t="s">
        <v>419</v>
      </c>
      <c r="K137" s="306" t="n">
        <f aca="false">SUM(K138)</f>
        <v>17615</v>
      </c>
      <c r="L137" s="306" t="n">
        <f aca="false">SUM(L138)</f>
        <v>0</v>
      </c>
      <c r="M137" s="306" t="n">
        <f aca="false">SUM(M138)</f>
        <v>0</v>
      </c>
      <c r="N137" s="306" t="n">
        <f aca="false">SUM(N138)</f>
        <v>36000</v>
      </c>
      <c r="O137" s="306" t="n">
        <f aca="false">SUM(O138)</f>
        <v>36000</v>
      </c>
      <c r="P137" s="306" t="n">
        <f aca="false">SUM(P138)</f>
        <v>55000</v>
      </c>
      <c r="Q137" s="306" t="n">
        <f aca="false">SUM(Q138)</f>
        <v>55000</v>
      </c>
      <c r="R137" s="306" t="n">
        <f aca="false">SUM(R138)</f>
        <v>15657</v>
      </c>
      <c r="S137" s="306" t="e">
        <f aca="false">SUM(S138+#REF!)</f>
        <v>#REF!</v>
      </c>
      <c r="T137" s="306" t="e">
        <f aca="false">SUM(T138+#REF!)</f>
        <v>#REF!</v>
      </c>
      <c r="U137" s="306" t="e">
        <f aca="false">SUM(U138+#REF!)</f>
        <v>#REF!</v>
      </c>
      <c r="V137" s="306" t="e">
        <f aca="false">SUM(V138+#REF!)</f>
        <v>#DIV/0!</v>
      </c>
      <c r="W137" s="306" t="n">
        <f aca="false">SUM(W138)</f>
        <v>50000</v>
      </c>
      <c r="X137" s="306" t="n">
        <f aca="false">SUM(X138+X149)</f>
        <v>130000</v>
      </c>
      <c r="Y137" s="306" t="n">
        <f aca="false">SUM(Y138+Y149)</f>
        <v>175000</v>
      </c>
      <c r="Z137" s="306" t="n">
        <f aca="false">SUM(Z138+Z149)</f>
        <v>215000</v>
      </c>
      <c r="AA137" s="306" t="n">
        <f aca="false">SUM(AA138+AA149)</f>
        <v>82000</v>
      </c>
      <c r="AB137" s="306" t="n">
        <f aca="false">SUM(AB138+AB149)</f>
        <v>82653.65</v>
      </c>
      <c r="AC137" s="306" t="n">
        <f aca="false">SUM(AC138+AC149)</f>
        <v>390000</v>
      </c>
      <c r="AD137" s="306" t="n">
        <f aca="false">SUM(AD138+AD149)</f>
        <v>390000</v>
      </c>
      <c r="AE137" s="306" t="n">
        <f aca="false">SUM(AE138+AE149)</f>
        <v>0</v>
      </c>
      <c r="AF137" s="306" t="n">
        <f aca="false">SUM(AF138+AF149)</f>
        <v>0</v>
      </c>
      <c r="AG137" s="306" t="n">
        <f aca="false">SUM(AG138+AG149)</f>
        <v>390000</v>
      </c>
      <c r="AH137" s="306" t="n">
        <f aca="false">SUM(AH138+AH149)</f>
        <v>154491.43</v>
      </c>
      <c r="AI137" s="306" t="n">
        <f aca="false">SUM(AI138+AI149)</f>
        <v>107000</v>
      </c>
      <c r="AJ137" s="306" t="n">
        <f aca="false">SUM(AJ138+AJ149)</f>
        <v>14429.98</v>
      </c>
      <c r="AK137" s="306" t="n">
        <f aca="false">SUM(AK138+AK149)</f>
        <v>315000</v>
      </c>
      <c r="AL137" s="306" t="n">
        <f aca="false">SUM(AL138+AL149)</f>
        <v>75000</v>
      </c>
      <c r="AM137" s="306" t="n">
        <f aca="false">SUM(AM138+AM149)</f>
        <v>200000</v>
      </c>
      <c r="AN137" s="306" t="n">
        <f aca="false">SUM(AN138+AN149)</f>
        <v>190000</v>
      </c>
      <c r="AO137" s="306" t="n">
        <f aca="false">SUM(AN137/$AN$2)</f>
        <v>25217.333598779</v>
      </c>
      <c r="AP137" s="306" t="n">
        <f aca="false">SUM(AP138+AP149)</f>
        <v>315000</v>
      </c>
      <c r="AQ137" s="306" t="n">
        <f aca="false">SUM(AQ138+AQ149)</f>
        <v>0</v>
      </c>
      <c r="AR137" s="306" t="n">
        <f aca="false">SUM(AP137/$AN$2)</f>
        <v>41807.6846506072</v>
      </c>
      <c r="AS137" s="306"/>
      <c r="AT137" s="306" t="n">
        <f aca="false">SUM(AT138+AT149)</f>
        <v>24750.01</v>
      </c>
      <c r="AU137" s="306" t="n">
        <f aca="false">SUM(AU138+AU149)</f>
        <v>17200</v>
      </c>
      <c r="AV137" s="306" t="n">
        <f aca="false">SUM(AV138+AV149)</f>
        <v>0</v>
      </c>
      <c r="AW137" s="306" t="n">
        <f aca="false">SUM(AR137+AU137-AV137)</f>
        <v>59007.6846506072</v>
      </c>
      <c r="AX137" s="338"/>
      <c r="AY137" s="338"/>
      <c r="AZ137" s="338"/>
      <c r="BA137" s="338"/>
      <c r="BB137" s="338"/>
      <c r="BC137" s="338"/>
      <c r="BD137" s="338" t="n">
        <f aca="false">SUM(AX137+AY137+AZ137+BA137+BB137+BC137)</f>
        <v>0</v>
      </c>
      <c r="BE137" s="338" t="n">
        <f aca="false">SUM(AW137-BD137)</f>
        <v>59007.6846506072</v>
      </c>
      <c r="BF137" s="338" t="n">
        <f aca="false">SUM(BE137-AW137)</f>
        <v>0</v>
      </c>
      <c r="BG137" s="338" t="n">
        <f aca="false">SUM(BG138)</f>
        <v>76776.03</v>
      </c>
      <c r="BH137" s="338" t="n">
        <v>1800</v>
      </c>
      <c r="BI137" s="338" t="n">
        <f aca="false">SUM(BI138)</f>
        <v>1800</v>
      </c>
      <c r="BJ137" s="338" t="n">
        <f aca="false">SUM(BJ138)</f>
        <v>2000</v>
      </c>
      <c r="BK137" s="338" t="n">
        <f aca="false">SUM(BK138)</f>
        <v>2000</v>
      </c>
      <c r="BL137" s="338" t="n">
        <f aca="false">SUM(BL138)</f>
        <v>42000</v>
      </c>
      <c r="BM137" s="338" t="n">
        <f aca="false">SUM(BM138)</f>
        <v>42000</v>
      </c>
      <c r="BN137" s="338" t="n">
        <f aca="false">SUM(BN138)</f>
        <v>39411.98</v>
      </c>
      <c r="BO137" s="366"/>
      <c r="BP137" s="338"/>
      <c r="BQ137" s="364"/>
      <c r="BR137" s="364" t="n">
        <v>39411.98</v>
      </c>
      <c r="BS137" s="364"/>
      <c r="BT137" s="307" t="n">
        <f aca="false">SUM(BN137/BM137*100)</f>
        <v>93.8380476190476</v>
      </c>
    </row>
    <row r="138" customFormat="false" ht="12.75" hidden="true" customHeight="false" outlineLevel="0" collapsed="false">
      <c r="A138" s="333"/>
      <c r="B138" s="334"/>
      <c r="C138" s="334"/>
      <c r="D138" s="334"/>
      <c r="E138" s="334"/>
      <c r="F138" s="334"/>
      <c r="G138" s="334"/>
      <c r="H138" s="334"/>
      <c r="I138" s="335" t="n">
        <v>422</v>
      </c>
      <c r="J138" s="336" t="s">
        <v>428</v>
      </c>
      <c r="K138" s="337" t="n">
        <f aca="false">SUM(K139:K145)</f>
        <v>17615</v>
      </c>
      <c r="L138" s="337" t="n">
        <f aca="false">SUM(L139:L145)</f>
        <v>0</v>
      </c>
      <c r="M138" s="337" t="n">
        <f aca="false">SUM(M139:M145)</f>
        <v>0</v>
      </c>
      <c r="N138" s="337" t="n">
        <f aca="false">SUM(N139:N145)</f>
        <v>36000</v>
      </c>
      <c r="O138" s="337" t="n">
        <f aca="false">SUM(O139:O145)</f>
        <v>36000</v>
      </c>
      <c r="P138" s="337" t="n">
        <f aca="false">SUM(P139:P145)</f>
        <v>55000</v>
      </c>
      <c r="Q138" s="337" t="n">
        <f aca="false">SUM(Q139:Q145)</f>
        <v>55000</v>
      </c>
      <c r="R138" s="337" t="n">
        <f aca="false">SUM(R139:R145)</f>
        <v>15657</v>
      </c>
      <c r="S138" s="337" t="n">
        <f aca="false">SUM(S139:S145)</f>
        <v>50000</v>
      </c>
      <c r="T138" s="337" t="n">
        <f aca="false">SUM(T139:T145)</f>
        <v>2654.1</v>
      </c>
      <c r="U138" s="337" t="n">
        <f aca="false">SUM(U139:U145)</f>
        <v>0</v>
      </c>
      <c r="V138" s="337" t="e">
        <f aca="false">SUM(V139:V145)</f>
        <v>#DIV/0!</v>
      </c>
      <c r="W138" s="337" t="n">
        <f aca="false">SUM(W139:W145)</f>
        <v>50000</v>
      </c>
      <c r="X138" s="337" t="n">
        <f aca="false">SUM(X139:X145)</f>
        <v>30000</v>
      </c>
      <c r="Y138" s="337" t="n">
        <f aca="false">SUM(Y139:Y145)</f>
        <v>60000</v>
      </c>
      <c r="Z138" s="337" t="n">
        <f aca="false">SUM(Z139:Z145)</f>
        <v>100000</v>
      </c>
      <c r="AA138" s="337" t="n">
        <f aca="false">SUM(AA139:AA145)</f>
        <v>67000</v>
      </c>
      <c r="AB138" s="337" t="n">
        <f aca="false">SUM(AB139:AB145)</f>
        <v>1653.65</v>
      </c>
      <c r="AC138" s="337" t="n">
        <f aca="false">SUM(AC139:AC148)</f>
        <v>375000</v>
      </c>
      <c r="AD138" s="337" t="n">
        <f aca="false">SUM(AD139:AD148)</f>
        <v>375000</v>
      </c>
      <c r="AE138" s="337" t="n">
        <f aca="false">SUM(AE139:AE148)</f>
        <v>0</v>
      </c>
      <c r="AF138" s="337" t="n">
        <f aca="false">SUM(AF139:AF148)</f>
        <v>0</v>
      </c>
      <c r="AG138" s="337" t="n">
        <f aca="false">SUM(AG139:AG148)</f>
        <v>375000</v>
      </c>
      <c r="AH138" s="337" t="n">
        <f aca="false">SUM(AH139:AH148)</f>
        <v>154491.43</v>
      </c>
      <c r="AI138" s="337" t="n">
        <f aca="false">SUM(AI139:AI148)</f>
        <v>107000</v>
      </c>
      <c r="AJ138" s="337" t="n">
        <f aca="false">SUM(AJ139:AJ148)</f>
        <v>14429.98</v>
      </c>
      <c r="AK138" s="337" t="n">
        <f aca="false">SUM(AK139:AK148)</f>
        <v>315000</v>
      </c>
      <c r="AL138" s="337" t="n">
        <f aca="false">SUM(AL139:AL148)</f>
        <v>75000</v>
      </c>
      <c r="AM138" s="337" t="n">
        <f aca="false">SUM(AM139:AM148)</f>
        <v>200000</v>
      </c>
      <c r="AN138" s="337" t="n">
        <f aca="false">SUM(AN139:AN148)</f>
        <v>190000</v>
      </c>
      <c r="AO138" s="306" t="n">
        <f aca="false">SUM(AN138/$AN$2)</f>
        <v>25217.333598779</v>
      </c>
      <c r="AP138" s="337" t="n">
        <f aca="false">SUM(AP139:AP148)</f>
        <v>315000</v>
      </c>
      <c r="AQ138" s="337"/>
      <c r="AR138" s="306" t="n">
        <f aca="false">SUM(AP138/$AN$2)</f>
        <v>41807.6846506072</v>
      </c>
      <c r="AS138" s="306"/>
      <c r="AT138" s="306" t="n">
        <f aca="false">SUM(AT139:AT148)</f>
        <v>24750.01</v>
      </c>
      <c r="AU138" s="306" t="n">
        <f aca="false">SUM(AU139:AU148)</f>
        <v>17200</v>
      </c>
      <c r="AV138" s="306" t="n">
        <f aca="false">SUM(AV139:AV148)</f>
        <v>0</v>
      </c>
      <c r="AW138" s="306" t="n">
        <f aca="false">SUM(AR138+AU138-AV138)</f>
        <v>59007.6846506072</v>
      </c>
      <c r="AX138" s="338"/>
      <c r="AY138" s="338"/>
      <c r="AZ138" s="338"/>
      <c r="BA138" s="338"/>
      <c r="BB138" s="338"/>
      <c r="BC138" s="338"/>
      <c r="BD138" s="338" t="n">
        <f aca="false">SUM(AX138+AY138+AZ138+BA138+BB138+BC138)</f>
        <v>0</v>
      </c>
      <c r="BE138" s="338" t="n">
        <f aca="false">SUM(AW138-BD138)</f>
        <v>59007.6846506072</v>
      </c>
      <c r="BF138" s="338" t="n">
        <f aca="false">SUM(BE138-AW138)</f>
        <v>0</v>
      </c>
      <c r="BG138" s="338" t="n">
        <f aca="false">SUM(BG139:BG148)</f>
        <v>76776.03</v>
      </c>
      <c r="BH138" s="338" t="n">
        <f aca="false">SUM(BH139:BH148)</f>
        <v>52000</v>
      </c>
      <c r="BI138" s="338" t="n">
        <f aca="false">SUM(BI139:BI148)</f>
        <v>1800</v>
      </c>
      <c r="BJ138" s="338" t="n">
        <f aca="false">SUM(BJ139:BJ148)</f>
        <v>2000</v>
      </c>
      <c r="BK138" s="338" t="n">
        <f aca="false">SUM(BK139:BK148)</f>
        <v>2000</v>
      </c>
      <c r="BL138" s="338" t="n">
        <f aca="false">SUM(BL139:BL148)</f>
        <v>42000</v>
      </c>
      <c r="BM138" s="338" t="n">
        <f aca="false">SUM(BM139:BM148)</f>
        <v>42000</v>
      </c>
      <c r="BN138" s="338" t="n">
        <f aca="false">SUM(BN139:BN148)</f>
        <v>39411.98</v>
      </c>
      <c r="BO138" s="338"/>
      <c r="BP138" s="338"/>
      <c r="BQ138" s="364"/>
      <c r="BR138" s="364"/>
      <c r="BS138" s="364"/>
      <c r="BT138" s="307" t="n">
        <f aca="false">SUM(BN138/BM138*100)</f>
        <v>93.8380476190476</v>
      </c>
    </row>
    <row r="139" customFormat="false" ht="12.75" hidden="true" customHeight="false" outlineLevel="0" collapsed="false">
      <c r="A139" s="333"/>
      <c r="B139" s="334"/>
      <c r="C139" s="334"/>
      <c r="D139" s="334"/>
      <c r="E139" s="334"/>
      <c r="F139" s="334"/>
      <c r="G139" s="334"/>
      <c r="H139" s="334"/>
      <c r="I139" s="335" t="n">
        <v>42211</v>
      </c>
      <c r="J139" s="336" t="s">
        <v>644</v>
      </c>
      <c r="K139" s="337" t="n">
        <v>17615</v>
      </c>
      <c r="L139" s="337" t="n">
        <v>0</v>
      </c>
      <c r="M139" s="337" t="n">
        <v>0</v>
      </c>
      <c r="N139" s="337" t="n">
        <v>6000</v>
      </c>
      <c r="O139" s="337" t="n">
        <v>6000</v>
      </c>
      <c r="P139" s="337" t="n">
        <v>5000</v>
      </c>
      <c r="Q139" s="337" t="n">
        <v>5000</v>
      </c>
      <c r="R139" s="337" t="n">
        <v>1257</v>
      </c>
      <c r="S139" s="337" t="n">
        <v>5000</v>
      </c>
      <c r="T139" s="337"/>
      <c r="U139" s="337"/>
      <c r="V139" s="306" t="n">
        <f aca="false">S139/P139*100</f>
        <v>100</v>
      </c>
      <c r="W139" s="337" t="n">
        <v>5000</v>
      </c>
      <c r="X139" s="337" t="n">
        <v>10000</v>
      </c>
      <c r="Y139" s="337" t="n">
        <v>10000</v>
      </c>
      <c r="Z139" s="337" t="n">
        <v>10000</v>
      </c>
      <c r="AA139" s="337" t="n">
        <v>12000</v>
      </c>
      <c r="AB139" s="337"/>
      <c r="AC139" s="337" t="n">
        <v>150000</v>
      </c>
      <c r="AD139" s="337" t="n">
        <v>150000</v>
      </c>
      <c r="AE139" s="337"/>
      <c r="AF139" s="337"/>
      <c r="AG139" s="340" t="n">
        <f aca="false">SUM(AD139+AE139-AF139)</f>
        <v>150000</v>
      </c>
      <c r="AH139" s="337"/>
      <c r="AI139" s="337" t="n">
        <v>25000</v>
      </c>
      <c r="AJ139" s="338" t="n">
        <v>0</v>
      </c>
      <c r="AK139" s="337" t="n">
        <v>25000</v>
      </c>
      <c r="AL139" s="337"/>
      <c r="AM139" s="337"/>
      <c r="AN139" s="337" t="n">
        <v>25000</v>
      </c>
      <c r="AO139" s="306" t="n">
        <f aca="false">SUM(AN139/$AN$2)</f>
        <v>3318.07021036565</v>
      </c>
      <c r="AP139" s="338" t="n">
        <v>10000</v>
      </c>
      <c r="AQ139" s="338"/>
      <c r="AR139" s="306" t="n">
        <f aca="false">SUM(AP139/$AN$2)</f>
        <v>1327.22808414626</v>
      </c>
      <c r="AS139" s="306"/>
      <c r="AT139" s="306"/>
      <c r="AU139" s="306"/>
      <c r="AV139" s="306"/>
      <c r="AW139" s="306" t="n">
        <f aca="false">SUM(AR139+AU139-AV139)</f>
        <v>1327.22808414626</v>
      </c>
      <c r="AX139" s="338"/>
      <c r="AY139" s="338"/>
      <c r="AZ139" s="338"/>
      <c r="BA139" s="338" t="n">
        <v>1327.23</v>
      </c>
      <c r="BB139" s="338"/>
      <c r="BC139" s="338"/>
      <c r="BD139" s="338" t="n">
        <f aca="false">SUM(AX139+AY139+AZ139+BA139+BB139+BC139)</f>
        <v>1327.23</v>
      </c>
      <c r="BE139" s="338" t="n">
        <f aca="false">SUM(AW139-BD139)</f>
        <v>-0.00191585373954695</v>
      </c>
      <c r="BF139" s="338" t="n">
        <f aca="false">SUM(BE139-AW139)</f>
        <v>-1327.23</v>
      </c>
      <c r="BG139" s="338"/>
      <c r="BH139" s="338" t="n">
        <v>1000</v>
      </c>
      <c r="BI139" s="338"/>
      <c r="BJ139" s="338"/>
      <c r="BK139" s="338"/>
      <c r="BL139" s="338" t="n">
        <v>1000</v>
      </c>
      <c r="BM139" s="338" t="n">
        <v>1000</v>
      </c>
      <c r="BN139" s="338"/>
      <c r="BO139" s="338"/>
      <c r="BP139" s="338"/>
      <c r="BQ139" s="364"/>
      <c r="BR139" s="364"/>
      <c r="BS139" s="364"/>
      <c r="BT139" s="307" t="n">
        <f aca="false">SUM(BN139/BM139*100)</f>
        <v>0</v>
      </c>
    </row>
    <row r="140" customFormat="false" ht="12.75" hidden="true" customHeight="false" outlineLevel="0" collapsed="false">
      <c r="A140" s="333"/>
      <c r="B140" s="334"/>
      <c r="C140" s="334"/>
      <c r="D140" s="334"/>
      <c r="E140" s="334"/>
      <c r="F140" s="334"/>
      <c r="G140" s="334"/>
      <c r="H140" s="334"/>
      <c r="I140" s="335" t="n">
        <v>42212</v>
      </c>
      <c r="J140" s="336" t="s">
        <v>645</v>
      </c>
      <c r="K140" s="337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06"/>
      <c r="W140" s="337"/>
      <c r="X140" s="337"/>
      <c r="Y140" s="337"/>
      <c r="Z140" s="337"/>
      <c r="AA140" s="337"/>
      <c r="AB140" s="337"/>
      <c r="AC140" s="337"/>
      <c r="AD140" s="337"/>
      <c r="AE140" s="337"/>
      <c r="AF140" s="337"/>
      <c r="AG140" s="340"/>
      <c r="AH140" s="337"/>
      <c r="AI140" s="337"/>
      <c r="AJ140" s="314" t="n">
        <v>4420.77</v>
      </c>
      <c r="AK140" s="337" t="n">
        <v>10000</v>
      </c>
      <c r="AL140" s="337"/>
      <c r="AM140" s="337"/>
      <c r="AN140" s="338" t="n">
        <f aca="false">SUM(AK140+AL140-AM140)</f>
        <v>10000</v>
      </c>
      <c r="AO140" s="306" t="n">
        <f aca="false">SUM(AN140/$AN$2)</f>
        <v>1327.22808414626</v>
      </c>
      <c r="AP140" s="338" t="n">
        <v>10000</v>
      </c>
      <c r="AQ140" s="338"/>
      <c r="AR140" s="306" t="n">
        <f aca="false">SUM(AP140/$AN$2)</f>
        <v>1327.22808414626</v>
      </c>
      <c r="AS140" s="306" t="n">
        <v>693.56</v>
      </c>
      <c r="AT140" s="306" t="n">
        <v>693.56</v>
      </c>
      <c r="AU140" s="306"/>
      <c r="AV140" s="306"/>
      <c r="AW140" s="306" t="n">
        <f aca="false">SUM(AR140+AU140-AV140)</f>
        <v>1327.22808414626</v>
      </c>
      <c r="AX140" s="338"/>
      <c r="AY140" s="338"/>
      <c r="AZ140" s="338"/>
      <c r="BA140" s="338" t="n">
        <v>1327.23</v>
      </c>
      <c r="BB140" s="338"/>
      <c r="BC140" s="338"/>
      <c r="BD140" s="338" t="n">
        <f aca="false">SUM(AX140+AY140+AZ140+BA140+BB140+BC140)</f>
        <v>1327.23</v>
      </c>
      <c r="BE140" s="338" t="n">
        <f aca="false">SUM(AW140-BD140)</f>
        <v>-0.00191585373954695</v>
      </c>
      <c r="BF140" s="338" t="n">
        <f aca="false">SUM(BE140-AW140)</f>
        <v>-1327.23</v>
      </c>
      <c r="BG140" s="338" t="n">
        <v>693.56</v>
      </c>
      <c r="BH140" s="338" t="n">
        <v>1000</v>
      </c>
      <c r="BI140" s="338"/>
      <c r="BJ140" s="338"/>
      <c r="BK140" s="338"/>
      <c r="BL140" s="338" t="n">
        <v>1000</v>
      </c>
      <c r="BM140" s="338" t="n">
        <v>1000</v>
      </c>
      <c r="BN140" s="338" t="n">
        <v>375.87</v>
      </c>
      <c r="BO140" s="338"/>
      <c r="BP140" s="338"/>
      <c r="BQ140" s="364"/>
      <c r="BR140" s="364"/>
      <c r="BS140" s="364"/>
      <c r="BT140" s="307" t="n">
        <f aca="false">SUM(BN140/BM140*100)</f>
        <v>37.587</v>
      </c>
    </row>
    <row r="141" customFormat="false" ht="12.75" hidden="true" customHeight="false" outlineLevel="0" collapsed="false">
      <c r="A141" s="333"/>
      <c r="B141" s="334"/>
      <c r="C141" s="334"/>
      <c r="D141" s="334"/>
      <c r="E141" s="334"/>
      <c r="F141" s="334"/>
      <c r="G141" s="334"/>
      <c r="H141" s="334"/>
      <c r="I141" s="335" t="n">
        <v>42219</v>
      </c>
      <c r="J141" s="336" t="s">
        <v>646</v>
      </c>
      <c r="K141" s="337"/>
      <c r="L141" s="337"/>
      <c r="M141" s="337"/>
      <c r="N141" s="337"/>
      <c r="O141" s="337"/>
      <c r="P141" s="337"/>
      <c r="Q141" s="337"/>
      <c r="R141" s="337" t="n">
        <v>14400</v>
      </c>
      <c r="S141" s="337" t="n">
        <v>15000</v>
      </c>
      <c r="T141" s="337" t="n">
        <v>2654.1</v>
      </c>
      <c r="U141" s="337"/>
      <c r="V141" s="306" t="e">
        <f aca="false">S141/P141*100</f>
        <v>#DIV/0!</v>
      </c>
      <c r="W141" s="337" t="n">
        <v>15000</v>
      </c>
      <c r="X141" s="337" t="n">
        <v>20000</v>
      </c>
      <c r="Y141" s="337" t="n">
        <v>20000</v>
      </c>
      <c r="Z141" s="337" t="n">
        <v>20000</v>
      </c>
      <c r="AA141" s="337" t="n">
        <v>20000</v>
      </c>
      <c r="AB141" s="337" t="n">
        <v>1653.65</v>
      </c>
      <c r="AC141" s="337" t="n">
        <v>20000</v>
      </c>
      <c r="AD141" s="337" t="n">
        <v>20000</v>
      </c>
      <c r="AE141" s="337"/>
      <c r="AF141" s="337"/>
      <c r="AG141" s="340" t="n">
        <f aca="false">SUM(AD141+AE141-AF141)</f>
        <v>20000</v>
      </c>
      <c r="AH141" s="337"/>
      <c r="AI141" s="337" t="n">
        <v>20000</v>
      </c>
      <c r="AJ141" s="338" t="n">
        <v>0</v>
      </c>
      <c r="AK141" s="337" t="n">
        <v>20000</v>
      </c>
      <c r="AL141" s="337"/>
      <c r="AM141" s="337"/>
      <c r="AN141" s="338" t="n">
        <f aca="false">SUM(AK141+AL141-AM141)</f>
        <v>20000</v>
      </c>
      <c r="AO141" s="306" t="n">
        <f aca="false">SUM(AN141/$AN$2)</f>
        <v>2654.45616829252</v>
      </c>
      <c r="AP141" s="338" t="n">
        <v>20000</v>
      </c>
      <c r="AQ141" s="338"/>
      <c r="AR141" s="306" t="n">
        <f aca="false">SUM(AP141/$AN$2)</f>
        <v>2654.45616829252</v>
      </c>
      <c r="AS141" s="306"/>
      <c r="AT141" s="306"/>
      <c r="AU141" s="306"/>
      <c r="AV141" s="306"/>
      <c r="AW141" s="306" t="n">
        <f aca="false">SUM(AR141+AU141-AV141)</f>
        <v>2654.45616829252</v>
      </c>
      <c r="AX141" s="338"/>
      <c r="AY141" s="338"/>
      <c r="AZ141" s="338"/>
      <c r="BA141" s="338" t="n">
        <v>2654.46</v>
      </c>
      <c r="BB141" s="338"/>
      <c r="BC141" s="338"/>
      <c r="BD141" s="338" t="n">
        <f aca="false">SUM(AX141+AY141+AZ141+BA141+BB141+BC141)</f>
        <v>2654.46</v>
      </c>
      <c r="BE141" s="338" t="n">
        <f aca="false">SUM(AW141-BD141)</f>
        <v>-0.00383170747909389</v>
      </c>
      <c r="BF141" s="338" t="n">
        <f aca="false">SUM(BE141-AW141)</f>
        <v>-2654.46</v>
      </c>
      <c r="BG141" s="338" t="n">
        <v>1631.25</v>
      </c>
      <c r="BH141" s="338" t="n">
        <v>2000</v>
      </c>
      <c r="BI141" s="338"/>
      <c r="BJ141" s="338" t="n">
        <v>2000</v>
      </c>
      <c r="BK141" s="338" t="n">
        <v>2000</v>
      </c>
      <c r="BL141" s="338" t="n">
        <v>2000</v>
      </c>
      <c r="BM141" s="338" t="n">
        <v>2000</v>
      </c>
      <c r="BN141" s="338"/>
      <c r="BO141" s="338"/>
      <c r="BP141" s="338"/>
      <c r="BQ141" s="364"/>
      <c r="BR141" s="364"/>
      <c r="BS141" s="364"/>
      <c r="BT141" s="307" t="n">
        <f aca="false">SUM(BN141/BM141*100)</f>
        <v>0</v>
      </c>
    </row>
    <row r="142" customFormat="false" ht="12.75" hidden="true" customHeight="false" outlineLevel="0" collapsed="false">
      <c r="A142" s="333"/>
      <c r="B142" s="334"/>
      <c r="C142" s="334"/>
      <c r="D142" s="334"/>
      <c r="E142" s="334"/>
      <c r="F142" s="334"/>
      <c r="G142" s="334"/>
      <c r="H142" s="334"/>
      <c r="I142" s="335" t="n">
        <v>42221</v>
      </c>
      <c r="J142" s="336" t="s">
        <v>647</v>
      </c>
      <c r="K142" s="337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06"/>
      <c r="W142" s="337"/>
      <c r="X142" s="337"/>
      <c r="Y142" s="337"/>
      <c r="Z142" s="337"/>
      <c r="AA142" s="337"/>
      <c r="AB142" s="337"/>
      <c r="AC142" s="337"/>
      <c r="AD142" s="337"/>
      <c r="AE142" s="337"/>
      <c r="AF142" s="337"/>
      <c r="AG142" s="340"/>
      <c r="AH142" s="337"/>
      <c r="AI142" s="337"/>
      <c r="AJ142" s="338"/>
      <c r="AK142" s="337"/>
      <c r="AL142" s="337"/>
      <c r="AM142" s="337"/>
      <c r="AN142" s="338"/>
      <c r="AO142" s="306" t="n">
        <f aca="false">SUM(AN142/$AN$2)</f>
        <v>0</v>
      </c>
      <c r="AP142" s="338" t="n">
        <v>0</v>
      </c>
      <c r="AQ142" s="338"/>
      <c r="AR142" s="306" t="n">
        <f aca="false">SUM(AP142/$AN$2)</f>
        <v>0</v>
      </c>
      <c r="AS142" s="306"/>
      <c r="AT142" s="306"/>
      <c r="AU142" s="306"/>
      <c r="AV142" s="306"/>
      <c r="AW142" s="306" t="n">
        <f aca="false">SUM(AR142+AU142-AV142)</f>
        <v>0</v>
      </c>
      <c r="AX142" s="338"/>
      <c r="AY142" s="338"/>
      <c r="AZ142" s="338"/>
      <c r="BA142" s="338"/>
      <c r="BB142" s="338"/>
      <c r="BC142" s="338"/>
      <c r="BD142" s="338" t="n">
        <f aca="false">SUM(AX142+AY142+AZ142+BA142+BB142+BC142)</f>
        <v>0</v>
      </c>
      <c r="BE142" s="338" t="n">
        <f aca="false">SUM(AW142-BD142)</f>
        <v>0</v>
      </c>
      <c r="BF142" s="338" t="n">
        <f aca="false">SUM(BE142-AW142)</f>
        <v>0</v>
      </c>
      <c r="BG142" s="338"/>
      <c r="BH142" s="338"/>
      <c r="BI142" s="338"/>
      <c r="BJ142" s="338"/>
      <c r="BK142" s="338"/>
      <c r="BL142" s="338"/>
      <c r="BM142" s="338"/>
      <c r="BN142" s="338"/>
      <c r="BO142" s="338"/>
      <c r="BP142" s="338"/>
      <c r="BQ142" s="364"/>
      <c r="BR142" s="364"/>
      <c r="BS142" s="364"/>
      <c r="BT142" s="307" t="e">
        <f aca="false">SUM(BN142/BM142*100)</f>
        <v>#DIV/0!</v>
      </c>
    </row>
    <row r="143" customFormat="false" ht="12.75" hidden="true" customHeight="false" outlineLevel="0" collapsed="false">
      <c r="A143" s="333"/>
      <c r="B143" s="334"/>
      <c r="C143" s="334"/>
      <c r="D143" s="334"/>
      <c r="E143" s="334"/>
      <c r="F143" s="334"/>
      <c r="G143" s="334"/>
      <c r="H143" s="334"/>
      <c r="I143" s="335" t="n">
        <v>42231</v>
      </c>
      <c r="J143" s="336" t="s">
        <v>648</v>
      </c>
      <c r="K143" s="337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06"/>
      <c r="W143" s="337"/>
      <c r="X143" s="337"/>
      <c r="Y143" s="337"/>
      <c r="Z143" s="337"/>
      <c r="AA143" s="337"/>
      <c r="AB143" s="337"/>
      <c r="AC143" s="337" t="n">
        <v>150000</v>
      </c>
      <c r="AD143" s="337" t="n">
        <v>150000</v>
      </c>
      <c r="AE143" s="337"/>
      <c r="AF143" s="337"/>
      <c r="AG143" s="340" t="n">
        <f aca="false">SUM(AD143+AE143-AF143)</f>
        <v>150000</v>
      </c>
      <c r="AH143" s="337" t="n">
        <v>133963.93</v>
      </c>
      <c r="AI143" s="337" t="n">
        <v>0</v>
      </c>
      <c r="AJ143" s="338" t="n">
        <v>0</v>
      </c>
      <c r="AK143" s="337" t="n">
        <v>20000</v>
      </c>
      <c r="AL143" s="337"/>
      <c r="AM143" s="337"/>
      <c r="AN143" s="338" t="n">
        <f aca="false">SUM(AK143+AL143-AM143)</f>
        <v>20000</v>
      </c>
      <c r="AO143" s="306" t="n">
        <f aca="false">SUM(AN143/$AN$2)</f>
        <v>2654.45616829252</v>
      </c>
      <c r="AP143" s="338" t="n">
        <v>10000</v>
      </c>
      <c r="AQ143" s="338"/>
      <c r="AR143" s="306" t="n">
        <f aca="false">SUM(AP143/$AN$2)</f>
        <v>1327.22808414626</v>
      </c>
      <c r="AS143" s="306"/>
      <c r="AT143" s="306"/>
      <c r="AU143" s="306"/>
      <c r="AV143" s="306"/>
      <c r="AW143" s="306" t="n">
        <f aca="false">SUM(AR143+AU143-AV143)</f>
        <v>1327.22808414626</v>
      </c>
      <c r="AX143" s="338"/>
      <c r="AY143" s="338"/>
      <c r="AZ143" s="338"/>
      <c r="BA143" s="338" t="n">
        <v>1327.23</v>
      </c>
      <c r="BB143" s="338"/>
      <c r="BC143" s="338"/>
      <c r="BD143" s="338" t="n">
        <f aca="false">SUM(AX143+AY143+AZ143+BA143+BB143+BC143)</f>
        <v>1327.23</v>
      </c>
      <c r="BE143" s="338" t="n">
        <f aca="false">SUM(AW143-BD143)</f>
        <v>-0.00191585373954695</v>
      </c>
      <c r="BF143" s="338" t="n">
        <f aca="false">SUM(BE143-AW143)</f>
        <v>-1327.23</v>
      </c>
      <c r="BG143" s="338"/>
      <c r="BH143" s="338" t="n">
        <v>2000</v>
      </c>
      <c r="BI143" s="338" t="n">
        <v>1800</v>
      </c>
      <c r="BJ143" s="338"/>
      <c r="BK143" s="338"/>
      <c r="BL143" s="338" t="n">
        <v>2000</v>
      </c>
      <c r="BM143" s="338" t="n">
        <v>2000</v>
      </c>
      <c r="BN143" s="338"/>
      <c r="BO143" s="338"/>
      <c r="BP143" s="338"/>
      <c r="BQ143" s="364"/>
      <c r="BR143" s="364"/>
      <c r="BS143" s="364"/>
      <c r="BT143" s="307" t="n">
        <f aca="false">SUM(BN143/BM143*100)</f>
        <v>0</v>
      </c>
    </row>
    <row r="144" customFormat="false" ht="12.75" hidden="true" customHeight="false" outlineLevel="0" collapsed="false">
      <c r="A144" s="333"/>
      <c r="B144" s="334"/>
      <c r="C144" s="334"/>
      <c r="D144" s="334"/>
      <c r="E144" s="334"/>
      <c r="F144" s="334"/>
      <c r="G144" s="334"/>
      <c r="H144" s="334"/>
      <c r="I144" s="335" t="n">
        <v>42261</v>
      </c>
      <c r="J144" s="336" t="s">
        <v>649</v>
      </c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06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40"/>
      <c r="AH144" s="337"/>
      <c r="AI144" s="337"/>
      <c r="AJ144" s="338"/>
      <c r="AK144" s="337"/>
      <c r="AL144" s="337"/>
      <c r="AM144" s="337"/>
      <c r="AN144" s="338"/>
      <c r="AO144" s="306" t="n">
        <f aca="false">SUM(AN144/$AN$2)</f>
        <v>0</v>
      </c>
      <c r="AP144" s="338" t="n">
        <v>0</v>
      </c>
      <c r="AQ144" s="338"/>
      <c r="AR144" s="306" t="n">
        <f aca="false">SUM(AP144/$AN$2)</f>
        <v>0</v>
      </c>
      <c r="AS144" s="306" t="n">
        <v>32963.48</v>
      </c>
      <c r="AT144" s="306"/>
      <c r="AU144" s="306"/>
      <c r="AV144" s="306"/>
      <c r="AW144" s="306" t="n">
        <f aca="false">SUM(AR144+AU144-AV144)</f>
        <v>0</v>
      </c>
      <c r="AX144" s="338"/>
      <c r="AY144" s="338"/>
      <c r="AZ144" s="338"/>
      <c r="BA144" s="338"/>
      <c r="BB144" s="338"/>
      <c r="BC144" s="338"/>
      <c r="BD144" s="338" t="n">
        <f aca="false">SUM(AX144+AY144+AZ144+BA144+BB144+BC144)</f>
        <v>0</v>
      </c>
      <c r="BE144" s="338" t="n">
        <f aca="false">SUM(AW144-BD144)</f>
        <v>0</v>
      </c>
      <c r="BF144" s="338" t="n">
        <f aca="false">SUM(BE144-AW144)</f>
        <v>0</v>
      </c>
      <c r="BG144" s="338" t="n">
        <v>32963.48</v>
      </c>
      <c r="BH144" s="338"/>
      <c r="BI144" s="338"/>
      <c r="BJ144" s="338"/>
      <c r="BK144" s="338"/>
      <c r="BL144" s="338"/>
      <c r="BM144" s="338"/>
      <c r="BN144" s="338"/>
      <c r="BO144" s="338"/>
      <c r="BP144" s="338"/>
      <c r="BQ144" s="364"/>
      <c r="BR144" s="364"/>
      <c r="BS144" s="364"/>
      <c r="BT144" s="307" t="e">
        <f aca="false">SUM(BN144/BM144*100)</f>
        <v>#DIV/0!</v>
      </c>
    </row>
    <row r="145" customFormat="false" ht="12.75" hidden="true" customHeight="false" outlineLevel="0" collapsed="false">
      <c r="A145" s="333"/>
      <c r="B145" s="334"/>
      <c r="C145" s="334"/>
      <c r="D145" s="334"/>
      <c r="E145" s="334"/>
      <c r="F145" s="334"/>
      <c r="G145" s="334"/>
      <c r="H145" s="334"/>
      <c r="I145" s="335" t="n">
        <v>42273</v>
      </c>
      <c r="J145" s="336" t="s">
        <v>650</v>
      </c>
      <c r="K145" s="337" t="n">
        <v>0</v>
      </c>
      <c r="L145" s="337" t="n">
        <v>0</v>
      </c>
      <c r="M145" s="337" t="n">
        <v>0</v>
      </c>
      <c r="N145" s="337" t="n">
        <v>30000</v>
      </c>
      <c r="O145" s="337" t="n">
        <v>30000</v>
      </c>
      <c r="P145" s="337" t="n">
        <v>50000</v>
      </c>
      <c r="Q145" s="337" t="n">
        <v>50000</v>
      </c>
      <c r="R145" s="337"/>
      <c r="S145" s="337" t="n">
        <v>30000</v>
      </c>
      <c r="T145" s="337"/>
      <c r="U145" s="337"/>
      <c r="V145" s="306" t="n">
        <f aca="false">S145/P145*100</f>
        <v>60</v>
      </c>
      <c r="W145" s="337" t="n">
        <v>30000</v>
      </c>
      <c r="X145" s="337" t="n">
        <v>0</v>
      </c>
      <c r="Y145" s="337" t="n">
        <v>30000</v>
      </c>
      <c r="Z145" s="337" t="n">
        <v>70000</v>
      </c>
      <c r="AA145" s="337" t="n">
        <v>35000</v>
      </c>
      <c r="AB145" s="337"/>
      <c r="AC145" s="337" t="n">
        <v>35000</v>
      </c>
      <c r="AD145" s="337" t="n">
        <v>35000</v>
      </c>
      <c r="AE145" s="337"/>
      <c r="AF145" s="337"/>
      <c r="AG145" s="340" t="n">
        <f aca="false">SUM(AD145+AE145-AF145)</f>
        <v>35000</v>
      </c>
      <c r="AH145" s="337"/>
      <c r="AI145" s="337" t="n">
        <v>30000</v>
      </c>
      <c r="AJ145" s="338" t="n">
        <v>0</v>
      </c>
      <c r="AK145" s="337" t="n">
        <v>200000</v>
      </c>
      <c r="AL145" s="337"/>
      <c r="AM145" s="337" t="n">
        <v>200000</v>
      </c>
      <c r="AN145" s="338" t="n">
        <f aca="false">SUM(AK145+AL145-AM145)</f>
        <v>0</v>
      </c>
      <c r="AO145" s="306" t="n">
        <f aca="false">SUM(AN145/$AN$2)</f>
        <v>0</v>
      </c>
      <c r="AP145" s="338"/>
      <c r="AQ145" s="338"/>
      <c r="AR145" s="306" t="n">
        <f aca="false">SUM(AP145/$AN$2)</f>
        <v>0</v>
      </c>
      <c r="AS145" s="306"/>
      <c r="AT145" s="306"/>
      <c r="AU145" s="306" t="n">
        <v>17200</v>
      </c>
      <c r="AV145" s="306"/>
      <c r="AW145" s="306" t="n">
        <f aca="false">SUM(AR145+AU145-AV145)</f>
        <v>17200</v>
      </c>
      <c r="AX145" s="338"/>
      <c r="AY145" s="338"/>
      <c r="AZ145" s="338" t="n">
        <v>15000</v>
      </c>
      <c r="BA145" s="338"/>
      <c r="BB145" s="338"/>
      <c r="BC145" s="338" t="n">
        <v>2200</v>
      </c>
      <c r="BD145" s="338" t="n">
        <f aca="false">SUM(AX145+AY145+AZ145+BA145+BB145+BC145)</f>
        <v>17200</v>
      </c>
      <c r="BE145" s="338" t="n">
        <f aca="false">SUM(AW145-BD145)</f>
        <v>0</v>
      </c>
      <c r="BF145" s="338" t="n">
        <f aca="false">SUM(BE145-AW145)</f>
        <v>-17200</v>
      </c>
      <c r="BG145" s="338" t="n">
        <v>17071.29</v>
      </c>
      <c r="BH145" s="338" t="n">
        <v>10000</v>
      </c>
      <c r="BI145" s="338"/>
      <c r="BJ145" s="338"/>
      <c r="BK145" s="338"/>
      <c r="BL145" s="338" t="n">
        <v>0</v>
      </c>
      <c r="BM145" s="338" t="n">
        <v>0</v>
      </c>
      <c r="BN145" s="338"/>
      <c r="BO145" s="338"/>
      <c r="BP145" s="338"/>
      <c r="BQ145" s="364"/>
      <c r="BR145" s="364"/>
      <c r="BS145" s="364"/>
      <c r="BT145" s="307" t="e">
        <f aca="false">SUM(BN145/BM145*100)</f>
        <v>#DIV/0!</v>
      </c>
    </row>
    <row r="146" customFormat="false" ht="12.75" hidden="true" customHeight="false" outlineLevel="0" collapsed="false">
      <c r="A146" s="333"/>
      <c r="B146" s="334"/>
      <c r="C146" s="334"/>
      <c r="D146" s="334"/>
      <c r="E146" s="334"/>
      <c r="F146" s="334"/>
      <c r="G146" s="334"/>
      <c r="H146" s="334"/>
      <c r="I146" s="335" t="n">
        <v>42271</v>
      </c>
      <c r="J146" s="336" t="s">
        <v>651</v>
      </c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06"/>
      <c r="W146" s="337"/>
      <c r="X146" s="337"/>
      <c r="Y146" s="337"/>
      <c r="Z146" s="337"/>
      <c r="AA146" s="337"/>
      <c r="AB146" s="337"/>
      <c r="AC146" s="337"/>
      <c r="AD146" s="337"/>
      <c r="AE146" s="337"/>
      <c r="AF146" s="337"/>
      <c r="AG146" s="340"/>
      <c r="AH146" s="337"/>
      <c r="AI146" s="337"/>
      <c r="AJ146" s="338" t="n">
        <v>2036.03</v>
      </c>
      <c r="AK146" s="337" t="n">
        <v>10000</v>
      </c>
      <c r="AL146" s="337" t="n">
        <v>55000</v>
      </c>
      <c r="AM146" s="337"/>
      <c r="AN146" s="338" t="n">
        <f aca="false">SUM(AK146+AL146-AM146)</f>
        <v>65000</v>
      </c>
      <c r="AO146" s="306" t="n">
        <f aca="false">SUM(AN146/$AN$2)</f>
        <v>8626.98254695069</v>
      </c>
      <c r="AP146" s="338" t="n">
        <v>65000</v>
      </c>
      <c r="AQ146" s="338"/>
      <c r="AR146" s="306" t="n">
        <f aca="false">SUM(AP146/$AN$2)</f>
        <v>8626.98254695069</v>
      </c>
      <c r="AS146" s="306"/>
      <c r="AT146" s="306"/>
      <c r="AU146" s="306"/>
      <c r="AV146" s="306"/>
      <c r="AW146" s="306" t="n">
        <f aca="false">SUM(AR146+AU146-AV146)</f>
        <v>8626.98254695069</v>
      </c>
      <c r="AX146" s="338"/>
      <c r="AY146" s="338"/>
      <c r="AZ146" s="338" t="n">
        <v>8626.98</v>
      </c>
      <c r="BA146" s="338"/>
      <c r="BB146" s="338"/>
      <c r="BC146" s="338"/>
      <c r="BD146" s="338" t="n">
        <f aca="false">SUM(AX146+AY146+AZ146+BA146+BB146+BC146)</f>
        <v>8626.98</v>
      </c>
      <c r="BE146" s="338" t="n">
        <f aca="false">SUM(AW146-BD146)</f>
        <v>0.00254695069270383</v>
      </c>
      <c r="BF146" s="338" t="n">
        <f aca="false">SUM(BE146-AW146)</f>
        <v>-8626.98</v>
      </c>
      <c r="BG146" s="338" t="n">
        <v>360</v>
      </c>
      <c r="BH146" s="338"/>
      <c r="BI146" s="338"/>
      <c r="BJ146" s="338"/>
      <c r="BK146" s="338"/>
      <c r="BL146" s="338"/>
      <c r="BM146" s="338"/>
      <c r="BN146" s="338"/>
      <c r="BO146" s="338"/>
      <c r="BP146" s="338"/>
      <c r="BQ146" s="364"/>
      <c r="BR146" s="364"/>
      <c r="BS146" s="364"/>
      <c r="BT146" s="307" t="e">
        <f aca="false">SUM(BN146/BM146*100)</f>
        <v>#DIV/0!</v>
      </c>
    </row>
    <row r="147" customFormat="false" ht="12.75" hidden="true" customHeight="false" outlineLevel="0" collapsed="false">
      <c r="A147" s="333"/>
      <c r="B147" s="334"/>
      <c r="C147" s="334"/>
      <c r="D147" s="334"/>
      <c r="E147" s="334"/>
      <c r="F147" s="334"/>
      <c r="G147" s="334"/>
      <c r="H147" s="334"/>
      <c r="I147" s="335" t="n">
        <v>42273</v>
      </c>
      <c r="J147" s="336" t="s">
        <v>652</v>
      </c>
      <c r="K147" s="337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06"/>
      <c r="W147" s="337"/>
      <c r="X147" s="337"/>
      <c r="Y147" s="337"/>
      <c r="Z147" s="337"/>
      <c r="AA147" s="337"/>
      <c r="AB147" s="337"/>
      <c r="AC147" s="337"/>
      <c r="AD147" s="337"/>
      <c r="AE147" s="337"/>
      <c r="AF147" s="337"/>
      <c r="AG147" s="340"/>
      <c r="AH147" s="337"/>
      <c r="AI147" s="337"/>
      <c r="AJ147" s="338"/>
      <c r="AK147" s="337"/>
      <c r="AL147" s="337"/>
      <c r="AM147" s="337"/>
      <c r="AN147" s="338"/>
      <c r="AO147" s="306" t="n">
        <f aca="false">SUM(AN147/$AN$2)</f>
        <v>0</v>
      </c>
      <c r="AP147" s="338" t="n">
        <v>150000</v>
      </c>
      <c r="AQ147" s="338"/>
      <c r="AR147" s="306" t="n">
        <f aca="false">SUM(AP147/$AN$2)</f>
        <v>19908.4212621939</v>
      </c>
      <c r="AS147" s="306"/>
      <c r="AT147" s="306"/>
      <c r="AU147" s="306"/>
      <c r="AV147" s="306"/>
      <c r="AW147" s="306" t="n">
        <f aca="false">SUM(AR147+AU147-AV147)</f>
        <v>19908.4212621939</v>
      </c>
      <c r="AX147" s="338"/>
      <c r="AY147" s="338"/>
      <c r="AZ147" s="338" t="n">
        <v>10106.62</v>
      </c>
      <c r="BA147" s="338"/>
      <c r="BB147" s="338" t="n">
        <v>201.35</v>
      </c>
      <c r="BC147" s="338" t="n">
        <v>9600.45</v>
      </c>
      <c r="BD147" s="338" t="n">
        <f aca="false">SUM(AX147+AY147+AZ147+BA147+BB147+BC147)</f>
        <v>19908.42</v>
      </c>
      <c r="BE147" s="338" t="n">
        <f aca="false">SUM(AW147-BD147)</f>
        <v>0.00126219390585902</v>
      </c>
      <c r="BF147" s="338" t="n">
        <f aca="false">SUM(BE147-AW147)</f>
        <v>-19908.42</v>
      </c>
      <c r="BG147" s="338"/>
      <c r="BH147" s="338" t="n">
        <v>36000</v>
      </c>
      <c r="BI147" s="338"/>
      <c r="BJ147" s="338"/>
      <c r="BK147" s="338"/>
      <c r="BL147" s="338" t="n">
        <v>36000</v>
      </c>
      <c r="BM147" s="338" t="n">
        <v>36000</v>
      </c>
      <c r="BN147" s="338" t="n">
        <v>39036.11</v>
      </c>
      <c r="BO147" s="338"/>
      <c r="BP147" s="338"/>
      <c r="BQ147" s="364"/>
      <c r="BR147" s="364"/>
      <c r="BS147" s="364"/>
      <c r="BT147" s="307" t="n">
        <f aca="false">SUM(BN147/BM147*100)</f>
        <v>108.433638888889</v>
      </c>
    </row>
    <row r="148" customFormat="false" ht="12.75" hidden="true" customHeight="false" outlineLevel="0" collapsed="false">
      <c r="A148" s="333"/>
      <c r="B148" s="334"/>
      <c r="C148" s="334"/>
      <c r="D148" s="334"/>
      <c r="E148" s="334"/>
      <c r="F148" s="334"/>
      <c r="G148" s="334"/>
      <c r="H148" s="334"/>
      <c r="I148" s="335" t="n">
        <v>42274</v>
      </c>
      <c r="J148" s="336" t="s">
        <v>653</v>
      </c>
      <c r="K148" s="337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06"/>
      <c r="W148" s="337"/>
      <c r="X148" s="337"/>
      <c r="Y148" s="337"/>
      <c r="Z148" s="337"/>
      <c r="AA148" s="337"/>
      <c r="AB148" s="337"/>
      <c r="AC148" s="337" t="n">
        <v>20000</v>
      </c>
      <c r="AD148" s="337" t="n">
        <v>20000</v>
      </c>
      <c r="AE148" s="337"/>
      <c r="AF148" s="337"/>
      <c r="AG148" s="340" t="n">
        <f aca="false">SUM(AD148+AE148-AF148)</f>
        <v>20000</v>
      </c>
      <c r="AH148" s="337" t="n">
        <v>20527.5</v>
      </c>
      <c r="AI148" s="337" t="n">
        <v>32000</v>
      </c>
      <c r="AJ148" s="338" t="n">
        <v>7973.18</v>
      </c>
      <c r="AK148" s="337" t="n">
        <v>30000</v>
      </c>
      <c r="AL148" s="337" t="n">
        <v>20000</v>
      </c>
      <c r="AM148" s="337"/>
      <c r="AN148" s="338" t="n">
        <f aca="false">SUM(AK148+AL148-AM148)</f>
        <v>50000</v>
      </c>
      <c r="AO148" s="306" t="n">
        <f aca="false">SUM(AN148/$AN$2)</f>
        <v>6636.1404207313</v>
      </c>
      <c r="AP148" s="338" t="n">
        <v>50000</v>
      </c>
      <c r="AQ148" s="338"/>
      <c r="AR148" s="306" t="n">
        <f aca="false">SUM(AP148/$AN$2)</f>
        <v>6636.1404207313</v>
      </c>
      <c r="AS148" s="306" t="n">
        <v>24056.45</v>
      </c>
      <c r="AT148" s="306" t="n">
        <v>24056.45</v>
      </c>
      <c r="AU148" s="306"/>
      <c r="AV148" s="306"/>
      <c r="AW148" s="306" t="n">
        <f aca="false">SUM(AR148+AU148-AV148)</f>
        <v>6636.1404207313</v>
      </c>
      <c r="AX148" s="338"/>
      <c r="AY148" s="338"/>
      <c r="AZ148" s="338" t="n">
        <v>6636.14</v>
      </c>
      <c r="BA148" s="338"/>
      <c r="BB148" s="338"/>
      <c r="BC148" s="338"/>
      <c r="BD148" s="338" t="n">
        <f aca="false">SUM(AX148+AY148+AZ148+BA148+BB148+BC148)</f>
        <v>6636.14</v>
      </c>
      <c r="BE148" s="338" t="n">
        <f aca="false">SUM(AW148-BD148)</f>
        <v>0.000420731302256172</v>
      </c>
      <c r="BF148" s="338" t="n">
        <f aca="false">SUM(BE148-AW148)</f>
        <v>-6636.14</v>
      </c>
      <c r="BG148" s="338" t="n">
        <v>24056.45</v>
      </c>
      <c r="BH148" s="338" t="n">
        <v>0</v>
      </c>
      <c r="BI148" s="338"/>
      <c r="BJ148" s="338"/>
      <c r="BK148" s="338"/>
      <c r="BL148" s="338"/>
      <c r="BM148" s="338"/>
      <c r="BN148" s="338"/>
      <c r="BO148" s="338"/>
      <c r="BP148" s="338"/>
      <c r="BQ148" s="364"/>
      <c r="BR148" s="364"/>
      <c r="BS148" s="364"/>
      <c r="BT148" s="307" t="e">
        <f aca="false">SUM(BN148/BM148*100)</f>
        <v>#DIV/0!</v>
      </c>
    </row>
    <row r="149" customFormat="false" ht="12.75" hidden="true" customHeight="false" outlineLevel="0" collapsed="false">
      <c r="A149" s="333"/>
      <c r="B149" s="334" t="s">
        <v>640</v>
      </c>
      <c r="C149" s="334"/>
      <c r="D149" s="334"/>
      <c r="E149" s="334"/>
      <c r="F149" s="334"/>
      <c r="G149" s="334"/>
      <c r="H149" s="334"/>
      <c r="I149" s="335" t="n">
        <v>426</v>
      </c>
      <c r="J149" s="336" t="s">
        <v>654</v>
      </c>
      <c r="K149" s="337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06"/>
      <c r="W149" s="337"/>
      <c r="X149" s="337" t="n">
        <f aca="false">SUM(X150:X152)</f>
        <v>100000</v>
      </c>
      <c r="Y149" s="337" t="n">
        <f aca="false">SUM(Y150:Y152)</f>
        <v>115000</v>
      </c>
      <c r="Z149" s="337" t="n">
        <f aca="false">SUM(Z150:Z152)</f>
        <v>115000</v>
      </c>
      <c r="AA149" s="337" t="n">
        <f aca="false">SUM(AA150:AA152)</f>
        <v>15000</v>
      </c>
      <c r="AB149" s="337" t="n">
        <f aca="false">SUM(AB150:AB152)</f>
        <v>81000</v>
      </c>
      <c r="AC149" s="337" t="n">
        <f aca="false">SUM(AC150:AC152)</f>
        <v>15000</v>
      </c>
      <c r="AD149" s="337" t="n">
        <f aca="false">SUM(AD150:AD152)</f>
        <v>15000</v>
      </c>
      <c r="AE149" s="337" t="n">
        <f aca="false">SUM(AE150:AE152)</f>
        <v>0</v>
      </c>
      <c r="AF149" s="337" t="n">
        <f aca="false">SUM(AF150:AF152)</f>
        <v>0</v>
      </c>
      <c r="AG149" s="337" t="n">
        <f aca="false">SUM(AG150:AG152)</f>
        <v>15000</v>
      </c>
      <c r="AH149" s="337" t="n">
        <f aca="false">SUM(AH150:AH152)</f>
        <v>0</v>
      </c>
      <c r="AI149" s="337" t="n">
        <f aca="false">SUM(AI150:AI152)</f>
        <v>0</v>
      </c>
      <c r="AJ149" s="338" t="n">
        <v>0</v>
      </c>
      <c r="AK149" s="337" t="n">
        <v>0</v>
      </c>
      <c r="AL149" s="337"/>
      <c r="AM149" s="337"/>
      <c r="AN149" s="338" t="n">
        <f aca="false">SUM(AK149+AL149-AM149)</f>
        <v>0</v>
      </c>
      <c r="AO149" s="306" t="n">
        <f aca="false">SUM(AN149/$AN$2)</f>
        <v>0</v>
      </c>
      <c r="AP149" s="338"/>
      <c r="AQ149" s="338"/>
      <c r="AR149" s="306" t="n">
        <f aca="false">SUM(AP149/$AN$2)</f>
        <v>0</v>
      </c>
      <c r="AS149" s="306"/>
      <c r="AT149" s="306"/>
      <c r="AU149" s="306"/>
      <c r="AV149" s="306"/>
      <c r="AW149" s="306" t="n">
        <f aca="false">SUM(AR149+AU149-AV149)</f>
        <v>0</v>
      </c>
      <c r="AX149" s="338"/>
      <c r="AY149" s="338"/>
      <c r="AZ149" s="338"/>
      <c r="BA149" s="338"/>
      <c r="BB149" s="338"/>
      <c r="BC149" s="338"/>
      <c r="BD149" s="338" t="n">
        <f aca="false">SUM(AX149+AY149+AZ149+BA149+BB149+BC149)</f>
        <v>0</v>
      </c>
      <c r="BE149" s="338" t="n">
        <f aca="false">SUM(AW149-BD149)</f>
        <v>0</v>
      </c>
      <c r="BF149" s="338" t="n">
        <f aca="false">SUM(BE149-AW149)</f>
        <v>0</v>
      </c>
      <c r="BG149" s="338"/>
      <c r="BH149" s="338"/>
      <c r="BI149" s="338"/>
      <c r="BJ149" s="338"/>
      <c r="BK149" s="338"/>
      <c r="BL149" s="338"/>
      <c r="BM149" s="338"/>
      <c r="BN149" s="338"/>
      <c r="BO149" s="338"/>
      <c r="BP149" s="338"/>
      <c r="BQ149" s="364"/>
      <c r="BR149" s="364"/>
      <c r="BS149" s="364"/>
      <c r="BT149" s="307" t="e">
        <f aca="false">SUM(BN149/BM149*100)</f>
        <v>#DIV/0!</v>
      </c>
    </row>
    <row r="150" customFormat="false" ht="12.75" hidden="true" customHeight="false" outlineLevel="0" collapsed="false">
      <c r="A150" s="333"/>
      <c r="B150" s="334"/>
      <c r="C150" s="334"/>
      <c r="D150" s="334"/>
      <c r="E150" s="334"/>
      <c r="F150" s="334"/>
      <c r="G150" s="334"/>
      <c r="H150" s="334"/>
      <c r="I150" s="335" t="n">
        <v>42621</v>
      </c>
      <c r="J150" s="336" t="s">
        <v>655</v>
      </c>
      <c r="K150" s="337"/>
      <c r="L150" s="337"/>
      <c r="M150" s="337"/>
      <c r="N150" s="337"/>
      <c r="O150" s="337"/>
      <c r="P150" s="337"/>
      <c r="Q150" s="337"/>
      <c r="R150" s="337"/>
      <c r="S150" s="337"/>
      <c r="T150" s="337"/>
      <c r="U150" s="337"/>
      <c r="V150" s="306"/>
      <c r="W150" s="337"/>
      <c r="X150" s="337"/>
      <c r="Y150" s="337" t="n">
        <v>15000</v>
      </c>
      <c r="Z150" s="337" t="n">
        <v>15000</v>
      </c>
      <c r="AA150" s="337" t="n">
        <v>15000</v>
      </c>
      <c r="AB150" s="337" t="n">
        <v>6000</v>
      </c>
      <c r="AC150" s="337" t="n">
        <v>15000</v>
      </c>
      <c r="AD150" s="337" t="n">
        <v>15000</v>
      </c>
      <c r="AE150" s="337"/>
      <c r="AF150" s="337"/>
      <c r="AG150" s="340" t="n">
        <f aca="false">SUM(AC150+AE150-AF150)</f>
        <v>15000</v>
      </c>
      <c r="AH150" s="337"/>
      <c r="AI150" s="337" t="n">
        <v>0</v>
      </c>
      <c r="AJ150" s="338" t="n">
        <v>0</v>
      </c>
      <c r="AK150" s="337"/>
      <c r="AL150" s="337"/>
      <c r="AM150" s="337"/>
      <c r="AN150" s="338" t="n">
        <f aca="false">SUM(AK150+AL150-AM150)</f>
        <v>0</v>
      </c>
      <c r="AO150" s="306" t="n">
        <f aca="false">SUM(AN150/$AN$2)</f>
        <v>0</v>
      </c>
      <c r="AP150" s="338"/>
      <c r="AQ150" s="338"/>
      <c r="AR150" s="306" t="n">
        <f aca="false">SUM(AP150/$AN$2)</f>
        <v>0</v>
      </c>
      <c r="AS150" s="306"/>
      <c r="AT150" s="306"/>
      <c r="AU150" s="306"/>
      <c r="AV150" s="306"/>
      <c r="AW150" s="306" t="n">
        <f aca="false">SUM(AR150+AU150-AV150)</f>
        <v>0</v>
      </c>
      <c r="AX150" s="338"/>
      <c r="AY150" s="338"/>
      <c r="AZ150" s="338"/>
      <c r="BA150" s="338"/>
      <c r="BB150" s="338"/>
      <c r="BC150" s="338"/>
      <c r="BD150" s="338" t="n">
        <f aca="false">SUM(AX150+AY150+AZ150+BA150+BB150+BC150)</f>
        <v>0</v>
      </c>
      <c r="BE150" s="338" t="n">
        <f aca="false">SUM(AW150-BD150)</f>
        <v>0</v>
      </c>
      <c r="BF150" s="338" t="n">
        <f aca="false">SUM(BE150-AW150)</f>
        <v>0</v>
      </c>
      <c r="BG150" s="338"/>
      <c r="BH150" s="338"/>
      <c r="BI150" s="338"/>
      <c r="BJ150" s="338"/>
      <c r="BK150" s="338"/>
      <c r="BL150" s="338"/>
      <c r="BM150" s="338"/>
      <c r="BN150" s="338"/>
      <c r="BO150" s="338"/>
      <c r="BP150" s="338"/>
      <c r="BQ150" s="364"/>
      <c r="BR150" s="364"/>
      <c r="BS150" s="364"/>
      <c r="BT150" s="307" t="e">
        <f aca="false">SUM(BN150/BM150*100)</f>
        <v>#DIV/0!</v>
      </c>
    </row>
    <row r="151" customFormat="false" ht="12.75" hidden="true" customHeight="false" outlineLevel="0" collapsed="false">
      <c r="A151" s="333"/>
      <c r="B151" s="334"/>
      <c r="C151" s="334"/>
      <c r="D151" s="334"/>
      <c r="E151" s="334"/>
      <c r="F151" s="334"/>
      <c r="G151" s="334"/>
      <c r="H151" s="334"/>
      <c r="I151" s="335" t="n">
        <v>42639</v>
      </c>
      <c r="J151" s="336" t="s">
        <v>656</v>
      </c>
      <c r="K151" s="337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06"/>
      <c r="W151" s="337"/>
      <c r="X151" s="337"/>
      <c r="Y151" s="337"/>
      <c r="Z151" s="337"/>
      <c r="AA151" s="337"/>
      <c r="AB151" s="337"/>
      <c r="AC151" s="337"/>
      <c r="AD151" s="337"/>
      <c r="AE151" s="337"/>
      <c r="AF151" s="337"/>
      <c r="AG151" s="340" t="n">
        <f aca="false">SUM(AC151+AE151-AF151)</f>
        <v>0</v>
      </c>
      <c r="AH151" s="337"/>
      <c r="AI151" s="337"/>
      <c r="AJ151" s="338"/>
      <c r="AK151" s="337"/>
      <c r="AL151" s="337"/>
      <c r="AM151" s="337"/>
      <c r="AN151" s="338" t="n">
        <f aca="false">SUM(AK151+AL151-AM151)</f>
        <v>0</v>
      </c>
      <c r="AO151" s="306" t="n">
        <f aca="false">SUM(AN151/$AN$2)</f>
        <v>0</v>
      </c>
      <c r="AP151" s="338"/>
      <c r="AQ151" s="338"/>
      <c r="AR151" s="306" t="n">
        <f aca="false">SUM(AP151/$AN$2)</f>
        <v>0</v>
      </c>
      <c r="AS151" s="306"/>
      <c r="AT151" s="306"/>
      <c r="AU151" s="306"/>
      <c r="AV151" s="306"/>
      <c r="AW151" s="306" t="n">
        <f aca="false">SUM(AR151+AU151-AV151)</f>
        <v>0</v>
      </c>
      <c r="AX151" s="338"/>
      <c r="AY151" s="338"/>
      <c r="AZ151" s="338"/>
      <c r="BA151" s="338"/>
      <c r="BB151" s="338"/>
      <c r="BC151" s="338"/>
      <c r="BD151" s="338" t="n">
        <f aca="false">SUM(AX151+AY151+AZ151+BA151+BB151+BC151)</f>
        <v>0</v>
      </c>
      <c r="BE151" s="338" t="n">
        <f aca="false">SUM(AW151-BD151)</f>
        <v>0</v>
      </c>
      <c r="BF151" s="338" t="n">
        <f aca="false">SUM(BE151-AW151)</f>
        <v>0</v>
      </c>
      <c r="BG151" s="338"/>
      <c r="BH151" s="338"/>
      <c r="BI151" s="338"/>
      <c r="BJ151" s="338"/>
      <c r="BK151" s="338"/>
      <c r="BL151" s="338"/>
      <c r="BM151" s="338"/>
      <c r="BN151" s="338"/>
      <c r="BO151" s="338"/>
      <c r="BP151" s="338"/>
      <c r="BQ151" s="364"/>
      <c r="BR151" s="364"/>
      <c r="BS151" s="364"/>
      <c r="BT151" s="307" t="e">
        <f aca="false">SUM(BN151/BM151*100)</f>
        <v>#DIV/0!</v>
      </c>
    </row>
    <row r="152" customFormat="false" ht="12.75" hidden="true" customHeight="false" outlineLevel="0" collapsed="false">
      <c r="A152" s="333"/>
      <c r="B152" s="334"/>
      <c r="C152" s="334"/>
      <c r="D152" s="334"/>
      <c r="E152" s="334"/>
      <c r="F152" s="334"/>
      <c r="G152" s="334"/>
      <c r="H152" s="334"/>
      <c r="I152" s="335" t="n">
        <v>42637</v>
      </c>
      <c r="J152" s="336" t="s">
        <v>657</v>
      </c>
      <c r="K152" s="337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06"/>
      <c r="W152" s="337"/>
      <c r="X152" s="337" t="n">
        <v>100000</v>
      </c>
      <c r="Y152" s="337" t="n">
        <v>100000</v>
      </c>
      <c r="Z152" s="337" t="n">
        <v>100000</v>
      </c>
      <c r="AA152" s="337"/>
      <c r="AB152" s="337" t="n">
        <v>75000</v>
      </c>
      <c r="AC152" s="337"/>
      <c r="AD152" s="337"/>
      <c r="AE152" s="337"/>
      <c r="AF152" s="337"/>
      <c r="AG152" s="340" t="n">
        <f aca="false">SUM(AC152+AE152-AF152)</f>
        <v>0</v>
      </c>
      <c r="AH152" s="337"/>
      <c r="AI152" s="337"/>
      <c r="AJ152" s="338"/>
      <c r="AK152" s="337"/>
      <c r="AL152" s="337"/>
      <c r="AM152" s="337"/>
      <c r="AN152" s="338" t="n">
        <f aca="false">SUM(AK152+AL152-AM152)</f>
        <v>0</v>
      </c>
      <c r="AO152" s="306" t="n">
        <f aca="false">SUM(AN152/$AN$2)</f>
        <v>0</v>
      </c>
      <c r="AP152" s="338"/>
      <c r="AQ152" s="338"/>
      <c r="AR152" s="306" t="n">
        <f aca="false">SUM(AP152/$AN$2)</f>
        <v>0</v>
      </c>
      <c r="AS152" s="306"/>
      <c r="AT152" s="306"/>
      <c r="AU152" s="306"/>
      <c r="AV152" s="306"/>
      <c r="AW152" s="306" t="n">
        <f aca="false">SUM(AR152+AU152-AV152)</f>
        <v>0</v>
      </c>
      <c r="AX152" s="338"/>
      <c r="AY152" s="338"/>
      <c r="AZ152" s="338"/>
      <c r="BA152" s="338"/>
      <c r="BB152" s="338"/>
      <c r="BC152" s="338"/>
      <c r="BD152" s="338" t="n">
        <f aca="false">SUM(AX152+AY152+AZ152+BA152+BB152+BC152)</f>
        <v>0</v>
      </c>
      <c r="BE152" s="338" t="n">
        <f aca="false">SUM(AW152-BD152)</f>
        <v>0</v>
      </c>
      <c r="BF152" s="338" t="n">
        <f aca="false">SUM(BE152-AW152)</f>
        <v>0</v>
      </c>
      <c r="BG152" s="338"/>
      <c r="BH152" s="338"/>
      <c r="BI152" s="338"/>
      <c r="BJ152" s="338"/>
      <c r="BK152" s="338"/>
      <c r="BL152" s="338"/>
      <c r="BM152" s="338"/>
      <c r="BN152" s="338"/>
      <c r="BO152" s="338"/>
      <c r="BP152" s="338"/>
      <c r="BQ152" s="364"/>
      <c r="BR152" s="364"/>
      <c r="BS152" s="364"/>
      <c r="BT152" s="307" t="e">
        <f aca="false">SUM(BN152/BM152*100)</f>
        <v>#DIV/0!</v>
      </c>
    </row>
    <row r="153" customFormat="false" ht="12.75" hidden="false" customHeight="false" outlineLevel="0" collapsed="false">
      <c r="A153" s="308" t="s">
        <v>658</v>
      </c>
      <c r="B153" s="303"/>
      <c r="C153" s="303"/>
      <c r="D153" s="303"/>
      <c r="E153" s="303"/>
      <c r="F153" s="303"/>
      <c r="G153" s="303"/>
      <c r="H153" s="303"/>
      <c r="I153" s="304" t="s">
        <v>659</v>
      </c>
      <c r="J153" s="305" t="s">
        <v>660</v>
      </c>
      <c r="K153" s="306" t="e">
        <f aca="false">SUM(K154+K161+#REF!)</f>
        <v>#REF!</v>
      </c>
      <c r="L153" s="306" t="e">
        <f aca="false">SUM(L154+L161+#REF!)</f>
        <v>#REF!</v>
      </c>
      <c r="M153" s="306" t="e">
        <f aca="false">SUM(M154+M161+#REF!)</f>
        <v>#REF!</v>
      </c>
      <c r="N153" s="306" t="n">
        <f aca="false">SUM(N154+N161)</f>
        <v>43000</v>
      </c>
      <c r="O153" s="306" t="n">
        <f aca="false">SUM(O154+O161)</f>
        <v>43000</v>
      </c>
      <c r="P153" s="306" t="n">
        <f aca="false">SUM(P154+P161)</f>
        <v>31000</v>
      </c>
      <c r="Q153" s="306" t="n">
        <f aca="false">SUM(Q154+Q161)</f>
        <v>31000</v>
      </c>
      <c r="R153" s="306" t="n">
        <f aca="false">SUM(R154+R161)</f>
        <v>0</v>
      </c>
      <c r="S153" s="306" t="n">
        <f aca="false">SUM(S154+S161)</f>
        <v>31000</v>
      </c>
      <c r="T153" s="306" t="n">
        <f aca="false">SUM(T154+T161)</f>
        <v>0</v>
      </c>
      <c r="U153" s="306" t="n">
        <f aca="false">SUM(U154+U161)</f>
        <v>0</v>
      </c>
      <c r="V153" s="306" t="n">
        <f aca="false">SUM(V154+V161)</f>
        <v>200</v>
      </c>
      <c r="W153" s="306" t="n">
        <f aca="false">SUM(W154+W161)</f>
        <v>31000</v>
      </c>
      <c r="X153" s="306" t="n">
        <f aca="false">SUM(X154+X161)</f>
        <v>88000</v>
      </c>
      <c r="Y153" s="306" t="n">
        <f aca="false">SUM(Y154+Y161)</f>
        <v>88000</v>
      </c>
      <c r="Z153" s="306" t="n">
        <f aca="false">SUM(Z154+Z161)</f>
        <v>88000</v>
      </c>
      <c r="AA153" s="306" t="n">
        <f aca="false">SUM(AA154+AA161)</f>
        <v>93000</v>
      </c>
      <c r="AB153" s="306" t="n">
        <f aca="false">SUM(AB154+AB161)</f>
        <v>0</v>
      </c>
      <c r="AC153" s="306" t="n">
        <f aca="false">SUM(AC154+AC161)</f>
        <v>115000</v>
      </c>
      <c r="AD153" s="306" t="n">
        <f aca="false">SUM(AD154+AD161)</f>
        <v>95000</v>
      </c>
      <c r="AE153" s="306" t="n">
        <f aca="false">SUM(AE154+AE161)</f>
        <v>0</v>
      </c>
      <c r="AF153" s="306" t="n">
        <f aca="false">SUM(AF154+AF161)</f>
        <v>0</v>
      </c>
      <c r="AG153" s="306" t="n">
        <f aca="false">SUM(AG154+AG161)</f>
        <v>95000</v>
      </c>
      <c r="AH153" s="306" t="n">
        <f aca="false">SUM(AH154+AH161)</f>
        <v>4997.09</v>
      </c>
      <c r="AI153" s="306" t="n">
        <f aca="false">SUM(AI154+AI161)</f>
        <v>60000</v>
      </c>
      <c r="AJ153" s="306" t="n">
        <f aca="false">SUM(AJ154+AJ161)</f>
        <v>0</v>
      </c>
      <c r="AK153" s="306" t="n">
        <f aca="false">SUM(AK154+AK161)</f>
        <v>60000</v>
      </c>
      <c r="AL153" s="306" t="n">
        <f aca="false">SUM(AL154+AL161)</f>
        <v>0</v>
      </c>
      <c r="AM153" s="306" t="n">
        <f aca="false">SUM(AM154+AM161)</f>
        <v>0</v>
      </c>
      <c r="AN153" s="306" t="n">
        <f aca="false">SUM(AN154+AN161)</f>
        <v>60000</v>
      </c>
      <c r="AO153" s="306" t="n">
        <f aca="false">SUM(AN153/$AN$2)</f>
        <v>7963.36850487756</v>
      </c>
      <c r="AP153" s="306" t="n">
        <f aca="false">SUM(AP154+AP161)</f>
        <v>60000</v>
      </c>
      <c r="AQ153" s="306" t="n">
        <f aca="false">SUM(AQ154+AQ161)</f>
        <v>0</v>
      </c>
      <c r="AR153" s="306" t="n">
        <f aca="false">SUM(AP153/$AN$2)</f>
        <v>7963.36850487756</v>
      </c>
      <c r="AS153" s="306"/>
      <c r="AT153" s="306" t="n">
        <f aca="false">SUM(AT154+AT161)</f>
        <v>0</v>
      </c>
      <c r="AU153" s="306" t="n">
        <f aca="false">SUM(AU154+AU161)</f>
        <v>0</v>
      </c>
      <c r="AV153" s="306" t="n">
        <f aca="false">SUM(AV154+AV161)</f>
        <v>0</v>
      </c>
      <c r="AW153" s="306" t="n">
        <f aca="false">SUM(AR153+AU153-AV153)</f>
        <v>7963.36850487756</v>
      </c>
      <c r="AX153" s="338"/>
      <c r="AY153" s="338"/>
      <c r="AZ153" s="338"/>
      <c r="BA153" s="338"/>
      <c r="BB153" s="338"/>
      <c r="BC153" s="338"/>
      <c r="BD153" s="338" t="n">
        <f aca="false">SUM(AX153+AY153+AZ153+BA153+BB153+BC153)</f>
        <v>0</v>
      </c>
      <c r="BE153" s="338" t="n">
        <f aca="false">SUM(AW153-BD153)</f>
        <v>7963.36850487756</v>
      </c>
      <c r="BF153" s="338" t="n">
        <f aca="false">SUM(BE153-AW153)</f>
        <v>0</v>
      </c>
      <c r="BG153" s="338" t="n">
        <f aca="false">SUM(BG154+BG161)</f>
        <v>2805.68</v>
      </c>
      <c r="BH153" s="338" t="n">
        <v>0</v>
      </c>
      <c r="BI153" s="338" t="n">
        <f aca="false">SUM(BI154+BI161)</f>
        <v>0</v>
      </c>
      <c r="BJ153" s="338" t="n">
        <f aca="false">SUM(BJ154+BJ161)</f>
        <v>0</v>
      </c>
      <c r="BK153" s="338" t="n">
        <f aca="false">SUM(BK154+BK161)</f>
        <v>0</v>
      </c>
      <c r="BL153" s="338" t="n">
        <f aca="false">SUM(BL154+BL161)</f>
        <v>7980</v>
      </c>
      <c r="BM153" s="338" t="n">
        <f aca="false">SUM(BM154+BM161)</f>
        <v>7980</v>
      </c>
      <c r="BN153" s="338" t="n">
        <f aca="false">SUM(BN154+BN161)</f>
        <v>7313.61</v>
      </c>
      <c r="BO153" s="338"/>
      <c r="BP153" s="338"/>
      <c r="BQ153" s="364"/>
      <c r="BR153" s="364"/>
      <c r="BS153" s="364"/>
      <c r="BT153" s="307" t="n">
        <f aca="false">SUM(BN153/BM153*100)</f>
        <v>91.6492481203008</v>
      </c>
    </row>
    <row r="154" customFormat="false" ht="12.75" hidden="false" customHeight="false" outlineLevel="0" collapsed="false">
      <c r="A154" s="333" t="s">
        <v>661</v>
      </c>
      <c r="B154" s="334"/>
      <c r="C154" s="334"/>
      <c r="D154" s="334"/>
      <c r="E154" s="334"/>
      <c r="F154" s="334"/>
      <c r="G154" s="334"/>
      <c r="H154" s="334"/>
      <c r="I154" s="335" t="s">
        <v>533</v>
      </c>
      <c r="J154" s="336" t="s">
        <v>662</v>
      </c>
      <c r="K154" s="337" t="e">
        <f aca="false">SUM(K155)</f>
        <v>#REF!</v>
      </c>
      <c r="L154" s="337" t="e">
        <f aca="false">SUM(L155)</f>
        <v>#REF!</v>
      </c>
      <c r="M154" s="337" t="e">
        <f aca="false">SUM(M155)</f>
        <v>#REF!</v>
      </c>
      <c r="N154" s="337" t="n">
        <f aca="false">SUM(N155)</f>
        <v>40000</v>
      </c>
      <c r="O154" s="337" t="n">
        <f aca="false">SUM(O155)</f>
        <v>40000</v>
      </c>
      <c r="P154" s="337" t="n">
        <f aca="false">SUM(P155)</f>
        <v>28000</v>
      </c>
      <c r="Q154" s="337" t="n">
        <f aca="false">SUM(Q155)</f>
        <v>28000</v>
      </c>
      <c r="R154" s="337" t="n">
        <f aca="false">SUM(R155)</f>
        <v>0</v>
      </c>
      <c r="S154" s="337" t="n">
        <f aca="false">SUM(S155)</f>
        <v>28000</v>
      </c>
      <c r="T154" s="337" t="n">
        <f aca="false">SUM(T155)</f>
        <v>0</v>
      </c>
      <c r="U154" s="337" t="n">
        <f aca="false">SUM(U155)</f>
        <v>0</v>
      </c>
      <c r="V154" s="337" t="n">
        <f aca="false">SUM(V155)</f>
        <v>100</v>
      </c>
      <c r="W154" s="337" t="n">
        <f aca="false">SUM(W155)</f>
        <v>28000</v>
      </c>
      <c r="X154" s="337" t="n">
        <f aca="false">SUM(X155)</f>
        <v>85000</v>
      </c>
      <c r="Y154" s="337" t="n">
        <f aca="false">SUM(Y155)</f>
        <v>85000</v>
      </c>
      <c r="Z154" s="337" t="n">
        <f aca="false">SUM(Z155)</f>
        <v>85000</v>
      </c>
      <c r="AA154" s="337" t="n">
        <f aca="false">SUM(AA155)</f>
        <v>85000</v>
      </c>
      <c r="AB154" s="337" t="n">
        <f aca="false">SUM(AB155)</f>
        <v>0</v>
      </c>
      <c r="AC154" s="337" t="n">
        <f aca="false">SUM(AC155)</f>
        <v>85000</v>
      </c>
      <c r="AD154" s="337" t="n">
        <f aca="false">SUM(AD155)</f>
        <v>85000</v>
      </c>
      <c r="AE154" s="337" t="n">
        <f aca="false">SUM(AE155)</f>
        <v>0</v>
      </c>
      <c r="AF154" s="337" t="n">
        <f aca="false">SUM(AF155)</f>
        <v>0</v>
      </c>
      <c r="AG154" s="337" t="n">
        <f aca="false">SUM(AG155)</f>
        <v>85000</v>
      </c>
      <c r="AH154" s="337" t="n">
        <f aca="false">SUM(AH155)</f>
        <v>0</v>
      </c>
      <c r="AI154" s="337" t="n">
        <f aca="false">SUM(AI155)</f>
        <v>50000</v>
      </c>
      <c r="AJ154" s="337" t="n">
        <f aca="false">SUM(AJ155)</f>
        <v>0</v>
      </c>
      <c r="AK154" s="337" t="n">
        <f aca="false">SUM(AK155)</f>
        <v>50000</v>
      </c>
      <c r="AL154" s="337" t="n">
        <f aca="false">SUM(AL155)</f>
        <v>0</v>
      </c>
      <c r="AM154" s="337" t="n">
        <f aca="false">SUM(AM155)</f>
        <v>0</v>
      </c>
      <c r="AN154" s="337" t="n">
        <f aca="false">SUM(AN155)</f>
        <v>50000</v>
      </c>
      <c r="AO154" s="306" t="n">
        <f aca="false">SUM(AN154/$AN$2)</f>
        <v>6636.1404207313</v>
      </c>
      <c r="AP154" s="337" t="n">
        <f aca="false">SUM(AP155)</f>
        <v>50000</v>
      </c>
      <c r="AQ154" s="337" t="n">
        <f aca="false">SUM(AQ155)</f>
        <v>0</v>
      </c>
      <c r="AR154" s="306" t="n">
        <f aca="false">SUM(AP154/$AN$2)</f>
        <v>6636.1404207313</v>
      </c>
      <c r="AS154" s="306"/>
      <c r="AT154" s="306" t="n">
        <f aca="false">SUM(AT155)</f>
        <v>0</v>
      </c>
      <c r="AU154" s="306" t="n">
        <f aca="false">SUM(AU155)</f>
        <v>0</v>
      </c>
      <c r="AV154" s="306" t="n">
        <f aca="false">SUM(AV155)</f>
        <v>0</v>
      </c>
      <c r="AW154" s="306" t="n">
        <f aca="false">SUM(AR154+AU154-AV154)</f>
        <v>6636.1404207313</v>
      </c>
      <c r="AX154" s="338"/>
      <c r="AY154" s="338"/>
      <c r="AZ154" s="338"/>
      <c r="BA154" s="338"/>
      <c r="BB154" s="338"/>
      <c r="BC154" s="338"/>
      <c r="BD154" s="338" t="n">
        <f aca="false">SUM(AX154+AY154+AZ154+BA154+BB154+BC154)</f>
        <v>0</v>
      </c>
      <c r="BE154" s="338" t="n">
        <f aca="false">SUM(AW154-BD154)</f>
        <v>6636.1404207313</v>
      </c>
      <c r="BF154" s="338" t="n">
        <f aca="false">SUM(BE154-AW154)</f>
        <v>0</v>
      </c>
      <c r="BG154" s="338" t="n">
        <f aca="false">SUM(BG157)</f>
        <v>2805.68</v>
      </c>
      <c r="BH154" s="338" t="n">
        <v>0</v>
      </c>
      <c r="BI154" s="338" t="n">
        <f aca="false">SUM(BI157)</f>
        <v>0</v>
      </c>
      <c r="BJ154" s="338" t="n">
        <f aca="false">SUM(BJ157)</f>
        <v>0</v>
      </c>
      <c r="BK154" s="338" t="n">
        <f aca="false">SUM(BK157)</f>
        <v>0</v>
      </c>
      <c r="BL154" s="338" t="n">
        <f aca="false">SUM(BL157)</f>
        <v>6650</v>
      </c>
      <c r="BM154" s="338" t="n">
        <f aca="false">SUM(BM157)</f>
        <v>6650</v>
      </c>
      <c r="BN154" s="338" t="n">
        <f aca="false">SUM(BN157)</f>
        <v>6650</v>
      </c>
      <c r="BO154" s="338"/>
      <c r="BP154" s="338"/>
      <c r="BQ154" s="364"/>
      <c r="BR154" s="364"/>
      <c r="BS154" s="364"/>
      <c r="BT154" s="307" t="n">
        <f aca="false">SUM(BN154/BM154*100)</f>
        <v>100</v>
      </c>
    </row>
    <row r="155" customFormat="false" ht="12.75" hidden="false" customHeight="false" outlineLevel="0" collapsed="false">
      <c r="A155" s="333"/>
      <c r="B155" s="334"/>
      <c r="C155" s="334"/>
      <c r="D155" s="334"/>
      <c r="E155" s="334"/>
      <c r="F155" s="334"/>
      <c r="G155" s="334"/>
      <c r="H155" s="334"/>
      <c r="I155" s="335" t="s">
        <v>663</v>
      </c>
      <c r="J155" s="336"/>
      <c r="K155" s="337" t="e">
        <f aca="false">SUM(K157)</f>
        <v>#REF!</v>
      </c>
      <c r="L155" s="337" t="e">
        <f aca="false">SUM(L157)</f>
        <v>#REF!</v>
      </c>
      <c r="M155" s="337" t="e">
        <f aca="false">SUM(M157)</f>
        <v>#REF!</v>
      </c>
      <c r="N155" s="337" t="n">
        <f aca="false">SUM(N157)</f>
        <v>40000</v>
      </c>
      <c r="O155" s="337" t="n">
        <f aca="false">SUM(O157)</f>
        <v>40000</v>
      </c>
      <c r="P155" s="337" t="n">
        <f aca="false">SUM(P157)</f>
        <v>28000</v>
      </c>
      <c r="Q155" s="337" t="n">
        <f aca="false">SUM(Q157)</f>
        <v>28000</v>
      </c>
      <c r="R155" s="337" t="n">
        <f aca="false">SUM(R157)</f>
        <v>0</v>
      </c>
      <c r="S155" s="337" t="n">
        <f aca="false">SUM(S157)</f>
        <v>28000</v>
      </c>
      <c r="T155" s="337" t="n">
        <f aca="false">SUM(T157)</f>
        <v>0</v>
      </c>
      <c r="U155" s="337" t="n">
        <f aca="false">SUM(U157)</f>
        <v>0</v>
      </c>
      <c r="V155" s="337" t="n">
        <f aca="false">SUM(V157)</f>
        <v>100</v>
      </c>
      <c r="W155" s="337" t="n">
        <f aca="false">SUM(W157)</f>
        <v>28000</v>
      </c>
      <c r="X155" s="337" t="n">
        <f aca="false">SUM(X157)</f>
        <v>85000</v>
      </c>
      <c r="Y155" s="337" t="n">
        <f aca="false">SUM(Y157)</f>
        <v>85000</v>
      </c>
      <c r="Z155" s="337" t="n">
        <f aca="false">SUM(Z157)</f>
        <v>85000</v>
      </c>
      <c r="AA155" s="337" t="n">
        <f aca="false">SUM(AA157)</f>
        <v>85000</v>
      </c>
      <c r="AB155" s="337" t="n">
        <f aca="false">SUM(AB157)</f>
        <v>0</v>
      </c>
      <c r="AC155" s="337" t="n">
        <f aca="false">SUM(AC157)</f>
        <v>85000</v>
      </c>
      <c r="AD155" s="337" t="n">
        <f aca="false">SUM(AD157)</f>
        <v>85000</v>
      </c>
      <c r="AE155" s="337" t="n">
        <f aca="false">SUM(AE157)</f>
        <v>0</v>
      </c>
      <c r="AF155" s="337" t="n">
        <f aca="false">SUM(AF157)</f>
        <v>0</v>
      </c>
      <c r="AG155" s="337" t="n">
        <f aca="false">SUM(AG157)</f>
        <v>85000</v>
      </c>
      <c r="AH155" s="337" t="n">
        <f aca="false">SUM(AH157)</f>
        <v>0</v>
      </c>
      <c r="AI155" s="337" t="n">
        <f aca="false">SUM(AI157)</f>
        <v>50000</v>
      </c>
      <c r="AJ155" s="337" t="n">
        <f aca="false">SUM(AJ157)</f>
        <v>0</v>
      </c>
      <c r="AK155" s="337" t="n">
        <f aca="false">SUM(AK157)</f>
        <v>50000</v>
      </c>
      <c r="AL155" s="337" t="n">
        <f aca="false">SUM(AL157)</f>
        <v>0</v>
      </c>
      <c r="AM155" s="337" t="n">
        <f aca="false">SUM(AM157)</f>
        <v>0</v>
      </c>
      <c r="AN155" s="337" t="n">
        <f aca="false">SUM(AN157)</f>
        <v>50000</v>
      </c>
      <c r="AO155" s="306" t="n">
        <f aca="false">SUM(AN155/$AN$2)</f>
        <v>6636.1404207313</v>
      </c>
      <c r="AP155" s="337" t="n">
        <f aca="false">SUM(AP157)</f>
        <v>50000</v>
      </c>
      <c r="AQ155" s="337" t="n">
        <f aca="false">SUM(AQ157)</f>
        <v>0</v>
      </c>
      <c r="AR155" s="306" t="n">
        <f aca="false">SUM(AP155/$AN$2)</f>
        <v>6636.1404207313</v>
      </c>
      <c r="AS155" s="306"/>
      <c r="AT155" s="306" t="n">
        <f aca="false">SUM(AT157)</f>
        <v>0</v>
      </c>
      <c r="AU155" s="306" t="n">
        <f aca="false">SUM(AU157)</f>
        <v>0</v>
      </c>
      <c r="AV155" s="306" t="n">
        <f aca="false">SUM(AV157)</f>
        <v>0</v>
      </c>
      <c r="AW155" s="306" t="n">
        <f aca="false">SUM(AR155+AU155-AV155)</f>
        <v>6636.1404207313</v>
      </c>
      <c r="AX155" s="338"/>
      <c r="AY155" s="338"/>
      <c r="AZ155" s="338"/>
      <c r="BA155" s="338"/>
      <c r="BB155" s="338"/>
      <c r="BC155" s="338"/>
      <c r="BD155" s="338" t="n">
        <f aca="false">SUM(AX155+AY155+AZ155+BA155+BB155+BC155)</f>
        <v>0</v>
      </c>
      <c r="BE155" s="338" t="n">
        <f aca="false">SUM(AW155-BD155)</f>
        <v>6636.1404207313</v>
      </c>
      <c r="BF155" s="338" t="n">
        <f aca="false">SUM(BE155-AW155)</f>
        <v>0</v>
      </c>
      <c r="BG155" s="338"/>
      <c r="BH155" s="338" t="n">
        <v>0</v>
      </c>
      <c r="BI155" s="338" t="n">
        <f aca="false">SUM(BI158)</f>
        <v>0</v>
      </c>
      <c r="BJ155" s="338" t="n">
        <f aca="false">SUM(BJ158)</f>
        <v>0</v>
      </c>
      <c r="BK155" s="338" t="n">
        <f aca="false">SUM(BK158)</f>
        <v>0</v>
      </c>
      <c r="BL155" s="338" t="n">
        <f aca="false">SUM(BL158)</f>
        <v>6650</v>
      </c>
      <c r="BM155" s="338" t="n">
        <f aca="false">SUM(BM158)</f>
        <v>6650</v>
      </c>
      <c r="BN155" s="338" t="n">
        <f aca="false">SUM(BN158)</f>
        <v>6650</v>
      </c>
      <c r="BO155" s="338"/>
      <c r="BP155" s="338"/>
      <c r="BQ155" s="364"/>
      <c r="BR155" s="364"/>
      <c r="BS155" s="364"/>
      <c r="BT155" s="307" t="n">
        <f aca="false">SUM(BN155/BM155*100)</f>
        <v>100</v>
      </c>
    </row>
    <row r="156" customFormat="false" ht="12.75" hidden="true" customHeight="false" outlineLevel="0" collapsed="false">
      <c r="A156" s="333"/>
      <c r="B156" s="334" t="s">
        <v>537</v>
      </c>
      <c r="C156" s="334"/>
      <c r="D156" s="334"/>
      <c r="E156" s="334"/>
      <c r="F156" s="334"/>
      <c r="G156" s="334"/>
      <c r="H156" s="334"/>
      <c r="I156" s="335" t="s">
        <v>538</v>
      </c>
      <c r="J156" s="336" t="s">
        <v>75</v>
      </c>
      <c r="K156" s="337"/>
      <c r="L156" s="337"/>
      <c r="M156" s="337"/>
      <c r="N156" s="337"/>
      <c r="O156" s="337"/>
      <c r="P156" s="337"/>
      <c r="Q156" s="337"/>
      <c r="R156" s="337"/>
      <c r="S156" s="337"/>
      <c r="T156" s="337"/>
      <c r="U156" s="337"/>
      <c r="V156" s="337"/>
      <c r="W156" s="337"/>
      <c r="X156" s="337"/>
      <c r="Y156" s="337"/>
      <c r="Z156" s="337"/>
      <c r="AA156" s="337"/>
      <c r="AB156" s="337"/>
      <c r="AC156" s="337"/>
      <c r="AD156" s="337"/>
      <c r="AE156" s="337"/>
      <c r="AF156" s="337"/>
      <c r="AG156" s="337"/>
      <c r="AH156" s="337"/>
      <c r="AI156" s="337"/>
      <c r="AJ156" s="337"/>
      <c r="AK156" s="337"/>
      <c r="AL156" s="337"/>
      <c r="AM156" s="337"/>
      <c r="AN156" s="337"/>
      <c r="AO156" s="306" t="n">
        <f aca="false">SUM(AN156/$AN$2)</f>
        <v>0</v>
      </c>
      <c r="AP156" s="337" t="n">
        <v>50000</v>
      </c>
      <c r="AQ156" s="337" t="n">
        <v>50000</v>
      </c>
      <c r="AR156" s="306" t="n">
        <f aca="false">SUM(AP156/$AN$2)</f>
        <v>6636.1404207313</v>
      </c>
      <c r="AS156" s="306"/>
      <c r="AT156" s="306" t="n">
        <v>50000</v>
      </c>
      <c r="AU156" s="306"/>
      <c r="AV156" s="306"/>
      <c r="AW156" s="306" t="n">
        <f aca="false">SUM(AR156+AU156-AV156)</f>
        <v>6636.1404207313</v>
      </c>
      <c r="AX156" s="338"/>
      <c r="AY156" s="338"/>
      <c r="AZ156" s="338"/>
      <c r="BA156" s="338"/>
      <c r="BB156" s="338"/>
      <c r="BC156" s="338"/>
      <c r="BD156" s="338" t="n">
        <f aca="false">SUM(AX156+AY156+AZ156+BA156+BB156+BC156)</f>
        <v>0</v>
      </c>
      <c r="BE156" s="338" t="n">
        <f aca="false">SUM(AW156-BD156)</f>
        <v>6636.1404207313</v>
      </c>
      <c r="BF156" s="338" t="n">
        <f aca="false">SUM(BE156-AW156)</f>
        <v>0</v>
      </c>
      <c r="BG156" s="338"/>
      <c r="BH156" s="338" t="n">
        <v>6650</v>
      </c>
      <c r="BI156" s="338"/>
      <c r="BJ156" s="338" t="n">
        <v>6700</v>
      </c>
      <c r="BK156" s="338" t="n">
        <v>6700</v>
      </c>
      <c r="BL156" s="338"/>
      <c r="BM156" s="338"/>
      <c r="BN156" s="338"/>
      <c r="BO156" s="338"/>
      <c r="BP156" s="338"/>
      <c r="BQ156" s="364"/>
      <c r="BR156" s="364"/>
      <c r="BS156" s="364"/>
      <c r="BT156" s="307" t="e">
        <f aca="false">SUM(BN156/BM156*100)</f>
        <v>#DIV/0!</v>
      </c>
    </row>
    <row r="157" customFormat="false" ht="12.75" hidden="false" customHeight="false" outlineLevel="0" collapsed="false">
      <c r="A157" s="308"/>
      <c r="B157" s="303"/>
      <c r="C157" s="303"/>
      <c r="D157" s="303"/>
      <c r="E157" s="303"/>
      <c r="F157" s="303"/>
      <c r="G157" s="303"/>
      <c r="H157" s="303"/>
      <c r="I157" s="304" t="n">
        <v>3</v>
      </c>
      <c r="J157" s="305" t="s">
        <v>234</v>
      </c>
      <c r="K157" s="306" t="e">
        <f aca="false">SUM(K158)</f>
        <v>#REF!</v>
      </c>
      <c r="L157" s="306" t="e">
        <f aca="false">SUM(L158)</f>
        <v>#REF!</v>
      </c>
      <c r="M157" s="306" t="e">
        <f aca="false">SUM(M158)</f>
        <v>#REF!</v>
      </c>
      <c r="N157" s="306" t="n">
        <f aca="false">SUM(N158)</f>
        <v>40000</v>
      </c>
      <c r="O157" s="306" t="n">
        <f aca="false">SUM(O158)</f>
        <v>40000</v>
      </c>
      <c r="P157" s="306" t="n">
        <f aca="false">SUM(P158)</f>
        <v>28000</v>
      </c>
      <c r="Q157" s="306" t="n">
        <f aca="false">SUM(Q158)</f>
        <v>28000</v>
      </c>
      <c r="R157" s="306" t="n">
        <f aca="false">SUM(R158)</f>
        <v>0</v>
      </c>
      <c r="S157" s="306" t="n">
        <f aca="false">SUM(S158)</f>
        <v>28000</v>
      </c>
      <c r="T157" s="306" t="n">
        <f aca="false">SUM(T158)</f>
        <v>0</v>
      </c>
      <c r="U157" s="306" t="n">
        <f aca="false">SUM(U158)</f>
        <v>0</v>
      </c>
      <c r="V157" s="306" t="n">
        <f aca="false">SUM(V158)</f>
        <v>100</v>
      </c>
      <c r="W157" s="306" t="n">
        <f aca="false">SUM(W158)</f>
        <v>28000</v>
      </c>
      <c r="X157" s="306" t="n">
        <f aca="false">SUM(X158)</f>
        <v>85000</v>
      </c>
      <c r="Y157" s="306" t="n">
        <f aca="false">SUM(Y158)</f>
        <v>85000</v>
      </c>
      <c r="Z157" s="306" t="n">
        <f aca="false">SUM(Z158)</f>
        <v>85000</v>
      </c>
      <c r="AA157" s="306" t="n">
        <f aca="false">SUM(AA158)</f>
        <v>85000</v>
      </c>
      <c r="AB157" s="306" t="n">
        <f aca="false">SUM(AB158)</f>
        <v>0</v>
      </c>
      <c r="AC157" s="306" t="n">
        <f aca="false">SUM(AC158)</f>
        <v>85000</v>
      </c>
      <c r="AD157" s="306" t="n">
        <f aca="false">SUM(AD158)</f>
        <v>85000</v>
      </c>
      <c r="AE157" s="306" t="n">
        <f aca="false">SUM(AE158)</f>
        <v>0</v>
      </c>
      <c r="AF157" s="306" t="n">
        <f aca="false">SUM(AF158)</f>
        <v>0</v>
      </c>
      <c r="AG157" s="306" t="n">
        <f aca="false">SUM(AG158)</f>
        <v>85000</v>
      </c>
      <c r="AH157" s="306" t="n">
        <f aca="false">SUM(AH158)</f>
        <v>0</v>
      </c>
      <c r="AI157" s="306" t="n">
        <f aca="false">SUM(AI158)</f>
        <v>50000</v>
      </c>
      <c r="AJ157" s="306" t="n">
        <f aca="false">SUM(AJ158)</f>
        <v>0</v>
      </c>
      <c r="AK157" s="306" t="n">
        <f aca="false">SUM(AK158)</f>
        <v>50000</v>
      </c>
      <c r="AL157" s="306" t="n">
        <f aca="false">SUM(AL158)</f>
        <v>0</v>
      </c>
      <c r="AM157" s="306" t="n">
        <f aca="false">SUM(AM158)</f>
        <v>0</v>
      </c>
      <c r="AN157" s="306" t="n">
        <f aca="false">SUM(AN158)</f>
        <v>50000</v>
      </c>
      <c r="AO157" s="306" t="n">
        <f aca="false">SUM(AN157/$AN$2)</f>
        <v>6636.1404207313</v>
      </c>
      <c r="AP157" s="306" t="n">
        <f aca="false">SUM(AP158)</f>
        <v>50000</v>
      </c>
      <c r="AQ157" s="306" t="n">
        <f aca="false">SUM(AQ158)</f>
        <v>0</v>
      </c>
      <c r="AR157" s="306" t="n">
        <f aca="false">SUM(AP157/$AN$2)</f>
        <v>6636.1404207313</v>
      </c>
      <c r="AS157" s="306"/>
      <c r="AT157" s="306" t="n">
        <f aca="false">SUM(AT158)</f>
        <v>0</v>
      </c>
      <c r="AU157" s="306" t="n">
        <f aca="false">SUM(AU158)</f>
        <v>0</v>
      </c>
      <c r="AV157" s="306" t="n">
        <f aca="false">SUM(AV158)</f>
        <v>0</v>
      </c>
      <c r="AW157" s="306" t="n">
        <f aca="false">SUM(AR157+AU157-AV157)</f>
        <v>6636.1404207313</v>
      </c>
      <c r="AX157" s="338"/>
      <c r="AY157" s="338"/>
      <c r="AZ157" s="338"/>
      <c r="BA157" s="338"/>
      <c r="BB157" s="338"/>
      <c r="BC157" s="338"/>
      <c r="BD157" s="338" t="n">
        <f aca="false">SUM(AX157+AY157+AZ157+BA157+BB157+BC157)</f>
        <v>0</v>
      </c>
      <c r="BE157" s="338" t="n">
        <f aca="false">SUM(AW157-BD157)</f>
        <v>6636.1404207313</v>
      </c>
      <c r="BF157" s="338" t="n">
        <f aca="false">SUM(BE157-AW157)</f>
        <v>0</v>
      </c>
      <c r="BG157" s="338" t="n">
        <f aca="false">SUM(BG158)</f>
        <v>2805.68</v>
      </c>
      <c r="BH157" s="338" t="n">
        <v>0</v>
      </c>
      <c r="BI157" s="338" t="n">
        <f aca="false">SUM(BI158)</f>
        <v>0</v>
      </c>
      <c r="BJ157" s="338" t="n">
        <f aca="false">SUM(BJ158)</f>
        <v>0</v>
      </c>
      <c r="BK157" s="338" t="n">
        <f aca="false">SUM(BK158)</f>
        <v>0</v>
      </c>
      <c r="BL157" s="338" t="n">
        <f aca="false">SUM(BL158)</f>
        <v>6650</v>
      </c>
      <c r="BM157" s="338" t="n">
        <f aca="false">SUM(BM158)</f>
        <v>6650</v>
      </c>
      <c r="BN157" s="338" t="n">
        <f aca="false">SUM(BN158)</f>
        <v>6650</v>
      </c>
      <c r="BO157" s="338"/>
      <c r="BP157" s="338"/>
      <c r="BQ157" s="364"/>
      <c r="BR157" s="364"/>
      <c r="BS157" s="364"/>
      <c r="BT157" s="307" t="n">
        <f aca="false">SUM(BN157/BM157*100)</f>
        <v>100</v>
      </c>
    </row>
    <row r="158" customFormat="false" ht="12.75" hidden="false" customHeight="false" outlineLevel="0" collapsed="false">
      <c r="A158" s="308"/>
      <c r="B158" s="303" t="s">
        <v>538</v>
      </c>
      <c r="C158" s="303"/>
      <c r="D158" s="303"/>
      <c r="E158" s="303"/>
      <c r="F158" s="303"/>
      <c r="G158" s="303"/>
      <c r="H158" s="303"/>
      <c r="I158" s="304" t="n">
        <v>38</v>
      </c>
      <c r="J158" s="305" t="s">
        <v>545</v>
      </c>
      <c r="K158" s="306" t="e">
        <f aca="false">SUM(K159)</f>
        <v>#REF!</v>
      </c>
      <c r="L158" s="306" t="e">
        <f aca="false">SUM(L159)</f>
        <v>#REF!</v>
      </c>
      <c r="M158" s="306" t="e">
        <f aca="false">SUM(M159)</f>
        <v>#REF!</v>
      </c>
      <c r="N158" s="306" t="n">
        <f aca="false">SUM(N159)</f>
        <v>40000</v>
      </c>
      <c r="O158" s="306" t="n">
        <f aca="false">SUM(O159)</f>
        <v>40000</v>
      </c>
      <c r="P158" s="306" t="n">
        <f aca="false">SUM(P159)</f>
        <v>28000</v>
      </c>
      <c r="Q158" s="306" t="n">
        <f aca="false">SUM(Q159)</f>
        <v>28000</v>
      </c>
      <c r="R158" s="306" t="n">
        <f aca="false">SUM(R159)</f>
        <v>0</v>
      </c>
      <c r="S158" s="306" t="n">
        <f aca="false">SUM(S159)</f>
        <v>28000</v>
      </c>
      <c r="T158" s="306" t="n">
        <f aca="false">SUM(T159)</f>
        <v>0</v>
      </c>
      <c r="U158" s="306" t="n">
        <f aca="false">SUM(U159)</f>
        <v>0</v>
      </c>
      <c r="V158" s="306" t="n">
        <f aca="false">SUM(V159)</f>
        <v>100</v>
      </c>
      <c r="W158" s="306" t="n">
        <f aca="false">SUM(W159)</f>
        <v>28000</v>
      </c>
      <c r="X158" s="306" t="n">
        <f aca="false">SUM(X159)</f>
        <v>85000</v>
      </c>
      <c r="Y158" s="306" t="n">
        <f aca="false">SUM(Y159)</f>
        <v>85000</v>
      </c>
      <c r="Z158" s="306" t="n">
        <f aca="false">SUM(Z159)</f>
        <v>85000</v>
      </c>
      <c r="AA158" s="306" t="n">
        <f aca="false">SUM(AA159)</f>
        <v>85000</v>
      </c>
      <c r="AB158" s="306" t="n">
        <f aca="false">SUM(AB159)</f>
        <v>0</v>
      </c>
      <c r="AC158" s="306" t="n">
        <f aca="false">SUM(AC159)</f>
        <v>85000</v>
      </c>
      <c r="AD158" s="306" t="n">
        <f aca="false">SUM(AD159)</f>
        <v>85000</v>
      </c>
      <c r="AE158" s="306" t="n">
        <f aca="false">SUM(AE159)</f>
        <v>0</v>
      </c>
      <c r="AF158" s="306" t="n">
        <f aca="false">SUM(AF159)</f>
        <v>0</v>
      </c>
      <c r="AG158" s="306" t="n">
        <f aca="false">SUM(AG159)</f>
        <v>85000</v>
      </c>
      <c r="AH158" s="306" t="n">
        <f aca="false">SUM(AH159)</f>
        <v>0</v>
      </c>
      <c r="AI158" s="306" t="n">
        <f aca="false">SUM(AI159)</f>
        <v>50000</v>
      </c>
      <c r="AJ158" s="306" t="n">
        <f aca="false">SUM(AJ159)</f>
        <v>0</v>
      </c>
      <c r="AK158" s="306" t="n">
        <f aca="false">SUM(AK159)</f>
        <v>50000</v>
      </c>
      <c r="AL158" s="306" t="n">
        <f aca="false">SUM(AL159)</f>
        <v>0</v>
      </c>
      <c r="AM158" s="306" t="n">
        <f aca="false">SUM(AM159)</f>
        <v>0</v>
      </c>
      <c r="AN158" s="306" t="n">
        <f aca="false">SUM(AN159)</f>
        <v>50000</v>
      </c>
      <c r="AO158" s="306" t="n">
        <f aca="false">SUM(AN158/$AN$2)</f>
        <v>6636.1404207313</v>
      </c>
      <c r="AP158" s="306" t="n">
        <f aca="false">SUM(AP159)</f>
        <v>50000</v>
      </c>
      <c r="AQ158" s="306"/>
      <c r="AR158" s="306" t="n">
        <f aca="false">SUM(AP158/$AN$2)</f>
        <v>6636.1404207313</v>
      </c>
      <c r="AS158" s="306"/>
      <c r="AT158" s="306" t="n">
        <f aca="false">SUM(AT159)</f>
        <v>0</v>
      </c>
      <c r="AU158" s="306" t="n">
        <f aca="false">SUM(AU159)</f>
        <v>0</v>
      </c>
      <c r="AV158" s="306" t="n">
        <f aca="false">SUM(AV159)</f>
        <v>0</v>
      </c>
      <c r="AW158" s="306" t="n">
        <f aca="false">SUM(AR158+AU158-AV158)</f>
        <v>6636.1404207313</v>
      </c>
      <c r="AX158" s="338"/>
      <c r="AY158" s="338"/>
      <c r="AZ158" s="338"/>
      <c r="BA158" s="338"/>
      <c r="BB158" s="338"/>
      <c r="BC158" s="338"/>
      <c r="BD158" s="338" t="n">
        <f aca="false">SUM(AX158+AY158+AZ158+BA158+BB158+BC158)</f>
        <v>0</v>
      </c>
      <c r="BE158" s="338" t="n">
        <f aca="false">SUM(AW158-BD158)</f>
        <v>6636.1404207313</v>
      </c>
      <c r="BF158" s="338" t="n">
        <f aca="false">SUM(BE158-AW158)</f>
        <v>0</v>
      </c>
      <c r="BG158" s="338" t="n">
        <f aca="false">SUM(BG252)</f>
        <v>2805.68</v>
      </c>
      <c r="BH158" s="338" t="n">
        <v>0</v>
      </c>
      <c r="BI158" s="338" t="n">
        <f aca="false">SUM(BI159)</f>
        <v>0</v>
      </c>
      <c r="BJ158" s="338" t="n">
        <f aca="false">SUM(BJ159)</f>
        <v>0</v>
      </c>
      <c r="BK158" s="338" t="n">
        <f aca="false">SUM(BK159)</f>
        <v>0</v>
      </c>
      <c r="BL158" s="338" t="n">
        <f aca="false">SUM(BL159)</f>
        <v>6650</v>
      </c>
      <c r="BM158" s="338" t="n">
        <f aca="false">SUM(BM159)</f>
        <v>6650</v>
      </c>
      <c r="BN158" s="338" t="n">
        <f aca="false">SUM(BN159)</f>
        <v>6650</v>
      </c>
      <c r="BO158" s="338" t="n">
        <v>6650</v>
      </c>
      <c r="BP158" s="338"/>
      <c r="BQ158" s="364"/>
      <c r="BR158" s="364"/>
      <c r="BS158" s="364"/>
      <c r="BT158" s="307" t="n">
        <f aca="false">SUM(BN158/BM158*100)</f>
        <v>100</v>
      </c>
    </row>
    <row r="159" customFormat="false" ht="12.75" hidden="true" customHeight="false" outlineLevel="0" collapsed="false">
      <c r="A159" s="333"/>
      <c r="B159" s="334"/>
      <c r="C159" s="334"/>
      <c r="D159" s="334"/>
      <c r="E159" s="334"/>
      <c r="F159" s="334"/>
      <c r="G159" s="334"/>
      <c r="H159" s="334"/>
      <c r="I159" s="335" t="n">
        <v>381</v>
      </c>
      <c r="J159" s="336" t="s">
        <v>197</v>
      </c>
      <c r="K159" s="337" t="e">
        <f aca="false">SUM(#REF!)</f>
        <v>#REF!</v>
      </c>
      <c r="L159" s="337" t="e">
        <f aca="false">SUM(#REF!)</f>
        <v>#REF!</v>
      </c>
      <c r="M159" s="337" t="e">
        <f aca="false">SUM(#REF!)</f>
        <v>#REF!</v>
      </c>
      <c r="N159" s="337" t="n">
        <f aca="false">SUM(N160:N160)</f>
        <v>40000</v>
      </c>
      <c r="O159" s="337" t="n">
        <f aca="false">SUM(O160:O160)</f>
        <v>40000</v>
      </c>
      <c r="P159" s="337" t="n">
        <f aca="false">SUM(P160:P160)</f>
        <v>28000</v>
      </c>
      <c r="Q159" s="337" t="n">
        <f aca="false">SUM(Q160:Q160)</f>
        <v>28000</v>
      </c>
      <c r="R159" s="337" t="n">
        <f aca="false">SUM(R160:R160)</f>
        <v>0</v>
      </c>
      <c r="S159" s="337" t="n">
        <f aca="false">SUM(S160:S160)</f>
        <v>28000</v>
      </c>
      <c r="T159" s="337" t="n">
        <f aca="false">SUM(T160:T160)</f>
        <v>0</v>
      </c>
      <c r="U159" s="337" t="n">
        <f aca="false">SUM(U160:U160)</f>
        <v>0</v>
      </c>
      <c r="V159" s="337" t="n">
        <f aca="false">SUM(V160:V160)</f>
        <v>100</v>
      </c>
      <c r="W159" s="337" t="n">
        <f aca="false">SUM(W160:W160)</f>
        <v>28000</v>
      </c>
      <c r="X159" s="337" t="n">
        <f aca="false">SUM(X160:X160)</f>
        <v>85000</v>
      </c>
      <c r="Y159" s="337" t="n">
        <f aca="false">SUM(Y160:Y160)</f>
        <v>85000</v>
      </c>
      <c r="Z159" s="337" t="n">
        <f aca="false">SUM(Z160:Z160)</f>
        <v>85000</v>
      </c>
      <c r="AA159" s="337" t="n">
        <f aca="false">SUM(AA160:AA160)</f>
        <v>85000</v>
      </c>
      <c r="AB159" s="337" t="n">
        <f aca="false">SUM(AB160:AB160)</f>
        <v>0</v>
      </c>
      <c r="AC159" s="337" t="n">
        <f aca="false">SUM(AC160:AC160)</f>
        <v>85000</v>
      </c>
      <c r="AD159" s="337" t="n">
        <f aca="false">SUM(AD160:AD160)</f>
        <v>85000</v>
      </c>
      <c r="AE159" s="337" t="n">
        <f aca="false">SUM(AE160:AE160)</f>
        <v>0</v>
      </c>
      <c r="AF159" s="337" t="n">
        <f aca="false">SUM(AF160:AF160)</f>
        <v>0</v>
      </c>
      <c r="AG159" s="337" t="n">
        <f aca="false">SUM(AG160:AG160)</f>
        <v>85000</v>
      </c>
      <c r="AH159" s="337" t="n">
        <f aca="false">SUM(AH160:AH160)</f>
        <v>0</v>
      </c>
      <c r="AI159" s="337" t="n">
        <f aca="false">SUM(AI160:AI160)</f>
        <v>50000</v>
      </c>
      <c r="AJ159" s="337" t="n">
        <f aca="false">SUM(AJ160:AJ160)</f>
        <v>0</v>
      </c>
      <c r="AK159" s="337" t="n">
        <f aca="false">SUM(AK160:AK160)</f>
        <v>50000</v>
      </c>
      <c r="AL159" s="337" t="n">
        <f aca="false">SUM(AL160:AL160)</f>
        <v>0</v>
      </c>
      <c r="AM159" s="337" t="n">
        <f aca="false">SUM(AM160:AM160)</f>
        <v>0</v>
      </c>
      <c r="AN159" s="337" t="n">
        <f aca="false">SUM(AN160:AN160)</f>
        <v>50000</v>
      </c>
      <c r="AO159" s="306" t="n">
        <f aca="false">SUM(AN159/$AN$2)</f>
        <v>6636.1404207313</v>
      </c>
      <c r="AP159" s="337" t="n">
        <f aca="false">SUM(AP160:AP160)</f>
        <v>50000</v>
      </c>
      <c r="AQ159" s="337"/>
      <c r="AR159" s="306" t="n">
        <f aca="false">SUM(AP159/$AN$2)</f>
        <v>6636.1404207313</v>
      </c>
      <c r="AS159" s="306"/>
      <c r="AT159" s="306" t="n">
        <f aca="false">SUM(AT160:AT160)</f>
        <v>0</v>
      </c>
      <c r="AU159" s="306" t="n">
        <f aca="false">SUM(AU160:AU160)</f>
        <v>0</v>
      </c>
      <c r="AV159" s="306" t="n">
        <f aca="false">SUM(AV160:AV160)</f>
        <v>0</v>
      </c>
      <c r="AW159" s="306" t="n">
        <f aca="false">SUM(AR159+AU159-AV159)</f>
        <v>6636.1404207313</v>
      </c>
      <c r="AX159" s="338"/>
      <c r="AY159" s="338"/>
      <c r="AZ159" s="338"/>
      <c r="BA159" s="338"/>
      <c r="BB159" s="338"/>
      <c r="BC159" s="338"/>
      <c r="BD159" s="338" t="n">
        <f aca="false">SUM(AX159+AY159+AZ159+BA159+BB159+BC159)</f>
        <v>0</v>
      </c>
      <c r="BE159" s="338" t="n">
        <f aca="false">SUM(AW159-BD159)</f>
        <v>6636.1404207313</v>
      </c>
      <c r="BF159" s="338" t="n">
        <f aca="false">SUM(BE159-AW159)</f>
        <v>0</v>
      </c>
      <c r="BG159" s="338" t="n">
        <f aca="false">SUM(BG160)</f>
        <v>0</v>
      </c>
      <c r="BH159" s="338" t="n">
        <f aca="false">SUM(BH160)</f>
        <v>6650</v>
      </c>
      <c r="BI159" s="338" t="n">
        <f aca="false">SUM(BI160)</f>
        <v>0</v>
      </c>
      <c r="BJ159" s="338" t="n">
        <f aca="false">SUM(BJ160)</f>
        <v>0</v>
      </c>
      <c r="BK159" s="338" t="n">
        <f aca="false">SUM(BK160)</f>
        <v>0</v>
      </c>
      <c r="BL159" s="338" t="n">
        <f aca="false">SUM(BL160)</f>
        <v>6650</v>
      </c>
      <c r="BM159" s="338" t="n">
        <f aca="false">SUM(BM160)</f>
        <v>6650</v>
      </c>
      <c r="BN159" s="338" t="n">
        <f aca="false">SUM(BN160)</f>
        <v>6650</v>
      </c>
      <c r="BO159" s="338"/>
      <c r="BP159" s="338"/>
      <c r="BQ159" s="364"/>
      <c r="BR159" s="364"/>
      <c r="BS159" s="364"/>
      <c r="BT159" s="307" t="n">
        <f aca="false">SUM(BN159/BM159*100)</f>
        <v>100</v>
      </c>
    </row>
    <row r="160" customFormat="false" ht="12.75" hidden="true" customHeight="false" outlineLevel="0" collapsed="false">
      <c r="A160" s="333"/>
      <c r="B160" s="334"/>
      <c r="C160" s="334"/>
      <c r="D160" s="334"/>
      <c r="E160" s="334"/>
      <c r="F160" s="334"/>
      <c r="G160" s="334"/>
      <c r="H160" s="334"/>
      <c r="I160" s="335" t="n">
        <v>38111</v>
      </c>
      <c r="J160" s="336" t="s">
        <v>662</v>
      </c>
      <c r="K160" s="337"/>
      <c r="L160" s="337"/>
      <c r="M160" s="337"/>
      <c r="N160" s="337" t="n">
        <v>40000</v>
      </c>
      <c r="O160" s="337" t="n">
        <v>40000</v>
      </c>
      <c r="P160" s="337" t="n">
        <v>28000</v>
      </c>
      <c r="Q160" s="337" t="n">
        <v>28000</v>
      </c>
      <c r="R160" s="337"/>
      <c r="S160" s="337" t="n">
        <v>28000</v>
      </c>
      <c r="T160" s="337"/>
      <c r="U160" s="337"/>
      <c r="V160" s="306" t="n">
        <f aca="false">S160/P160*100</f>
        <v>100</v>
      </c>
      <c r="W160" s="337" t="n">
        <v>28000</v>
      </c>
      <c r="X160" s="337" t="n">
        <v>85000</v>
      </c>
      <c r="Y160" s="337" t="n">
        <v>85000</v>
      </c>
      <c r="Z160" s="337" t="n">
        <v>85000</v>
      </c>
      <c r="AA160" s="337" t="n">
        <v>85000</v>
      </c>
      <c r="AB160" s="337"/>
      <c r="AC160" s="337" t="n">
        <v>85000</v>
      </c>
      <c r="AD160" s="337" t="n">
        <v>85000</v>
      </c>
      <c r="AE160" s="337"/>
      <c r="AF160" s="337"/>
      <c r="AG160" s="340" t="n">
        <f aca="false">SUM(AC160+AE160-AF160)</f>
        <v>85000</v>
      </c>
      <c r="AH160" s="337"/>
      <c r="AI160" s="337" t="n">
        <v>50000</v>
      </c>
      <c r="AJ160" s="338" t="n">
        <v>0</v>
      </c>
      <c r="AK160" s="337" t="n">
        <v>50000</v>
      </c>
      <c r="AL160" s="337"/>
      <c r="AM160" s="337"/>
      <c r="AN160" s="338" t="n">
        <f aca="false">SUM(AK160+AL160-AM160)</f>
        <v>50000</v>
      </c>
      <c r="AO160" s="306" t="n">
        <f aca="false">SUM(AN160/$AN$2)</f>
        <v>6636.1404207313</v>
      </c>
      <c r="AP160" s="338" t="n">
        <v>50000</v>
      </c>
      <c r="AQ160" s="338"/>
      <c r="AR160" s="306" t="n">
        <f aca="false">SUM(AP160/$AN$2)</f>
        <v>6636.1404207313</v>
      </c>
      <c r="AS160" s="306"/>
      <c r="AT160" s="306"/>
      <c r="AU160" s="306"/>
      <c r="AV160" s="306"/>
      <c r="AW160" s="306" t="n">
        <f aca="false">SUM(AR160+AU160-AV160)</f>
        <v>6636.1404207313</v>
      </c>
      <c r="AX160" s="338" t="n">
        <v>6636.14</v>
      </c>
      <c r="AY160" s="338"/>
      <c r="AZ160" s="338"/>
      <c r="BA160" s="338"/>
      <c r="BB160" s="338"/>
      <c r="BC160" s="338"/>
      <c r="BD160" s="338" t="n">
        <f aca="false">SUM(AX160+AY160+AZ160+BA160+BB160+BC160)</f>
        <v>6636.14</v>
      </c>
      <c r="BE160" s="338" t="n">
        <f aca="false">SUM(AW160-BD160)</f>
        <v>0.000420731302256172</v>
      </c>
      <c r="BF160" s="338" t="n">
        <f aca="false">SUM(BE160-AW160)</f>
        <v>-6636.14</v>
      </c>
      <c r="BG160" s="338"/>
      <c r="BH160" s="338" t="n">
        <v>6650</v>
      </c>
      <c r="BI160" s="338"/>
      <c r="BJ160" s="338"/>
      <c r="BK160" s="338"/>
      <c r="BL160" s="338" t="n">
        <v>6650</v>
      </c>
      <c r="BM160" s="338" t="n">
        <v>6650</v>
      </c>
      <c r="BN160" s="338" t="n">
        <v>6650</v>
      </c>
      <c r="BO160" s="338"/>
      <c r="BP160" s="338"/>
      <c r="BQ160" s="364"/>
      <c r="BR160" s="364"/>
      <c r="BS160" s="364"/>
      <c r="BT160" s="307" t="n">
        <f aca="false">SUM(BN160/BM160*100)</f>
        <v>100</v>
      </c>
    </row>
    <row r="161" customFormat="false" ht="12.75" hidden="false" customHeight="false" outlineLevel="0" collapsed="false">
      <c r="A161" s="333" t="s">
        <v>664</v>
      </c>
      <c r="B161" s="334"/>
      <c r="C161" s="334"/>
      <c r="D161" s="334"/>
      <c r="E161" s="334"/>
      <c r="F161" s="334"/>
      <c r="G161" s="334"/>
      <c r="H161" s="334"/>
      <c r="I161" s="335" t="s">
        <v>533</v>
      </c>
      <c r="J161" s="336" t="s">
        <v>665</v>
      </c>
      <c r="K161" s="337" t="n">
        <f aca="false">SUM(K162)</f>
        <v>0</v>
      </c>
      <c r="L161" s="337" t="n">
        <f aca="false">SUM(L162)</f>
        <v>3000</v>
      </c>
      <c r="M161" s="337" t="n">
        <f aca="false">SUM(M162)</f>
        <v>3000</v>
      </c>
      <c r="N161" s="337" t="n">
        <f aca="false">SUM(N162)</f>
        <v>3000</v>
      </c>
      <c r="O161" s="337" t="n">
        <f aca="false">SUM(O162)</f>
        <v>3000</v>
      </c>
      <c r="P161" s="337" t="n">
        <f aca="false">SUM(P162)</f>
        <v>3000</v>
      </c>
      <c r="Q161" s="337" t="n">
        <f aca="false">SUM(Q162)</f>
        <v>3000</v>
      </c>
      <c r="R161" s="337" t="n">
        <f aca="false">SUM(R162)</f>
        <v>0</v>
      </c>
      <c r="S161" s="337" t="n">
        <f aca="false">SUM(S162)</f>
        <v>3000</v>
      </c>
      <c r="T161" s="337" t="n">
        <f aca="false">SUM(T162)</f>
        <v>0</v>
      </c>
      <c r="U161" s="337" t="n">
        <f aca="false">SUM(U162)</f>
        <v>0</v>
      </c>
      <c r="V161" s="337" t="n">
        <f aca="false">SUM(V162)</f>
        <v>100</v>
      </c>
      <c r="W161" s="337" t="n">
        <f aca="false">SUM(W162)</f>
        <v>3000</v>
      </c>
      <c r="X161" s="337" t="n">
        <f aca="false">SUM(X162)</f>
        <v>3000</v>
      </c>
      <c r="Y161" s="337" t="n">
        <f aca="false">SUM(Y162)</f>
        <v>3000</v>
      </c>
      <c r="Z161" s="337" t="n">
        <f aca="false">SUM(Z162)</f>
        <v>3000</v>
      </c>
      <c r="AA161" s="337" t="n">
        <f aca="false">SUM(AA162)</f>
        <v>8000</v>
      </c>
      <c r="AB161" s="337" t="n">
        <f aca="false">SUM(AB162)</f>
        <v>0</v>
      </c>
      <c r="AC161" s="337" t="n">
        <f aca="false">SUM(AC162)</f>
        <v>30000</v>
      </c>
      <c r="AD161" s="337" t="n">
        <f aca="false">SUM(AD162)</f>
        <v>10000</v>
      </c>
      <c r="AE161" s="337" t="n">
        <f aca="false">SUM(AE162)</f>
        <v>0</v>
      </c>
      <c r="AF161" s="337" t="n">
        <f aca="false">SUM(AF162)</f>
        <v>0</v>
      </c>
      <c r="AG161" s="337" t="n">
        <f aca="false">SUM(AG162)</f>
        <v>10000</v>
      </c>
      <c r="AH161" s="337" t="n">
        <f aca="false">SUM(AH162)</f>
        <v>4997.09</v>
      </c>
      <c r="AI161" s="337" t="n">
        <f aca="false">SUM(AI162)</f>
        <v>10000</v>
      </c>
      <c r="AJ161" s="337" t="n">
        <f aca="false">SUM(AJ162)</f>
        <v>0</v>
      </c>
      <c r="AK161" s="337" t="n">
        <f aca="false">SUM(AK162)</f>
        <v>10000</v>
      </c>
      <c r="AL161" s="337" t="n">
        <f aca="false">SUM(AL162)</f>
        <v>0</v>
      </c>
      <c r="AM161" s="337" t="n">
        <f aca="false">SUM(AM162)</f>
        <v>0</v>
      </c>
      <c r="AN161" s="337" t="n">
        <f aca="false">SUM(AN162)</f>
        <v>10000</v>
      </c>
      <c r="AO161" s="306" t="n">
        <f aca="false">SUM(AN161/$AN$2)</f>
        <v>1327.22808414626</v>
      </c>
      <c r="AP161" s="337" t="n">
        <f aca="false">SUM(AP162)</f>
        <v>10000</v>
      </c>
      <c r="AQ161" s="337" t="n">
        <f aca="false">SUM(AQ162)</f>
        <v>0</v>
      </c>
      <c r="AR161" s="306" t="n">
        <f aca="false">SUM(AP161/$AN$2)</f>
        <v>1327.22808414626</v>
      </c>
      <c r="AS161" s="306"/>
      <c r="AT161" s="306" t="n">
        <f aca="false">SUM(AT162)</f>
        <v>0</v>
      </c>
      <c r="AU161" s="306" t="n">
        <f aca="false">SUM(AU162)</f>
        <v>0</v>
      </c>
      <c r="AV161" s="306" t="n">
        <f aca="false">SUM(AV162)</f>
        <v>0</v>
      </c>
      <c r="AW161" s="306" t="n">
        <f aca="false">SUM(AR161+AU161-AV161)</f>
        <v>1327.22808414626</v>
      </c>
      <c r="AX161" s="338"/>
      <c r="AY161" s="338"/>
      <c r="AZ161" s="338"/>
      <c r="BA161" s="338"/>
      <c r="BB161" s="338"/>
      <c r="BC161" s="338"/>
      <c r="BD161" s="338" t="n">
        <f aca="false">SUM(AX161+AY161+AZ161+BA161+BB161+BC161)</f>
        <v>0</v>
      </c>
      <c r="BE161" s="338" t="n">
        <f aca="false">SUM(AW161-BD161)</f>
        <v>1327.22808414626</v>
      </c>
      <c r="BF161" s="338" t="n">
        <f aca="false">SUM(BE161-AW161)</f>
        <v>0</v>
      </c>
      <c r="BG161" s="338" t="n">
        <f aca="false">SUM(BG165)</f>
        <v>0</v>
      </c>
      <c r="BH161" s="338" t="n">
        <v>0</v>
      </c>
      <c r="BI161" s="338" t="n">
        <f aca="false">SUM(BI165)</f>
        <v>0</v>
      </c>
      <c r="BJ161" s="338" t="n">
        <f aca="false">SUM(BJ165)</f>
        <v>0</v>
      </c>
      <c r="BK161" s="338" t="n">
        <f aca="false">SUM(BK165)</f>
        <v>0</v>
      </c>
      <c r="BL161" s="338" t="n">
        <f aca="false">SUM(BL165)</f>
        <v>1330</v>
      </c>
      <c r="BM161" s="338" t="n">
        <f aca="false">SUM(BM165)</f>
        <v>1330</v>
      </c>
      <c r="BN161" s="338" t="n">
        <f aca="false">SUM(BN165)</f>
        <v>663.61</v>
      </c>
      <c r="BO161" s="338"/>
      <c r="BP161" s="338"/>
      <c r="BQ161" s="364"/>
      <c r="BR161" s="364"/>
      <c r="BS161" s="364"/>
      <c r="BT161" s="307" t="n">
        <f aca="false">SUM(BN161/BM161*100)</f>
        <v>49.8954887218045</v>
      </c>
    </row>
    <row r="162" customFormat="false" ht="12.75" hidden="false" customHeight="false" outlineLevel="0" collapsed="false">
      <c r="A162" s="333"/>
      <c r="B162" s="334"/>
      <c r="C162" s="334"/>
      <c r="D162" s="334"/>
      <c r="E162" s="334"/>
      <c r="F162" s="334"/>
      <c r="G162" s="334"/>
      <c r="H162" s="334"/>
      <c r="I162" s="335" t="s">
        <v>666</v>
      </c>
      <c r="J162" s="336"/>
      <c r="K162" s="337" t="n">
        <f aca="false">SUM(K165)</f>
        <v>0</v>
      </c>
      <c r="L162" s="337" t="n">
        <f aca="false">SUM(L165)</f>
        <v>3000</v>
      </c>
      <c r="M162" s="337" t="n">
        <f aca="false">SUM(M165)</f>
        <v>3000</v>
      </c>
      <c r="N162" s="337" t="n">
        <f aca="false">SUM(N165)</f>
        <v>3000</v>
      </c>
      <c r="O162" s="337" t="n">
        <f aca="false">SUM(O165)</f>
        <v>3000</v>
      </c>
      <c r="P162" s="337" t="n">
        <f aca="false">SUM(P165)</f>
        <v>3000</v>
      </c>
      <c r="Q162" s="337" t="n">
        <f aca="false">SUM(Q165)</f>
        <v>3000</v>
      </c>
      <c r="R162" s="337" t="n">
        <f aca="false">SUM(R165)</f>
        <v>0</v>
      </c>
      <c r="S162" s="337" t="n">
        <f aca="false">SUM(S165)</f>
        <v>3000</v>
      </c>
      <c r="T162" s="337" t="n">
        <f aca="false">SUM(T165)</f>
        <v>0</v>
      </c>
      <c r="U162" s="337" t="n">
        <f aca="false">SUM(U165)</f>
        <v>0</v>
      </c>
      <c r="V162" s="337" t="n">
        <f aca="false">SUM(V165)</f>
        <v>100</v>
      </c>
      <c r="W162" s="337" t="n">
        <f aca="false">SUM(W165)</f>
        <v>3000</v>
      </c>
      <c r="X162" s="337" t="n">
        <f aca="false">SUM(X165)</f>
        <v>3000</v>
      </c>
      <c r="Y162" s="337" t="n">
        <f aca="false">SUM(Y165)</f>
        <v>3000</v>
      </c>
      <c r="Z162" s="337" t="n">
        <f aca="false">SUM(Z165)</f>
        <v>3000</v>
      </c>
      <c r="AA162" s="337" t="n">
        <f aca="false">SUM(AA165)</f>
        <v>8000</v>
      </c>
      <c r="AB162" s="337" t="n">
        <f aca="false">SUM(AB165)</f>
        <v>0</v>
      </c>
      <c r="AC162" s="337" t="n">
        <f aca="false">SUM(AC165)</f>
        <v>30000</v>
      </c>
      <c r="AD162" s="337" t="n">
        <f aca="false">SUM(AD165)</f>
        <v>10000</v>
      </c>
      <c r="AE162" s="337" t="n">
        <f aca="false">SUM(AE165)</f>
        <v>0</v>
      </c>
      <c r="AF162" s="337" t="n">
        <f aca="false">SUM(AF165)</f>
        <v>0</v>
      </c>
      <c r="AG162" s="337" t="n">
        <f aca="false">SUM(AG165)</f>
        <v>10000</v>
      </c>
      <c r="AH162" s="337" t="n">
        <f aca="false">SUM(AH165)</f>
        <v>4997.09</v>
      </c>
      <c r="AI162" s="337" t="n">
        <f aca="false">SUM(AI165)</f>
        <v>10000</v>
      </c>
      <c r="AJ162" s="337" t="n">
        <f aca="false">SUM(AJ165)</f>
        <v>0</v>
      </c>
      <c r="AK162" s="337" t="n">
        <f aca="false">SUM(AK165)</f>
        <v>10000</v>
      </c>
      <c r="AL162" s="337" t="n">
        <f aca="false">SUM(AL165)</f>
        <v>0</v>
      </c>
      <c r="AM162" s="337" t="n">
        <f aca="false">SUM(AM165)</f>
        <v>0</v>
      </c>
      <c r="AN162" s="337" t="n">
        <f aca="false">SUM(AN165)</f>
        <v>10000</v>
      </c>
      <c r="AO162" s="306" t="n">
        <f aca="false">SUM(AN162/$AN$2)</f>
        <v>1327.22808414626</v>
      </c>
      <c r="AP162" s="337" t="n">
        <f aca="false">SUM(AP165)</f>
        <v>10000</v>
      </c>
      <c r="AQ162" s="337" t="n">
        <f aca="false">SUM(AQ165)</f>
        <v>0</v>
      </c>
      <c r="AR162" s="306" t="n">
        <f aca="false">SUM(AP162/$AN$2)</f>
        <v>1327.22808414626</v>
      </c>
      <c r="AS162" s="306"/>
      <c r="AT162" s="306" t="n">
        <f aca="false">SUM(AT165)</f>
        <v>0</v>
      </c>
      <c r="AU162" s="306" t="n">
        <f aca="false">SUM(AU165)</f>
        <v>0</v>
      </c>
      <c r="AV162" s="306" t="n">
        <f aca="false">SUM(AV165)</f>
        <v>0</v>
      </c>
      <c r="AW162" s="306" t="n">
        <f aca="false">SUM(AR162+AU162-AV162)</f>
        <v>1327.22808414626</v>
      </c>
      <c r="AX162" s="338"/>
      <c r="AY162" s="338"/>
      <c r="AZ162" s="338"/>
      <c r="BA162" s="338"/>
      <c r="BB162" s="338"/>
      <c r="BC162" s="338"/>
      <c r="BD162" s="338" t="n">
        <f aca="false">SUM(AX162+AY162+AZ162+BA162+BB162+BC162)</f>
        <v>0</v>
      </c>
      <c r="BE162" s="338" t="n">
        <f aca="false">SUM(AW162-BD162)</f>
        <v>1327.22808414626</v>
      </c>
      <c r="BF162" s="338" t="n">
        <f aca="false">SUM(BE162-AW162)</f>
        <v>0</v>
      </c>
      <c r="BG162" s="338"/>
      <c r="BH162" s="338" t="n">
        <v>0</v>
      </c>
      <c r="BI162" s="338" t="n">
        <f aca="false">SUM(BI161)</f>
        <v>0</v>
      </c>
      <c r="BJ162" s="338" t="n">
        <f aca="false">SUM(BJ161)</f>
        <v>0</v>
      </c>
      <c r="BK162" s="338" t="n">
        <f aca="false">SUM(BK161)</f>
        <v>0</v>
      </c>
      <c r="BL162" s="338" t="n">
        <f aca="false">SUM(BL161)</f>
        <v>1330</v>
      </c>
      <c r="BM162" s="338" t="n">
        <f aca="false">SUM(BM161)</f>
        <v>1330</v>
      </c>
      <c r="BN162" s="338" t="n">
        <f aca="false">SUM(BN161)</f>
        <v>663.61</v>
      </c>
      <c r="BO162" s="338"/>
      <c r="BP162" s="338"/>
      <c r="BQ162" s="364"/>
      <c r="BR162" s="364"/>
      <c r="BS162" s="364"/>
      <c r="BT162" s="307" t="n">
        <f aca="false">SUM(BN162/BM162*100)</f>
        <v>49.8954887218045</v>
      </c>
    </row>
    <row r="163" customFormat="false" ht="12.75" hidden="true" customHeight="false" outlineLevel="0" collapsed="false">
      <c r="A163" s="333"/>
      <c r="B163" s="334" t="s">
        <v>554</v>
      </c>
      <c r="C163" s="334"/>
      <c r="D163" s="334"/>
      <c r="E163" s="334"/>
      <c r="F163" s="334"/>
      <c r="G163" s="334"/>
      <c r="H163" s="334"/>
      <c r="I163" s="339" t="s">
        <v>555</v>
      </c>
      <c r="J163" s="336" t="s">
        <v>39</v>
      </c>
      <c r="K163" s="337"/>
      <c r="L163" s="337"/>
      <c r="M163" s="337"/>
      <c r="N163" s="337"/>
      <c r="O163" s="337"/>
      <c r="P163" s="337"/>
      <c r="Q163" s="337"/>
      <c r="R163" s="337"/>
      <c r="S163" s="337"/>
      <c r="T163" s="337"/>
      <c r="U163" s="337"/>
      <c r="V163" s="337"/>
      <c r="W163" s="337"/>
      <c r="X163" s="337"/>
      <c r="Y163" s="337"/>
      <c r="Z163" s="337"/>
      <c r="AA163" s="337"/>
      <c r="AB163" s="337"/>
      <c r="AC163" s="337"/>
      <c r="AD163" s="337"/>
      <c r="AE163" s="337"/>
      <c r="AF163" s="337"/>
      <c r="AG163" s="337"/>
      <c r="AH163" s="337"/>
      <c r="AI163" s="337"/>
      <c r="AJ163" s="337"/>
      <c r="AK163" s="337"/>
      <c r="AL163" s="337"/>
      <c r="AM163" s="337"/>
      <c r="AN163" s="337"/>
      <c r="AO163" s="306" t="n">
        <f aca="false">SUM(AN163/$AN$2)</f>
        <v>0</v>
      </c>
      <c r="AP163" s="337" t="n">
        <v>10000</v>
      </c>
      <c r="AQ163" s="337"/>
      <c r="AR163" s="306" t="n">
        <f aca="false">SUM(AP163/$AN$2)</f>
        <v>1327.22808414626</v>
      </c>
      <c r="AS163" s="306"/>
      <c r="AT163" s="306" t="n">
        <v>10000</v>
      </c>
      <c r="AU163" s="306"/>
      <c r="AV163" s="306"/>
      <c r="AW163" s="306" t="n">
        <v>0</v>
      </c>
      <c r="AX163" s="338"/>
      <c r="AY163" s="338"/>
      <c r="AZ163" s="338"/>
      <c r="BA163" s="338"/>
      <c r="BB163" s="338"/>
      <c r="BC163" s="338"/>
      <c r="BD163" s="338" t="n">
        <f aca="false">SUM(AX163+AY163+AZ163+BA163+BB163+BC163)</f>
        <v>0</v>
      </c>
      <c r="BE163" s="338" t="n">
        <f aca="false">SUM(AW163-BD163)</f>
        <v>0</v>
      </c>
      <c r="BF163" s="338" t="n">
        <f aca="false">SUM(BE163-AW163)</f>
        <v>0</v>
      </c>
      <c r="BG163" s="338"/>
      <c r="BH163" s="338" t="n">
        <v>1330</v>
      </c>
      <c r="BI163" s="338"/>
      <c r="BJ163" s="338" t="n">
        <v>1330</v>
      </c>
      <c r="BK163" s="338" t="n">
        <v>1330</v>
      </c>
      <c r="BL163" s="338"/>
      <c r="BM163" s="338"/>
      <c r="BN163" s="338"/>
      <c r="BO163" s="338"/>
      <c r="BP163" s="338"/>
      <c r="BQ163" s="364"/>
      <c r="BR163" s="364"/>
      <c r="BS163" s="364"/>
      <c r="BT163" s="307" t="e">
        <f aca="false">SUM(BN163/BM163*100)</f>
        <v>#DIV/0!</v>
      </c>
    </row>
    <row r="164" customFormat="false" ht="12.75" hidden="true" customHeight="false" outlineLevel="0" collapsed="false">
      <c r="A164" s="333"/>
      <c r="B164" s="334" t="s">
        <v>554</v>
      </c>
      <c r="C164" s="334"/>
      <c r="D164" s="334"/>
      <c r="E164" s="334"/>
      <c r="F164" s="334"/>
      <c r="G164" s="334"/>
      <c r="H164" s="334"/>
      <c r="I164" s="339" t="s">
        <v>558</v>
      </c>
      <c r="J164" s="336" t="s">
        <v>667</v>
      </c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7"/>
      <c r="AD164" s="337"/>
      <c r="AE164" s="337"/>
      <c r="AF164" s="337"/>
      <c r="AG164" s="337"/>
      <c r="AH164" s="337"/>
      <c r="AI164" s="337"/>
      <c r="AJ164" s="337"/>
      <c r="AK164" s="337"/>
      <c r="AL164" s="337"/>
      <c r="AM164" s="337"/>
      <c r="AN164" s="337"/>
      <c r="AO164" s="306"/>
      <c r="AP164" s="337"/>
      <c r="AQ164" s="337"/>
      <c r="AR164" s="306"/>
      <c r="AS164" s="306"/>
      <c r="AT164" s="306"/>
      <c r="AU164" s="306"/>
      <c r="AV164" s="306"/>
      <c r="AW164" s="306" t="n">
        <v>1327.23</v>
      </c>
      <c r="AX164" s="338"/>
      <c r="AY164" s="338"/>
      <c r="AZ164" s="338"/>
      <c r="BA164" s="338"/>
      <c r="BB164" s="338"/>
      <c r="BC164" s="338"/>
      <c r="BD164" s="338"/>
      <c r="BE164" s="338"/>
      <c r="BF164" s="338"/>
      <c r="BG164" s="338"/>
      <c r="BH164" s="338" t="n">
        <v>0</v>
      </c>
      <c r="BI164" s="338"/>
      <c r="BJ164" s="338"/>
      <c r="BK164" s="338"/>
      <c r="BL164" s="338"/>
      <c r="BM164" s="338"/>
      <c r="BN164" s="338"/>
      <c r="BO164" s="338"/>
      <c r="BP164" s="338"/>
      <c r="BQ164" s="364"/>
      <c r="BR164" s="364"/>
      <c r="BS164" s="364"/>
      <c r="BT164" s="307" t="e">
        <f aca="false">SUM(BN164/BM164*100)</f>
        <v>#DIV/0!</v>
      </c>
    </row>
    <row r="165" customFormat="false" ht="12.75" hidden="false" customHeight="false" outlineLevel="0" collapsed="false">
      <c r="A165" s="308"/>
      <c r="B165" s="303"/>
      <c r="C165" s="303"/>
      <c r="D165" s="303"/>
      <c r="E165" s="303"/>
      <c r="F165" s="303"/>
      <c r="G165" s="303"/>
      <c r="H165" s="303"/>
      <c r="I165" s="304" t="n">
        <v>3</v>
      </c>
      <c r="J165" s="305" t="s">
        <v>234</v>
      </c>
      <c r="K165" s="306" t="n">
        <f aca="false">SUM(K166)</f>
        <v>0</v>
      </c>
      <c r="L165" s="306" t="n">
        <f aca="false">SUM(L166)</f>
        <v>3000</v>
      </c>
      <c r="M165" s="306" t="n">
        <f aca="false">SUM(M166)</f>
        <v>3000</v>
      </c>
      <c r="N165" s="306" t="n">
        <f aca="false">SUM(N166)</f>
        <v>3000</v>
      </c>
      <c r="O165" s="306" t="n">
        <f aca="false">SUM(O166)</f>
        <v>3000</v>
      </c>
      <c r="P165" s="306" t="n">
        <f aca="false">SUM(P166)</f>
        <v>3000</v>
      </c>
      <c r="Q165" s="306" t="n">
        <f aca="false">SUM(Q166)</f>
        <v>3000</v>
      </c>
      <c r="R165" s="306" t="n">
        <f aca="false">SUM(R166)</f>
        <v>0</v>
      </c>
      <c r="S165" s="306" t="n">
        <f aca="false">SUM(S166)</f>
        <v>3000</v>
      </c>
      <c r="T165" s="306" t="n">
        <f aca="false">SUM(T166)</f>
        <v>0</v>
      </c>
      <c r="U165" s="306" t="n">
        <f aca="false">SUM(U166)</f>
        <v>0</v>
      </c>
      <c r="V165" s="306" t="n">
        <f aca="false">SUM(V166)</f>
        <v>100</v>
      </c>
      <c r="W165" s="306" t="n">
        <f aca="false">SUM(W166)</f>
        <v>3000</v>
      </c>
      <c r="X165" s="306" t="n">
        <f aca="false">SUM(X166)</f>
        <v>3000</v>
      </c>
      <c r="Y165" s="306" t="n">
        <f aca="false">SUM(Y166)</f>
        <v>3000</v>
      </c>
      <c r="Z165" s="306" t="n">
        <f aca="false">SUM(Z166)</f>
        <v>3000</v>
      </c>
      <c r="AA165" s="306" t="n">
        <f aca="false">SUM(AA166)</f>
        <v>8000</v>
      </c>
      <c r="AB165" s="306" t="n">
        <f aca="false">SUM(AB166)</f>
        <v>0</v>
      </c>
      <c r="AC165" s="306" t="n">
        <f aca="false">SUM(AC166)</f>
        <v>30000</v>
      </c>
      <c r="AD165" s="306" t="n">
        <f aca="false">SUM(AD166)</f>
        <v>10000</v>
      </c>
      <c r="AE165" s="306" t="n">
        <f aca="false">SUM(AE166)</f>
        <v>0</v>
      </c>
      <c r="AF165" s="306" t="n">
        <f aca="false">SUM(AF166)</f>
        <v>0</v>
      </c>
      <c r="AG165" s="306" t="n">
        <f aca="false">SUM(AG166)</f>
        <v>10000</v>
      </c>
      <c r="AH165" s="306" t="n">
        <f aca="false">SUM(AH166)</f>
        <v>4997.09</v>
      </c>
      <c r="AI165" s="306" t="n">
        <f aca="false">SUM(AI166)</f>
        <v>10000</v>
      </c>
      <c r="AJ165" s="306" t="n">
        <f aca="false">SUM(AJ166)</f>
        <v>0</v>
      </c>
      <c r="AK165" s="306" t="n">
        <f aca="false">SUM(AK166)</f>
        <v>10000</v>
      </c>
      <c r="AL165" s="306" t="n">
        <f aca="false">SUM(AL166)</f>
        <v>0</v>
      </c>
      <c r="AM165" s="306" t="n">
        <f aca="false">SUM(AM166)</f>
        <v>0</v>
      </c>
      <c r="AN165" s="306" t="n">
        <f aca="false">SUM(AN166)</f>
        <v>10000</v>
      </c>
      <c r="AO165" s="306" t="n">
        <f aca="false">SUM(AN165/$AN$2)</f>
        <v>1327.22808414626</v>
      </c>
      <c r="AP165" s="306" t="n">
        <f aca="false">SUM(AP166)</f>
        <v>10000</v>
      </c>
      <c r="AQ165" s="306" t="n">
        <f aca="false">SUM(AQ166)</f>
        <v>0</v>
      </c>
      <c r="AR165" s="306" t="n">
        <f aca="false">SUM(AP165/$AN$2)</f>
        <v>1327.22808414626</v>
      </c>
      <c r="AS165" s="306"/>
      <c r="AT165" s="306" t="n">
        <f aca="false">SUM(AT166)</f>
        <v>0</v>
      </c>
      <c r="AU165" s="306" t="n">
        <f aca="false">SUM(AU166)</f>
        <v>0</v>
      </c>
      <c r="AV165" s="306" t="n">
        <f aca="false">SUM(AV166)</f>
        <v>0</v>
      </c>
      <c r="AW165" s="306" t="n">
        <f aca="false">SUM(AR165+AU165-AV165)</f>
        <v>1327.22808414626</v>
      </c>
      <c r="AX165" s="338"/>
      <c r="AY165" s="338"/>
      <c r="AZ165" s="338"/>
      <c r="BA165" s="338"/>
      <c r="BB165" s="338"/>
      <c r="BC165" s="338"/>
      <c r="BD165" s="338" t="n">
        <f aca="false">SUM(AX165+AY165+AZ165+BA165+BB165+BC165)</f>
        <v>0</v>
      </c>
      <c r="BE165" s="338" t="n">
        <f aca="false">SUM(AW165-BD165)</f>
        <v>1327.22808414626</v>
      </c>
      <c r="BF165" s="338" t="n">
        <f aca="false">SUM(BE165-AW165)</f>
        <v>0</v>
      </c>
      <c r="BG165" s="338" t="n">
        <f aca="false">SUM(BG166)</f>
        <v>0</v>
      </c>
      <c r="BH165" s="338" t="n">
        <v>0</v>
      </c>
      <c r="BI165" s="338" t="n">
        <f aca="false">SUM(BI166)</f>
        <v>0</v>
      </c>
      <c r="BJ165" s="338" t="n">
        <f aca="false">SUM(BJ166)</f>
        <v>0</v>
      </c>
      <c r="BK165" s="338" t="n">
        <f aca="false">SUM(BK166)</f>
        <v>0</v>
      </c>
      <c r="BL165" s="338" t="n">
        <f aca="false">SUM(BL166)</f>
        <v>1330</v>
      </c>
      <c r="BM165" s="338" t="n">
        <f aca="false">SUM(BM166)</f>
        <v>1330</v>
      </c>
      <c r="BN165" s="338" t="n">
        <f aca="false">SUM(BN166)</f>
        <v>663.61</v>
      </c>
      <c r="BO165" s="338"/>
      <c r="BP165" s="338"/>
      <c r="BQ165" s="364"/>
      <c r="BR165" s="364"/>
      <c r="BS165" s="364"/>
      <c r="BT165" s="307" t="n">
        <f aca="false">SUM(BN165/BM165*100)</f>
        <v>49.8954887218045</v>
      </c>
    </row>
    <row r="166" customFormat="false" ht="12.75" hidden="false" customHeight="false" outlineLevel="0" collapsed="false">
      <c r="A166" s="308"/>
      <c r="B166" s="303" t="s">
        <v>555</v>
      </c>
      <c r="C166" s="303"/>
      <c r="D166" s="303"/>
      <c r="E166" s="303"/>
      <c r="F166" s="303"/>
      <c r="G166" s="303"/>
      <c r="H166" s="303"/>
      <c r="I166" s="304" t="n">
        <v>38</v>
      </c>
      <c r="J166" s="305" t="s">
        <v>545</v>
      </c>
      <c r="K166" s="306" t="n">
        <f aca="false">SUM(K167)</f>
        <v>0</v>
      </c>
      <c r="L166" s="306" t="n">
        <f aca="false">SUM(L167)</f>
        <v>3000</v>
      </c>
      <c r="M166" s="306" t="n">
        <f aca="false">SUM(M167)</f>
        <v>3000</v>
      </c>
      <c r="N166" s="306" t="n">
        <f aca="false">SUM(N167)</f>
        <v>3000</v>
      </c>
      <c r="O166" s="306" t="n">
        <f aca="false">SUM(O167)</f>
        <v>3000</v>
      </c>
      <c r="P166" s="306" t="n">
        <f aca="false">SUM(P167)</f>
        <v>3000</v>
      </c>
      <c r="Q166" s="306" t="n">
        <f aca="false">SUM(Q167)</f>
        <v>3000</v>
      </c>
      <c r="R166" s="306" t="n">
        <f aca="false">SUM(R167)</f>
        <v>0</v>
      </c>
      <c r="S166" s="306" t="n">
        <f aca="false">SUM(S167)</f>
        <v>3000</v>
      </c>
      <c r="T166" s="306" t="n">
        <f aca="false">SUM(T167)</f>
        <v>0</v>
      </c>
      <c r="U166" s="306" t="n">
        <f aca="false">SUM(U167)</f>
        <v>0</v>
      </c>
      <c r="V166" s="306" t="n">
        <f aca="false">SUM(V167)</f>
        <v>100</v>
      </c>
      <c r="W166" s="306" t="n">
        <f aca="false">SUM(W167)</f>
        <v>3000</v>
      </c>
      <c r="X166" s="306" t="n">
        <f aca="false">SUM(X167)</f>
        <v>3000</v>
      </c>
      <c r="Y166" s="306" t="n">
        <f aca="false">SUM(Y167)</f>
        <v>3000</v>
      </c>
      <c r="Z166" s="306" t="n">
        <f aca="false">SUM(Z167)</f>
        <v>3000</v>
      </c>
      <c r="AA166" s="306" t="n">
        <f aca="false">SUM(AA167)</f>
        <v>8000</v>
      </c>
      <c r="AB166" s="306" t="n">
        <f aca="false">SUM(AB167)</f>
        <v>0</v>
      </c>
      <c r="AC166" s="306" t="n">
        <f aca="false">SUM(AC167)</f>
        <v>30000</v>
      </c>
      <c r="AD166" s="306" t="n">
        <f aca="false">SUM(AD167)</f>
        <v>10000</v>
      </c>
      <c r="AE166" s="306" t="n">
        <f aca="false">SUM(AE167)</f>
        <v>0</v>
      </c>
      <c r="AF166" s="306" t="n">
        <f aca="false">SUM(AF167)</f>
        <v>0</v>
      </c>
      <c r="AG166" s="306" t="n">
        <f aca="false">SUM(AG167)</f>
        <v>10000</v>
      </c>
      <c r="AH166" s="306" t="n">
        <f aca="false">SUM(AH167)</f>
        <v>4997.09</v>
      </c>
      <c r="AI166" s="306" t="n">
        <f aca="false">SUM(AI167)</f>
        <v>10000</v>
      </c>
      <c r="AJ166" s="306" t="n">
        <f aca="false">SUM(AJ167)</f>
        <v>0</v>
      </c>
      <c r="AK166" s="306" t="n">
        <f aca="false">SUM(AK167)</f>
        <v>10000</v>
      </c>
      <c r="AL166" s="306" t="n">
        <f aca="false">SUM(AL167)</f>
        <v>0</v>
      </c>
      <c r="AM166" s="306" t="n">
        <f aca="false">SUM(AM167)</f>
        <v>0</v>
      </c>
      <c r="AN166" s="306" t="n">
        <f aca="false">SUM(AN167)</f>
        <v>10000</v>
      </c>
      <c r="AO166" s="306" t="n">
        <f aca="false">SUM(AN166/$AN$2)</f>
        <v>1327.22808414626</v>
      </c>
      <c r="AP166" s="306" t="n">
        <f aca="false">SUM(AP167)</f>
        <v>10000</v>
      </c>
      <c r="AQ166" s="306"/>
      <c r="AR166" s="306" t="n">
        <f aca="false">SUM(AP166/$AN$2)</f>
        <v>1327.22808414626</v>
      </c>
      <c r="AS166" s="306"/>
      <c r="AT166" s="306" t="n">
        <f aca="false">SUM(AT167)</f>
        <v>0</v>
      </c>
      <c r="AU166" s="306" t="n">
        <f aca="false">SUM(AU167)</f>
        <v>0</v>
      </c>
      <c r="AV166" s="306" t="n">
        <f aca="false">SUM(AV167)</f>
        <v>0</v>
      </c>
      <c r="AW166" s="306" t="n">
        <f aca="false">SUM(AR166+AU166-AV166)</f>
        <v>1327.22808414626</v>
      </c>
      <c r="AX166" s="338"/>
      <c r="AY166" s="338"/>
      <c r="AZ166" s="338"/>
      <c r="BA166" s="338"/>
      <c r="BB166" s="338"/>
      <c r="BC166" s="338"/>
      <c r="BD166" s="338" t="n">
        <f aca="false">SUM(AX166+AY166+AZ166+BA166+BB166+BC166)</f>
        <v>0</v>
      </c>
      <c r="BE166" s="338" t="n">
        <f aca="false">SUM(AW166-BD166)</f>
        <v>1327.22808414626</v>
      </c>
      <c r="BF166" s="338" t="n">
        <f aca="false">SUM(BE166-AW166)</f>
        <v>0</v>
      </c>
      <c r="BG166" s="338" t="n">
        <f aca="false">SUM(BG167)</f>
        <v>0</v>
      </c>
      <c r="BH166" s="338" t="n">
        <v>0</v>
      </c>
      <c r="BI166" s="338" t="n">
        <f aca="false">SUM(BI167)</f>
        <v>0</v>
      </c>
      <c r="BJ166" s="338" t="n">
        <f aca="false">SUM(BJ167)</f>
        <v>0</v>
      </c>
      <c r="BK166" s="338" t="n">
        <f aca="false">SUM(BK167)</f>
        <v>0</v>
      </c>
      <c r="BL166" s="338" t="n">
        <f aca="false">SUM(BL167)</f>
        <v>1330</v>
      </c>
      <c r="BM166" s="338" t="n">
        <f aca="false">SUM(BM167)</f>
        <v>1330</v>
      </c>
      <c r="BN166" s="338" t="n">
        <f aca="false">SUM(BN167)</f>
        <v>663.61</v>
      </c>
      <c r="BO166" s="338"/>
      <c r="BP166" s="338"/>
      <c r="BQ166" s="364" t="n">
        <v>663.61</v>
      </c>
      <c r="BR166" s="364"/>
      <c r="BS166" s="364"/>
      <c r="BT166" s="307" t="n">
        <f aca="false">SUM(BN166/BM166*100)</f>
        <v>49.8954887218045</v>
      </c>
    </row>
    <row r="167" customFormat="false" ht="12.75" hidden="true" customHeight="false" outlineLevel="0" collapsed="false">
      <c r="A167" s="333"/>
      <c r="B167" s="334"/>
      <c r="C167" s="334"/>
      <c r="D167" s="334"/>
      <c r="E167" s="334"/>
      <c r="F167" s="334"/>
      <c r="G167" s="334"/>
      <c r="H167" s="334"/>
      <c r="I167" s="335" t="n">
        <v>381</v>
      </c>
      <c r="J167" s="336" t="s">
        <v>197</v>
      </c>
      <c r="K167" s="337" t="n">
        <f aca="false">SUM(K168)</f>
        <v>0</v>
      </c>
      <c r="L167" s="337" t="n">
        <f aca="false">SUM(L168)</f>
        <v>3000</v>
      </c>
      <c r="M167" s="337" t="n">
        <f aca="false">SUM(M168)</f>
        <v>3000</v>
      </c>
      <c r="N167" s="337" t="n">
        <f aca="false">SUM(N168)</f>
        <v>3000</v>
      </c>
      <c r="O167" s="337" t="n">
        <f aca="false">SUM(O168)</f>
        <v>3000</v>
      </c>
      <c r="P167" s="337" t="n">
        <f aca="false">SUM(P168)</f>
        <v>3000</v>
      </c>
      <c r="Q167" s="337" t="n">
        <f aca="false">SUM(Q168)</f>
        <v>3000</v>
      </c>
      <c r="R167" s="337" t="n">
        <f aca="false">SUM(R168)</f>
        <v>0</v>
      </c>
      <c r="S167" s="337" t="n">
        <f aca="false">SUM(S168)</f>
        <v>3000</v>
      </c>
      <c r="T167" s="337" t="n">
        <f aca="false">SUM(T168)</f>
        <v>0</v>
      </c>
      <c r="U167" s="337" t="n">
        <f aca="false">SUM(U168)</f>
        <v>0</v>
      </c>
      <c r="V167" s="337" t="n">
        <f aca="false">SUM(V168)</f>
        <v>100</v>
      </c>
      <c r="W167" s="337" t="n">
        <f aca="false">SUM(W168)</f>
        <v>3000</v>
      </c>
      <c r="X167" s="337" t="n">
        <f aca="false">SUM(X168)</f>
        <v>3000</v>
      </c>
      <c r="Y167" s="337" t="n">
        <f aca="false">SUM(Y168)</f>
        <v>3000</v>
      </c>
      <c r="Z167" s="337" t="n">
        <f aca="false">SUM(Z168)</f>
        <v>3000</v>
      </c>
      <c r="AA167" s="337" t="n">
        <f aca="false">SUM(AA168)</f>
        <v>8000</v>
      </c>
      <c r="AB167" s="337" t="n">
        <f aca="false">SUM(AB168)</f>
        <v>0</v>
      </c>
      <c r="AC167" s="337" t="n">
        <f aca="false">SUM(AC168)</f>
        <v>30000</v>
      </c>
      <c r="AD167" s="337" t="n">
        <f aca="false">SUM(AD168)</f>
        <v>10000</v>
      </c>
      <c r="AE167" s="337" t="n">
        <f aca="false">SUM(AE168)</f>
        <v>0</v>
      </c>
      <c r="AF167" s="337" t="n">
        <f aca="false">SUM(AF168)</f>
        <v>0</v>
      </c>
      <c r="AG167" s="337" t="n">
        <f aca="false">SUM(AG168)</f>
        <v>10000</v>
      </c>
      <c r="AH167" s="337" t="n">
        <f aca="false">SUM(AH168)</f>
        <v>4997.09</v>
      </c>
      <c r="AI167" s="337" t="n">
        <f aca="false">SUM(AI168)</f>
        <v>10000</v>
      </c>
      <c r="AJ167" s="337" t="n">
        <f aca="false">SUM(AJ168)</f>
        <v>0</v>
      </c>
      <c r="AK167" s="337" t="n">
        <f aca="false">SUM(AK168)</f>
        <v>10000</v>
      </c>
      <c r="AL167" s="337" t="n">
        <f aca="false">SUM(AL168)</f>
        <v>0</v>
      </c>
      <c r="AM167" s="337" t="n">
        <f aca="false">SUM(AM168)</f>
        <v>0</v>
      </c>
      <c r="AN167" s="337" t="n">
        <f aca="false">SUM(AN168)</f>
        <v>10000</v>
      </c>
      <c r="AO167" s="306" t="n">
        <f aca="false">SUM(AN167/$AN$2)</f>
        <v>1327.22808414626</v>
      </c>
      <c r="AP167" s="337" t="n">
        <f aca="false">SUM(AP168)</f>
        <v>10000</v>
      </c>
      <c r="AQ167" s="337"/>
      <c r="AR167" s="306" t="n">
        <f aca="false">SUM(AP167/$AN$2)</f>
        <v>1327.22808414626</v>
      </c>
      <c r="AS167" s="306"/>
      <c r="AT167" s="306" t="n">
        <f aca="false">SUM(AT168)</f>
        <v>0</v>
      </c>
      <c r="AU167" s="306" t="n">
        <f aca="false">SUM(AU168)</f>
        <v>0</v>
      </c>
      <c r="AV167" s="306" t="n">
        <f aca="false">SUM(AV168)</f>
        <v>0</v>
      </c>
      <c r="AW167" s="306" t="n">
        <f aca="false">SUM(AR167+AU167-AV167)</f>
        <v>1327.22808414626</v>
      </c>
      <c r="AX167" s="338"/>
      <c r="AY167" s="338"/>
      <c r="AZ167" s="338"/>
      <c r="BA167" s="338"/>
      <c r="BB167" s="338"/>
      <c r="BC167" s="338"/>
      <c r="BD167" s="338" t="n">
        <f aca="false">SUM(AX167+AY167+AZ167+BA167+BB167+BC167)</f>
        <v>0</v>
      </c>
      <c r="BE167" s="338" t="n">
        <f aca="false">SUM(AW167-BD167)</f>
        <v>1327.22808414626</v>
      </c>
      <c r="BF167" s="338" t="n">
        <f aca="false">SUM(BE167-AW167)</f>
        <v>0</v>
      </c>
      <c r="BG167" s="338" t="n">
        <f aca="false">SUM(BG168)</f>
        <v>0</v>
      </c>
      <c r="BH167" s="338" t="n">
        <f aca="false">SUM(BH168)</f>
        <v>1330</v>
      </c>
      <c r="BI167" s="338" t="n">
        <f aca="false">SUM(BI168)</f>
        <v>0</v>
      </c>
      <c r="BJ167" s="338" t="n">
        <f aca="false">SUM(BJ168)</f>
        <v>0</v>
      </c>
      <c r="BK167" s="338" t="n">
        <f aca="false">SUM(BK168)</f>
        <v>0</v>
      </c>
      <c r="BL167" s="338" t="n">
        <f aca="false">SUM(BL168)</f>
        <v>1330</v>
      </c>
      <c r="BM167" s="338" t="n">
        <f aca="false">SUM(BM168)</f>
        <v>1330</v>
      </c>
      <c r="BN167" s="338" t="n">
        <f aca="false">SUM(BN168)</f>
        <v>663.61</v>
      </c>
      <c r="BO167" s="338"/>
      <c r="BP167" s="338"/>
      <c r="BQ167" s="364"/>
      <c r="BR167" s="364"/>
      <c r="BS167" s="364"/>
      <c r="BT167" s="307" t="n">
        <f aca="false">SUM(BN167/BM167*100)</f>
        <v>49.8954887218045</v>
      </c>
    </row>
    <row r="168" customFormat="false" ht="12.75" hidden="true" customHeight="false" outlineLevel="0" collapsed="false">
      <c r="A168" s="333"/>
      <c r="B168" s="334"/>
      <c r="C168" s="334"/>
      <c r="D168" s="334"/>
      <c r="E168" s="334"/>
      <c r="F168" s="334"/>
      <c r="G168" s="334"/>
      <c r="H168" s="334"/>
      <c r="I168" s="335" t="n">
        <v>38111</v>
      </c>
      <c r="J168" s="336" t="s">
        <v>665</v>
      </c>
      <c r="K168" s="337" t="n">
        <v>0</v>
      </c>
      <c r="L168" s="337" t="n">
        <v>3000</v>
      </c>
      <c r="M168" s="337" t="n">
        <v>3000</v>
      </c>
      <c r="N168" s="337" t="n">
        <v>3000</v>
      </c>
      <c r="O168" s="337" t="n">
        <v>3000</v>
      </c>
      <c r="P168" s="337" t="n">
        <v>3000</v>
      </c>
      <c r="Q168" s="337" t="n">
        <v>3000</v>
      </c>
      <c r="R168" s="337"/>
      <c r="S168" s="337" t="n">
        <v>3000</v>
      </c>
      <c r="T168" s="337"/>
      <c r="U168" s="337"/>
      <c r="V168" s="306" t="n">
        <f aca="false">S168/P168*100</f>
        <v>100</v>
      </c>
      <c r="W168" s="337" t="n">
        <v>3000</v>
      </c>
      <c r="X168" s="337" t="n">
        <v>3000</v>
      </c>
      <c r="Y168" s="337" t="n">
        <v>3000</v>
      </c>
      <c r="Z168" s="337" t="n">
        <v>3000</v>
      </c>
      <c r="AA168" s="337" t="n">
        <v>8000</v>
      </c>
      <c r="AB168" s="337"/>
      <c r="AC168" s="337" t="n">
        <v>30000</v>
      </c>
      <c r="AD168" s="337" t="n">
        <v>10000</v>
      </c>
      <c r="AE168" s="337"/>
      <c r="AF168" s="337"/>
      <c r="AG168" s="340" t="n">
        <v>10000</v>
      </c>
      <c r="AH168" s="337" t="n">
        <v>4997.09</v>
      </c>
      <c r="AI168" s="337" t="n">
        <v>10000</v>
      </c>
      <c r="AJ168" s="338" t="n">
        <v>0</v>
      </c>
      <c r="AK168" s="337" t="n">
        <v>10000</v>
      </c>
      <c r="AL168" s="337"/>
      <c r="AM168" s="337"/>
      <c r="AN168" s="338" t="n">
        <f aca="false">SUM(AK168+AL168-AM168)</f>
        <v>10000</v>
      </c>
      <c r="AO168" s="306" t="n">
        <f aca="false">SUM(AN168/$AN$2)</f>
        <v>1327.22808414626</v>
      </c>
      <c r="AP168" s="338" t="n">
        <v>10000</v>
      </c>
      <c r="AQ168" s="338"/>
      <c r="AR168" s="306" t="n">
        <f aca="false">SUM(AP168/$AN$2)</f>
        <v>1327.22808414626</v>
      </c>
      <c r="AS168" s="306"/>
      <c r="AT168" s="306"/>
      <c r="AU168" s="306"/>
      <c r="AV168" s="306"/>
      <c r="AW168" s="306" t="n">
        <f aca="false">SUM(AR168+AU168-AV168)</f>
        <v>1327.22808414626</v>
      </c>
      <c r="AX168" s="338"/>
      <c r="AY168" s="338" t="n">
        <v>1327.23</v>
      </c>
      <c r="AZ168" s="338"/>
      <c r="BA168" s="338"/>
      <c r="BB168" s="338"/>
      <c r="BC168" s="338"/>
      <c r="BD168" s="338" t="n">
        <f aca="false">SUM(AX168+AY168+AZ168+BA168+BB168+BC168)</f>
        <v>1327.23</v>
      </c>
      <c r="BE168" s="338" t="n">
        <f aca="false">SUM(AW168-BD168)</f>
        <v>-0.00191585373954695</v>
      </c>
      <c r="BF168" s="338" t="n">
        <f aca="false">SUM(BE168-AW168)</f>
        <v>-1327.23</v>
      </c>
      <c r="BG168" s="338"/>
      <c r="BH168" s="338" t="n">
        <v>1330</v>
      </c>
      <c r="BI168" s="338"/>
      <c r="BJ168" s="338"/>
      <c r="BK168" s="338"/>
      <c r="BL168" s="338" t="n">
        <v>1330</v>
      </c>
      <c r="BM168" s="338" t="n">
        <v>1330</v>
      </c>
      <c r="BN168" s="338" t="n">
        <v>663.61</v>
      </c>
      <c r="BO168" s="338"/>
      <c r="BP168" s="338"/>
      <c r="BQ168" s="364"/>
      <c r="BR168" s="364"/>
      <c r="BS168" s="364"/>
      <c r="BT168" s="307" t="n">
        <f aca="false">SUM(BN168/BM168*100)</f>
        <v>49.8954887218045</v>
      </c>
    </row>
    <row r="169" customFormat="false" ht="12.75" hidden="false" customHeight="false" outlineLevel="0" collapsed="false">
      <c r="A169" s="308" t="s">
        <v>668</v>
      </c>
      <c r="B169" s="303"/>
      <c r="C169" s="303"/>
      <c r="D169" s="303"/>
      <c r="E169" s="303"/>
      <c r="F169" s="303"/>
      <c r="G169" s="303"/>
      <c r="H169" s="303"/>
      <c r="I169" s="304" t="s">
        <v>669</v>
      </c>
      <c r="J169" s="305" t="s">
        <v>670</v>
      </c>
      <c r="K169" s="306" t="n">
        <f aca="false">SUM(K170+K188)</f>
        <v>82578.36</v>
      </c>
      <c r="L169" s="306" t="n">
        <f aca="false">SUM(L170+L188)</f>
        <v>25000</v>
      </c>
      <c r="M169" s="306" t="n">
        <f aca="false">SUM(M170+M188)</f>
        <v>25000</v>
      </c>
      <c r="N169" s="306" t="n">
        <f aca="false">SUM(N170+N188)</f>
        <v>122000</v>
      </c>
      <c r="O169" s="306" t="n">
        <f aca="false">SUM(O170+O188)</f>
        <v>122000</v>
      </c>
      <c r="P169" s="306" t="n">
        <f aca="false">SUM(P170+P188)</f>
        <v>129000</v>
      </c>
      <c r="Q169" s="306" t="n">
        <f aca="false">SUM(Q170+Q188)</f>
        <v>129000</v>
      </c>
      <c r="R169" s="306" t="n">
        <f aca="false">SUM(R170+R188)</f>
        <v>42556.25</v>
      </c>
      <c r="S169" s="306" t="n">
        <f aca="false">SUM(S170+S188+S196)</f>
        <v>110000</v>
      </c>
      <c r="T169" s="306" t="n">
        <f aca="false">SUM(T170+T188+T196)</f>
        <v>51240.19</v>
      </c>
      <c r="U169" s="306" t="n">
        <f aca="false">SUM(U170+U188+U196)</f>
        <v>0</v>
      </c>
      <c r="V169" s="306" t="n">
        <f aca="false">SUM(V170+V188+V196)</f>
        <v>161.390762843799</v>
      </c>
      <c r="W169" s="306" t="n">
        <f aca="false">SUM(W170+W188+W196)</f>
        <v>160000</v>
      </c>
      <c r="X169" s="306" t="n">
        <f aca="false">SUM(X170+X188+X196)</f>
        <v>191000</v>
      </c>
      <c r="Y169" s="306" t="n">
        <f aca="false">SUM(Y170+Y188+Y196)</f>
        <v>199500</v>
      </c>
      <c r="Z169" s="306" t="n">
        <f aca="false">SUM(Z170+Z188+Z196)</f>
        <v>199500</v>
      </c>
      <c r="AA169" s="306" t="n">
        <f aca="false">SUM(AA170+AA188+AA196)</f>
        <v>220000</v>
      </c>
      <c r="AB169" s="306" t="n">
        <f aca="false">SUM(AB170+AB188+AB196)</f>
        <v>110744.73</v>
      </c>
      <c r="AC169" s="306" t="n">
        <f aca="false">SUM(AC170+AC188+AC196)</f>
        <v>220000</v>
      </c>
      <c r="AD169" s="306" t="n">
        <f aca="false">SUM(AD170+AD188+AD196)</f>
        <v>208000</v>
      </c>
      <c r="AE169" s="306" t="n">
        <f aca="false">SUM(AE170+AE188+AE196)</f>
        <v>0</v>
      </c>
      <c r="AF169" s="306" t="n">
        <f aca="false">SUM(AF170+AF188+AF196)</f>
        <v>0</v>
      </c>
      <c r="AG169" s="306" t="n">
        <f aca="false">SUM(AG170+AG188+AG196)</f>
        <v>224000</v>
      </c>
      <c r="AH169" s="306" t="n">
        <f aca="false">SUM(AH170+AH188+AH196)</f>
        <v>135922.87</v>
      </c>
      <c r="AI169" s="306" t="n">
        <f aca="false">SUM(AI170+AI188+AI196)</f>
        <v>223000</v>
      </c>
      <c r="AJ169" s="306" t="n">
        <f aca="false">SUM(AJ170+AJ188+AJ196)</f>
        <v>64888.98</v>
      </c>
      <c r="AK169" s="306" t="n">
        <f aca="false">SUM(AK170+AK188+AK196)</f>
        <v>271000</v>
      </c>
      <c r="AL169" s="306" t="n">
        <f aca="false">SUM(AL170+AL188+AL196)</f>
        <v>33500</v>
      </c>
      <c r="AM169" s="306" t="n">
        <f aca="false">SUM(AM170+AM188+AM196)</f>
        <v>0</v>
      </c>
      <c r="AN169" s="306" t="n">
        <f aca="false">SUM(AN170+AN188+AN196)</f>
        <v>304500</v>
      </c>
      <c r="AO169" s="306" t="n">
        <f aca="false">SUM(AN169/$AN$2)</f>
        <v>40414.0951622536</v>
      </c>
      <c r="AP169" s="306" t="n">
        <f aca="false">SUM(AP170+AP188+AP196)</f>
        <v>300500</v>
      </c>
      <c r="AQ169" s="306" t="n">
        <f aca="false">SUM(AQ170+AQ188+AQ196)</f>
        <v>0</v>
      </c>
      <c r="AR169" s="306" t="n">
        <f aca="false">SUM(AP169/$AN$2)</f>
        <v>39883.2039285951</v>
      </c>
      <c r="AS169" s="306"/>
      <c r="AT169" s="306" t="n">
        <f aca="false">SUM(AT170+AT188+AT196)</f>
        <v>21432.65</v>
      </c>
      <c r="AU169" s="306" t="n">
        <f aca="false">SUM(AU170+AU188+AU196)</f>
        <v>2000</v>
      </c>
      <c r="AV169" s="306" t="n">
        <f aca="false">SUM(AV170+AV188+AV196)</f>
        <v>0</v>
      </c>
      <c r="AW169" s="306" t="n">
        <f aca="false">SUM(AR169+AU169-AV169)</f>
        <v>41883.2039285951</v>
      </c>
      <c r="AX169" s="338"/>
      <c r="AY169" s="338"/>
      <c r="AZ169" s="338"/>
      <c r="BA169" s="338"/>
      <c r="BB169" s="338"/>
      <c r="BC169" s="338"/>
      <c r="BD169" s="338" t="n">
        <f aca="false">SUM(AX169+AY169+AZ169+BA169+BB169+BC169)</f>
        <v>0</v>
      </c>
      <c r="BE169" s="338" t="n">
        <f aca="false">SUM(AW169-BD169)</f>
        <v>41883.2039285951</v>
      </c>
      <c r="BF169" s="338" t="n">
        <f aca="false">SUM(BE169-AW169)</f>
        <v>0</v>
      </c>
      <c r="BG169" s="338" t="n">
        <f aca="false">SUM(BG170+BG188+BG196)</f>
        <v>31631</v>
      </c>
      <c r="BH169" s="338" t="n">
        <v>20871.87</v>
      </c>
      <c r="BI169" s="338" t="n">
        <f aca="false">SUM(BI170+BI188+BI196)</f>
        <v>20871.87</v>
      </c>
      <c r="BJ169" s="338" t="n">
        <f aca="false">SUM(BJ170+BJ188+BJ196)</f>
        <v>0</v>
      </c>
      <c r="BK169" s="338" t="n">
        <f aca="false">SUM(BK170+BK188+BK196)</f>
        <v>0</v>
      </c>
      <c r="BL169" s="338" t="n">
        <f aca="false">SUM(BL170+BL188+BL196)</f>
        <v>52850</v>
      </c>
      <c r="BM169" s="338" t="n">
        <f aca="false">SUM(BM170+BM188+BM196)</f>
        <v>52850</v>
      </c>
      <c r="BN169" s="338" t="n">
        <f aca="false">SUM(BN170+BN188+BN196)</f>
        <v>25124.75</v>
      </c>
      <c r="BO169" s="338"/>
      <c r="BP169" s="338"/>
      <c r="BQ169" s="364"/>
      <c r="BR169" s="364"/>
      <c r="BS169" s="364"/>
      <c r="BT169" s="307" t="n">
        <f aca="false">SUM(BN169/BM169*100)</f>
        <v>47.5397350993378</v>
      </c>
    </row>
    <row r="170" customFormat="false" ht="12.75" hidden="false" customHeight="false" outlineLevel="0" collapsed="false">
      <c r="A170" s="333" t="s">
        <v>671</v>
      </c>
      <c r="B170" s="334"/>
      <c r="C170" s="334"/>
      <c r="D170" s="334"/>
      <c r="E170" s="334"/>
      <c r="F170" s="334"/>
      <c r="G170" s="334"/>
      <c r="H170" s="334"/>
      <c r="I170" s="335" t="s">
        <v>533</v>
      </c>
      <c r="J170" s="336" t="s">
        <v>672</v>
      </c>
      <c r="K170" s="337" t="n">
        <f aca="false">SUM(K171)</f>
        <v>8000</v>
      </c>
      <c r="L170" s="337" t="n">
        <f aca="false">SUM(L171)</f>
        <v>10000</v>
      </c>
      <c r="M170" s="337" t="n">
        <f aca="false">SUM(M171)</f>
        <v>10000</v>
      </c>
      <c r="N170" s="337" t="n">
        <f aca="false">SUM(N171)</f>
        <v>82000</v>
      </c>
      <c r="O170" s="337" t="n">
        <f aca="false">SUM(O171)</f>
        <v>82000</v>
      </c>
      <c r="P170" s="337" t="n">
        <f aca="false">SUM(P171)</f>
        <v>82000</v>
      </c>
      <c r="Q170" s="337" t="n">
        <f aca="false">SUM(Q171)</f>
        <v>82000</v>
      </c>
      <c r="R170" s="337" t="n">
        <f aca="false">SUM(R171)</f>
        <v>37145.75</v>
      </c>
      <c r="S170" s="337" t="n">
        <f aca="false">SUM(S171)</f>
        <v>80000</v>
      </c>
      <c r="T170" s="337" t="n">
        <f aca="false">SUM(T171)</f>
        <v>29334.9</v>
      </c>
      <c r="U170" s="337" t="n">
        <f aca="false">SUM(U171)</f>
        <v>0</v>
      </c>
      <c r="V170" s="337" t="n">
        <f aca="false">SUM(V171)</f>
        <v>97.5609756097561</v>
      </c>
      <c r="W170" s="337" t="n">
        <f aca="false">SUM(W171)</f>
        <v>100000</v>
      </c>
      <c r="X170" s="337" t="n">
        <f aca="false">SUM(X171)</f>
        <v>100000</v>
      </c>
      <c r="Y170" s="337" t="n">
        <f aca="false">SUM(Y171)</f>
        <v>100000</v>
      </c>
      <c r="Z170" s="337" t="n">
        <f aca="false">SUM(Z171)</f>
        <v>100000</v>
      </c>
      <c r="AA170" s="337" t="n">
        <f aca="false">SUM(AA171)</f>
        <v>116000</v>
      </c>
      <c r="AB170" s="337" t="n">
        <f aca="false">SUM(AB171)</f>
        <v>63895.98</v>
      </c>
      <c r="AC170" s="337" t="n">
        <f aca="false">SUM(AC171)</f>
        <v>116000</v>
      </c>
      <c r="AD170" s="337" t="n">
        <f aca="false">SUM(AD171)</f>
        <v>116000</v>
      </c>
      <c r="AE170" s="337" t="n">
        <f aca="false">SUM(AE171)</f>
        <v>0</v>
      </c>
      <c r="AF170" s="337" t="n">
        <f aca="false">SUM(AF171)</f>
        <v>0</v>
      </c>
      <c r="AG170" s="337" t="n">
        <f aca="false">SUM(AG171)</f>
        <v>116000</v>
      </c>
      <c r="AH170" s="337" t="n">
        <f aca="false">SUM(AH171)</f>
        <v>80602.94</v>
      </c>
      <c r="AI170" s="337" t="n">
        <f aca="false">SUM(AI171)</f>
        <v>116000</v>
      </c>
      <c r="AJ170" s="337" t="n">
        <f aca="false">SUM(AJ171)</f>
        <v>51267.74</v>
      </c>
      <c r="AK170" s="337" t="n">
        <f aca="false">SUM(AK171)</f>
        <v>136000</v>
      </c>
      <c r="AL170" s="337" t="n">
        <f aca="false">SUM(AL171)</f>
        <v>5000</v>
      </c>
      <c r="AM170" s="337" t="n">
        <f aca="false">SUM(AM171)</f>
        <v>0</v>
      </c>
      <c r="AN170" s="337" t="n">
        <f aca="false">SUM(AN171)</f>
        <v>141000</v>
      </c>
      <c r="AO170" s="306" t="n">
        <f aca="false">SUM(AN170/$AN$2)</f>
        <v>18713.9159864623</v>
      </c>
      <c r="AP170" s="337" t="n">
        <f aca="false">SUM(AP171)</f>
        <v>142000</v>
      </c>
      <c r="AQ170" s="337" t="n">
        <f aca="false">SUM(AQ171)</f>
        <v>0</v>
      </c>
      <c r="AR170" s="306" t="n">
        <f aca="false">SUM(AP170/$AN$2)</f>
        <v>18846.6387948769</v>
      </c>
      <c r="AS170" s="306"/>
      <c r="AT170" s="306" t="n">
        <f aca="false">SUM(AT171)</f>
        <v>10906.46</v>
      </c>
      <c r="AU170" s="306" t="n">
        <f aca="false">SUM(AU171)</f>
        <v>0</v>
      </c>
      <c r="AV170" s="306" t="n">
        <f aca="false">SUM(AV171)</f>
        <v>0</v>
      </c>
      <c r="AW170" s="306" t="n">
        <f aca="false">SUM(AR170+AU170-AV170)</f>
        <v>18846.6387948769</v>
      </c>
      <c r="AX170" s="338"/>
      <c r="AY170" s="338"/>
      <c r="AZ170" s="338"/>
      <c r="BA170" s="338"/>
      <c r="BB170" s="338"/>
      <c r="BC170" s="338"/>
      <c r="BD170" s="338" t="n">
        <f aca="false">SUM(AX170+AY170+AZ170+BA170+BB170+BC170)</f>
        <v>0</v>
      </c>
      <c r="BE170" s="338" t="n">
        <f aca="false">SUM(AW170-BD170)</f>
        <v>18846.6387948769</v>
      </c>
      <c r="BF170" s="338" t="n">
        <f aca="false">SUM(BE170-AW170)</f>
        <v>0</v>
      </c>
      <c r="BG170" s="338" t="n">
        <f aca="false">SUM(BG174)</f>
        <v>14841</v>
      </c>
      <c r="BH170" s="338" t="n">
        <v>12476.69</v>
      </c>
      <c r="BI170" s="338" t="n">
        <f aca="false">SUM(BI174)</f>
        <v>12476.69</v>
      </c>
      <c r="BJ170" s="338" t="n">
        <f aca="false">SUM(BJ174)</f>
        <v>0</v>
      </c>
      <c r="BK170" s="338" t="n">
        <f aca="false">SUM(BK174)</f>
        <v>0</v>
      </c>
      <c r="BL170" s="338" t="n">
        <f aca="false">SUM(BL174)</f>
        <v>37550</v>
      </c>
      <c r="BM170" s="338" t="n">
        <f aca="false">SUM(BM174)</f>
        <v>37550</v>
      </c>
      <c r="BN170" s="338" t="n">
        <f aca="false">SUM(BN174)</f>
        <v>15771.62</v>
      </c>
      <c r="BO170" s="338"/>
      <c r="BP170" s="338"/>
      <c r="BQ170" s="364"/>
      <c r="BR170" s="364"/>
      <c r="BS170" s="364"/>
      <c r="BT170" s="307" t="n">
        <f aca="false">SUM(BN170/BM170*100)</f>
        <v>42.0016511318242</v>
      </c>
    </row>
    <row r="171" customFormat="false" ht="12.75" hidden="false" customHeight="false" outlineLevel="0" collapsed="false">
      <c r="A171" s="333"/>
      <c r="B171" s="334"/>
      <c r="C171" s="334"/>
      <c r="D171" s="334"/>
      <c r="E171" s="334"/>
      <c r="F171" s="334"/>
      <c r="G171" s="334"/>
      <c r="H171" s="334"/>
      <c r="I171" s="335" t="s">
        <v>673</v>
      </c>
      <c r="J171" s="336"/>
      <c r="K171" s="337" t="n">
        <f aca="false">SUM(K174)</f>
        <v>8000</v>
      </c>
      <c r="L171" s="337" t="n">
        <f aca="false">SUM(L174)</f>
        <v>10000</v>
      </c>
      <c r="M171" s="337" t="n">
        <f aca="false">SUM(M174)</f>
        <v>10000</v>
      </c>
      <c r="N171" s="337" t="n">
        <f aca="false">SUM(N174)</f>
        <v>82000</v>
      </c>
      <c r="O171" s="337" t="n">
        <f aca="false">SUM(O174)</f>
        <v>82000</v>
      </c>
      <c r="P171" s="337" t="n">
        <f aca="false">SUM(P174)</f>
        <v>82000</v>
      </c>
      <c r="Q171" s="337" t="n">
        <f aca="false">SUM(Q174)</f>
        <v>82000</v>
      </c>
      <c r="R171" s="337" t="n">
        <f aca="false">SUM(R174)</f>
        <v>37145.75</v>
      </c>
      <c r="S171" s="337" t="n">
        <f aca="false">SUM(S174)</f>
        <v>80000</v>
      </c>
      <c r="T171" s="337" t="n">
        <f aca="false">SUM(T174)</f>
        <v>29334.9</v>
      </c>
      <c r="U171" s="337" t="n">
        <f aca="false">SUM(U174)</f>
        <v>0</v>
      </c>
      <c r="V171" s="337" t="n">
        <f aca="false">SUM(V174)</f>
        <v>97.5609756097561</v>
      </c>
      <c r="W171" s="337" t="n">
        <f aca="false">SUM(W174)</f>
        <v>100000</v>
      </c>
      <c r="X171" s="337" t="n">
        <f aca="false">SUM(X174)</f>
        <v>100000</v>
      </c>
      <c r="Y171" s="337" t="n">
        <f aca="false">SUM(Y174)</f>
        <v>100000</v>
      </c>
      <c r="Z171" s="337" t="n">
        <f aca="false">SUM(Z174)</f>
        <v>100000</v>
      </c>
      <c r="AA171" s="337" t="n">
        <f aca="false">SUM(AA174)</f>
        <v>116000</v>
      </c>
      <c r="AB171" s="337" t="n">
        <f aca="false">SUM(AB174)</f>
        <v>63895.98</v>
      </c>
      <c r="AC171" s="337" t="n">
        <f aca="false">SUM(AC174)</f>
        <v>116000</v>
      </c>
      <c r="AD171" s="337" t="n">
        <f aca="false">SUM(AD174)</f>
        <v>116000</v>
      </c>
      <c r="AE171" s="337" t="n">
        <f aca="false">SUM(AE174)</f>
        <v>0</v>
      </c>
      <c r="AF171" s="337" t="n">
        <f aca="false">SUM(AF174)</f>
        <v>0</v>
      </c>
      <c r="AG171" s="337" t="n">
        <f aca="false">SUM(AG174)</f>
        <v>116000</v>
      </c>
      <c r="AH171" s="337" t="n">
        <f aca="false">SUM(AH174)</f>
        <v>80602.94</v>
      </c>
      <c r="AI171" s="337" t="n">
        <f aca="false">SUM(AI174)</f>
        <v>116000</v>
      </c>
      <c r="AJ171" s="337" t="n">
        <f aca="false">SUM(AJ174)</f>
        <v>51267.74</v>
      </c>
      <c r="AK171" s="337" t="n">
        <f aca="false">SUM(AK174)</f>
        <v>136000</v>
      </c>
      <c r="AL171" s="337" t="n">
        <f aca="false">SUM(AL174)</f>
        <v>5000</v>
      </c>
      <c r="AM171" s="337" t="n">
        <f aca="false">SUM(AM174)</f>
        <v>0</v>
      </c>
      <c r="AN171" s="337" t="n">
        <f aca="false">SUM(AN174)</f>
        <v>141000</v>
      </c>
      <c r="AO171" s="306" t="n">
        <f aca="false">SUM(AN171/$AN$2)</f>
        <v>18713.9159864623</v>
      </c>
      <c r="AP171" s="337" t="n">
        <f aca="false">SUM(AP174)</f>
        <v>142000</v>
      </c>
      <c r="AQ171" s="337" t="n">
        <f aca="false">SUM(AQ174)</f>
        <v>0</v>
      </c>
      <c r="AR171" s="306" t="n">
        <f aca="false">SUM(AP171/$AN$2)</f>
        <v>18846.6387948769</v>
      </c>
      <c r="AS171" s="306"/>
      <c r="AT171" s="306" t="n">
        <f aca="false">SUM(AT174)</f>
        <v>10906.46</v>
      </c>
      <c r="AU171" s="306" t="n">
        <f aca="false">SUM(AU174)</f>
        <v>0</v>
      </c>
      <c r="AV171" s="306" t="n">
        <f aca="false">SUM(AV174)</f>
        <v>0</v>
      </c>
      <c r="AW171" s="306" t="n">
        <f aca="false">SUM(AR171+AU171-AV171)</f>
        <v>18846.6387948769</v>
      </c>
      <c r="AX171" s="338"/>
      <c r="AY171" s="338"/>
      <c r="AZ171" s="338"/>
      <c r="BA171" s="338"/>
      <c r="BB171" s="338"/>
      <c r="BC171" s="338"/>
      <c r="BD171" s="338" t="n">
        <f aca="false">SUM(AX171+AY171+AZ171+BA171+BB171+BC171)</f>
        <v>0</v>
      </c>
      <c r="BE171" s="338" t="n">
        <f aca="false">SUM(AW171-BD171)</f>
        <v>18846.6387948769</v>
      </c>
      <c r="BF171" s="338" t="n">
        <f aca="false">SUM(BE171-AW171)</f>
        <v>0</v>
      </c>
      <c r="BG171" s="338"/>
      <c r="BH171" s="338" t="n">
        <f aca="false">SUM(BH170)</f>
        <v>12476.69</v>
      </c>
      <c r="BI171" s="338" t="n">
        <f aca="false">SUM(BI170)</f>
        <v>12476.69</v>
      </c>
      <c r="BJ171" s="338" t="n">
        <f aca="false">SUM(BJ170)</f>
        <v>0</v>
      </c>
      <c r="BK171" s="338" t="n">
        <f aca="false">SUM(BK170)</f>
        <v>0</v>
      </c>
      <c r="BL171" s="338" t="n">
        <f aca="false">SUM(BL170)</f>
        <v>37550</v>
      </c>
      <c r="BM171" s="338" t="n">
        <f aca="false">SUM(BM170)</f>
        <v>37550</v>
      </c>
      <c r="BN171" s="338" t="n">
        <f aca="false">SUM(BN170)</f>
        <v>15771.62</v>
      </c>
      <c r="BO171" s="338"/>
      <c r="BP171" s="338"/>
      <c r="BQ171" s="364"/>
      <c r="BR171" s="364"/>
      <c r="BS171" s="364"/>
      <c r="BT171" s="307" t="n">
        <f aca="false">SUM(BN171/BM171*100)</f>
        <v>42.0016511318242</v>
      </c>
    </row>
    <row r="172" customFormat="false" ht="12.75" hidden="true" customHeight="false" outlineLevel="0" collapsed="false">
      <c r="A172" s="333"/>
      <c r="B172" s="334" t="s">
        <v>537</v>
      </c>
      <c r="C172" s="334"/>
      <c r="D172" s="334"/>
      <c r="E172" s="334"/>
      <c r="F172" s="334"/>
      <c r="G172" s="334"/>
      <c r="H172" s="334"/>
      <c r="I172" s="335" t="s">
        <v>538</v>
      </c>
      <c r="J172" s="336" t="s">
        <v>75</v>
      </c>
      <c r="K172" s="337"/>
      <c r="L172" s="337"/>
      <c r="M172" s="337"/>
      <c r="N172" s="337"/>
      <c r="O172" s="337"/>
      <c r="P172" s="337"/>
      <c r="Q172" s="337"/>
      <c r="R172" s="337"/>
      <c r="S172" s="337"/>
      <c r="T172" s="337"/>
      <c r="U172" s="337"/>
      <c r="V172" s="337"/>
      <c r="W172" s="337"/>
      <c r="X172" s="337"/>
      <c r="Y172" s="337"/>
      <c r="Z172" s="337"/>
      <c r="AA172" s="337"/>
      <c r="AB172" s="337"/>
      <c r="AC172" s="337"/>
      <c r="AD172" s="337"/>
      <c r="AE172" s="337"/>
      <c r="AF172" s="337"/>
      <c r="AG172" s="337"/>
      <c r="AH172" s="337"/>
      <c r="AI172" s="337"/>
      <c r="AJ172" s="337"/>
      <c r="AK172" s="337"/>
      <c r="AL172" s="337"/>
      <c r="AM172" s="337"/>
      <c r="AN172" s="337"/>
      <c r="AO172" s="306"/>
      <c r="AP172" s="337"/>
      <c r="AQ172" s="337"/>
      <c r="AR172" s="306"/>
      <c r="AS172" s="306"/>
      <c r="AT172" s="306"/>
      <c r="AU172" s="306"/>
      <c r="AV172" s="306"/>
      <c r="AW172" s="306"/>
      <c r="AX172" s="338"/>
      <c r="AY172" s="338"/>
      <c r="AZ172" s="338"/>
      <c r="BA172" s="338"/>
      <c r="BB172" s="338"/>
      <c r="BC172" s="338"/>
      <c r="BD172" s="338"/>
      <c r="BE172" s="338"/>
      <c r="BF172" s="338"/>
      <c r="BG172" s="338"/>
      <c r="BH172" s="338" t="n">
        <v>9270</v>
      </c>
      <c r="BI172" s="338" t="n">
        <v>1591.46</v>
      </c>
      <c r="BJ172" s="338" t="n">
        <v>11500</v>
      </c>
      <c r="BK172" s="338" t="n">
        <v>11500</v>
      </c>
      <c r="BL172" s="338"/>
      <c r="BM172" s="338"/>
      <c r="BN172" s="338"/>
      <c r="BO172" s="338"/>
      <c r="BP172" s="338"/>
      <c r="BQ172" s="364"/>
      <c r="BR172" s="364"/>
      <c r="BS172" s="364"/>
      <c r="BT172" s="307" t="e">
        <f aca="false">SUM(BN172/BM172*100)</f>
        <v>#DIV/0!</v>
      </c>
    </row>
    <row r="173" customFormat="false" ht="12.75" hidden="true" customHeight="false" outlineLevel="0" collapsed="false">
      <c r="A173" s="333"/>
      <c r="B173" s="334" t="s">
        <v>554</v>
      </c>
      <c r="C173" s="334"/>
      <c r="D173" s="334"/>
      <c r="E173" s="334"/>
      <c r="F173" s="334"/>
      <c r="G173" s="334"/>
      <c r="H173" s="334"/>
      <c r="I173" s="339" t="s">
        <v>555</v>
      </c>
      <c r="J173" s="336" t="s">
        <v>39</v>
      </c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37"/>
      <c r="AE173" s="337"/>
      <c r="AF173" s="337"/>
      <c r="AG173" s="337"/>
      <c r="AH173" s="337"/>
      <c r="AI173" s="337"/>
      <c r="AJ173" s="337"/>
      <c r="AK173" s="337"/>
      <c r="AL173" s="337"/>
      <c r="AM173" s="337"/>
      <c r="AN173" s="337"/>
      <c r="AO173" s="306" t="n">
        <f aca="false">SUM(AN173/$AN$2)</f>
        <v>0</v>
      </c>
      <c r="AP173" s="337" t="n">
        <v>142000</v>
      </c>
      <c r="AQ173" s="337"/>
      <c r="AR173" s="306" t="n">
        <f aca="false">SUM(AP173/$AN$2)</f>
        <v>18846.6387948769</v>
      </c>
      <c r="AS173" s="306"/>
      <c r="AT173" s="306" t="n">
        <v>142000</v>
      </c>
      <c r="AU173" s="306"/>
      <c r="AV173" s="306"/>
      <c r="AW173" s="306" t="n">
        <f aca="false">SUM(AR173+AU173-AV173)</f>
        <v>18846.6387948769</v>
      </c>
      <c r="AX173" s="338"/>
      <c r="AY173" s="338"/>
      <c r="AZ173" s="338"/>
      <c r="BA173" s="338"/>
      <c r="BB173" s="338"/>
      <c r="BC173" s="338"/>
      <c r="BD173" s="338" t="n">
        <f aca="false">SUM(AX173+AY173+AZ173+BA173+BB173+BC173)</f>
        <v>0</v>
      </c>
      <c r="BE173" s="338" t="n">
        <f aca="false">SUM(AW173-BD173)</f>
        <v>18846.6387948769</v>
      </c>
      <c r="BF173" s="338" t="n">
        <f aca="false">SUM(BE173-AW173)</f>
        <v>0</v>
      </c>
      <c r="BG173" s="338"/>
      <c r="BH173" s="338" t="n">
        <v>28280</v>
      </c>
      <c r="BI173" s="338" t="n">
        <v>11035.23</v>
      </c>
      <c r="BJ173" s="338" t="n">
        <v>26000</v>
      </c>
      <c r="BK173" s="338" t="n">
        <v>26000</v>
      </c>
      <c r="BL173" s="338"/>
      <c r="BM173" s="338"/>
      <c r="BN173" s="338"/>
      <c r="BO173" s="338"/>
      <c r="BP173" s="338"/>
      <c r="BQ173" s="364"/>
      <c r="BR173" s="364"/>
      <c r="BS173" s="364"/>
      <c r="BT173" s="307" t="e">
        <f aca="false">SUM(BN173/BM173*100)</f>
        <v>#DIV/0!</v>
      </c>
    </row>
    <row r="174" customFormat="false" ht="12.75" hidden="false" customHeight="false" outlineLevel="0" collapsed="false">
      <c r="A174" s="308"/>
      <c r="B174" s="303"/>
      <c r="C174" s="303"/>
      <c r="D174" s="303"/>
      <c r="E174" s="303"/>
      <c r="F174" s="303"/>
      <c r="G174" s="303"/>
      <c r="H174" s="303"/>
      <c r="I174" s="304" t="n">
        <v>3</v>
      </c>
      <c r="J174" s="305" t="s">
        <v>234</v>
      </c>
      <c r="K174" s="306" t="n">
        <f aca="false">SUM(K180)</f>
        <v>8000</v>
      </c>
      <c r="L174" s="306" t="n">
        <f aca="false">SUM(L180)</f>
        <v>10000</v>
      </c>
      <c r="M174" s="306" t="n">
        <f aca="false">SUM(M180)</f>
        <v>10000</v>
      </c>
      <c r="N174" s="306" t="n">
        <f aca="false">SUM(N180)</f>
        <v>82000</v>
      </c>
      <c r="O174" s="306" t="n">
        <f aca="false">SUM(O180)</f>
        <v>82000</v>
      </c>
      <c r="P174" s="306" t="n">
        <f aca="false">SUM(P180)</f>
        <v>82000</v>
      </c>
      <c r="Q174" s="306" t="n">
        <f aca="false">SUM(Q180)</f>
        <v>82000</v>
      </c>
      <c r="R174" s="306" t="n">
        <f aca="false">SUM(R180)</f>
        <v>37145.75</v>
      </c>
      <c r="S174" s="306" t="n">
        <f aca="false">SUM(S180)</f>
        <v>80000</v>
      </c>
      <c r="T174" s="306" t="n">
        <f aca="false">SUM(T180)</f>
        <v>29334.9</v>
      </c>
      <c r="U174" s="306" t="n">
        <f aca="false">SUM(U180)</f>
        <v>0</v>
      </c>
      <c r="V174" s="306" t="n">
        <f aca="false">SUM(V180)</f>
        <v>97.5609756097561</v>
      </c>
      <c r="W174" s="306" t="n">
        <f aca="false">SUM(W180)</f>
        <v>100000</v>
      </c>
      <c r="X174" s="306" t="n">
        <f aca="false">SUM(X180)</f>
        <v>100000</v>
      </c>
      <c r="Y174" s="306" t="n">
        <f aca="false">SUM(Y180)</f>
        <v>100000</v>
      </c>
      <c r="Z174" s="306" t="n">
        <f aca="false">SUM(Z180)</f>
        <v>100000</v>
      </c>
      <c r="AA174" s="306" t="n">
        <f aca="false">SUM(AA180)</f>
        <v>116000</v>
      </c>
      <c r="AB174" s="306" t="n">
        <f aca="false">SUM(AB180)</f>
        <v>63895.98</v>
      </c>
      <c r="AC174" s="306" t="n">
        <f aca="false">SUM(AC180)</f>
        <v>116000</v>
      </c>
      <c r="AD174" s="306" t="n">
        <f aca="false">SUM(AD180)</f>
        <v>116000</v>
      </c>
      <c r="AE174" s="306" t="n">
        <f aca="false">SUM(AE180)</f>
        <v>0</v>
      </c>
      <c r="AF174" s="306" t="n">
        <f aca="false">SUM(AF180)</f>
        <v>0</v>
      </c>
      <c r="AG174" s="306" t="n">
        <f aca="false">SUM(AG180)</f>
        <v>116000</v>
      </c>
      <c r="AH174" s="306" t="n">
        <f aca="false">SUM(AH180)</f>
        <v>80602.94</v>
      </c>
      <c r="AI174" s="306" t="n">
        <f aca="false">SUM(AI180)</f>
        <v>116000</v>
      </c>
      <c r="AJ174" s="306" t="n">
        <f aca="false">SUM(AJ180)</f>
        <v>51267.74</v>
      </c>
      <c r="AK174" s="306" t="n">
        <f aca="false">SUM(AK180)</f>
        <v>136000</v>
      </c>
      <c r="AL174" s="306" t="n">
        <f aca="false">SUM(AL180)</f>
        <v>5000</v>
      </c>
      <c r="AM174" s="306" t="n">
        <f aca="false">SUM(AM180)</f>
        <v>0</v>
      </c>
      <c r="AN174" s="306" t="n">
        <f aca="false">SUM(AN180)</f>
        <v>141000</v>
      </c>
      <c r="AO174" s="306" t="n">
        <f aca="false">SUM(AN174/$AN$2)</f>
        <v>18713.9159864623</v>
      </c>
      <c r="AP174" s="306" t="n">
        <f aca="false">SUM(AP180)</f>
        <v>142000</v>
      </c>
      <c r="AQ174" s="306" t="n">
        <f aca="false">SUM(AQ180)</f>
        <v>0</v>
      </c>
      <c r="AR174" s="306" t="n">
        <f aca="false">SUM(AP174/$AN$2)</f>
        <v>18846.6387948769</v>
      </c>
      <c r="AS174" s="306"/>
      <c r="AT174" s="306" t="n">
        <f aca="false">SUM(AT180)</f>
        <v>10906.46</v>
      </c>
      <c r="AU174" s="306" t="n">
        <f aca="false">SUM(AU180)</f>
        <v>0</v>
      </c>
      <c r="AV174" s="306" t="n">
        <f aca="false">SUM(AV180)</f>
        <v>0</v>
      </c>
      <c r="AW174" s="306" t="n">
        <f aca="false">SUM(AR174+AU174-AV174)</f>
        <v>18846.6387948769</v>
      </c>
      <c r="AX174" s="338"/>
      <c r="AY174" s="338"/>
      <c r="AZ174" s="338"/>
      <c r="BA174" s="338"/>
      <c r="BB174" s="338"/>
      <c r="BC174" s="338"/>
      <c r="BD174" s="338" t="n">
        <f aca="false">SUM(AX174+AY174+AZ174+BA174+BB174+BC174)</f>
        <v>0</v>
      </c>
      <c r="BE174" s="338" t="n">
        <f aca="false">SUM(AW174-BD174)</f>
        <v>18846.6387948769</v>
      </c>
      <c r="BF174" s="338" t="n">
        <f aca="false">SUM(BE174-AW174)</f>
        <v>0</v>
      </c>
      <c r="BG174" s="338" t="n">
        <f aca="false">SUM(BG175+BG180)</f>
        <v>14841</v>
      </c>
      <c r="BH174" s="338" t="n">
        <v>12476.69</v>
      </c>
      <c r="BI174" s="338" t="n">
        <f aca="false">SUM(BI175+BI180)</f>
        <v>12476.69</v>
      </c>
      <c r="BJ174" s="338" t="n">
        <f aca="false">SUM(BJ175+BJ180)</f>
        <v>0</v>
      </c>
      <c r="BK174" s="338" t="n">
        <f aca="false">SUM(BK175+BK180)</f>
        <v>0</v>
      </c>
      <c r="BL174" s="338" t="n">
        <f aca="false">SUM(BL175+BL180)</f>
        <v>37550</v>
      </c>
      <c r="BM174" s="338" t="n">
        <f aca="false">SUM(BM175+BM180)</f>
        <v>37550</v>
      </c>
      <c r="BN174" s="338" t="n">
        <f aca="false">SUM(BN175+BN180)</f>
        <v>15771.62</v>
      </c>
      <c r="BO174" s="338"/>
      <c r="BP174" s="338"/>
      <c r="BQ174" s="364"/>
      <c r="BR174" s="364"/>
      <c r="BS174" s="364"/>
      <c r="BT174" s="307" t="n">
        <f aca="false">SUM(BN174/BM174*100)</f>
        <v>42.0016511318242</v>
      </c>
    </row>
    <row r="175" s="316" customFormat="true" ht="12.75" hidden="false" customHeight="false" outlineLevel="0" collapsed="false">
      <c r="A175" s="343"/>
      <c r="B175" s="334"/>
      <c r="C175" s="334"/>
      <c r="D175" s="334"/>
      <c r="E175" s="334"/>
      <c r="F175" s="334"/>
      <c r="G175" s="334"/>
      <c r="H175" s="334"/>
      <c r="I175" s="335" t="n">
        <v>37</v>
      </c>
      <c r="J175" s="336" t="s">
        <v>674</v>
      </c>
      <c r="K175" s="337"/>
      <c r="L175" s="337"/>
      <c r="M175" s="337"/>
      <c r="N175" s="337"/>
      <c r="O175" s="337"/>
      <c r="P175" s="33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37"/>
      <c r="AJ175" s="337"/>
      <c r="AK175" s="337"/>
      <c r="AL175" s="337"/>
      <c r="AM175" s="337"/>
      <c r="AN175" s="337"/>
      <c r="AO175" s="337"/>
      <c r="AP175" s="337"/>
      <c r="AQ175" s="337"/>
      <c r="AR175" s="337"/>
      <c r="AS175" s="337"/>
      <c r="AT175" s="337"/>
      <c r="AU175" s="337"/>
      <c r="AV175" s="337"/>
      <c r="AW175" s="337"/>
      <c r="AX175" s="314"/>
      <c r="AY175" s="314"/>
      <c r="AZ175" s="314"/>
      <c r="BA175" s="314"/>
      <c r="BB175" s="314"/>
      <c r="BC175" s="314"/>
      <c r="BD175" s="314"/>
      <c r="BE175" s="314"/>
      <c r="BF175" s="314"/>
      <c r="BG175" s="314" t="n">
        <f aca="false">SUM(BG176)</f>
        <v>0</v>
      </c>
      <c r="BH175" s="314" t="n">
        <v>1350</v>
      </c>
      <c r="BI175" s="314" t="n">
        <f aca="false">SUM(BI176)</f>
        <v>1350</v>
      </c>
      <c r="BJ175" s="314" t="n">
        <f aca="false">SUM(BJ176)</f>
        <v>0</v>
      </c>
      <c r="BK175" s="314" t="n">
        <f aca="false">SUM(BK176)</f>
        <v>0</v>
      </c>
      <c r="BL175" s="314" t="n">
        <f aca="false">SUM(BL176)</f>
        <v>11500</v>
      </c>
      <c r="BM175" s="314" t="n">
        <f aca="false">SUM(BM176)</f>
        <v>11500</v>
      </c>
      <c r="BN175" s="314" t="n">
        <f aca="false">SUM(BN176)</f>
        <v>0</v>
      </c>
      <c r="BO175" s="314"/>
      <c r="BP175" s="314"/>
      <c r="BQ175" s="367"/>
      <c r="BR175" s="367"/>
      <c r="BS175" s="367"/>
      <c r="BT175" s="307" t="n">
        <f aca="false">SUM(BN175/BM175*100)</f>
        <v>0</v>
      </c>
    </row>
    <row r="176" s="316" customFormat="true" ht="12.75" hidden="true" customHeight="false" outlineLevel="0" collapsed="false">
      <c r="A176" s="343"/>
      <c r="B176" s="334"/>
      <c r="C176" s="334"/>
      <c r="D176" s="334"/>
      <c r="E176" s="334"/>
      <c r="F176" s="334"/>
      <c r="G176" s="334"/>
      <c r="H176" s="334"/>
      <c r="I176" s="335" t="n">
        <v>372</v>
      </c>
      <c r="J176" s="336"/>
      <c r="K176" s="337"/>
      <c r="L176" s="337"/>
      <c r="M176" s="337"/>
      <c r="N176" s="337"/>
      <c r="O176" s="337"/>
      <c r="P176" s="337"/>
      <c r="Q176" s="337"/>
      <c r="R176" s="337"/>
      <c r="S176" s="337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37"/>
      <c r="AE176" s="337"/>
      <c r="AF176" s="337"/>
      <c r="AG176" s="337"/>
      <c r="AH176" s="337"/>
      <c r="AI176" s="337"/>
      <c r="AJ176" s="337"/>
      <c r="AK176" s="337"/>
      <c r="AL176" s="337"/>
      <c r="AM176" s="337"/>
      <c r="AN176" s="337"/>
      <c r="AO176" s="337"/>
      <c r="AP176" s="337"/>
      <c r="AQ176" s="337"/>
      <c r="AR176" s="337"/>
      <c r="AS176" s="337"/>
      <c r="AT176" s="337"/>
      <c r="AU176" s="337"/>
      <c r="AV176" s="337"/>
      <c r="AW176" s="337"/>
      <c r="AX176" s="314"/>
      <c r="AY176" s="314"/>
      <c r="AZ176" s="314"/>
      <c r="BA176" s="314"/>
      <c r="BB176" s="314"/>
      <c r="BC176" s="314"/>
      <c r="BD176" s="314"/>
      <c r="BE176" s="314"/>
      <c r="BF176" s="314"/>
      <c r="BG176" s="314" t="n">
        <f aca="false">SUM(BG177)</f>
        <v>0</v>
      </c>
      <c r="BH176" s="314" t="n">
        <f aca="false">SUM(BH177:BH178)</f>
        <v>11500</v>
      </c>
      <c r="BI176" s="314" t="n">
        <f aca="false">SUM(BI177:BI178)</f>
        <v>1350</v>
      </c>
      <c r="BJ176" s="314" t="n">
        <f aca="false">SUM(BJ177:BJ178)</f>
        <v>0</v>
      </c>
      <c r="BK176" s="314" t="n">
        <f aca="false">SUM(BK177:BK178)</f>
        <v>0</v>
      </c>
      <c r="BL176" s="314" t="n">
        <f aca="false">SUM(BL177:BL178)</f>
        <v>11500</v>
      </c>
      <c r="BM176" s="314" t="n">
        <f aca="false">SUM(BM177:BM178)</f>
        <v>11500</v>
      </c>
      <c r="BN176" s="314" t="n">
        <f aca="false">SUM(BN177:BN178)</f>
        <v>0</v>
      </c>
      <c r="BO176" s="314"/>
      <c r="BP176" s="314"/>
      <c r="BQ176" s="367"/>
      <c r="BR176" s="367"/>
      <c r="BS176" s="367"/>
      <c r="BT176" s="307" t="n">
        <f aca="false">SUM(BN176/BM176*100)</f>
        <v>0</v>
      </c>
    </row>
    <row r="177" s="316" customFormat="true" ht="12.75" hidden="true" customHeight="false" outlineLevel="0" collapsed="false">
      <c r="A177" s="343"/>
      <c r="B177" s="334"/>
      <c r="C177" s="334"/>
      <c r="D177" s="334"/>
      <c r="E177" s="334"/>
      <c r="F177" s="334"/>
      <c r="G177" s="334"/>
      <c r="H177" s="334"/>
      <c r="I177" s="368" t="n">
        <v>36611</v>
      </c>
      <c r="J177" s="336" t="s">
        <v>675</v>
      </c>
      <c r="K177" s="337"/>
      <c r="L177" s="337"/>
      <c r="M177" s="337"/>
      <c r="N177" s="337"/>
      <c r="O177" s="337"/>
      <c r="P177" s="337"/>
      <c r="Q177" s="337"/>
      <c r="R177" s="337"/>
      <c r="S177" s="337"/>
      <c r="T177" s="337"/>
      <c r="U177" s="337"/>
      <c r="V177" s="337"/>
      <c r="W177" s="337"/>
      <c r="X177" s="337"/>
      <c r="Y177" s="337"/>
      <c r="Z177" s="337"/>
      <c r="AA177" s="337"/>
      <c r="AB177" s="337"/>
      <c r="AC177" s="337"/>
      <c r="AD177" s="337"/>
      <c r="AE177" s="337"/>
      <c r="AF177" s="337"/>
      <c r="AG177" s="337"/>
      <c r="AH177" s="337"/>
      <c r="AI177" s="337"/>
      <c r="AJ177" s="337"/>
      <c r="AK177" s="337"/>
      <c r="AL177" s="337"/>
      <c r="AM177" s="337"/>
      <c r="AN177" s="337"/>
      <c r="AO177" s="337"/>
      <c r="AP177" s="337"/>
      <c r="AQ177" s="337"/>
      <c r="AR177" s="337"/>
      <c r="AS177" s="337"/>
      <c r="AT177" s="337"/>
      <c r="AU177" s="337"/>
      <c r="AV177" s="337"/>
      <c r="AW177" s="337"/>
      <c r="AX177" s="314"/>
      <c r="AY177" s="314"/>
      <c r="AZ177" s="314"/>
      <c r="BA177" s="314"/>
      <c r="BB177" s="314"/>
      <c r="BC177" s="314"/>
      <c r="BD177" s="314"/>
      <c r="BE177" s="314"/>
      <c r="BF177" s="314"/>
      <c r="BG177" s="314"/>
      <c r="BH177" s="314" t="n">
        <v>10000</v>
      </c>
      <c r="BI177" s="314" t="n">
        <v>1350</v>
      </c>
      <c r="BJ177" s="314"/>
      <c r="BK177" s="314"/>
      <c r="BL177" s="338" t="n">
        <v>10000</v>
      </c>
      <c r="BM177" s="338" t="n">
        <v>10000</v>
      </c>
      <c r="BN177" s="314"/>
      <c r="BO177" s="314"/>
      <c r="BP177" s="314"/>
      <c r="BQ177" s="367"/>
      <c r="BR177" s="367"/>
      <c r="BS177" s="367"/>
      <c r="BT177" s="307" t="n">
        <f aca="false">SUM(BN177/BM177*100)</f>
        <v>0</v>
      </c>
    </row>
    <row r="178" s="316" customFormat="true" ht="12.75" hidden="true" customHeight="false" outlineLevel="0" collapsed="false">
      <c r="A178" s="343"/>
      <c r="B178" s="334"/>
      <c r="C178" s="334"/>
      <c r="D178" s="334"/>
      <c r="E178" s="334"/>
      <c r="F178" s="334"/>
      <c r="G178" s="334"/>
      <c r="H178" s="334"/>
      <c r="I178" s="335" t="n">
        <v>37212</v>
      </c>
      <c r="J178" s="336" t="s">
        <v>676</v>
      </c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7"/>
      <c r="AS178" s="337"/>
      <c r="AT178" s="337"/>
      <c r="AU178" s="337"/>
      <c r="AV178" s="337"/>
      <c r="AW178" s="337"/>
      <c r="AX178" s="314"/>
      <c r="AY178" s="314"/>
      <c r="AZ178" s="314"/>
      <c r="BA178" s="314"/>
      <c r="BB178" s="314"/>
      <c r="BC178" s="314"/>
      <c r="BD178" s="314"/>
      <c r="BE178" s="314"/>
      <c r="BF178" s="314"/>
      <c r="BG178" s="314"/>
      <c r="BH178" s="314" t="n">
        <v>1500</v>
      </c>
      <c r="BI178" s="314"/>
      <c r="BJ178" s="314"/>
      <c r="BK178" s="314"/>
      <c r="BL178" s="338" t="n">
        <v>1500</v>
      </c>
      <c r="BM178" s="338" t="n">
        <v>1500</v>
      </c>
      <c r="BN178" s="314"/>
      <c r="BO178" s="314"/>
      <c r="BP178" s="314"/>
      <c r="BQ178" s="367"/>
      <c r="BR178" s="367"/>
      <c r="BS178" s="367"/>
      <c r="BT178" s="307" t="n">
        <f aca="false">SUM(BN178/BM178*100)</f>
        <v>0</v>
      </c>
    </row>
    <row r="179" s="316" customFormat="true" ht="12.75" hidden="true" customHeight="false" outlineLevel="0" collapsed="false">
      <c r="A179" s="343"/>
      <c r="B179" s="334"/>
      <c r="C179" s="334"/>
      <c r="D179" s="334"/>
      <c r="E179" s="334"/>
      <c r="F179" s="334"/>
      <c r="G179" s="334"/>
      <c r="H179" s="334"/>
      <c r="I179" s="335"/>
      <c r="J179" s="336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37"/>
      <c r="AN179" s="337"/>
      <c r="AO179" s="337"/>
      <c r="AP179" s="337"/>
      <c r="AQ179" s="337"/>
      <c r="AR179" s="337"/>
      <c r="AS179" s="337"/>
      <c r="AT179" s="337"/>
      <c r="AU179" s="337"/>
      <c r="AV179" s="337"/>
      <c r="AW179" s="337"/>
      <c r="AX179" s="314"/>
      <c r="AY179" s="314"/>
      <c r="AZ179" s="314"/>
      <c r="BA179" s="314"/>
      <c r="BB179" s="314"/>
      <c r="BC179" s="314"/>
      <c r="BD179" s="314"/>
      <c r="BE179" s="314"/>
      <c r="BF179" s="314"/>
      <c r="BG179" s="314"/>
      <c r="BH179" s="314"/>
      <c r="BI179" s="314"/>
      <c r="BJ179" s="314"/>
      <c r="BK179" s="314"/>
      <c r="BL179" s="338"/>
      <c r="BM179" s="338"/>
      <c r="BN179" s="314"/>
      <c r="BO179" s="314"/>
      <c r="BP179" s="314"/>
      <c r="BQ179" s="367"/>
      <c r="BR179" s="367"/>
      <c r="BS179" s="367"/>
      <c r="BT179" s="307" t="e">
        <f aca="false">SUM(BN179/BM179*100)</f>
        <v>#DIV/0!</v>
      </c>
    </row>
    <row r="180" customFormat="false" ht="12.75" hidden="false" customHeight="false" outlineLevel="0" collapsed="false">
      <c r="A180" s="308"/>
      <c r="B180" s="303" t="s">
        <v>555</v>
      </c>
      <c r="C180" s="303"/>
      <c r="D180" s="303"/>
      <c r="E180" s="303"/>
      <c r="F180" s="303"/>
      <c r="G180" s="303"/>
      <c r="H180" s="303"/>
      <c r="I180" s="304" t="n">
        <v>38</v>
      </c>
      <c r="J180" s="305" t="s">
        <v>383</v>
      </c>
      <c r="K180" s="306" t="n">
        <f aca="false">SUM(K181)</f>
        <v>8000</v>
      </c>
      <c r="L180" s="306" t="n">
        <f aca="false">SUM(L181)</f>
        <v>10000</v>
      </c>
      <c r="M180" s="306" t="n">
        <f aca="false">SUM(M181)</f>
        <v>10000</v>
      </c>
      <c r="N180" s="306" t="n">
        <f aca="false">SUM(N181)</f>
        <v>82000</v>
      </c>
      <c r="O180" s="306" t="n">
        <f aca="false">SUM(O181)</f>
        <v>82000</v>
      </c>
      <c r="P180" s="306" t="n">
        <f aca="false">SUM(P181)</f>
        <v>82000</v>
      </c>
      <c r="Q180" s="306" t="n">
        <f aca="false">SUM(Q181)</f>
        <v>82000</v>
      </c>
      <c r="R180" s="306" t="n">
        <f aca="false">SUM(R181)</f>
        <v>37145.75</v>
      </c>
      <c r="S180" s="306" t="n">
        <f aca="false">SUM(S181)</f>
        <v>80000</v>
      </c>
      <c r="T180" s="306" t="n">
        <f aca="false">SUM(T181)</f>
        <v>29334.9</v>
      </c>
      <c r="U180" s="306" t="n">
        <f aca="false">SUM(U181)</f>
        <v>0</v>
      </c>
      <c r="V180" s="306" t="n">
        <f aca="false">SUM(V181)</f>
        <v>97.5609756097561</v>
      </c>
      <c r="W180" s="306" t="n">
        <f aca="false">SUM(W181)</f>
        <v>100000</v>
      </c>
      <c r="X180" s="306" t="n">
        <f aca="false">SUM(X181)</f>
        <v>100000</v>
      </c>
      <c r="Y180" s="306" t="n">
        <v>100000</v>
      </c>
      <c r="Z180" s="306" t="n">
        <v>100000</v>
      </c>
      <c r="AA180" s="306" t="n">
        <f aca="false">SUM(AA181)</f>
        <v>116000</v>
      </c>
      <c r="AB180" s="306" t="n">
        <f aca="false">SUM(AB181)</f>
        <v>63895.98</v>
      </c>
      <c r="AC180" s="306" t="n">
        <f aca="false">SUM(AC181)</f>
        <v>116000</v>
      </c>
      <c r="AD180" s="306" t="n">
        <f aca="false">SUM(AD181)</f>
        <v>116000</v>
      </c>
      <c r="AE180" s="306" t="n">
        <f aca="false">SUM(AE181)</f>
        <v>0</v>
      </c>
      <c r="AF180" s="306" t="n">
        <f aca="false">SUM(AF181)</f>
        <v>0</v>
      </c>
      <c r="AG180" s="306" t="n">
        <f aca="false">SUM(AG181)</f>
        <v>116000</v>
      </c>
      <c r="AH180" s="306" t="n">
        <f aca="false">SUM(AH181)</f>
        <v>80602.94</v>
      </c>
      <c r="AI180" s="306" t="n">
        <f aca="false">SUM(AI181)</f>
        <v>116000</v>
      </c>
      <c r="AJ180" s="306" t="n">
        <f aca="false">SUM(AJ181)</f>
        <v>51267.74</v>
      </c>
      <c r="AK180" s="306" t="n">
        <f aca="false">SUM(AK181)</f>
        <v>136000</v>
      </c>
      <c r="AL180" s="306" t="n">
        <f aca="false">SUM(AL181)</f>
        <v>5000</v>
      </c>
      <c r="AM180" s="306" t="n">
        <f aca="false">SUM(AM181)</f>
        <v>0</v>
      </c>
      <c r="AN180" s="306" t="n">
        <f aca="false">SUM(AN181)</f>
        <v>141000</v>
      </c>
      <c r="AO180" s="306" t="n">
        <f aca="false">SUM(AN180/$AN$2)</f>
        <v>18713.9159864623</v>
      </c>
      <c r="AP180" s="306" t="n">
        <f aca="false">SUM(AP181)</f>
        <v>142000</v>
      </c>
      <c r="AQ180" s="306"/>
      <c r="AR180" s="306" t="n">
        <f aca="false">SUM(AP180/$AN$2)</f>
        <v>18846.6387948769</v>
      </c>
      <c r="AS180" s="306"/>
      <c r="AT180" s="306" t="n">
        <f aca="false">SUM(AT181)</f>
        <v>10906.46</v>
      </c>
      <c r="AU180" s="306" t="n">
        <f aca="false">SUM(AU181)</f>
        <v>0</v>
      </c>
      <c r="AV180" s="306" t="n">
        <f aca="false">SUM(AV181)</f>
        <v>0</v>
      </c>
      <c r="AW180" s="306" t="n">
        <f aca="false">SUM(AR180+AU180-AV180)</f>
        <v>18846.6387948769</v>
      </c>
      <c r="AX180" s="338"/>
      <c r="AY180" s="338"/>
      <c r="AZ180" s="338"/>
      <c r="BA180" s="338"/>
      <c r="BB180" s="338"/>
      <c r="BC180" s="338"/>
      <c r="BD180" s="338" t="n">
        <f aca="false">SUM(AX180+AY180+AZ180+BA180+BB180+BC180)</f>
        <v>0</v>
      </c>
      <c r="BE180" s="338" t="n">
        <f aca="false">SUM(AW180-BD180)</f>
        <v>18846.6387948769</v>
      </c>
      <c r="BF180" s="338" t="n">
        <f aca="false">SUM(BE180-AW180)</f>
        <v>0</v>
      </c>
      <c r="BG180" s="338" t="n">
        <f aca="false">SUM(BG181)</f>
        <v>14841</v>
      </c>
      <c r="BH180" s="338" t="n">
        <v>11126.69</v>
      </c>
      <c r="BI180" s="338" t="n">
        <f aca="false">SUM(BI181)</f>
        <v>11126.69</v>
      </c>
      <c r="BJ180" s="338" t="n">
        <f aca="false">SUM(BJ181)</f>
        <v>0</v>
      </c>
      <c r="BK180" s="338" t="n">
        <f aca="false">SUM(BK181)</f>
        <v>0</v>
      </c>
      <c r="BL180" s="338" t="n">
        <f aca="false">SUM(BL181)</f>
        <v>26050</v>
      </c>
      <c r="BM180" s="338" t="n">
        <f aca="false">SUM(BM181)</f>
        <v>26050</v>
      </c>
      <c r="BN180" s="338" t="n">
        <f aca="false">SUM(BN181)</f>
        <v>15771.62</v>
      </c>
      <c r="BO180" s="338"/>
      <c r="BP180" s="338"/>
      <c r="BQ180" s="364" t="n">
        <v>15771.62</v>
      </c>
      <c r="BR180" s="364"/>
      <c r="BS180" s="364"/>
      <c r="BT180" s="307" t="n">
        <f aca="false">SUM(BN180/BM180*100)</f>
        <v>60.5436468330134</v>
      </c>
    </row>
    <row r="181" customFormat="false" ht="12.75" hidden="true" customHeight="false" outlineLevel="0" collapsed="false">
      <c r="A181" s="333"/>
      <c r="B181" s="334"/>
      <c r="C181" s="334"/>
      <c r="D181" s="334"/>
      <c r="E181" s="334"/>
      <c r="F181" s="334"/>
      <c r="G181" s="334"/>
      <c r="H181" s="334"/>
      <c r="I181" s="335" t="n">
        <v>381</v>
      </c>
      <c r="J181" s="336" t="s">
        <v>197</v>
      </c>
      <c r="K181" s="337" t="n">
        <f aca="false">SUM(K183)</f>
        <v>8000</v>
      </c>
      <c r="L181" s="337" t="n">
        <f aca="false">SUM(L183)</f>
        <v>10000</v>
      </c>
      <c r="M181" s="337" t="n">
        <f aca="false">SUM(M183)</f>
        <v>10000</v>
      </c>
      <c r="N181" s="337" t="n">
        <f aca="false">SUM(N183)</f>
        <v>82000</v>
      </c>
      <c r="O181" s="337" t="n">
        <f aca="false">SUM(O183)</f>
        <v>82000</v>
      </c>
      <c r="P181" s="337" t="n">
        <f aca="false">SUM(P183)</f>
        <v>82000</v>
      </c>
      <c r="Q181" s="337" t="n">
        <f aca="false">SUM(Q183)</f>
        <v>82000</v>
      </c>
      <c r="R181" s="337" t="n">
        <f aca="false">SUM(R183)</f>
        <v>37145.75</v>
      </c>
      <c r="S181" s="337" t="n">
        <f aca="false">SUM(S183)</f>
        <v>80000</v>
      </c>
      <c r="T181" s="337" t="n">
        <f aca="false">SUM(T183)</f>
        <v>29334.9</v>
      </c>
      <c r="U181" s="337" t="n">
        <f aca="false">SUM(U183)</f>
        <v>0</v>
      </c>
      <c r="V181" s="337" t="n">
        <f aca="false">SUM(V183)</f>
        <v>97.5609756097561</v>
      </c>
      <c r="W181" s="337" t="n">
        <f aca="false">SUM(W183)</f>
        <v>100000</v>
      </c>
      <c r="X181" s="337" t="n">
        <f aca="false">SUM(X183)</f>
        <v>100000</v>
      </c>
      <c r="Y181" s="337" t="n">
        <v>100000</v>
      </c>
      <c r="Z181" s="337" t="n">
        <v>100000</v>
      </c>
      <c r="AA181" s="337" t="n">
        <f aca="false">SUM(AA183:AA187)</f>
        <v>116000</v>
      </c>
      <c r="AB181" s="337" t="n">
        <f aca="false">SUM(AB183:AB187)</f>
        <v>63895.98</v>
      </c>
      <c r="AC181" s="337" t="n">
        <f aca="false">SUM(AC183:AC187)</f>
        <v>116000</v>
      </c>
      <c r="AD181" s="337" t="n">
        <f aca="false">SUM(AD183:AD187)</f>
        <v>116000</v>
      </c>
      <c r="AE181" s="337" t="n">
        <f aca="false">SUM(AE183:AE187)</f>
        <v>0</v>
      </c>
      <c r="AF181" s="337" t="n">
        <f aca="false">SUM(AF183:AF187)</f>
        <v>0</v>
      </c>
      <c r="AG181" s="337" t="n">
        <f aca="false">SUM(AG183:AG187)</f>
        <v>116000</v>
      </c>
      <c r="AH181" s="337" t="n">
        <f aca="false">SUM(AH183:AH187)</f>
        <v>80602.94</v>
      </c>
      <c r="AI181" s="337" t="n">
        <f aca="false">SUM(AI183:AI187)</f>
        <v>116000</v>
      </c>
      <c r="AJ181" s="337" t="n">
        <f aca="false">SUM(AJ183:AJ187)</f>
        <v>51267.74</v>
      </c>
      <c r="AK181" s="337" t="n">
        <f aca="false">SUM(AK183:AK187)</f>
        <v>136000</v>
      </c>
      <c r="AL181" s="337" t="n">
        <f aca="false">SUM(AL183:AL187)</f>
        <v>5000</v>
      </c>
      <c r="AM181" s="337" t="n">
        <f aca="false">SUM(AM183:AM187)</f>
        <v>0</v>
      </c>
      <c r="AN181" s="337" t="n">
        <f aca="false">SUM(AN183:AN187)</f>
        <v>141000</v>
      </c>
      <c r="AO181" s="306" t="n">
        <f aca="false">SUM(AN181/$AN$2)</f>
        <v>18713.9159864623</v>
      </c>
      <c r="AP181" s="337" t="n">
        <f aca="false">SUM(AP183:AP187)</f>
        <v>142000</v>
      </c>
      <c r="AQ181" s="337"/>
      <c r="AR181" s="306" t="n">
        <f aca="false">SUM(AP181/$AN$2)</f>
        <v>18846.6387948769</v>
      </c>
      <c r="AS181" s="306"/>
      <c r="AT181" s="306" t="n">
        <f aca="false">SUM(AT183:AT187)</f>
        <v>10906.46</v>
      </c>
      <c r="AU181" s="306" t="n">
        <f aca="false">SUM(AU183:AU187)</f>
        <v>0</v>
      </c>
      <c r="AV181" s="306" t="n">
        <f aca="false">SUM(AV183:AV187)</f>
        <v>0</v>
      </c>
      <c r="AW181" s="306" t="n">
        <f aca="false">SUM(AR181+AU181-AV181)</f>
        <v>18846.6387948769</v>
      </c>
      <c r="AX181" s="338"/>
      <c r="AY181" s="338"/>
      <c r="AZ181" s="338"/>
      <c r="BA181" s="338"/>
      <c r="BB181" s="338"/>
      <c r="BC181" s="338"/>
      <c r="BD181" s="338" t="n">
        <f aca="false">SUM(AX181+AY181+AZ181+BA181+BB181+BC181)</f>
        <v>0</v>
      </c>
      <c r="BE181" s="338" t="n">
        <f aca="false">SUM(AW181-BD181)</f>
        <v>18846.6387948769</v>
      </c>
      <c r="BF181" s="338" t="n">
        <f aca="false">SUM(BE181-AW181)</f>
        <v>0</v>
      </c>
      <c r="BG181" s="338" t="n">
        <f aca="false">SUM(BG182:BG187)</f>
        <v>14841</v>
      </c>
      <c r="BH181" s="338" t="n">
        <f aca="false">SUM(BH182:BH187)</f>
        <v>26050</v>
      </c>
      <c r="BI181" s="338" t="n">
        <f aca="false">SUM(BI182:BI187)</f>
        <v>11126.69</v>
      </c>
      <c r="BJ181" s="338" t="n">
        <f aca="false">SUM(BJ182:BJ187)</f>
        <v>0</v>
      </c>
      <c r="BK181" s="338" t="n">
        <f aca="false">SUM(BK182:BK187)</f>
        <v>0</v>
      </c>
      <c r="BL181" s="338" t="n">
        <f aca="false">SUM(BL182:BL187)</f>
        <v>26050</v>
      </c>
      <c r="BM181" s="338" t="n">
        <f aca="false">SUM(BM182:BM187)</f>
        <v>26050</v>
      </c>
      <c r="BN181" s="338" t="n">
        <f aca="false">SUM(BN182:BN187)</f>
        <v>15771.62</v>
      </c>
      <c r="BO181" s="338"/>
      <c r="BP181" s="338"/>
      <c r="BQ181" s="364"/>
      <c r="BR181" s="364"/>
      <c r="BS181" s="364"/>
      <c r="BT181" s="307" t="n">
        <f aca="false">SUM(BN181/BM181*100)</f>
        <v>60.5436468330134</v>
      </c>
    </row>
    <row r="182" customFormat="false" ht="12.75" hidden="true" customHeight="false" outlineLevel="0" collapsed="false">
      <c r="A182" s="333"/>
      <c r="B182" s="334"/>
      <c r="C182" s="334"/>
      <c r="D182" s="334"/>
      <c r="E182" s="334"/>
      <c r="F182" s="334"/>
      <c r="G182" s="334"/>
      <c r="H182" s="334"/>
      <c r="I182" s="335" t="n">
        <v>38113</v>
      </c>
      <c r="J182" s="336" t="s">
        <v>677</v>
      </c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7"/>
      <c r="AE182" s="337"/>
      <c r="AF182" s="337"/>
      <c r="AG182" s="337"/>
      <c r="AH182" s="337"/>
      <c r="AI182" s="337"/>
      <c r="AJ182" s="337"/>
      <c r="AK182" s="337"/>
      <c r="AL182" s="337"/>
      <c r="AM182" s="337"/>
      <c r="AN182" s="337"/>
      <c r="AO182" s="306"/>
      <c r="AP182" s="337"/>
      <c r="AQ182" s="337"/>
      <c r="AR182" s="306"/>
      <c r="AS182" s="306"/>
      <c r="AT182" s="306"/>
      <c r="AU182" s="306"/>
      <c r="AV182" s="306"/>
      <c r="AW182" s="306"/>
      <c r="AX182" s="338"/>
      <c r="AY182" s="338"/>
      <c r="AZ182" s="338"/>
      <c r="BA182" s="338"/>
      <c r="BB182" s="338"/>
      <c r="BC182" s="338"/>
      <c r="BD182" s="338"/>
      <c r="BE182" s="338"/>
      <c r="BF182" s="338"/>
      <c r="BG182" s="338"/>
      <c r="BH182" s="338" t="n">
        <v>4000</v>
      </c>
      <c r="BI182" s="338"/>
      <c r="BJ182" s="338"/>
      <c r="BK182" s="338"/>
      <c r="BL182" s="338" t="n">
        <v>4000</v>
      </c>
      <c r="BM182" s="338" t="n">
        <v>4000</v>
      </c>
      <c r="BN182" s="338"/>
      <c r="BO182" s="338"/>
      <c r="BP182" s="338"/>
      <c r="BQ182" s="364"/>
      <c r="BR182" s="364"/>
      <c r="BS182" s="364"/>
      <c r="BT182" s="307" t="n">
        <f aca="false">SUM(BN182/BM182*100)</f>
        <v>0</v>
      </c>
    </row>
    <row r="183" customFormat="false" ht="12.75" hidden="true" customHeight="false" outlineLevel="0" collapsed="false">
      <c r="A183" s="333"/>
      <c r="B183" s="334"/>
      <c r="C183" s="334"/>
      <c r="D183" s="334"/>
      <c r="E183" s="334"/>
      <c r="F183" s="334"/>
      <c r="G183" s="334"/>
      <c r="H183" s="334"/>
      <c r="I183" s="335" t="n">
        <v>36612</v>
      </c>
      <c r="J183" s="336" t="s">
        <v>678</v>
      </c>
      <c r="K183" s="337" t="n">
        <v>8000</v>
      </c>
      <c r="L183" s="337" t="n">
        <v>10000</v>
      </c>
      <c r="M183" s="337" t="n">
        <v>10000</v>
      </c>
      <c r="N183" s="337" t="n">
        <v>82000</v>
      </c>
      <c r="O183" s="337" t="n">
        <v>82000</v>
      </c>
      <c r="P183" s="337" t="n">
        <v>82000</v>
      </c>
      <c r="Q183" s="337" t="n">
        <v>82000</v>
      </c>
      <c r="R183" s="337" t="n">
        <v>37145.75</v>
      </c>
      <c r="S183" s="337" t="n">
        <v>80000</v>
      </c>
      <c r="T183" s="337" t="n">
        <v>29334.9</v>
      </c>
      <c r="U183" s="337"/>
      <c r="V183" s="306" t="n">
        <f aca="false">S183/P183*100</f>
        <v>97.5609756097561</v>
      </c>
      <c r="W183" s="337" t="n">
        <v>100000</v>
      </c>
      <c r="X183" s="337" t="n">
        <v>100000</v>
      </c>
      <c r="Y183" s="337" t="n">
        <v>100000</v>
      </c>
      <c r="Z183" s="337" t="n">
        <v>100000</v>
      </c>
      <c r="AA183" s="337" t="n">
        <v>96000</v>
      </c>
      <c r="AB183" s="337" t="n">
        <v>31947.99</v>
      </c>
      <c r="AC183" s="337" t="n">
        <v>96000</v>
      </c>
      <c r="AD183" s="337" t="n">
        <v>92000</v>
      </c>
      <c r="AE183" s="337"/>
      <c r="AF183" s="337"/>
      <c r="AG183" s="340" t="n">
        <f aca="false">SUM(AD183+AE183-AF183)</f>
        <v>92000</v>
      </c>
      <c r="AH183" s="337" t="n">
        <v>80602.94</v>
      </c>
      <c r="AI183" s="337" t="n">
        <v>97000</v>
      </c>
      <c r="AJ183" s="338" t="n">
        <v>45465.24</v>
      </c>
      <c r="AK183" s="337" t="n">
        <v>117000</v>
      </c>
      <c r="AL183" s="337"/>
      <c r="AM183" s="337"/>
      <c r="AN183" s="338" t="n">
        <f aca="false">SUM(AK183+AL183-AM183)</f>
        <v>117000</v>
      </c>
      <c r="AO183" s="306" t="n">
        <f aca="false">SUM(AN183/$AN$2)</f>
        <v>15528.5685845112</v>
      </c>
      <c r="AP183" s="338" t="n">
        <v>117000</v>
      </c>
      <c r="AQ183" s="338"/>
      <c r="AR183" s="306" t="n">
        <f aca="false">SUM(AP183/$AN$2)</f>
        <v>15528.5685845112</v>
      </c>
      <c r="AS183" s="306" t="n">
        <v>9118.94</v>
      </c>
      <c r="AT183" s="306" t="n">
        <v>9118.94</v>
      </c>
      <c r="AU183" s="306"/>
      <c r="AV183" s="306"/>
      <c r="AW183" s="306" t="n">
        <f aca="false">SUM(AR183+AU183-AV183)</f>
        <v>15528.5685845112</v>
      </c>
      <c r="AX183" s="338"/>
      <c r="AY183" s="338"/>
      <c r="AZ183" s="338" t="n">
        <v>15528.57</v>
      </c>
      <c r="BA183" s="338"/>
      <c r="BB183" s="338"/>
      <c r="BC183" s="338"/>
      <c r="BD183" s="338" t="n">
        <f aca="false">SUM(AX183+AY183+AZ183+BA183+BB183+BC183)</f>
        <v>15528.57</v>
      </c>
      <c r="BE183" s="338" t="n">
        <f aca="false">SUM(AW183-BD183)</f>
        <v>-0.00141548875217268</v>
      </c>
      <c r="BF183" s="338" t="n">
        <f aca="false">SUM(BE183-AW183)</f>
        <v>-15528.57</v>
      </c>
      <c r="BG183" s="338" t="n">
        <v>12202.28</v>
      </c>
      <c r="BH183" s="338" t="n">
        <v>16500</v>
      </c>
      <c r="BI183" s="338" t="n">
        <v>11035.23</v>
      </c>
      <c r="BJ183" s="338"/>
      <c r="BK183" s="338"/>
      <c r="BL183" s="338" t="n">
        <v>16500</v>
      </c>
      <c r="BM183" s="338" t="n">
        <v>16500</v>
      </c>
      <c r="BN183" s="338" t="n">
        <v>11699.43</v>
      </c>
      <c r="BO183" s="338"/>
      <c r="BP183" s="338"/>
      <c r="BQ183" s="364"/>
      <c r="BR183" s="364"/>
      <c r="BS183" s="364"/>
      <c r="BT183" s="307" t="n">
        <f aca="false">SUM(BN183/BM183*100)</f>
        <v>70.9056363636364</v>
      </c>
    </row>
    <row r="184" customFormat="false" ht="12.75" hidden="true" customHeight="false" outlineLevel="0" collapsed="false">
      <c r="A184" s="333"/>
      <c r="B184" s="334"/>
      <c r="C184" s="334"/>
      <c r="D184" s="334"/>
      <c r="E184" s="334"/>
      <c r="F184" s="334"/>
      <c r="G184" s="334"/>
      <c r="H184" s="334"/>
      <c r="I184" s="335" t="n">
        <v>36612</v>
      </c>
      <c r="J184" s="336" t="s">
        <v>875</v>
      </c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06"/>
      <c r="W184" s="337"/>
      <c r="X184" s="337"/>
      <c r="Y184" s="337"/>
      <c r="Z184" s="337"/>
      <c r="AA184" s="337"/>
      <c r="AB184" s="337"/>
      <c r="AC184" s="337"/>
      <c r="AD184" s="337"/>
      <c r="AE184" s="337"/>
      <c r="AF184" s="337"/>
      <c r="AG184" s="340"/>
      <c r="AH184" s="337"/>
      <c r="AI184" s="337"/>
      <c r="AJ184" s="338"/>
      <c r="AK184" s="337"/>
      <c r="AL184" s="337"/>
      <c r="AM184" s="337"/>
      <c r="AN184" s="338"/>
      <c r="AO184" s="306"/>
      <c r="AP184" s="338"/>
      <c r="AQ184" s="338"/>
      <c r="AR184" s="306"/>
      <c r="AS184" s="306"/>
      <c r="AT184" s="306"/>
      <c r="AU184" s="306"/>
      <c r="AV184" s="306"/>
      <c r="AW184" s="306"/>
      <c r="AX184" s="338"/>
      <c r="AY184" s="338"/>
      <c r="AZ184" s="338"/>
      <c r="BA184" s="338"/>
      <c r="BB184" s="338"/>
      <c r="BC184" s="338"/>
      <c r="BD184" s="338"/>
      <c r="BE184" s="338"/>
      <c r="BF184" s="338"/>
      <c r="BG184" s="338"/>
      <c r="BH184" s="338"/>
      <c r="BI184" s="338"/>
      <c r="BJ184" s="338"/>
      <c r="BK184" s="338"/>
      <c r="BL184" s="338"/>
      <c r="BM184" s="338"/>
      <c r="BN184" s="338" t="n">
        <v>1645.1</v>
      </c>
      <c r="BO184" s="338"/>
      <c r="BP184" s="338"/>
      <c r="BQ184" s="364"/>
      <c r="BR184" s="364"/>
      <c r="BS184" s="364"/>
      <c r="BT184" s="307" t="e">
        <f aca="false">SUM(BN184/BM184*100)</f>
        <v>#DIV/0!</v>
      </c>
    </row>
    <row r="185" customFormat="false" ht="12.75" hidden="true" customHeight="false" outlineLevel="0" collapsed="false">
      <c r="A185" s="333"/>
      <c r="B185" s="334"/>
      <c r="C185" s="334"/>
      <c r="D185" s="334"/>
      <c r="E185" s="334"/>
      <c r="F185" s="334"/>
      <c r="G185" s="334"/>
      <c r="H185" s="334"/>
      <c r="I185" s="335" t="n">
        <v>38113</v>
      </c>
      <c r="J185" s="336" t="s">
        <v>679</v>
      </c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06"/>
      <c r="W185" s="337"/>
      <c r="X185" s="337"/>
      <c r="Y185" s="337"/>
      <c r="Z185" s="337"/>
      <c r="AA185" s="337"/>
      <c r="AB185" s="337"/>
      <c r="AC185" s="337"/>
      <c r="AD185" s="337" t="n">
        <v>4000</v>
      </c>
      <c r="AE185" s="337"/>
      <c r="AF185" s="337"/>
      <c r="AG185" s="340" t="n">
        <f aca="false">SUM(AD185+AE185-AF185)</f>
        <v>4000</v>
      </c>
      <c r="AH185" s="337"/>
      <c r="AI185" s="337" t="n">
        <v>4000</v>
      </c>
      <c r="AJ185" s="338" t="n">
        <v>0</v>
      </c>
      <c r="AK185" s="337" t="n">
        <v>4000</v>
      </c>
      <c r="AL185" s="337"/>
      <c r="AM185" s="337"/>
      <c r="AN185" s="338" t="n">
        <f aca="false">SUM(AK185+AL185-AM185)</f>
        <v>4000</v>
      </c>
      <c r="AO185" s="306" t="n">
        <f aca="false">SUM(AN185/$AN$2)</f>
        <v>530.891233658504</v>
      </c>
      <c r="AP185" s="338" t="n">
        <v>0</v>
      </c>
      <c r="AQ185" s="338"/>
      <c r="AR185" s="306" t="n">
        <f aca="false">SUM(AP185/$AN$2)</f>
        <v>0</v>
      </c>
      <c r="AS185" s="306"/>
      <c r="AT185" s="306"/>
      <c r="AU185" s="306"/>
      <c r="AV185" s="306"/>
      <c r="AW185" s="306" t="n">
        <f aca="false">SUM(AR185+AU185-AV185)</f>
        <v>0</v>
      </c>
      <c r="AX185" s="338"/>
      <c r="AY185" s="338"/>
      <c r="AZ185" s="338"/>
      <c r="BA185" s="338"/>
      <c r="BB185" s="338"/>
      <c r="BC185" s="338"/>
      <c r="BD185" s="338" t="n">
        <f aca="false">SUM(AX185+AY185+AZ185+BA185+BB185+BC185)</f>
        <v>0</v>
      </c>
      <c r="BE185" s="338" t="n">
        <f aca="false">SUM(AW185-BD185)</f>
        <v>0</v>
      </c>
      <c r="BF185" s="338" t="n">
        <f aca="false">SUM(BE185-AW185)</f>
        <v>0</v>
      </c>
      <c r="BG185" s="338"/>
      <c r="BH185" s="338" t="n">
        <v>550</v>
      </c>
      <c r="BI185" s="338"/>
      <c r="BJ185" s="338"/>
      <c r="BK185" s="338"/>
      <c r="BL185" s="338" t="n">
        <v>550</v>
      </c>
      <c r="BM185" s="338" t="n">
        <v>550</v>
      </c>
      <c r="BN185" s="338"/>
      <c r="BO185" s="338"/>
      <c r="BP185" s="338"/>
      <c r="BQ185" s="364"/>
      <c r="BR185" s="364"/>
      <c r="BS185" s="364"/>
      <c r="BT185" s="307" t="n">
        <f aca="false">SUM(BN185/BM185*100)</f>
        <v>0</v>
      </c>
    </row>
    <row r="186" customFormat="false" ht="12.75" hidden="true" customHeight="false" outlineLevel="0" collapsed="false">
      <c r="A186" s="333"/>
      <c r="B186" s="334"/>
      <c r="C186" s="334"/>
      <c r="D186" s="334"/>
      <c r="E186" s="334"/>
      <c r="F186" s="334"/>
      <c r="G186" s="334"/>
      <c r="H186" s="334"/>
      <c r="I186" s="335" t="n">
        <v>38113</v>
      </c>
      <c r="J186" s="336" t="s">
        <v>680</v>
      </c>
      <c r="K186" s="337"/>
      <c r="L186" s="337"/>
      <c r="M186" s="337"/>
      <c r="N186" s="337"/>
      <c r="O186" s="337"/>
      <c r="P186" s="337"/>
      <c r="Q186" s="337"/>
      <c r="R186" s="337"/>
      <c r="S186" s="337"/>
      <c r="T186" s="337"/>
      <c r="U186" s="337"/>
      <c r="V186" s="306"/>
      <c r="W186" s="337"/>
      <c r="X186" s="337"/>
      <c r="Y186" s="337"/>
      <c r="Z186" s="337"/>
      <c r="AA186" s="337"/>
      <c r="AB186" s="337"/>
      <c r="AC186" s="337"/>
      <c r="AD186" s="337"/>
      <c r="AE186" s="337"/>
      <c r="AF186" s="337"/>
      <c r="AG186" s="340"/>
      <c r="AH186" s="337"/>
      <c r="AI186" s="337"/>
      <c r="AJ186" s="338"/>
      <c r="AK186" s="337"/>
      <c r="AL186" s="337"/>
      <c r="AM186" s="337"/>
      <c r="AN186" s="338"/>
      <c r="AO186" s="306" t="n">
        <f aca="false">SUM(AN186/$AN$2)</f>
        <v>0</v>
      </c>
      <c r="AP186" s="338" t="n">
        <v>5000</v>
      </c>
      <c r="AQ186" s="338"/>
      <c r="AR186" s="306" t="n">
        <f aca="false">SUM(AP186/$AN$2)</f>
        <v>663.61404207313</v>
      </c>
      <c r="AS186" s="306"/>
      <c r="AT186" s="306"/>
      <c r="AU186" s="306"/>
      <c r="AV186" s="306"/>
      <c r="AW186" s="306" t="n">
        <f aca="false">SUM(AR186+AU186-AV186)</f>
        <v>663.61404207313</v>
      </c>
      <c r="AX186" s="338"/>
      <c r="AY186" s="338"/>
      <c r="AZ186" s="338" t="n">
        <v>663.61</v>
      </c>
      <c r="BA186" s="338"/>
      <c r="BB186" s="338"/>
      <c r="BC186" s="338"/>
      <c r="BD186" s="338" t="n">
        <f aca="false">SUM(AX186+AY186+AZ186+BA186+BB186+BC186)</f>
        <v>663.61</v>
      </c>
      <c r="BE186" s="338" t="n">
        <f aca="false">SUM(AW186-BD186)</f>
        <v>0.00404207313022198</v>
      </c>
      <c r="BF186" s="338" t="n">
        <f aca="false">SUM(BE186-AW186)</f>
        <v>-663.61</v>
      </c>
      <c r="BG186" s="338"/>
      <c r="BH186" s="338" t="n">
        <v>2000</v>
      </c>
      <c r="BI186" s="338" t="n">
        <v>91.46</v>
      </c>
      <c r="BJ186" s="338"/>
      <c r="BK186" s="338"/>
      <c r="BL186" s="338" t="n">
        <v>2000</v>
      </c>
      <c r="BM186" s="338" t="n">
        <v>2000</v>
      </c>
      <c r="BN186" s="338" t="n">
        <v>75.65</v>
      </c>
      <c r="BO186" s="338"/>
      <c r="BP186" s="338"/>
      <c r="BQ186" s="364"/>
      <c r="BR186" s="364"/>
      <c r="BS186" s="364"/>
      <c r="BT186" s="307" t="n">
        <f aca="false">SUM(BN186/BM186*100)</f>
        <v>3.7825</v>
      </c>
    </row>
    <row r="187" customFormat="false" ht="12.75" hidden="true" customHeight="false" outlineLevel="0" collapsed="false">
      <c r="A187" s="333"/>
      <c r="B187" s="334"/>
      <c r="C187" s="334"/>
      <c r="D187" s="334"/>
      <c r="E187" s="334"/>
      <c r="F187" s="334"/>
      <c r="G187" s="334"/>
      <c r="H187" s="334"/>
      <c r="I187" s="335" t="n">
        <v>38113</v>
      </c>
      <c r="J187" s="336" t="s">
        <v>681</v>
      </c>
      <c r="K187" s="337" t="n">
        <v>8000</v>
      </c>
      <c r="L187" s="337" t="n">
        <v>10000</v>
      </c>
      <c r="M187" s="337" t="n">
        <v>10000</v>
      </c>
      <c r="N187" s="337" t="n">
        <v>82000</v>
      </c>
      <c r="O187" s="337" t="n">
        <v>82000</v>
      </c>
      <c r="P187" s="337" t="n">
        <v>82000</v>
      </c>
      <c r="Q187" s="337" t="n">
        <v>82000</v>
      </c>
      <c r="R187" s="337" t="n">
        <v>37145.75</v>
      </c>
      <c r="S187" s="337" t="n">
        <v>80000</v>
      </c>
      <c r="T187" s="337" t="n">
        <v>29334.9</v>
      </c>
      <c r="U187" s="337"/>
      <c r="V187" s="306" t="n">
        <f aca="false">S187/P187*100</f>
        <v>97.5609756097561</v>
      </c>
      <c r="W187" s="337" t="n">
        <v>100000</v>
      </c>
      <c r="X187" s="337" t="n">
        <v>100000</v>
      </c>
      <c r="Y187" s="337"/>
      <c r="Z187" s="337"/>
      <c r="AA187" s="337" t="n">
        <v>20000</v>
      </c>
      <c r="AB187" s="337" t="n">
        <v>31947.99</v>
      </c>
      <c r="AC187" s="337" t="n">
        <v>20000</v>
      </c>
      <c r="AD187" s="337" t="n">
        <v>20000</v>
      </c>
      <c r="AE187" s="337"/>
      <c r="AF187" s="337"/>
      <c r="AG187" s="340" t="n">
        <f aca="false">SUM(AD187+AE187-AF187)</f>
        <v>20000</v>
      </c>
      <c r="AH187" s="337"/>
      <c r="AI187" s="337" t="n">
        <v>15000</v>
      </c>
      <c r="AJ187" s="338" t="n">
        <v>5802.5</v>
      </c>
      <c r="AK187" s="337" t="n">
        <v>15000</v>
      </c>
      <c r="AL187" s="337" t="n">
        <v>5000</v>
      </c>
      <c r="AM187" s="337"/>
      <c r="AN187" s="338" t="n">
        <f aca="false">SUM(AK187+AL187-AM187)</f>
        <v>20000</v>
      </c>
      <c r="AO187" s="306" t="n">
        <f aca="false">SUM(AN187/$AN$2)</f>
        <v>2654.45616829252</v>
      </c>
      <c r="AP187" s="338" t="n">
        <v>20000</v>
      </c>
      <c r="AQ187" s="338"/>
      <c r="AR187" s="306" t="n">
        <f aca="false">SUM(AP187/$AN$2)</f>
        <v>2654.45616829252</v>
      </c>
      <c r="AS187" s="306" t="n">
        <v>1787.52</v>
      </c>
      <c r="AT187" s="306" t="n">
        <v>1787.52</v>
      </c>
      <c r="AU187" s="306"/>
      <c r="AV187" s="306"/>
      <c r="AW187" s="306" t="n">
        <f aca="false">SUM(AR187+AU187-AV187)</f>
        <v>2654.45616829252</v>
      </c>
      <c r="AX187" s="338"/>
      <c r="AY187" s="338"/>
      <c r="AZ187" s="338" t="n">
        <v>2654.46</v>
      </c>
      <c r="BA187" s="338"/>
      <c r="BB187" s="338"/>
      <c r="BC187" s="338"/>
      <c r="BD187" s="338" t="n">
        <f aca="false">SUM(AX187+AY187+AZ187+BA187+BB187+BC187)</f>
        <v>2654.46</v>
      </c>
      <c r="BE187" s="338" t="n">
        <f aca="false">SUM(AW187-BD187)</f>
        <v>-0.00383170747909389</v>
      </c>
      <c r="BF187" s="338" t="n">
        <f aca="false">SUM(BE187-AW187)</f>
        <v>-2654.46</v>
      </c>
      <c r="BG187" s="338" t="n">
        <v>2638.72</v>
      </c>
      <c r="BH187" s="338" t="n">
        <v>3000</v>
      </c>
      <c r="BI187" s="338"/>
      <c r="BJ187" s="338"/>
      <c r="BK187" s="338"/>
      <c r="BL187" s="338" t="n">
        <v>3000</v>
      </c>
      <c r="BM187" s="338" t="n">
        <v>3000</v>
      </c>
      <c r="BN187" s="338" t="n">
        <v>2351.44</v>
      </c>
      <c r="BO187" s="338"/>
      <c r="BP187" s="338"/>
      <c r="BQ187" s="364"/>
      <c r="BR187" s="364"/>
      <c r="BS187" s="364"/>
      <c r="BT187" s="307" t="n">
        <f aca="false">SUM(BN187/BM187*100)</f>
        <v>78.3813333333333</v>
      </c>
    </row>
    <row r="188" customFormat="false" ht="12.75" hidden="false" customHeight="false" outlineLevel="0" collapsed="false">
      <c r="A188" s="333" t="s">
        <v>682</v>
      </c>
      <c r="B188" s="334"/>
      <c r="C188" s="334"/>
      <c r="D188" s="334"/>
      <c r="E188" s="334"/>
      <c r="F188" s="334"/>
      <c r="G188" s="334"/>
      <c r="H188" s="334"/>
      <c r="I188" s="335" t="s">
        <v>533</v>
      </c>
      <c r="J188" s="336" t="s">
        <v>683</v>
      </c>
      <c r="K188" s="337" t="n">
        <f aca="false">SUM(K189)</f>
        <v>74578.36</v>
      </c>
      <c r="L188" s="337" t="n">
        <f aca="false">SUM(L189)</f>
        <v>15000</v>
      </c>
      <c r="M188" s="337" t="n">
        <f aca="false">SUM(M189)</f>
        <v>15000</v>
      </c>
      <c r="N188" s="337" t="n">
        <f aca="false">SUM(N189)</f>
        <v>40000</v>
      </c>
      <c r="O188" s="337" t="n">
        <f aca="false">SUM(O189)</f>
        <v>40000</v>
      </c>
      <c r="P188" s="337" t="n">
        <f aca="false">SUM(P189)</f>
        <v>47000</v>
      </c>
      <c r="Q188" s="337" t="n">
        <f aca="false">SUM(Q189)</f>
        <v>47000</v>
      </c>
      <c r="R188" s="337" t="n">
        <f aca="false">SUM(R189)</f>
        <v>5410.5</v>
      </c>
      <c r="S188" s="337" t="n">
        <f aca="false">SUM(S189)</f>
        <v>30000</v>
      </c>
      <c r="T188" s="337" t="n">
        <f aca="false">SUM(T189)</f>
        <v>8352</v>
      </c>
      <c r="U188" s="337" t="n">
        <f aca="false">SUM(U189)</f>
        <v>0</v>
      </c>
      <c r="V188" s="337" t="n">
        <f aca="false">SUM(V189)</f>
        <v>63.8297872340426</v>
      </c>
      <c r="W188" s="337" t="n">
        <f aca="false">SUM(W189)</f>
        <v>30000</v>
      </c>
      <c r="X188" s="337" t="n">
        <f aca="false">SUM(X189)</f>
        <v>15000</v>
      </c>
      <c r="Y188" s="337" t="n">
        <f aca="false">SUM(Y189)</f>
        <v>30000</v>
      </c>
      <c r="Z188" s="337" t="n">
        <f aca="false">SUM(Z189)</f>
        <v>30000</v>
      </c>
      <c r="AA188" s="337" t="n">
        <f aca="false">SUM(AA189)</f>
        <v>35000</v>
      </c>
      <c r="AB188" s="337" t="n">
        <f aca="false">SUM(AB189)</f>
        <v>6735.11</v>
      </c>
      <c r="AC188" s="337" t="n">
        <f aca="false">SUM(AC189)</f>
        <v>35000</v>
      </c>
      <c r="AD188" s="337" t="n">
        <f aca="false">SUM(AD189)</f>
        <v>35000</v>
      </c>
      <c r="AE188" s="337" t="n">
        <f aca="false">SUM(AE189)</f>
        <v>0</v>
      </c>
      <c r="AF188" s="337" t="n">
        <f aca="false">SUM(AF189)</f>
        <v>0</v>
      </c>
      <c r="AG188" s="337" t="n">
        <f aca="false">SUM(AG189)</f>
        <v>35000</v>
      </c>
      <c r="AH188" s="337" t="n">
        <f aca="false">SUM(AH189)</f>
        <v>6097.03</v>
      </c>
      <c r="AI188" s="337" t="n">
        <f aca="false">SUM(AI189)</f>
        <v>35000</v>
      </c>
      <c r="AJ188" s="337" t="n">
        <f aca="false">SUM(AJ189)</f>
        <v>5570.24</v>
      </c>
      <c r="AK188" s="337" t="n">
        <f aca="false">SUM(AK189)</f>
        <v>35000</v>
      </c>
      <c r="AL188" s="337" t="n">
        <f aca="false">SUM(AL189)</f>
        <v>0</v>
      </c>
      <c r="AM188" s="337" t="n">
        <f aca="false">SUM(AM189)</f>
        <v>0</v>
      </c>
      <c r="AN188" s="337" t="n">
        <f aca="false">SUM(AN189)</f>
        <v>35000</v>
      </c>
      <c r="AO188" s="306" t="n">
        <f aca="false">SUM(AN188/$AN$2)</f>
        <v>4645.29829451191</v>
      </c>
      <c r="AP188" s="337" t="n">
        <f aca="false">SUM(AP189)</f>
        <v>25000</v>
      </c>
      <c r="AQ188" s="337" t="n">
        <f aca="false">SUM(AQ189)</f>
        <v>0</v>
      </c>
      <c r="AR188" s="306" t="n">
        <f aca="false">SUM(AP188/$AN$2)</f>
        <v>3318.07021036565</v>
      </c>
      <c r="AS188" s="306"/>
      <c r="AT188" s="306" t="n">
        <f aca="false">SUM(AT189)</f>
        <v>1668.75</v>
      </c>
      <c r="AU188" s="306" t="n">
        <f aca="false">SUM(AU189)</f>
        <v>0</v>
      </c>
      <c r="AV188" s="306" t="n">
        <f aca="false">SUM(AV189)</f>
        <v>0</v>
      </c>
      <c r="AW188" s="306" t="n">
        <f aca="false">SUM(AR188+AU188-AV188)</f>
        <v>3318.07021036565</v>
      </c>
      <c r="AX188" s="338"/>
      <c r="AY188" s="338"/>
      <c r="AZ188" s="338"/>
      <c r="BA188" s="338"/>
      <c r="BB188" s="338"/>
      <c r="BC188" s="338"/>
      <c r="BD188" s="338" t="n">
        <f aca="false">SUM(AX188+AY188+AZ188+BA188+BB188+BC188)</f>
        <v>0</v>
      </c>
      <c r="BE188" s="338" t="n">
        <f aca="false">SUM(AW188-BD188)</f>
        <v>3318.07021036565</v>
      </c>
      <c r="BF188" s="338" t="n">
        <f aca="false">SUM(BE188-AW188)</f>
        <v>0</v>
      </c>
      <c r="BG188" s="338" t="n">
        <f aca="false">SUM(BG192)</f>
        <v>2056.2</v>
      </c>
      <c r="BH188" s="338" t="n">
        <v>1035.3</v>
      </c>
      <c r="BI188" s="338" t="n">
        <f aca="false">SUM(BI192)</f>
        <v>1035.3</v>
      </c>
      <c r="BJ188" s="338" t="n">
        <f aca="false">SUM(BJ192)</f>
        <v>0</v>
      </c>
      <c r="BK188" s="338" t="n">
        <f aca="false">SUM(BK192)</f>
        <v>0</v>
      </c>
      <c r="BL188" s="338" t="n">
        <f aca="false">SUM(BL192)</f>
        <v>3300</v>
      </c>
      <c r="BM188" s="338" t="n">
        <f aca="false">SUM(BM192)</f>
        <v>3300</v>
      </c>
      <c r="BN188" s="338" t="n">
        <f aca="false">SUM(BN192)</f>
        <v>2978.63</v>
      </c>
      <c r="BO188" s="338"/>
      <c r="BP188" s="338"/>
      <c r="BQ188" s="364"/>
      <c r="BR188" s="364"/>
      <c r="BS188" s="364"/>
      <c r="BT188" s="307" t="n">
        <f aca="false">SUM(BN188/BM188*100)</f>
        <v>90.2615151515152</v>
      </c>
    </row>
    <row r="189" customFormat="false" ht="12.75" hidden="false" customHeight="false" outlineLevel="0" collapsed="false">
      <c r="A189" s="333"/>
      <c r="B189" s="334"/>
      <c r="C189" s="334"/>
      <c r="D189" s="334"/>
      <c r="E189" s="334"/>
      <c r="F189" s="334"/>
      <c r="G189" s="334"/>
      <c r="H189" s="334"/>
      <c r="I189" s="335" t="s">
        <v>684</v>
      </c>
      <c r="J189" s="336"/>
      <c r="K189" s="337" t="n">
        <f aca="false">SUM(K192)</f>
        <v>74578.36</v>
      </c>
      <c r="L189" s="337" t="n">
        <f aca="false">SUM(L192)</f>
        <v>15000</v>
      </c>
      <c r="M189" s="337" t="n">
        <f aca="false">SUM(M192)</f>
        <v>15000</v>
      </c>
      <c r="N189" s="337" t="n">
        <f aca="false">SUM(N192)</f>
        <v>40000</v>
      </c>
      <c r="O189" s="337" t="n">
        <f aca="false">SUM(O192)</f>
        <v>40000</v>
      </c>
      <c r="P189" s="337" t="n">
        <f aca="false">SUM(P192)</f>
        <v>47000</v>
      </c>
      <c r="Q189" s="337" t="n">
        <f aca="false">SUM(Q192)</f>
        <v>47000</v>
      </c>
      <c r="R189" s="337" t="n">
        <f aca="false">SUM(R192)</f>
        <v>5410.5</v>
      </c>
      <c r="S189" s="337" t="n">
        <f aca="false">SUM(S192)</f>
        <v>30000</v>
      </c>
      <c r="T189" s="337" t="n">
        <f aca="false">SUM(T192)</f>
        <v>8352</v>
      </c>
      <c r="U189" s="337" t="n">
        <f aca="false">SUM(U192)</f>
        <v>0</v>
      </c>
      <c r="V189" s="337" t="n">
        <f aca="false">SUM(V192)</f>
        <v>63.8297872340426</v>
      </c>
      <c r="W189" s="337" t="n">
        <f aca="false">SUM(W192)</f>
        <v>30000</v>
      </c>
      <c r="X189" s="337" t="n">
        <f aca="false">SUM(X192)</f>
        <v>15000</v>
      </c>
      <c r="Y189" s="337" t="n">
        <f aca="false">SUM(Y192)</f>
        <v>30000</v>
      </c>
      <c r="Z189" s="337" t="n">
        <f aca="false">SUM(Z192)</f>
        <v>30000</v>
      </c>
      <c r="AA189" s="337" t="n">
        <f aca="false">SUM(AA192)</f>
        <v>35000</v>
      </c>
      <c r="AB189" s="337" t="n">
        <f aca="false">SUM(AB192)</f>
        <v>6735.11</v>
      </c>
      <c r="AC189" s="337" t="n">
        <f aca="false">SUM(AC192)</f>
        <v>35000</v>
      </c>
      <c r="AD189" s="337" t="n">
        <f aca="false">SUM(AD192)</f>
        <v>35000</v>
      </c>
      <c r="AE189" s="337" t="n">
        <f aca="false">SUM(AE192)</f>
        <v>0</v>
      </c>
      <c r="AF189" s="337" t="n">
        <f aca="false">SUM(AF192)</f>
        <v>0</v>
      </c>
      <c r="AG189" s="337" t="n">
        <f aca="false">SUM(AG192)</f>
        <v>35000</v>
      </c>
      <c r="AH189" s="337" t="n">
        <f aca="false">SUM(AH192)</f>
        <v>6097.03</v>
      </c>
      <c r="AI189" s="337" t="n">
        <f aca="false">SUM(AI192)</f>
        <v>35000</v>
      </c>
      <c r="AJ189" s="337" t="n">
        <f aca="false">SUM(AJ192)</f>
        <v>5570.24</v>
      </c>
      <c r="AK189" s="337" t="n">
        <f aca="false">SUM(AK192)</f>
        <v>35000</v>
      </c>
      <c r="AL189" s="337" t="n">
        <f aca="false">SUM(AL192)</f>
        <v>0</v>
      </c>
      <c r="AM189" s="337" t="n">
        <f aca="false">SUM(AM192)</f>
        <v>0</v>
      </c>
      <c r="AN189" s="337" t="n">
        <f aca="false">SUM(AN192)</f>
        <v>35000</v>
      </c>
      <c r="AO189" s="306" t="n">
        <f aca="false">SUM(AN189/$AN$2)</f>
        <v>4645.29829451191</v>
      </c>
      <c r="AP189" s="337" t="n">
        <f aca="false">SUM(AP192)</f>
        <v>25000</v>
      </c>
      <c r="AQ189" s="337" t="n">
        <f aca="false">SUM(AQ192)</f>
        <v>0</v>
      </c>
      <c r="AR189" s="306" t="n">
        <f aca="false">SUM(AP189/$AN$2)</f>
        <v>3318.07021036565</v>
      </c>
      <c r="AS189" s="306"/>
      <c r="AT189" s="306" t="n">
        <f aca="false">SUM(AT192)</f>
        <v>1668.75</v>
      </c>
      <c r="AU189" s="306" t="n">
        <f aca="false">SUM(AU192)</f>
        <v>0</v>
      </c>
      <c r="AV189" s="306" t="n">
        <f aca="false">SUM(AV192)</f>
        <v>0</v>
      </c>
      <c r="AW189" s="306" t="n">
        <f aca="false">SUM(AR189+AU189-AV189)</f>
        <v>3318.07021036565</v>
      </c>
      <c r="AX189" s="338"/>
      <c r="AY189" s="338"/>
      <c r="AZ189" s="338"/>
      <c r="BA189" s="338"/>
      <c r="BB189" s="338"/>
      <c r="BC189" s="338"/>
      <c r="BD189" s="338" t="n">
        <f aca="false">SUM(AX189+AY189+AZ189+BA189+BB189+BC189)</f>
        <v>0</v>
      </c>
      <c r="BE189" s="338" t="n">
        <f aca="false">SUM(AW189-BD189)</f>
        <v>3318.07021036565</v>
      </c>
      <c r="BF189" s="338" t="n">
        <f aca="false">SUM(BE189-AW189)</f>
        <v>0</v>
      </c>
      <c r="BG189" s="338"/>
      <c r="BH189" s="338" t="n">
        <v>1035.3</v>
      </c>
      <c r="BI189" s="338" t="n">
        <f aca="false">SUM(BI188)</f>
        <v>1035.3</v>
      </c>
      <c r="BJ189" s="338" t="n">
        <f aca="false">SUM(BJ188)</f>
        <v>0</v>
      </c>
      <c r="BK189" s="338" t="n">
        <f aca="false">SUM(BK188)</f>
        <v>0</v>
      </c>
      <c r="BL189" s="338" t="n">
        <f aca="false">SUM(BL188)</f>
        <v>3300</v>
      </c>
      <c r="BM189" s="338" t="n">
        <f aca="false">SUM(BM188)</f>
        <v>3300</v>
      </c>
      <c r="BN189" s="338" t="n">
        <f aca="false">SUM(BN188)</f>
        <v>2978.63</v>
      </c>
      <c r="BO189" s="338"/>
      <c r="BP189" s="338"/>
      <c r="BQ189" s="364"/>
      <c r="BR189" s="364"/>
      <c r="BS189" s="364"/>
      <c r="BT189" s="307" t="n">
        <f aca="false">SUM(BN189/BM189*100)</f>
        <v>90.2615151515152</v>
      </c>
    </row>
    <row r="190" customFormat="false" ht="12.75" hidden="true" customHeight="false" outlineLevel="0" collapsed="false">
      <c r="A190" s="333"/>
      <c r="B190" s="334" t="s">
        <v>537</v>
      </c>
      <c r="C190" s="334"/>
      <c r="D190" s="334"/>
      <c r="E190" s="334"/>
      <c r="F190" s="334"/>
      <c r="G190" s="334"/>
      <c r="H190" s="334"/>
      <c r="I190" s="335" t="s">
        <v>538</v>
      </c>
      <c r="J190" s="336" t="s">
        <v>75</v>
      </c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7"/>
      <c r="AG190" s="337"/>
      <c r="AH190" s="337"/>
      <c r="AI190" s="337"/>
      <c r="AJ190" s="337"/>
      <c r="AK190" s="337"/>
      <c r="AL190" s="337"/>
      <c r="AM190" s="337"/>
      <c r="AN190" s="337"/>
      <c r="AO190" s="306"/>
      <c r="AP190" s="337"/>
      <c r="AQ190" s="337"/>
      <c r="AR190" s="306"/>
      <c r="AS190" s="306"/>
      <c r="AT190" s="306"/>
      <c r="AU190" s="306"/>
      <c r="AV190" s="306"/>
      <c r="AW190" s="306"/>
      <c r="AX190" s="338"/>
      <c r="AY190" s="338"/>
      <c r="AZ190" s="338"/>
      <c r="BA190" s="338"/>
      <c r="BB190" s="338"/>
      <c r="BC190" s="338"/>
      <c r="BD190" s="338"/>
      <c r="BE190" s="338"/>
      <c r="BF190" s="338"/>
      <c r="BG190" s="338"/>
      <c r="BH190" s="338" t="n">
        <v>3300</v>
      </c>
      <c r="BI190" s="338"/>
      <c r="BJ190" s="338" t="n">
        <f aca="false">SUM(BJ192)</f>
        <v>0</v>
      </c>
      <c r="BK190" s="338" t="n">
        <f aca="false">SUM(BK192)</f>
        <v>0</v>
      </c>
      <c r="BL190" s="338"/>
      <c r="BM190" s="338"/>
      <c r="BN190" s="338"/>
      <c r="BO190" s="338"/>
      <c r="BP190" s="338"/>
      <c r="BQ190" s="364"/>
      <c r="BR190" s="364"/>
      <c r="BS190" s="364"/>
      <c r="BT190" s="307" t="e">
        <f aca="false">SUM(BN190/BM190*100)</f>
        <v>#DIV/0!</v>
      </c>
    </row>
    <row r="191" customFormat="false" ht="12.75" hidden="true" customHeight="false" outlineLevel="0" collapsed="false">
      <c r="A191" s="333"/>
      <c r="B191" s="334" t="s">
        <v>554</v>
      </c>
      <c r="C191" s="334"/>
      <c r="D191" s="334"/>
      <c r="E191" s="334"/>
      <c r="F191" s="334"/>
      <c r="G191" s="334"/>
      <c r="H191" s="334"/>
      <c r="I191" s="339" t="s">
        <v>555</v>
      </c>
      <c r="J191" s="336" t="s">
        <v>39</v>
      </c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7"/>
      <c r="Y191" s="337"/>
      <c r="Z191" s="337"/>
      <c r="AA191" s="337"/>
      <c r="AB191" s="337"/>
      <c r="AC191" s="337"/>
      <c r="AD191" s="337"/>
      <c r="AE191" s="337"/>
      <c r="AF191" s="337"/>
      <c r="AG191" s="337"/>
      <c r="AH191" s="337"/>
      <c r="AI191" s="337"/>
      <c r="AJ191" s="337"/>
      <c r="AK191" s="337"/>
      <c r="AL191" s="337"/>
      <c r="AM191" s="337"/>
      <c r="AN191" s="337"/>
      <c r="AO191" s="306" t="n">
        <f aca="false">SUM(AN191/$AN$2)</f>
        <v>0</v>
      </c>
      <c r="AP191" s="337" t="n">
        <v>25000</v>
      </c>
      <c r="AQ191" s="337"/>
      <c r="AR191" s="306" t="n">
        <f aca="false">SUM(AP191/$AN$2)</f>
        <v>3318.07021036565</v>
      </c>
      <c r="AS191" s="306"/>
      <c r="AT191" s="306" t="n">
        <v>25000</v>
      </c>
      <c r="AU191" s="306"/>
      <c r="AV191" s="306"/>
      <c r="AW191" s="306" t="n">
        <f aca="false">SUM(AR191+AU191-AV191)</f>
        <v>3318.07021036565</v>
      </c>
      <c r="AX191" s="338"/>
      <c r="AY191" s="338"/>
      <c r="AZ191" s="338"/>
      <c r="BA191" s="338"/>
      <c r="BB191" s="338"/>
      <c r="BC191" s="338"/>
      <c r="BD191" s="338" t="n">
        <f aca="false">SUM(AX191+AY191+AZ191+BA191+BB191+BC191)</f>
        <v>0</v>
      </c>
      <c r="BE191" s="338" t="n">
        <f aca="false">SUM(AW191-BD191)</f>
        <v>3318.07021036565</v>
      </c>
      <c r="BF191" s="338" t="n">
        <f aca="false">SUM(BE191-AW191)</f>
        <v>0</v>
      </c>
      <c r="BG191" s="338"/>
      <c r="BH191" s="338" t="n">
        <v>0</v>
      </c>
      <c r="BI191" s="338"/>
      <c r="BJ191" s="338"/>
      <c r="BK191" s="338"/>
      <c r="BL191" s="338"/>
      <c r="BM191" s="338"/>
      <c r="BN191" s="338"/>
      <c r="BO191" s="338"/>
      <c r="BP191" s="338"/>
      <c r="BQ191" s="364"/>
      <c r="BR191" s="364"/>
      <c r="BS191" s="364"/>
      <c r="BT191" s="307" t="e">
        <f aca="false">SUM(BN191/BM191*100)</f>
        <v>#DIV/0!</v>
      </c>
    </row>
    <row r="192" customFormat="false" ht="12.75" hidden="false" customHeight="false" outlineLevel="0" collapsed="false">
      <c r="A192" s="308"/>
      <c r="B192" s="303"/>
      <c r="C192" s="303"/>
      <c r="D192" s="303"/>
      <c r="E192" s="303"/>
      <c r="F192" s="303"/>
      <c r="G192" s="303"/>
      <c r="H192" s="303"/>
      <c r="I192" s="304" t="n">
        <v>3</v>
      </c>
      <c r="J192" s="305" t="s">
        <v>234</v>
      </c>
      <c r="K192" s="306" t="n">
        <f aca="false">SUM(K193)</f>
        <v>74578.36</v>
      </c>
      <c r="L192" s="306" t="n">
        <f aca="false">SUM(L193)</f>
        <v>15000</v>
      </c>
      <c r="M192" s="306" t="n">
        <f aca="false">SUM(M193)</f>
        <v>15000</v>
      </c>
      <c r="N192" s="306" t="n">
        <f aca="false">SUM(N193)</f>
        <v>40000</v>
      </c>
      <c r="O192" s="306" t="n">
        <f aca="false">SUM(O193)</f>
        <v>40000</v>
      </c>
      <c r="P192" s="306" t="n">
        <f aca="false">SUM(P193)</f>
        <v>47000</v>
      </c>
      <c r="Q192" s="306" t="n">
        <f aca="false">SUM(Q193)</f>
        <v>47000</v>
      </c>
      <c r="R192" s="306" t="n">
        <f aca="false">SUM(R193)</f>
        <v>5410.5</v>
      </c>
      <c r="S192" s="306" t="n">
        <f aca="false">SUM(S193)</f>
        <v>30000</v>
      </c>
      <c r="T192" s="306" t="n">
        <f aca="false">SUM(T193)</f>
        <v>8352</v>
      </c>
      <c r="U192" s="306" t="n">
        <f aca="false">SUM(U193)</f>
        <v>0</v>
      </c>
      <c r="V192" s="306" t="n">
        <f aca="false">SUM(V193)</f>
        <v>63.8297872340426</v>
      </c>
      <c r="W192" s="306" t="n">
        <f aca="false">SUM(W193)</f>
        <v>30000</v>
      </c>
      <c r="X192" s="306" t="n">
        <f aca="false">SUM(X193)</f>
        <v>15000</v>
      </c>
      <c r="Y192" s="306" t="n">
        <f aca="false">SUM(Y193)</f>
        <v>30000</v>
      </c>
      <c r="Z192" s="306" t="n">
        <f aca="false">SUM(Z193)</f>
        <v>30000</v>
      </c>
      <c r="AA192" s="306" t="n">
        <f aca="false">SUM(AA193)</f>
        <v>35000</v>
      </c>
      <c r="AB192" s="306" t="n">
        <f aca="false">SUM(AB193)</f>
        <v>6735.11</v>
      </c>
      <c r="AC192" s="306" t="n">
        <f aca="false">SUM(AC193)</f>
        <v>35000</v>
      </c>
      <c r="AD192" s="306" t="n">
        <f aca="false">SUM(AD193)</f>
        <v>35000</v>
      </c>
      <c r="AE192" s="306" t="n">
        <f aca="false">SUM(AE193)</f>
        <v>0</v>
      </c>
      <c r="AF192" s="306" t="n">
        <f aca="false">SUM(AF193)</f>
        <v>0</v>
      </c>
      <c r="AG192" s="306" t="n">
        <f aca="false">SUM(AG193)</f>
        <v>35000</v>
      </c>
      <c r="AH192" s="306" t="n">
        <f aca="false">SUM(AH193)</f>
        <v>6097.03</v>
      </c>
      <c r="AI192" s="306" t="n">
        <f aca="false">SUM(AI193)</f>
        <v>35000</v>
      </c>
      <c r="AJ192" s="306" t="n">
        <f aca="false">SUM(AJ193)</f>
        <v>5570.24</v>
      </c>
      <c r="AK192" s="306" t="n">
        <f aca="false">SUM(AK193)</f>
        <v>35000</v>
      </c>
      <c r="AL192" s="306" t="n">
        <f aca="false">SUM(AL193)</f>
        <v>0</v>
      </c>
      <c r="AM192" s="306" t="n">
        <f aca="false">SUM(AM193)</f>
        <v>0</v>
      </c>
      <c r="AN192" s="306" t="n">
        <f aca="false">SUM(AN193)</f>
        <v>35000</v>
      </c>
      <c r="AO192" s="306" t="n">
        <f aca="false">SUM(AN192/$AN$2)</f>
        <v>4645.29829451191</v>
      </c>
      <c r="AP192" s="306" t="n">
        <f aca="false">SUM(AP193)</f>
        <v>25000</v>
      </c>
      <c r="AQ192" s="306" t="n">
        <f aca="false">SUM(AQ193)</f>
        <v>0</v>
      </c>
      <c r="AR192" s="306" t="n">
        <f aca="false">SUM(AP192/$AN$2)</f>
        <v>3318.07021036565</v>
      </c>
      <c r="AS192" s="306"/>
      <c r="AT192" s="306" t="n">
        <f aca="false">SUM(AT193)</f>
        <v>1668.75</v>
      </c>
      <c r="AU192" s="306" t="n">
        <f aca="false">SUM(AU193)</f>
        <v>0</v>
      </c>
      <c r="AV192" s="306" t="n">
        <f aca="false">SUM(AV193)</f>
        <v>0</v>
      </c>
      <c r="AW192" s="306" t="n">
        <f aca="false">SUM(AR192+AU192-AV192)</f>
        <v>3318.07021036565</v>
      </c>
      <c r="AX192" s="338"/>
      <c r="AY192" s="338"/>
      <c r="AZ192" s="338"/>
      <c r="BA192" s="338"/>
      <c r="BB192" s="338"/>
      <c r="BC192" s="338"/>
      <c r="BD192" s="338" t="n">
        <f aca="false">SUM(AX192+AY192+AZ192+BA192+BB192+BC192)</f>
        <v>0</v>
      </c>
      <c r="BE192" s="338" t="n">
        <f aca="false">SUM(AW192-BD192)</f>
        <v>3318.07021036565</v>
      </c>
      <c r="BF192" s="338" t="n">
        <f aca="false">SUM(BE192-AW192)</f>
        <v>0</v>
      </c>
      <c r="BG192" s="338" t="n">
        <f aca="false">SUM(BG193)</f>
        <v>2056.2</v>
      </c>
      <c r="BH192" s="338" t="n">
        <v>1035.3</v>
      </c>
      <c r="BI192" s="338" t="n">
        <f aca="false">SUM(BI193)</f>
        <v>1035.3</v>
      </c>
      <c r="BJ192" s="338" t="n">
        <f aca="false">SUM(BJ193)</f>
        <v>0</v>
      </c>
      <c r="BK192" s="338" t="n">
        <f aca="false">SUM(BK193)</f>
        <v>0</v>
      </c>
      <c r="BL192" s="338" t="n">
        <f aca="false">SUM(BL193)</f>
        <v>3300</v>
      </c>
      <c r="BM192" s="338" t="n">
        <f aca="false">SUM(BM193)</f>
        <v>3300</v>
      </c>
      <c r="BN192" s="338" t="n">
        <f aca="false">SUM(BN193)</f>
        <v>2978.63</v>
      </c>
      <c r="BO192" s="338"/>
      <c r="BP192" s="338"/>
      <c r="BQ192" s="364"/>
      <c r="BR192" s="364"/>
      <c r="BS192" s="364"/>
      <c r="BT192" s="307" t="n">
        <f aca="false">SUM(BN192/BM192*100)</f>
        <v>90.2615151515152</v>
      </c>
    </row>
    <row r="193" customFormat="false" ht="12.75" hidden="false" customHeight="false" outlineLevel="0" collapsed="false">
      <c r="A193" s="308"/>
      <c r="B193" s="303" t="s">
        <v>555</v>
      </c>
      <c r="C193" s="303"/>
      <c r="D193" s="303"/>
      <c r="E193" s="303"/>
      <c r="F193" s="303"/>
      <c r="G193" s="303"/>
      <c r="H193" s="303"/>
      <c r="I193" s="304" t="n">
        <v>37</v>
      </c>
      <c r="J193" s="305" t="s">
        <v>674</v>
      </c>
      <c r="K193" s="306" t="n">
        <f aca="false">SUM(K194)</f>
        <v>74578.36</v>
      </c>
      <c r="L193" s="306" t="n">
        <f aca="false">SUM(L194)</f>
        <v>15000</v>
      </c>
      <c r="M193" s="306" t="n">
        <f aca="false">SUM(M194)</f>
        <v>15000</v>
      </c>
      <c r="N193" s="306" t="n">
        <f aca="false">SUM(N194)</f>
        <v>40000</v>
      </c>
      <c r="O193" s="306" t="n">
        <f aca="false">SUM(O194)</f>
        <v>40000</v>
      </c>
      <c r="P193" s="306" t="n">
        <f aca="false">SUM(P194)</f>
        <v>47000</v>
      </c>
      <c r="Q193" s="306" t="n">
        <f aca="false">SUM(Q194)</f>
        <v>47000</v>
      </c>
      <c r="R193" s="306" t="n">
        <f aca="false">SUM(R194)</f>
        <v>5410.5</v>
      </c>
      <c r="S193" s="306" t="n">
        <f aca="false">SUM(S194)</f>
        <v>30000</v>
      </c>
      <c r="T193" s="306" t="n">
        <f aca="false">SUM(T194)</f>
        <v>8352</v>
      </c>
      <c r="U193" s="306" t="n">
        <f aca="false">SUM(U194)</f>
        <v>0</v>
      </c>
      <c r="V193" s="306" t="n">
        <f aca="false">SUM(V194)</f>
        <v>63.8297872340426</v>
      </c>
      <c r="W193" s="306" t="n">
        <f aca="false">SUM(W194)</f>
        <v>30000</v>
      </c>
      <c r="X193" s="306" t="n">
        <f aca="false">SUM(X194)</f>
        <v>15000</v>
      </c>
      <c r="Y193" s="306" t="n">
        <f aca="false">SUM(Y194)</f>
        <v>30000</v>
      </c>
      <c r="Z193" s="306" t="n">
        <f aca="false">SUM(Z194)</f>
        <v>30000</v>
      </c>
      <c r="AA193" s="306" t="n">
        <f aca="false">SUM(AA194)</f>
        <v>35000</v>
      </c>
      <c r="AB193" s="306" t="n">
        <f aca="false">SUM(AB194)</f>
        <v>6735.11</v>
      </c>
      <c r="AC193" s="306" t="n">
        <f aca="false">SUM(AC194)</f>
        <v>35000</v>
      </c>
      <c r="AD193" s="306" t="n">
        <f aca="false">SUM(AD194)</f>
        <v>35000</v>
      </c>
      <c r="AE193" s="306" t="n">
        <f aca="false">SUM(AE194)</f>
        <v>0</v>
      </c>
      <c r="AF193" s="306" t="n">
        <f aca="false">SUM(AF194)</f>
        <v>0</v>
      </c>
      <c r="AG193" s="306" t="n">
        <f aca="false">SUM(AG194)</f>
        <v>35000</v>
      </c>
      <c r="AH193" s="306" t="n">
        <f aca="false">SUM(AH194)</f>
        <v>6097.03</v>
      </c>
      <c r="AI193" s="306" t="n">
        <f aca="false">SUM(AI194)</f>
        <v>35000</v>
      </c>
      <c r="AJ193" s="306" t="n">
        <f aca="false">SUM(AJ194)</f>
        <v>5570.24</v>
      </c>
      <c r="AK193" s="306" t="n">
        <f aca="false">SUM(AK194)</f>
        <v>35000</v>
      </c>
      <c r="AL193" s="306" t="n">
        <f aca="false">SUM(AL194)</f>
        <v>0</v>
      </c>
      <c r="AM193" s="306" t="n">
        <f aca="false">SUM(AM194)</f>
        <v>0</v>
      </c>
      <c r="AN193" s="306" t="n">
        <f aca="false">SUM(AN194)</f>
        <v>35000</v>
      </c>
      <c r="AO193" s="306" t="n">
        <f aca="false">SUM(AN193/$AN$2)</f>
        <v>4645.29829451191</v>
      </c>
      <c r="AP193" s="306" t="n">
        <f aca="false">SUM(AP194)</f>
        <v>25000</v>
      </c>
      <c r="AQ193" s="306"/>
      <c r="AR193" s="306" t="n">
        <f aca="false">SUM(AP193/$AN$2)</f>
        <v>3318.07021036565</v>
      </c>
      <c r="AS193" s="306"/>
      <c r="AT193" s="306" t="n">
        <f aca="false">SUM(AT194)</f>
        <v>1668.75</v>
      </c>
      <c r="AU193" s="306" t="n">
        <f aca="false">SUM(AU194)</f>
        <v>0</v>
      </c>
      <c r="AV193" s="306" t="n">
        <f aca="false">SUM(AV194)</f>
        <v>0</v>
      </c>
      <c r="AW193" s="306" t="n">
        <f aca="false">SUM(AR193+AU193-AV193)</f>
        <v>3318.07021036565</v>
      </c>
      <c r="AX193" s="338"/>
      <c r="AY193" s="338"/>
      <c r="AZ193" s="338"/>
      <c r="BA193" s="338"/>
      <c r="BB193" s="338"/>
      <c r="BC193" s="338"/>
      <c r="BD193" s="338" t="n">
        <f aca="false">SUM(AX193+AY193+AZ193+BA193+BB193+BC193)</f>
        <v>0</v>
      </c>
      <c r="BE193" s="338" t="n">
        <f aca="false">SUM(AW193-BD193)</f>
        <v>3318.07021036565</v>
      </c>
      <c r="BF193" s="338" t="n">
        <f aca="false">SUM(BE193-AW193)</f>
        <v>0</v>
      </c>
      <c r="BG193" s="338" t="n">
        <f aca="false">SUM(BG194)</f>
        <v>2056.2</v>
      </c>
      <c r="BH193" s="338" t="n">
        <v>1035.3</v>
      </c>
      <c r="BI193" s="338" t="n">
        <f aca="false">SUM(BI194)</f>
        <v>1035.3</v>
      </c>
      <c r="BJ193" s="338" t="n">
        <f aca="false">SUM(BJ194)</f>
        <v>0</v>
      </c>
      <c r="BK193" s="338" t="n">
        <f aca="false">SUM(BK194)</f>
        <v>0</v>
      </c>
      <c r="BL193" s="338" t="n">
        <f aca="false">SUM(BL194)</f>
        <v>3300</v>
      </c>
      <c r="BM193" s="338" t="n">
        <f aca="false">SUM(BM194)</f>
        <v>3300</v>
      </c>
      <c r="BN193" s="338" t="n">
        <f aca="false">SUM(BN194)</f>
        <v>2978.63</v>
      </c>
      <c r="BO193" s="338"/>
      <c r="BP193" s="338"/>
      <c r="BQ193" s="364" t="n">
        <v>2978.63</v>
      </c>
      <c r="BR193" s="364"/>
      <c r="BS193" s="364"/>
      <c r="BT193" s="307" t="n">
        <f aca="false">SUM(BN193/BM193*100)</f>
        <v>90.2615151515152</v>
      </c>
    </row>
    <row r="194" customFormat="false" ht="12.75" hidden="true" customHeight="false" outlineLevel="0" collapsed="false">
      <c r="A194" s="333"/>
      <c r="B194" s="334"/>
      <c r="C194" s="334"/>
      <c r="D194" s="334"/>
      <c r="E194" s="334"/>
      <c r="F194" s="334"/>
      <c r="G194" s="334"/>
      <c r="H194" s="334"/>
      <c r="I194" s="335" t="n">
        <v>372</v>
      </c>
      <c r="J194" s="336" t="s">
        <v>685</v>
      </c>
      <c r="K194" s="337" t="n">
        <f aca="false">SUM(K195)</f>
        <v>74578.36</v>
      </c>
      <c r="L194" s="337" t="n">
        <f aca="false">SUM(L195)</f>
        <v>15000</v>
      </c>
      <c r="M194" s="337" t="n">
        <f aca="false">SUM(M195)</f>
        <v>15000</v>
      </c>
      <c r="N194" s="337" t="n">
        <f aca="false">SUM(N195)</f>
        <v>40000</v>
      </c>
      <c r="O194" s="337" t="n">
        <f aca="false">SUM(O195)</f>
        <v>40000</v>
      </c>
      <c r="P194" s="337" t="n">
        <f aca="false">SUM(P195)</f>
        <v>47000</v>
      </c>
      <c r="Q194" s="337" t="n">
        <f aca="false">SUM(Q195)</f>
        <v>47000</v>
      </c>
      <c r="R194" s="337" t="n">
        <f aca="false">SUM(R195)</f>
        <v>5410.5</v>
      </c>
      <c r="S194" s="337" t="n">
        <f aca="false">SUM(S195)</f>
        <v>30000</v>
      </c>
      <c r="T194" s="337" t="n">
        <f aca="false">SUM(T195)</f>
        <v>8352</v>
      </c>
      <c r="U194" s="337" t="n">
        <f aca="false">SUM(U195)</f>
        <v>0</v>
      </c>
      <c r="V194" s="337" t="n">
        <f aca="false">SUM(V195)</f>
        <v>63.8297872340426</v>
      </c>
      <c r="W194" s="337" t="n">
        <f aca="false">SUM(W195)</f>
        <v>30000</v>
      </c>
      <c r="X194" s="337" t="n">
        <f aca="false">SUM(X195)</f>
        <v>15000</v>
      </c>
      <c r="Y194" s="337" t="n">
        <f aca="false">SUM(Y195)</f>
        <v>30000</v>
      </c>
      <c r="Z194" s="337" t="n">
        <f aca="false">SUM(Z195)</f>
        <v>30000</v>
      </c>
      <c r="AA194" s="337" t="n">
        <f aca="false">SUM(AA195)</f>
        <v>35000</v>
      </c>
      <c r="AB194" s="337" t="n">
        <f aca="false">SUM(AB195)</f>
        <v>6735.11</v>
      </c>
      <c r="AC194" s="337" t="n">
        <f aca="false">SUM(AC195)</f>
        <v>35000</v>
      </c>
      <c r="AD194" s="337" t="n">
        <f aca="false">SUM(AD195)</f>
        <v>35000</v>
      </c>
      <c r="AE194" s="337" t="n">
        <f aca="false">SUM(AE195)</f>
        <v>0</v>
      </c>
      <c r="AF194" s="337" t="n">
        <f aca="false">SUM(AF195)</f>
        <v>0</v>
      </c>
      <c r="AG194" s="337" t="n">
        <f aca="false">SUM(AG195)</f>
        <v>35000</v>
      </c>
      <c r="AH194" s="337" t="n">
        <f aca="false">SUM(AH195)</f>
        <v>6097.03</v>
      </c>
      <c r="AI194" s="337" t="n">
        <f aca="false">SUM(AI195)</f>
        <v>35000</v>
      </c>
      <c r="AJ194" s="337" t="n">
        <f aca="false">SUM(AJ195)</f>
        <v>5570.24</v>
      </c>
      <c r="AK194" s="337" t="n">
        <f aca="false">SUM(AK195)</f>
        <v>35000</v>
      </c>
      <c r="AL194" s="337" t="n">
        <f aca="false">SUM(AL195)</f>
        <v>0</v>
      </c>
      <c r="AM194" s="337" t="n">
        <f aca="false">SUM(AM195)</f>
        <v>0</v>
      </c>
      <c r="AN194" s="337" t="n">
        <f aca="false">SUM(AN195)</f>
        <v>35000</v>
      </c>
      <c r="AO194" s="306" t="n">
        <f aca="false">SUM(AN194/$AN$2)</f>
        <v>4645.29829451191</v>
      </c>
      <c r="AP194" s="337" t="n">
        <f aca="false">SUM(AP195)</f>
        <v>25000</v>
      </c>
      <c r="AQ194" s="337"/>
      <c r="AR194" s="306" t="n">
        <f aca="false">SUM(AP194/$AN$2)</f>
        <v>3318.07021036565</v>
      </c>
      <c r="AS194" s="306"/>
      <c r="AT194" s="306" t="n">
        <f aca="false">SUM(AT195)</f>
        <v>1668.75</v>
      </c>
      <c r="AU194" s="306" t="n">
        <f aca="false">SUM(AU195)</f>
        <v>0</v>
      </c>
      <c r="AV194" s="306" t="n">
        <f aca="false">SUM(AV195)</f>
        <v>0</v>
      </c>
      <c r="AW194" s="306" t="n">
        <f aca="false">SUM(AR194+AU194-AV194)</f>
        <v>3318.07021036565</v>
      </c>
      <c r="AX194" s="338"/>
      <c r="AY194" s="338"/>
      <c r="AZ194" s="338"/>
      <c r="BA194" s="338"/>
      <c r="BB194" s="338"/>
      <c r="BC194" s="338"/>
      <c r="BD194" s="338" t="n">
        <f aca="false">SUM(AX194+AY194+AZ194+BA194+BB194+BC194)</f>
        <v>0</v>
      </c>
      <c r="BE194" s="338" t="n">
        <f aca="false">SUM(AW194-BD194)</f>
        <v>3318.07021036565</v>
      </c>
      <c r="BF194" s="338" t="n">
        <f aca="false">SUM(BE194-AW194)</f>
        <v>0</v>
      </c>
      <c r="BG194" s="338" t="n">
        <f aca="false">SUM(BG195)</f>
        <v>2056.2</v>
      </c>
      <c r="BH194" s="338" t="n">
        <f aca="false">SUM(BH195)</f>
        <v>3300</v>
      </c>
      <c r="BI194" s="338" t="n">
        <f aca="false">SUM(BI195)</f>
        <v>1035.3</v>
      </c>
      <c r="BJ194" s="338" t="n">
        <f aca="false">SUM(BJ195)</f>
        <v>0</v>
      </c>
      <c r="BK194" s="338" t="n">
        <f aca="false">SUM(BK195)</f>
        <v>0</v>
      </c>
      <c r="BL194" s="338" t="n">
        <f aca="false">SUM(BL195)</f>
        <v>3300</v>
      </c>
      <c r="BM194" s="338" t="n">
        <f aca="false">SUM(BM195)</f>
        <v>3300</v>
      </c>
      <c r="BN194" s="338" t="n">
        <f aca="false">SUM(BN195)</f>
        <v>2978.63</v>
      </c>
      <c r="BO194" s="338"/>
      <c r="BP194" s="338"/>
      <c r="BQ194" s="364"/>
      <c r="BR194" s="364"/>
      <c r="BS194" s="364"/>
      <c r="BT194" s="307" t="n">
        <f aca="false">SUM(BN194/BM194*100)</f>
        <v>90.2615151515152</v>
      </c>
    </row>
    <row r="195" customFormat="false" ht="12.75" hidden="true" customHeight="false" outlineLevel="0" collapsed="false">
      <c r="A195" s="333"/>
      <c r="B195" s="334"/>
      <c r="C195" s="334"/>
      <c r="D195" s="334"/>
      <c r="E195" s="334"/>
      <c r="F195" s="334"/>
      <c r="G195" s="334"/>
      <c r="H195" s="334"/>
      <c r="I195" s="335" t="n">
        <v>37221</v>
      </c>
      <c r="J195" s="336" t="s">
        <v>686</v>
      </c>
      <c r="K195" s="337" t="n">
        <v>74578.36</v>
      </c>
      <c r="L195" s="337" t="n">
        <v>15000</v>
      </c>
      <c r="M195" s="337" t="n">
        <v>15000</v>
      </c>
      <c r="N195" s="337" t="n">
        <v>40000</v>
      </c>
      <c r="O195" s="337" t="n">
        <v>40000</v>
      </c>
      <c r="P195" s="337" t="n">
        <v>47000</v>
      </c>
      <c r="Q195" s="337" t="n">
        <v>47000</v>
      </c>
      <c r="R195" s="337" t="n">
        <v>5410.5</v>
      </c>
      <c r="S195" s="337" t="n">
        <v>30000</v>
      </c>
      <c r="T195" s="337" t="n">
        <v>8352</v>
      </c>
      <c r="U195" s="337"/>
      <c r="V195" s="306" t="n">
        <f aca="false">S195/P195*100</f>
        <v>63.8297872340426</v>
      </c>
      <c r="W195" s="337" t="n">
        <v>30000</v>
      </c>
      <c r="X195" s="337" t="n">
        <v>15000</v>
      </c>
      <c r="Y195" s="337" t="n">
        <v>30000</v>
      </c>
      <c r="Z195" s="337" t="n">
        <v>30000</v>
      </c>
      <c r="AA195" s="337" t="n">
        <v>35000</v>
      </c>
      <c r="AB195" s="337" t="n">
        <v>6735.11</v>
      </c>
      <c r="AC195" s="337" t="n">
        <v>35000</v>
      </c>
      <c r="AD195" s="337" t="n">
        <v>35000</v>
      </c>
      <c r="AE195" s="337"/>
      <c r="AF195" s="337"/>
      <c r="AG195" s="340" t="n">
        <f aca="false">SUM(AC195+AE195-AF195)</f>
        <v>35000</v>
      </c>
      <c r="AH195" s="337" t="n">
        <v>6097.03</v>
      </c>
      <c r="AI195" s="337" t="n">
        <v>35000</v>
      </c>
      <c r="AJ195" s="338" t="n">
        <v>5570.24</v>
      </c>
      <c r="AK195" s="337" t="n">
        <v>35000</v>
      </c>
      <c r="AL195" s="337"/>
      <c r="AM195" s="337"/>
      <c r="AN195" s="338" t="n">
        <f aca="false">SUM(AK195+AL195-AM195)</f>
        <v>35000</v>
      </c>
      <c r="AO195" s="306" t="n">
        <f aca="false">SUM(AN195/$AN$2)</f>
        <v>4645.29829451191</v>
      </c>
      <c r="AP195" s="338" t="n">
        <v>25000</v>
      </c>
      <c r="AQ195" s="338"/>
      <c r="AR195" s="306" t="n">
        <f aca="false">SUM(AP195/$AN$2)</f>
        <v>3318.07021036565</v>
      </c>
      <c r="AS195" s="306" t="n">
        <v>1668.75</v>
      </c>
      <c r="AT195" s="306" t="n">
        <v>1668.75</v>
      </c>
      <c r="AU195" s="306"/>
      <c r="AV195" s="306"/>
      <c r="AW195" s="306" t="n">
        <f aca="false">SUM(AR195+AU195-AV195)</f>
        <v>3318.07021036565</v>
      </c>
      <c r="AX195" s="338"/>
      <c r="AY195" s="338"/>
      <c r="AZ195" s="338" t="n">
        <v>3318.07</v>
      </c>
      <c r="BA195" s="338"/>
      <c r="BB195" s="338"/>
      <c r="BC195" s="338"/>
      <c r="BD195" s="338" t="n">
        <f aca="false">SUM(AX195+AY195+AZ195+BA195+BB195+BC195)</f>
        <v>3318.07</v>
      </c>
      <c r="BE195" s="338" t="n">
        <f aca="false">SUM(AW195-BD195)</f>
        <v>0.000210365651128086</v>
      </c>
      <c r="BF195" s="338" t="n">
        <f aca="false">SUM(BE195-AW195)</f>
        <v>-3318.07</v>
      </c>
      <c r="BG195" s="338" t="n">
        <v>2056.2</v>
      </c>
      <c r="BH195" s="338" t="n">
        <v>3300</v>
      </c>
      <c r="BI195" s="338" t="n">
        <v>1035.3</v>
      </c>
      <c r="BJ195" s="338"/>
      <c r="BK195" s="338"/>
      <c r="BL195" s="338" t="n">
        <v>3300</v>
      </c>
      <c r="BM195" s="338" t="n">
        <v>3300</v>
      </c>
      <c r="BN195" s="338" t="n">
        <v>2978.63</v>
      </c>
      <c r="BO195" s="338"/>
      <c r="BP195" s="338"/>
      <c r="BQ195" s="364"/>
      <c r="BR195" s="364"/>
      <c r="BS195" s="364"/>
      <c r="BT195" s="307" t="n">
        <f aca="false">SUM(BN195/BM195*100)</f>
        <v>90.2615151515152</v>
      </c>
    </row>
    <row r="196" customFormat="false" ht="12.75" hidden="false" customHeight="false" outlineLevel="0" collapsed="false">
      <c r="A196" s="333" t="s">
        <v>687</v>
      </c>
      <c r="B196" s="334"/>
      <c r="C196" s="334"/>
      <c r="D196" s="334"/>
      <c r="E196" s="334"/>
      <c r="F196" s="334"/>
      <c r="G196" s="334"/>
      <c r="H196" s="334"/>
      <c r="I196" s="335" t="s">
        <v>533</v>
      </c>
      <c r="J196" s="336" t="s">
        <v>688</v>
      </c>
      <c r="K196" s="337" t="n">
        <f aca="false">SUM(K197)</f>
        <v>8000</v>
      </c>
      <c r="L196" s="337" t="n">
        <f aca="false">SUM(L197)</f>
        <v>10000</v>
      </c>
      <c r="M196" s="337" t="n">
        <f aca="false">SUM(M197)</f>
        <v>10000</v>
      </c>
      <c r="N196" s="337" t="n">
        <f aca="false">SUM(N197)</f>
        <v>82000</v>
      </c>
      <c r="O196" s="337" t="n">
        <f aca="false">SUM(O197)</f>
        <v>82000</v>
      </c>
      <c r="P196" s="337" t="n">
        <f aca="false">SUM(P197)</f>
        <v>82000</v>
      </c>
      <c r="Q196" s="337" t="n">
        <f aca="false">SUM(Q197)</f>
        <v>82000</v>
      </c>
      <c r="R196" s="337" t="n">
        <f aca="false">SUM(R197)</f>
        <v>37145.75</v>
      </c>
      <c r="S196" s="337" t="n">
        <f aca="false">SUM(S197)</f>
        <v>0</v>
      </c>
      <c r="T196" s="337" t="n">
        <f aca="false">SUM(T197)</f>
        <v>13553.29</v>
      </c>
      <c r="U196" s="337" t="n">
        <f aca="false">SUM(U197)</f>
        <v>0</v>
      </c>
      <c r="V196" s="337" t="n">
        <f aca="false">SUM(V197)</f>
        <v>0</v>
      </c>
      <c r="W196" s="337" t="n">
        <f aca="false">SUM(W197)</f>
        <v>30000</v>
      </c>
      <c r="X196" s="337" t="n">
        <f aca="false">SUM(X197)</f>
        <v>76000</v>
      </c>
      <c r="Y196" s="337" t="n">
        <f aca="false">SUM(Y197)</f>
        <v>69500</v>
      </c>
      <c r="Z196" s="337" t="n">
        <f aca="false">SUM(Z197)</f>
        <v>69500</v>
      </c>
      <c r="AA196" s="337" t="n">
        <f aca="false">SUM(AA197)</f>
        <v>69000</v>
      </c>
      <c r="AB196" s="337" t="n">
        <f aca="false">SUM(AB197)</f>
        <v>40113.64</v>
      </c>
      <c r="AC196" s="337" t="n">
        <f aca="false">SUM(AC197)</f>
        <v>69000</v>
      </c>
      <c r="AD196" s="337" t="n">
        <f aca="false">SUM(AD197)</f>
        <v>57000</v>
      </c>
      <c r="AE196" s="337" t="n">
        <f aca="false">SUM(AE197)</f>
        <v>0</v>
      </c>
      <c r="AF196" s="337" t="n">
        <f aca="false">SUM(AF197)</f>
        <v>0</v>
      </c>
      <c r="AG196" s="337" t="n">
        <f aca="false">SUM(AG197)</f>
        <v>73000</v>
      </c>
      <c r="AH196" s="337" t="n">
        <f aca="false">SUM(AH197)</f>
        <v>49222.9</v>
      </c>
      <c r="AI196" s="337" t="n">
        <f aca="false">SUM(AI197)</f>
        <v>72000</v>
      </c>
      <c r="AJ196" s="337" t="n">
        <f aca="false">SUM(AJ197)</f>
        <v>8051</v>
      </c>
      <c r="AK196" s="337" t="n">
        <f aca="false">SUM(AK197)</f>
        <v>100000</v>
      </c>
      <c r="AL196" s="337" t="n">
        <f aca="false">SUM(AL197)</f>
        <v>28500</v>
      </c>
      <c r="AM196" s="337" t="n">
        <f aca="false">SUM(AM197)</f>
        <v>0</v>
      </c>
      <c r="AN196" s="337" t="n">
        <f aca="false">SUM(AN197)</f>
        <v>128500</v>
      </c>
      <c r="AO196" s="306" t="n">
        <f aca="false">SUM(AN196/$AN$2)</f>
        <v>17054.8808812795</v>
      </c>
      <c r="AP196" s="337" t="n">
        <f aca="false">SUM(AP197)</f>
        <v>133500</v>
      </c>
      <c r="AQ196" s="337" t="n">
        <f aca="false">SUM(AQ197)</f>
        <v>0</v>
      </c>
      <c r="AR196" s="306" t="n">
        <f aca="false">SUM(AP196/$AN$2)</f>
        <v>17718.4949233526</v>
      </c>
      <c r="AS196" s="306"/>
      <c r="AT196" s="306" t="n">
        <f aca="false">SUM(AT197)</f>
        <v>8857.44</v>
      </c>
      <c r="AU196" s="306" t="n">
        <f aca="false">SUM(AU197)</f>
        <v>2000</v>
      </c>
      <c r="AV196" s="306" t="n">
        <f aca="false">SUM(AV197)</f>
        <v>0</v>
      </c>
      <c r="AW196" s="306" t="n">
        <f aca="false">SUM(AR196+AU196-AV196)</f>
        <v>19718.4949233526</v>
      </c>
      <c r="AX196" s="338"/>
      <c r="AY196" s="338"/>
      <c r="AZ196" s="338"/>
      <c r="BA196" s="338"/>
      <c r="BB196" s="338"/>
      <c r="BC196" s="338"/>
      <c r="BD196" s="338" t="n">
        <f aca="false">SUM(AX196+AY196+AZ196+BA196+BB196+BC196)</f>
        <v>0</v>
      </c>
      <c r="BE196" s="338" t="n">
        <f aca="false">SUM(AW196-BD196)</f>
        <v>19718.4949233526</v>
      </c>
      <c r="BF196" s="338" t="n">
        <f aca="false">SUM(BE196-AW196)</f>
        <v>0</v>
      </c>
      <c r="BG196" s="338" t="n">
        <f aca="false">SUM(BG202)</f>
        <v>14733.8</v>
      </c>
      <c r="BH196" s="338" t="n">
        <v>7359.88</v>
      </c>
      <c r="BI196" s="338" t="n">
        <f aca="false">SUM(BI202)</f>
        <v>7359.88</v>
      </c>
      <c r="BJ196" s="338" t="n">
        <f aca="false">SUM(BJ202)</f>
        <v>0</v>
      </c>
      <c r="BK196" s="338" t="n">
        <f aca="false">SUM(BK202)</f>
        <v>0</v>
      </c>
      <c r="BL196" s="338" t="n">
        <f aca="false">SUM(BL202)</f>
        <v>12000</v>
      </c>
      <c r="BM196" s="338" t="n">
        <f aca="false">SUM(BM202)</f>
        <v>12000</v>
      </c>
      <c r="BN196" s="338" t="n">
        <f aca="false">SUM(BN202)</f>
        <v>6374.5</v>
      </c>
      <c r="BO196" s="338"/>
      <c r="BP196" s="338"/>
      <c r="BQ196" s="364"/>
      <c r="BR196" s="364"/>
      <c r="BS196" s="364"/>
      <c r="BT196" s="307" t="n">
        <f aca="false">SUM(BN196/BM196*100)</f>
        <v>53.1208333333333</v>
      </c>
    </row>
    <row r="197" customFormat="false" ht="12.75" hidden="false" customHeight="false" outlineLevel="0" collapsed="false">
      <c r="A197" s="333"/>
      <c r="B197" s="334"/>
      <c r="C197" s="334"/>
      <c r="D197" s="334"/>
      <c r="E197" s="334"/>
      <c r="F197" s="334"/>
      <c r="G197" s="334"/>
      <c r="H197" s="334"/>
      <c r="I197" s="335" t="s">
        <v>689</v>
      </c>
      <c r="J197" s="336"/>
      <c r="K197" s="337" t="n">
        <f aca="false">SUM(K202)</f>
        <v>8000</v>
      </c>
      <c r="L197" s="337" t="n">
        <f aca="false">SUM(L202)</f>
        <v>10000</v>
      </c>
      <c r="M197" s="337" t="n">
        <f aca="false">SUM(M202)</f>
        <v>10000</v>
      </c>
      <c r="N197" s="337" t="n">
        <f aca="false">SUM(N202)</f>
        <v>82000</v>
      </c>
      <c r="O197" s="337" t="n">
        <f aca="false">SUM(O202)</f>
        <v>82000</v>
      </c>
      <c r="P197" s="337" t="n">
        <f aca="false">SUM(P202)</f>
        <v>82000</v>
      </c>
      <c r="Q197" s="337" t="n">
        <f aca="false">SUM(Q202)</f>
        <v>82000</v>
      </c>
      <c r="R197" s="337" t="n">
        <f aca="false">SUM(R202)</f>
        <v>37145.75</v>
      </c>
      <c r="S197" s="337" t="n">
        <f aca="false">SUM(S202)</f>
        <v>0</v>
      </c>
      <c r="T197" s="337" t="n">
        <f aca="false">SUM(T202)</f>
        <v>13553.29</v>
      </c>
      <c r="U197" s="337" t="n">
        <f aca="false">SUM(U202)</f>
        <v>0</v>
      </c>
      <c r="V197" s="337" t="n">
        <f aca="false">SUM(V202)</f>
        <v>0</v>
      </c>
      <c r="W197" s="337" t="n">
        <f aca="false">SUM(W202)</f>
        <v>30000</v>
      </c>
      <c r="X197" s="337" t="n">
        <f aca="false">SUM(X202)</f>
        <v>76000</v>
      </c>
      <c r="Y197" s="337" t="n">
        <f aca="false">SUM(Y202)</f>
        <v>69500</v>
      </c>
      <c r="Z197" s="337" t="n">
        <f aca="false">SUM(Z202)</f>
        <v>69500</v>
      </c>
      <c r="AA197" s="337" t="n">
        <f aca="false">SUM(AA202)</f>
        <v>69000</v>
      </c>
      <c r="AB197" s="337" t="n">
        <f aca="false">SUM(AB202)</f>
        <v>40113.64</v>
      </c>
      <c r="AC197" s="337" t="n">
        <f aca="false">SUM(AC202)</f>
        <v>69000</v>
      </c>
      <c r="AD197" s="337" t="n">
        <f aca="false">SUM(AD202)</f>
        <v>57000</v>
      </c>
      <c r="AE197" s="337" t="n">
        <f aca="false">SUM(AE202)</f>
        <v>0</v>
      </c>
      <c r="AF197" s="337" t="n">
        <f aca="false">SUM(AF202)</f>
        <v>0</v>
      </c>
      <c r="AG197" s="337" t="n">
        <f aca="false">SUM(AG202)</f>
        <v>73000</v>
      </c>
      <c r="AH197" s="337" t="n">
        <f aca="false">SUM(AH202)</f>
        <v>49222.9</v>
      </c>
      <c r="AI197" s="337" t="n">
        <f aca="false">SUM(AI202)</f>
        <v>72000</v>
      </c>
      <c r="AJ197" s="337" t="n">
        <f aca="false">SUM(AJ202)</f>
        <v>8051</v>
      </c>
      <c r="AK197" s="337" t="n">
        <f aca="false">SUM(AK202)</f>
        <v>100000</v>
      </c>
      <c r="AL197" s="337" t="n">
        <f aca="false">SUM(AL202)</f>
        <v>28500</v>
      </c>
      <c r="AM197" s="337" t="n">
        <f aca="false">SUM(AM202)</f>
        <v>0</v>
      </c>
      <c r="AN197" s="337" t="n">
        <f aca="false">SUM(AN202)</f>
        <v>128500</v>
      </c>
      <c r="AO197" s="306" t="n">
        <f aca="false">SUM(AN197/$AN$2)</f>
        <v>17054.8808812795</v>
      </c>
      <c r="AP197" s="337" t="n">
        <f aca="false">SUM(AP202)</f>
        <v>133500</v>
      </c>
      <c r="AQ197" s="337" t="n">
        <f aca="false">SUM(AQ202)</f>
        <v>0</v>
      </c>
      <c r="AR197" s="306" t="n">
        <f aca="false">SUM(AP197/$AN$2)</f>
        <v>17718.4949233526</v>
      </c>
      <c r="AS197" s="306"/>
      <c r="AT197" s="306" t="n">
        <f aca="false">SUM(AT202)</f>
        <v>8857.44</v>
      </c>
      <c r="AU197" s="306" t="n">
        <f aca="false">SUM(AU202)</f>
        <v>2000</v>
      </c>
      <c r="AV197" s="306" t="n">
        <f aca="false">SUM(AV202)</f>
        <v>0</v>
      </c>
      <c r="AW197" s="306" t="n">
        <f aca="false">SUM(AR197+AU197-AV197)</f>
        <v>19718.4949233526</v>
      </c>
      <c r="AX197" s="338"/>
      <c r="AY197" s="338"/>
      <c r="AZ197" s="338"/>
      <c r="BA197" s="338"/>
      <c r="BB197" s="338"/>
      <c r="BC197" s="338"/>
      <c r="BD197" s="338" t="n">
        <f aca="false">SUM(AX197+AY197+AZ197+BA197+BB197+BC197)</f>
        <v>0</v>
      </c>
      <c r="BE197" s="338" t="n">
        <f aca="false">SUM(AW197-BD197)</f>
        <v>19718.4949233526</v>
      </c>
      <c r="BF197" s="338" t="n">
        <f aca="false">SUM(BE197-AW197)</f>
        <v>0</v>
      </c>
      <c r="BG197" s="338"/>
      <c r="BH197" s="338" t="n">
        <v>7359.88</v>
      </c>
      <c r="BI197" s="338" t="n">
        <f aca="false">SUM(BI196)</f>
        <v>7359.88</v>
      </c>
      <c r="BJ197" s="338" t="n">
        <f aca="false">SUM(BJ196)</f>
        <v>0</v>
      </c>
      <c r="BK197" s="338" t="n">
        <f aca="false">SUM(BK196)</f>
        <v>0</v>
      </c>
      <c r="BL197" s="338" t="n">
        <f aca="false">SUM(BL196)</f>
        <v>12000</v>
      </c>
      <c r="BM197" s="338" t="n">
        <f aca="false">SUM(BM196)</f>
        <v>12000</v>
      </c>
      <c r="BN197" s="338" t="n">
        <f aca="false">SUM(BN196)</f>
        <v>6374.5</v>
      </c>
      <c r="BO197" s="338"/>
      <c r="BP197" s="338"/>
      <c r="BQ197" s="364"/>
      <c r="BR197" s="364"/>
      <c r="BS197" s="364"/>
      <c r="BT197" s="307" t="n">
        <f aca="false">SUM(BN197/BM197*100)</f>
        <v>53.1208333333333</v>
      </c>
    </row>
    <row r="198" customFormat="false" ht="12.75" hidden="true" customHeight="false" outlineLevel="0" collapsed="false">
      <c r="A198" s="333"/>
      <c r="B198" s="334" t="s">
        <v>537</v>
      </c>
      <c r="C198" s="334"/>
      <c r="D198" s="334"/>
      <c r="E198" s="334"/>
      <c r="F198" s="334"/>
      <c r="G198" s="334"/>
      <c r="H198" s="334"/>
      <c r="I198" s="335" t="s">
        <v>538</v>
      </c>
      <c r="J198" s="336" t="s">
        <v>75</v>
      </c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W198" s="337"/>
      <c r="X198" s="337"/>
      <c r="Y198" s="337"/>
      <c r="Z198" s="337"/>
      <c r="AA198" s="337"/>
      <c r="AB198" s="337"/>
      <c r="AC198" s="337"/>
      <c r="AD198" s="337"/>
      <c r="AE198" s="337"/>
      <c r="AF198" s="337"/>
      <c r="AG198" s="337"/>
      <c r="AH198" s="337"/>
      <c r="AI198" s="337"/>
      <c r="AJ198" s="337"/>
      <c r="AK198" s="337"/>
      <c r="AL198" s="337"/>
      <c r="AM198" s="337"/>
      <c r="AN198" s="337"/>
      <c r="AO198" s="306" t="n">
        <f aca="false">SUM(AN198/$AN$2)</f>
        <v>0</v>
      </c>
      <c r="AP198" s="337" t="n">
        <v>8500</v>
      </c>
      <c r="AQ198" s="337"/>
      <c r="AR198" s="306" t="n">
        <f aca="false">SUM(AP198/$AN$2)</f>
        <v>1128.14387152432</v>
      </c>
      <c r="AS198" s="306"/>
      <c r="AT198" s="306" t="n">
        <v>8500</v>
      </c>
      <c r="AU198" s="306"/>
      <c r="AV198" s="306"/>
      <c r="AW198" s="306" t="n">
        <f aca="false">SUM(AR198+AU198-AV198)</f>
        <v>1128.14387152432</v>
      </c>
      <c r="AX198" s="338"/>
      <c r="AY198" s="338"/>
      <c r="AZ198" s="338"/>
      <c r="BA198" s="338"/>
      <c r="BB198" s="338"/>
      <c r="BC198" s="338"/>
      <c r="BD198" s="338" t="n">
        <f aca="false">SUM(AX198+AY198+AZ198+BA198+BB198+BC198)</f>
        <v>0</v>
      </c>
      <c r="BE198" s="338" t="n">
        <f aca="false">SUM(AW198-BD198)</f>
        <v>1128.14387152432</v>
      </c>
      <c r="BF198" s="338" t="n">
        <f aca="false">SUM(BE198-AW198)</f>
        <v>0</v>
      </c>
      <c r="BG198" s="338"/>
      <c r="BH198" s="338"/>
      <c r="BI198" s="338" t="n">
        <v>7359.88</v>
      </c>
      <c r="BJ198" s="338" t="n">
        <v>0</v>
      </c>
      <c r="BK198" s="338" t="n">
        <v>0</v>
      </c>
      <c r="BL198" s="338"/>
      <c r="BM198" s="338"/>
      <c r="BN198" s="338"/>
      <c r="BO198" s="338"/>
      <c r="BP198" s="338"/>
      <c r="BQ198" s="364"/>
      <c r="BR198" s="364"/>
      <c r="BS198" s="364"/>
      <c r="BT198" s="307" t="e">
        <f aca="false">SUM(BN198/BM198*100)</f>
        <v>#DIV/0!</v>
      </c>
    </row>
    <row r="199" customFormat="false" ht="12.75" hidden="true" customHeight="false" outlineLevel="0" collapsed="false">
      <c r="A199" s="333"/>
      <c r="B199" s="334" t="s">
        <v>537</v>
      </c>
      <c r="C199" s="334"/>
      <c r="D199" s="334"/>
      <c r="E199" s="334"/>
      <c r="F199" s="334"/>
      <c r="G199" s="334"/>
      <c r="H199" s="334"/>
      <c r="I199" s="335" t="s">
        <v>558</v>
      </c>
      <c r="J199" s="336" t="s">
        <v>559</v>
      </c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337"/>
      <c r="AO199" s="306"/>
      <c r="AP199" s="337"/>
      <c r="AQ199" s="337"/>
      <c r="AR199" s="306"/>
      <c r="AS199" s="306"/>
      <c r="AT199" s="306"/>
      <c r="AU199" s="306"/>
      <c r="AV199" s="306"/>
      <c r="AW199" s="306" t="n">
        <v>4645.3</v>
      </c>
      <c r="AX199" s="338"/>
      <c r="AY199" s="338"/>
      <c r="AZ199" s="338"/>
      <c r="BA199" s="338"/>
      <c r="BB199" s="338"/>
      <c r="BC199" s="338"/>
      <c r="BD199" s="338"/>
      <c r="BE199" s="338"/>
      <c r="BF199" s="338"/>
      <c r="BG199" s="338"/>
      <c r="BH199" s="338" t="n">
        <v>0</v>
      </c>
      <c r="BI199" s="338"/>
      <c r="BJ199" s="338" t="n">
        <v>12500</v>
      </c>
      <c r="BK199" s="338" t="n">
        <v>13000</v>
      </c>
      <c r="BL199" s="338"/>
      <c r="BM199" s="338"/>
      <c r="BN199" s="338"/>
      <c r="BO199" s="338"/>
      <c r="BP199" s="338"/>
      <c r="BQ199" s="364"/>
      <c r="BR199" s="364"/>
      <c r="BS199" s="364"/>
      <c r="BT199" s="307" t="e">
        <f aca="false">SUM(BN199/BM199*100)</f>
        <v>#DIV/0!</v>
      </c>
    </row>
    <row r="200" customFormat="false" ht="12.75" hidden="true" customHeight="false" outlineLevel="0" collapsed="false">
      <c r="A200" s="333"/>
      <c r="B200" s="334" t="s">
        <v>537</v>
      </c>
      <c r="C200" s="334"/>
      <c r="D200" s="334"/>
      <c r="E200" s="334"/>
      <c r="F200" s="334"/>
      <c r="G200" s="334"/>
      <c r="H200" s="334"/>
      <c r="I200" s="335" t="s">
        <v>638</v>
      </c>
      <c r="J200" s="336" t="s">
        <v>48</v>
      </c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7"/>
      <c r="AG200" s="337"/>
      <c r="AH200" s="337"/>
      <c r="AI200" s="337"/>
      <c r="AJ200" s="337"/>
      <c r="AK200" s="337"/>
      <c r="AL200" s="337"/>
      <c r="AM200" s="337"/>
      <c r="AN200" s="337"/>
      <c r="AO200" s="306"/>
      <c r="AP200" s="337"/>
      <c r="AQ200" s="337"/>
      <c r="AR200" s="306"/>
      <c r="AS200" s="306"/>
      <c r="AT200" s="306"/>
      <c r="AU200" s="306"/>
      <c r="AV200" s="306"/>
      <c r="AW200" s="306" t="n">
        <v>500</v>
      </c>
      <c r="AX200" s="338"/>
      <c r="AY200" s="338"/>
      <c r="AZ200" s="338"/>
      <c r="BA200" s="338"/>
      <c r="BB200" s="338"/>
      <c r="BC200" s="338"/>
      <c r="BD200" s="338"/>
      <c r="BE200" s="338"/>
      <c r="BF200" s="338"/>
      <c r="BG200" s="338"/>
      <c r="BH200" s="338" t="n">
        <v>0</v>
      </c>
      <c r="BI200" s="338"/>
      <c r="BJ200" s="338"/>
      <c r="BK200" s="338"/>
      <c r="BL200" s="338"/>
      <c r="BM200" s="338"/>
      <c r="BN200" s="338"/>
      <c r="BO200" s="338"/>
      <c r="BP200" s="338"/>
      <c r="BQ200" s="364"/>
      <c r="BR200" s="364"/>
      <c r="BS200" s="364"/>
      <c r="BT200" s="307" t="e">
        <f aca="false">SUM(BN200/BM200*100)</f>
        <v>#DIV/0!</v>
      </c>
    </row>
    <row r="201" customFormat="false" ht="12.75" hidden="true" customHeight="false" outlineLevel="0" collapsed="false">
      <c r="A201" s="333"/>
      <c r="B201" s="334" t="s">
        <v>554</v>
      </c>
      <c r="C201" s="334"/>
      <c r="D201" s="334"/>
      <c r="E201" s="334"/>
      <c r="F201" s="334"/>
      <c r="G201" s="334"/>
      <c r="H201" s="334"/>
      <c r="I201" s="339" t="s">
        <v>555</v>
      </c>
      <c r="J201" s="336" t="s">
        <v>39</v>
      </c>
      <c r="K201" s="337"/>
      <c r="L201" s="337"/>
      <c r="M201" s="337"/>
      <c r="N201" s="337"/>
      <c r="O201" s="337"/>
      <c r="P201" s="337"/>
      <c r="Q201" s="337"/>
      <c r="R201" s="337"/>
      <c r="S201" s="337"/>
      <c r="T201" s="337"/>
      <c r="U201" s="337"/>
      <c r="V201" s="337"/>
      <c r="W201" s="337"/>
      <c r="X201" s="337"/>
      <c r="Y201" s="337"/>
      <c r="Z201" s="337"/>
      <c r="AA201" s="337"/>
      <c r="AB201" s="337"/>
      <c r="AC201" s="337"/>
      <c r="AD201" s="337"/>
      <c r="AE201" s="337"/>
      <c r="AF201" s="337"/>
      <c r="AG201" s="337"/>
      <c r="AH201" s="337"/>
      <c r="AI201" s="337"/>
      <c r="AJ201" s="337"/>
      <c r="AK201" s="337"/>
      <c r="AL201" s="337"/>
      <c r="AM201" s="337"/>
      <c r="AN201" s="337"/>
      <c r="AO201" s="306" t="n">
        <f aca="false">SUM(AN201/$AN$2)</f>
        <v>0</v>
      </c>
      <c r="AP201" s="337" t="n">
        <v>125000</v>
      </c>
      <c r="AQ201" s="337"/>
      <c r="AR201" s="306" t="n">
        <f aca="false">SUM(AP201/$AN$2)</f>
        <v>16590.3510518283</v>
      </c>
      <c r="AS201" s="306"/>
      <c r="AT201" s="306" t="n">
        <v>125000</v>
      </c>
      <c r="AU201" s="306"/>
      <c r="AV201" s="306"/>
      <c r="AW201" s="306" t="n">
        <v>13445.05</v>
      </c>
      <c r="AX201" s="338"/>
      <c r="AY201" s="338"/>
      <c r="AZ201" s="338"/>
      <c r="BA201" s="338"/>
      <c r="BB201" s="338"/>
      <c r="BC201" s="338"/>
      <c r="BD201" s="338" t="n">
        <f aca="false">SUM(AX201+AY201+AZ201+BA201+BB201+BC201)</f>
        <v>0</v>
      </c>
      <c r="BE201" s="338" t="n">
        <f aca="false">SUM(AW201-BD201)</f>
        <v>13445.05</v>
      </c>
      <c r="BF201" s="338" t="n">
        <f aca="false">SUM(BE201-AW201)</f>
        <v>0</v>
      </c>
      <c r="BG201" s="338"/>
      <c r="BH201" s="338" t="n">
        <v>0</v>
      </c>
      <c r="BI201" s="338"/>
      <c r="BJ201" s="338"/>
      <c r="BK201" s="338"/>
      <c r="BL201" s="338"/>
      <c r="BM201" s="338"/>
      <c r="BN201" s="338"/>
      <c r="BO201" s="338"/>
      <c r="BP201" s="338"/>
      <c r="BQ201" s="364"/>
      <c r="BR201" s="364"/>
      <c r="BS201" s="364"/>
      <c r="BT201" s="307" t="e">
        <f aca="false">SUM(BN201/BM201*100)</f>
        <v>#DIV/0!</v>
      </c>
    </row>
    <row r="202" customFormat="false" ht="12.75" hidden="false" customHeight="false" outlineLevel="0" collapsed="false">
      <c r="A202" s="308"/>
      <c r="B202" s="303"/>
      <c r="C202" s="303"/>
      <c r="D202" s="303"/>
      <c r="E202" s="303"/>
      <c r="F202" s="303"/>
      <c r="G202" s="303"/>
      <c r="H202" s="303"/>
      <c r="I202" s="304" t="n">
        <v>3</v>
      </c>
      <c r="J202" s="305" t="s">
        <v>234</v>
      </c>
      <c r="K202" s="306" t="n">
        <f aca="false">SUM(K203)</f>
        <v>8000</v>
      </c>
      <c r="L202" s="306" t="n">
        <f aca="false">SUM(L203)</f>
        <v>10000</v>
      </c>
      <c r="M202" s="306" t="n">
        <f aca="false">SUM(M203)</f>
        <v>10000</v>
      </c>
      <c r="N202" s="306" t="n">
        <f aca="false">SUM(N203)</f>
        <v>82000</v>
      </c>
      <c r="O202" s="306" t="n">
        <f aca="false">SUM(O203)</f>
        <v>82000</v>
      </c>
      <c r="P202" s="306" t="n">
        <f aca="false">SUM(P203)</f>
        <v>82000</v>
      </c>
      <c r="Q202" s="306" t="n">
        <f aca="false">SUM(Q203)</f>
        <v>82000</v>
      </c>
      <c r="R202" s="306" t="n">
        <f aca="false">SUM(R203)</f>
        <v>37145.75</v>
      </c>
      <c r="S202" s="306" t="n">
        <f aca="false">SUM(S203)</f>
        <v>0</v>
      </c>
      <c r="T202" s="306" t="n">
        <f aca="false">SUM(T203)</f>
        <v>13553.29</v>
      </c>
      <c r="U202" s="306" t="n">
        <f aca="false">SUM(U203)</f>
        <v>0</v>
      </c>
      <c r="V202" s="306" t="n">
        <f aca="false">SUM(V203)</f>
        <v>0</v>
      </c>
      <c r="W202" s="306" t="n">
        <f aca="false">SUM(W203)</f>
        <v>30000</v>
      </c>
      <c r="X202" s="306" t="n">
        <f aca="false">SUM(X203+X209)</f>
        <v>76000</v>
      </c>
      <c r="Y202" s="306" t="n">
        <f aca="false">SUM(Y203+Y209)</f>
        <v>69500</v>
      </c>
      <c r="Z202" s="306" t="n">
        <f aca="false">SUM(Z203+Z209)</f>
        <v>69500</v>
      </c>
      <c r="AA202" s="306" t="n">
        <f aca="false">SUM(AA203+AA209)</f>
        <v>69000</v>
      </c>
      <c r="AB202" s="306" t="n">
        <f aca="false">SUM(AB203+AB209)</f>
        <v>40113.64</v>
      </c>
      <c r="AC202" s="306" t="n">
        <f aca="false">SUM(AC203+AC209)</f>
        <v>69000</v>
      </c>
      <c r="AD202" s="306" t="n">
        <f aca="false">SUM(AD203+AD209)</f>
        <v>57000</v>
      </c>
      <c r="AE202" s="306" t="n">
        <f aca="false">SUM(AE203+AE209)</f>
        <v>0</v>
      </c>
      <c r="AF202" s="306" t="n">
        <f aca="false">SUM(AF203+AF209)</f>
        <v>0</v>
      </c>
      <c r="AG202" s="306" t="n">
        <f aca="false">SUM(AG203+AG209)</f>
        <v>73000</v>
      </c>
      <c r="AH202" s="306" t="n">
        <f aca="false">SUM(AH203+AH209)</f>
        <v>49222.9</v>
      </c>
      <c r="AI202" s="306" t="n">
        <f aca="false">SUM(AI203+AI209)</f>
        <v>72000</v>
      </c>
      <c r="AJ202" s="306" t="n">
        <f aca="false">SUM(AJ203+AJ209)</f>
        <v>8051</v>
      </c>
      <c r="AK202" s="306" t="n">
        <f aca="false">SUM(AK203+AK209)</f>
        <v>100000</v>
      </c>
      <c r="AL202" s="306" t="n">
        <f aca="false">SUM(AL203+AL209)</f>
        <v>28500</v>
      </c>
      <c r="AM202" s="306" t="n">
        <f aca="false">SUM(AM203+AM209)</f>
        <v>0</v>
      </c>
      <c r="AN202" s="306" t="n">
        <f aca="false">SUM(AN203+AN209)</f>
        <v>128500</v>
      </c>
      <c r="AO202" s="306" t="n">
        <f aca="false">SUM(AN202/$AN$2)</f>
        <v>17054.8808812795</v>
      </c>
      <c r="AP202" s="306" t="n">
        <f aca="false">SUM(AP203+AP209)</f>
        <v>133500</v>
      </c>
      <c r="AQ202" s="306" t="n">
        <f aca="false">SUM(AQ203+AQ209)</f>
        <v>0</v>
      </c>
      <c r="AR202" s="306" t="n">
        <f aca="false">SUM(AP202/$AN$2)</f>
        <v>17718.4949233526</v>
      </c>
      <c r="AS202" s="306"/>
      <c r="AT202" s="306" t="n">
        <f aca="false">SUM(AT203+AT209)</f>
        <v>8857.44</v>
      </c>
      <c r="AU202" s="306" t="n">
        <f aca="false">SUM(AU203+AU209)</f>
        <v>2000</v>
      </c>
      <c r="AV202" s="306" t="n">
        <f aca="false">SUM(AV203+AV209)</f>
        <v>0</v>
      </c>
      <c r="AW202" s="306" t="n">
        <f aca="false">SUM(AR202+AU202-AV202)</f>
        <v>19718.4949233526</v>
      </c>
      <c r="AX202" s="338"/>
      <c r="AY202" s="338"/>
      <c r="AZ202" s="338"/>
      <c r="BA202" s="338"/>
      <c r="BB202" s="338"/>
      <c r="BC202" s="338"/>
      <c r="BD202" s="338" t="n">
        <f aca="false">SUM(AX202+AY202+AZ202+BA202+BB202+BC202)</f>
        <v>0</v>
      </c>
      <c r="BE202" s="338" t="n">
        <f aca="false">SUM(AW202-BD202)</f>
        <v>19718.4949233526</v>
      </c>
      <c r="BF202" s="338" t="n">
        <f aca="false">SUM(BE202-AW202)</f>
        <v>0</v>
      </c>
      <c r="BG202" s="338" t="n">
        <f aca="false">SUM(BG203+BG209)</f>
        <v>14733.8</v>
      </c>
      <c r="BH202" s="338" t="n">
        <v>7359.88</v>
      </c>
      <c r="BI202" s="338" t="n">
        <f aca="false">SUM(BI203+BI209)</f>
        <v>7359.88</v>
      </c>
      <c r="BJ202" s="338" t="n">
        <f aca="false">SUM(BJ203+BJ209)</f>
        <v>0</v>
      </c>
      <c r="BK202" s="338" t="n">
        <f aca="false">SUM(BK203+BK209)</f>
        <v>0</v>
      </c>
      <c r="BL202" s="338" t="n">
        <f aca="false">SUM(BL203+BL209)</f>
        <v>12000</v>
      </c>
      <c r="BM202" s="338" t="n">
        <f aca="false">SUM(BM203+BM209)</f>
        <v>12000</v>
      </c>
      <c r="BN202" s="338" t="n">
        <f aca="false">SUM(BN203+BN209)</f>
        <v>6374.5</v>
      </c>
      <c r="BO202" s="338"/>
      <c r="BP202" s="338"/>
      <c r="BQ202" s="364"/>
      <c r="BR202" s="364"/>
      <c r="BS202" s="364"/>
      <c r="BT202" s="307" t="n">
        <f aca="false">SUM(BN202/BM202*100)</f>
        <v>53.1208333333333</v>
      </c>
    </row>
    <row r="203" customFormat="false" ht="12.75" hidden="false" customHeight="false" outlineLevel="0" collapsed="false">
      <c r="A203" s="308"/>
      <c r="B203" s="303" t="s">
        <v>555</v>
      </c>
      <c r="C203" s="303"/>
      <c r="D203" s="303"/>
      <c r="E203" s="303"/>
      <c r="F203" s="303"/>
      <c r="G203" s="303"/>
      <c r="H203" s="303"/>
      <c r="I203" s="304" t="n">
        <v>36</v>
      </c>
      <c r="J203" s="305" t="s">
        <v>383</v>
      </c>
      <c r="K203" s="306" t="n">
        <f aca="false">SUM(K204)</f>
        <v>8000</v>
      </c>
      <c r="L203" s="306" t="n">
        <f aca="false">SUM(L204)</f>
        <v>10000</v>
      </c>
      <c r="M203" s="306" t="n">
        <f aca="false">SUM(M204)</f>
        <v>10000</v>
      </c>
      <c r="N203" s="306" t="n">
        <f aca="false">SUM(N204)</f>
        <v>82000</v>
      </c>
      <c r="O203" s="306" t="n">
        <f aca="false">SUM(O204)</f>
        <v>82000</v>
      </c>
      <c r="P203" s="306" t="n">
        <f aca="false">SUM(P204)</f>
        <v>82000</v>
      </c>
      <c r="Q203" s="306" t="n">
        <f aca="false">SUM(Q204)</f>
        <v>82000</v>
      </c>
      <c r="R203" s="306" t="n">
        <f aca="false">SUM(R204)</f>
        <v>37145.75</v>
      </c>
      <c r="S203" s="306" t="n">
        <f aca="false">SUM(S204)</f>
        <v>0</v>
      </c>
      <c r="T203" s="306" t="n">
        <f aca="false">SUM(T204)</f>
        <v>13553.29</v>
      </c>
      <c r="U203" s="306" t="n">
        <f aca="false">SUM(U204)</f>
        <v>0</v>
      </c>
      <c r="V203" s="306" t="n">
        <f aca="false">SUM(V204)</f>
        <v>0</v>
      </c>
      <c r="W203" s="306" t="n">
        <f aca="false">SUM(W204)</f>
        <v>30000</v>
      </c>
      <c r="X203" s="306" t="n">
        <f aca="false">SUM(X204)</f>
        <v>46000</v>
      </c>
      <c r="Y203" s="306" t="n">
        <f aca="false">SUM(Y204)</f>
        <v>34000</v>
      </c>
      <c r="Z203" s="306" t="n">
        <f aca="false">SUM(Z204)</f>
        <v>49000</v>
      </c>
      <c r="AA203" s="306" t="n">
        <f aca="false">SUM(AA204)</f>
        <v>48000</v>
      </c>
      <c r="AB203" s="306" t="n">
        <f aca="false">SUM(AB204)</f>
        <v>40113.64</v>
      </c>
      <c r="AC203" s="306" t="n">
        <f aca="false">SUM(AC204)</f>
        <v>48000</v>
      </c>
      <c r="AD203" s="306" t="n">
        <f aca="false">SUM(AD204)</f>
        <v>36000</v>
      </c>
      <c r="AE203" s="306" t="n">
        <f aca="false">SUM(AE204)</f>
        <v>0</v>
      </c>
      <c r="AF203" s="306" t="n">
        <f aca="false">SUM(AF204)</f>
        <v>0</v>
      </c>
      <c r="AG203" s="306" t="n">
        <f aca="false">SUM(AG204)</f>
        <v>36000</v>
      </c>
      <c r="AH203" s="306" t="n">
        <f aca="false">SUM(AH204)</f>
        <v>16754.79</v>
      </c>
      <c r="AI203" s="306" t="n">
        <f aca="false">SUM(AI204)</f>
        <v>36000</v>
      </c>
      <c r="AJ203" s="306" t="n">
        <f aca="false">SUM(AJ204)</f>
        <v>8051</v>
      </c>
      <c r="AK203" s="306" t="n">
        <f aca="false">SUM(AK204)</f>
        <v>70000</v>
      </c>
      <c r="AL203" s="306" t="n">
        <f aca="false">SUM(AL204)</f>
        <v>20000</v>
      </c>
      <c r="AM203" s="306" t="n">
        <f aca="false">SUM(AM204)</f>
        <v>0</v>
      </c>
      <c r="AN203" s="306" t="n">
        <f aca="false">SUM(AN204)</f>
        <v>90000</v>
      </c>
      <c r="AO203" s="306" t="n">
        <f aca="false">SUM(AN203/$AN$2)</f>
        <v>11945.0527573163</v>
      </c>
      <c r="AP203" s="306" t="n">
        <f aca="false">SUM(AP204)</f>
        <v>90000</v>
      </c>
      <c r="AQ203" s="306"/>
      <c r="AR203" s="306" t="n">
        <f aca="false">SUM(AP203/$AN$2)</f>
        <v>11945.0527573163</v>
      </c>
      <c r="AS203" s="306"/>
      <c r="AT203" s="306" t="n">
        <f aca="false">SUM(AT204)</f>
        <v>8575.47</v>
      </c>
      <c r="AU203" s="306" t="n">
        <f aca="false">SUM(AU204)</f>
        <v>1500</v>
      </c>
      <c r="AV203" s="306" t="n">
        <f aca="false">SUM(AV204)</f>
        <v>0</v>
      </c>
      <c r="AW203" s="306" t="n">
        <f aca="false">SUM(AR203+AU203-AV203)</f>
        <v>13445.0527573163</v>
      </c>
      <c r="AX203" s="338"/>
      <c r="AY203" s="338"/>
      <c r="AZ203" s="338"/>
      <c r="BA203" s="338"/>
      <c r="BB203" s="338"/>
      <c r="BC203" s="338"/>
      <c r="BD203" s="338" t="n">
        <f aca="false">SUM(AX203+AY203+AZ203+BA203+BB203+BC203)</f>
        <v>0</v>
      </c>
      <c r="BE203" s="338" t="n">
        <f aca="false">SUM(AW203-BD203)</f>
        <v>13445.0527573163</v>
      </c>
      <c r="BF203" s="338" t="n">
        <f aca="false">SUM(BE203-AW203)</f>
        <v>0</v>
      </c>
      <c r="BG203" s="338" t="n">
        <f aca="false">SUM(BG204)</f>
        <v>11721.83</v>
      </c>
      <c r="BH203" s="338" t="n">
        <v>7359.88</v>
      </c>
      <c r="BI203" s="338" t="n">
        <f aca="false">SUM(BI204)</f>
        <v>7359.88</v>
      </c>
      <c r="BJ203" s="338" t="n">
        <f aca="false">SUM(BJ204)</f>
        <v>0</v>
      </c>
      <c r="BK203" s="338" t="n">
        <f aca="false">SUM(BK204)</f>
        <v>0</v>
      </c>
      <c r="BL203" s="338" t="n">
        <f aca="false">SUM(BL204)</f>
        <v>8500</v>
      </c>
      <c r="BM203" s="338" t="n">
        <f aca="false">SUM(BM204)</f>
        <v>8500</v>
      </c>
      <c r="BN203" s="338" t="n">
        <f aca="false">SUM(BN204)</f>
        <v>6374.5</v>
      </c>
      <c r="BO203" s="338"/>
      <c r="BP203" s="338"/>
      <c r="BQ203" s="364" t="n">
        <v>6374.5</v>
      </c>
      <c r="BR203" s="364"/>
      <c r="BS203" s="364"/>
      <c r="BT203" s="307" t="n">
        <f aca="false">SUM(BN203/BM203*100)</f>
        <v>74.9941176470588</v>
      </c>
    </row>
    <row r="204" customFormat="false" ht="12.75" hidden="true" customHeight="false" outlineLevel="0" collapsed="false">
      <c r="A204" s="333"/>
      <c r="B204" s="334"/>
      <c r="C204" s="334"/>
      <c r="D204" s="334"/>
      <c r="E204" s="334"/>
      <c r="F204" s="334"/>
      <c r="G204" s="334"/>
      <c r="H204" s="334"/>
      <c r="I204" s="335" t="n">
        <v>366</v>
      </c>
      <c r="J204" s="336" t="s">
        <v>197</v>
      </c>
      <c r="K204" s="337" t="n">
        <f aca="false">SUM(K212)</f>
        <v>8000</v>
      </c>
      <c r="L204" s="337" t="n">
        <f aca="false">SUM(L212)</f>
        <v>10000</v>
      </c>
      <c r="M204" s="337" t="n">
        <f aca="false">SUM(M212)</f>
        <v>10000</v>
      </c>
      <c r="N204" s="337" t="n">
        <f aca="false">SUM(N212)</f>
        <v>82000</v>
      </c>
      <c r="O204" s="337" t="n">
        <f aca="false">SUM(O212)</f>
        <v>82000</v>
      </c>
      <c r="P204" s="337" t="n">
        <f aca="false">SUM(P212)</f>
        <v>82000</v>
      </c>
      <c r="Q204" s="337" t="n">
        <f aca="false">SUM(Q212)</f>
        <v>82000</v>
      </c>
      <c r="R204" s="337" t="n">
        <f aca="false">SUM(R212)</f>
        <v>37145.75</v>
      </c>
      <c r="S204" s="337" t="n">
        <f aca="false">SUM(S212)</f>
        <v>0</v>
      </c>
      <c r="T204" s="337" t="n">
        <f aca="false">SUM(T205:T212)</f>
        <v>13553.29</v>
      </c>
      <c r="U204" s="337" t="n">
        <f aca="false">SUM(U205:U212)</f>
        <v>0</v>
      </c>
      <c r="V204" s="337" t="n">
        <f aca="false">SUM(V205:V212)</f>
        <v>0</v>
      </c>
      <c r="W204" s="337" t="n">
        <f aca="false">SUM(W205:W212)</f>
        <v>30000</v>
      </c>
      <c r="X204" s="337" t="n">
        <f aca="false">SUM(X205:X208)</f>
        <v>46000</v>
      </c>
      <c r="Y204" s="337" t="n">
        <f aca="false">SUM(Y205:Y208)</f>
        <v>34000</v>
      </c>
      <c r="Z204" s="337" t="n">
        <f aca="false">SUM(Z205:Z208)</f>
        <v>49000</v>
      </c>
      <c r="AA204" s="337" t="n">
        <f aca="false">SUM(AA205:AA208)</f>
        <v>48000</v>
      </c>
      <c r="AB204" s="337" t="n">
        <f aca="false">SUM(AB205:AB208)</f>
        <v>40113.64</v>
      </c>
      <c r="AC204" s="337" t="n">
        <f aca="false">SUM(AC205:AC208)</f>
        <v>48000</v>
      </c>
      <c r="AD204" s="337" t="n">
        <f aca="false">SUM(AD205:AD208)</f>
        <v>36000</v>
      </c>
      <c r="AE204" s="337" t="n">
        <f aca="false">SUM(AE205:AE208)</f>
        <v>0</v>
      </c>
      <c r="AF204" s="337" t="n">
        <f aca="false">SUM(AF205:AF208)</f>
        <v>0</v>
      </c>
      <c r="AG204" s="337" t="n">
        <f aca="false">SUM(AG205:AG208)</f>
        <v>36000</v>
      </c>
      <c r="AH204" s="337" t="n">
        <f aca="false">SUM(AH205:AH208)</f>
        <v>16754.79</v>
      </c>
      <c r="AI204" s="337" t="n">
        <f aca="false">SUM(AI205:AI208)</f>
        <v>36000</v>
      </c>
      <c r="AJ204" s="337" t="n">
        <f aca="false">SUM(AJ205:AJ208)</f>
        <v>8051</v>
      </c>
      <c r="AK204" s="337" t="n">
        <f aca="false">SUM(AK205:AK208)</f>
        <v>70000</v>
      </c>
      <c r="AL204" s="337" t="n">
        <f aca="false">SUM(AL205:AL208)</f>
        <v>20000</v>
      </c>
      <c r="AM204" s="337" t="n">
        <f aca="false">SUM(AM205:AM208)</f>
        <v>0</v>
      </c>
      <c r="AN204" s="337" t="n">
        <f aca="false">SUM(AN205:AN208)</f>
        <v>90000</v>
      </c>
      <c r="AO204" s="306" t="n">
        <f aca="false">SUM(AN204/$AN$2)</f>
        <v>11945.0527573163</v>
      </c>
      <c r="AP204" s="337" t="n">
        <f aca="false">SUM(AP205:AP208)</f>
        <v>90000</v>
      </c>
      <c r="AQ204" s="337"/>
      <c r="AR204" s="306" t="n">
        <f aca="false">SUM(AP204/$AN$2)</f>
        <v>11945.0527573163</v>
      </c>
      <c r="AS204" s="306"/>
      <c r="AT204" s="306" t="n">
        <f aca="false">SUM(AT205:AT208)</f>
        <v>8575.47</v>
      </c>
      <c r="AU204" s="306" t="n">
        <f aca="false">SUM(AU205:AU208)</f>
        <v>1500</v>
      </c>
      <c r="AV204" s="306" t="n">
        <f aca="false">SUM(AV205:AV208)</f>
        <v>0</v>
      </c>
      <c r="AW204" s="306" t="n">
        <f aca="false">SUM(AR204+AU204-AV204)</f>
        <v>13445.0527573163</v>
      </c>
      <c r="AX204" s="338"/>
      <c r="AY204" s="338"/>
      <c r="AZ204" s="338"/>
      <c r="BA204" s="338"/>
      <c r="BB204" s="338"/>
      <c r="BC204" s="338"/>
      <c r="BD204" s="338" t="n">
        <f aca="false">SUM(AX204+AY204+AZ204+BA204+BB204+BC204)</f>
        <v>0</v>
      </c>
      <c r="BE204" s="338" t="n">
        <f aca="false">SUM(AW204-BD204)</f>
        <v>13445.0527573163</v>
      </c>
      <c r="BF204" s="338" t="n">
        <f aca="false">SUM(BE204-AW204)</f>
        <v>0</v>
      </c>
      <c r="BG204" s="338" t="n">
        <f aca="false">SUM(BG205:BG208)</f>
        <v>11721.83</v>
      </c>
      <c r="BH204" s="338" t="n">
        <f aca="false">SUM(BH205:BH208)</f>
        <v>8500</v>
      </c>
      <c r="BI204" s="338" t="n">
        <f aca="false">SUM(BI205:BI208)</f>
        <v>7359.88</v>
      </c>
      <c r="BJ204" s="338" t="n">
        <f aca="false">SUM(BJ205:BJ208)</f>
        <v>0</v>
      </c>
      <c r="BK204" s="338" t="n">
        <f aca="false">SUM(BK205:BK208)</f>
        <v>0</v>
      </c>
      <c r="BL204" s="338" t="n">
        <f aca="false">SUM(BL205:BL208)</f>
        <v>8500</v>
      </c>
      <c r="BM204" s="338" t="n">
        <f aca="false">SUM(BM205:BM208)</f>
        <v>8500</v>
      </c>
      <c r="BN204" s="338" t="n">
        <f aca="false">SUM(BN205:BN208)</f>
        <v>6374.5</v>
      </c>
      <c r="BO204" s="338"/>
      <c r="BP204" s="338"/>
      <c r="BQ204" s="364"/>
      <c r="BR204" s="364"/>
      <c r="BS204" s="364"/>
      <c r="BT204" s="307" t="n">
        <f aca="false">SUM(BN204/BM204*100)</f>
        <v>74.9941176470588</v>
      </c>
    </row>
    <row r="205" customFormat="false" ht="12.75" hidden="true" customHeight="false" outlineLevel="0" collapsed="false">
      <c r="A205" s="333"/>
      <c r="B205" s="334"/>
      <c r="C205" s="334"/>
      <c r="D205" s="334"/>
      <c r="E205" s="334"/>
      <c r="F205" s="334"/>
      <c r="G205" s="334"/>
      <c r="H205" s="334"/>
      <c r="I205" s="335" t="n">
        <v>36611</v>
      </c>
      <c r="J205" s="336" t="s">
        <v>690</v>
      </c>
      <c r="K205" s="337" t="n">
        <v>8000</v>
      </c>
      <c r="L205" s="337" t="n">
        <v>10000</v>
      </c>
      <c r="M205" s="337" t="n">
        <v>10000</v>
      </c>
      <c r="N205" s="337" t="n">
        <v>82000</v>
      </c>
      <c r="O205" s="337" t="n">
        <v>82000</v>
      </c>
      <c r="P205" s="337" t="n">
        <v>82000</v>
      </c>
      <c r="Q205" s="337" t="n">
        <v>82000</v>
      </c>
      <c r="R205" s="337" t="n">
        <v>37145.75</v>
      </c>
      <c r="S205" s="337"/>
      <c r="T205" s="337" t="n">
        <v>13553.29</v>
      </c>
      <c r="U205" s="337"/>
      <c r="V205" s="306" t="n">
        <f aca="false">S205/P205*100</f>
        <v>0</v>
      </c>
      <c r="W205" s="337" t="n">
        <v>15000</v>
      </c>
      <c r="X205" s="337" t="n">
        <v>16000</v>
      </c>
      <c r="Y205" s="337" t="n">
        <v>20000</v>
      </c>
      <c r="Z205" s="337" t="n">
        <v>20000</v>
      </c>
      <c r="AA205" s="337" t="n">
        <v>20000</v>
      </c>
      <c r="AB205" s="337" t="n">
        <v>18888.64</v>
      </c>
      <c r="AC205" s="337" t="n">
        <v>20000</v>
      </c>
      <c r="AD205" s="337" t="n">
        <v>20000</v>
      </c>
      <c r="AE205" s="337"/>
      <c r="AF205" s="337"/>
      <c r="AG205" s="340" t="n">
        <v>20000</v>
      </c>
      <c r="AH205" s="337" t="n">
        <v>16754.79</v>
      </c>
      <c r="AI205" s="337" t="n">
        <v>20000</v>
      </c>
      <c r="AJ205" s="338" t="n">
        <v>7051</v>
      </c>
      <c r="AK205" s="337" t="n">
        <v>10000</v>
      </c>
      <c r="AL205" s="337"/>
      <c r="AM205" s="337"/>
      <c r="AN205" s="338" t="n">
        <f aca="false">SUM(AK205+AL205-AM205)</f>
        <v>10000</v>
      </c>
      <c r="AO205" s="306" t="n">
        <f aca="false">SUM(AN205/$AN$2)</f>
        <v>1327.22808414626</v>
      </c>
      <c r="AP205" s="338" t="n">
        <v>10000</v>
      </c>
      <c r="AQ205" s="338"/>
      <c r="AR205" s="306" t="n">
        <f aca="false">SUM(AP205/$AN$2)</f>
        <v>1327.22808414626</v>
      </c>
      <c r="AS205" s="306" t="n">
        <v>1363.61</v>
      </c>
      <c r="AT205" s="306" t="n">
        <v>1363.61</v>
      </c>
      <c r="AU205" s="306"/>
      <c r="AV205" s="306"/>
      <c r="AW205" s="306" t="n">
        <f aca="false">SUM(AR205+AU205-AV205)</f>
        <v>1327.22808414626</v>
      </c>
      <c r="AX205" s="338"/>
      <c r="AY205" s="338"/>
      <c r="AZ205" s="338" t="n">
        <v>1327.23</v>
      </c>
      <c r="BA205" s="338"/>
      <c r="BB205" s="338"/>
      <c r="BC205" s="338"/>
      <c r="BD205" s="338" t="n">
        <f aca="false">SUM(AX205+AY205+AZ205+BA205+BB205+BC205)</f>
        <v>1327.23</v>
      </c>
      <c r="BE205" s="338" t="n">
        <f aca="false">SUM(AW205-BD205)</f>
        <v>-0.00191585373954695</v>
      </c>
      <c r="BF205" s="338" t="n">
        <f aca="false">SUM(BE205-AW205)</f>
        <v>-1327.23</v>
      </c>
      <c r="BG205" s="338" t="n">
        <v>4509.97</v>
      </c>
      <c r="BH205" s="338" t="n">
        <v>1500</v>
      </c>
      <c r="BI205" s="338" t="n">
        <v>1110</v>
      </c>
      <c r="BJ205" s="338"/>
      <c r="BK205" s="338"/>
      <c r="BL205" s="338" t="n">
        <v>1500</v>
      </c>
      <c r="BM205" s="338" t="n">
        <v>1500</v>
      </c>
      <c r="BN205" s="338"/>
      <c r="BO205" s="338"/>
      <c r="BP205" s="338"/>
      <c r="BQ205" s="364"/>
      <c r="BR205" s="364"/>
      <c r="BS205" s="364"/>
      <c r="BT205" s="307" t="n">
        <f aca="false">SUM(BN205/BM205*100)</f>
        <v>0</v>
      </c>
    </row>
    <row r="206" customFormat="false" ht="12.75" hidden="true" customHeight="false" outlineLevel="0" collapsed="false">
      <c r="A206" s="333"/>
      <c r="B206" s="334"/>
      <c r="C206" s="334"/>
      <c r="D206" s="334"/>
      <c r="E206" s="334"/>
      <c r="F206" s="334"/>
      <c r="G206" s="334"/>
      <c r="H206" s="334"/>
      <c r="I206" s="335" t="n">
        <v>36611</v>
      </c>
      <c r="J206" s="336" t="s">
        <v>691</v>
      </c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06"/>
      <c r="W206" s="337"/>
      <c r="X206" s="337"/>
      <c r="Y206" s="337"/>
      <c r="Z206" s="337"/>
      <c r="AA206" s="337"/>
      <c r="AB206" s="337"/>
      <c r="AC206" s="337"/>
      <c r="AD206" s="337"/>
      <c r="AE206" s="337"/>
      <c r="AF206" s="337"/>
      <c r="AG206" s="340"/>
      <c r="AH206" s="337"/>
      <c r="AI206" s="337"/>
      <c r="AJ206" s="338"/>
      <c r="AK206" s="337" t="n">
        <v>28000</v>
      </c>
      <c r="AL206" s="337" t="n">
        <v>7000</v>
      </c>
      <c r="AM206" s="337"/>
      <c r="AN206" s="338" t="n">
        <f aca="false">SUM(AK206+AL206-AM206)</f>
        <v>35000</v>
      </c>
      <c r="AO206" s="306" t="n">
        <f aca="false">SUM(AN206/$AN$2)</f>
        <v>4645.29829451191</v>
      </c>
      <c r="AP206" s="338" t="n">
        <v>30000</v>
      </c>
      <c r="AQ206" s="338"/>
      <c r="AR206" s="306" t="n">
        <f aca="false">SUM(AP206/$AN$2)</f>
        <v>3981.68425243878</v>
      </c>
      <c r="AS206" s="306" t="n">
        <v>536.86</v>
      </c>
      <c r="AT206" s="306" t="n">
        <v>536.86</v>
      </c>
      <c r="AU206" s="306"/>
      <c r="AV206" s="306"/>
      <c r="AW206" s="306" t="n">
        <f aca="false">SUM(AR206+AU206-AV206)</f>
        <v>3981.68425243878</v>
      </c>
      <c r="AX206" s="338"/>
      <c r="AY206" s="338"/>
      <c r="AZ206" s="338" t="n">
        <v>3981.68</v>
      </c>
      <c r="BA206" s="338"/>
      <c r="BB206" s="338"/>
      <c r="BC206" s="338"/>
      <c r="BD206" s="338" t="n">
        <f aca="false">SUM(AX206+AY206+AZ206+BA206+BB206+BC206)</f>
        <v>3981.68</v>
      </c>
      <c r="BE206" s="338" t="n">
        <f aca="false">SUM(AW206-BD206)</f>
        <v>0.00425243878135007</v>
      </c>
      <c r="BF206" s="338" t="n">
        <f aca="false">SUM(BE206-AW206)</f>
        <v>-3981.68</v>
      </c>
      <c r="BG206" s="338"/>
      <c r="BH206" s="338" t="n">
        <v>0</v>
      </c>
      <c r="BI206" s="338" t="n">
        <v>2409.38</v>
      </c>
      <c r="BJ206" s="338"/>
      <c r="BK206" s="338"/>
      <c r="BL206" s="338"/>
      <c r="BM206" s="338"/>
      <c r="BN206" s="338"/>
      <c r="BO206" s="338"/>
      <c r="BP206" s="338"/>
      <c r="BQ206" s="364"/>
      <c r="BR206" s="364"/>
      <c r="BS206" s="364"/>
      <c r="BT206" s="307" t="e">
        <f aca="false">SUM(BN206/BM206*100)</f>
        <v>#DIV/0!</v>
      </c>
    </row>
    <row r="207" customFormat="false" ht="12.75" hidden="true" customHeight="false" outlineLevel="0" collapsed="false">
      <c r="A207" s="333"/>
      <c r="B207" s="334"/>
      <c r="C207" s="334"/>
      <c r="D207" s="334"/>
      <c r="E207" s="334"/>
      <c r="F207" s="334"/>
      <c r="G207" s="334"/>
      <c r="H207" s="334"/>
      <c r="I207" s="335"/>
      <c r="J207" s="336" t="s">
        <v>692</v>
      </c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06"/>
      <c r="W207" s="337"/>
      <c r="X207" s="337"/>
      <c r="Y207" s="337"/>
      <c r="Z207" s="337"/>
      <c r="AA207" s="337"/>
      <c r="AB207" s="337"/>
      <c r="AC207" s="337"/>
      <c r="AD207" s="337"/>
      <c r="AE207" s="337"/>
      <c r="AF207" s="337"/>
      <c r="AG207" s="340"/>
      <c r="AH207" s="337"/>
      <c r="AI207" s="337"/>
      <c r="AJ207" s="338"/>
      <c r="AK207" s="337"/>
      <c r="AL207" s="337"/>
      <c r="AM207" s="337"/>
      <c r="AN207" s="338"/>
      <c r="AO207" s="306" t="n">
        <f aca="false">SUM(AN207/$AN$2)</f>
        <v>0</v>
      </c>
      <c r="AP207" s="338" t="n">
        <v>10000</v>
      </c>
      <c r="AQ207" s="338"/>
      <c r="AR207" s="306" t="n">
        <f aca="false">SUM(AP207/$AN$2)</f>
        <v>1327.22808414626</v>
      </c>
      <c r="AS207" s="306"/>
      <c r="AT207" s="306"/>
      <c r="AU207" s="306"/>
      <c r="AV207" s="306"/>
      <c r="AW207" s="306" t="n">
        <f aca="false">SUM(AR207+AU207-AV207)</f>
        <v>1327.22808414626</v>
      </c>
      <c r="AX207" s="338"/>
      <c r="AY207" s="338"/>
      <c r="AZ207" s="338" t="n">
        <v>1327.23</v>
      </c>
      <c r="BA207" s="338"/>
      <c r="BB207" s="338"/>
      <c r="BC207" s="338"/>
      <c r="BD207" s="338" t="n">
        <f aca="false">SUM(AX207+AY207+AZ207+BA207+BB207+BC207)</f>
        <v>1327.23</v>
      </c>
      <c r="BE207" s="338" t="n">
        <f aca="false">SUM(AW207-BD207)</f>
        <v>-0.00191585373954695</v>
      </c>
      <c r="BF207" s="338" t="n">
        <f aca="false">SUM(BE207-AW207)</f>
        <v>-1327.23</v>
      </c>
      <c r="BG207" s="338" t="n">
        <v>536.86</v>
      </c>
      <c r="BH207" s="338" t="n">
        <v>0</v>
      </c>
      <c r="BI207" s="338"/>
      <c r="BJ207" s="338"/>
      <c r="BK207" s="338"/>
      <c r="BL207" s="338"/>
      <c r="BM207" s="338"/>
      <c r="BN207" s="338"/>
      <c r="BO207" s="338"/>
      <c r="BP207" s="338"/>
      <c r="BQ207" s="364"/>
      <c r="BR207" s="364"/>
      <c r="BS207" s="364"/>
      <c r="BT207" s="307" t="e">
        <f aca="false">SUM(BN207/BM207*100)</f>
        <v>#DIV/0!</v>
      </c>
    </row>
    <row r="208" customFormat="false" ht="12.75" hidden="true" customHeight="false" outlineLevel="0" collapsed="false">
      <c r="A208" s="333"/>
      <c r="B208" s="334"/>
      <c r="C208" s="334"/>
      <c r="D208" s="334"/>
      <c r="E208" s="334"/>
      <c r="F208" s="334"/>
      <c r="G208" s="334"/>
      <c r="H208" s="334"/>
      <c r="I208" s="335" t="n">
        <v>36611</v>
      </c>
      <c r="J208" s="336" t="s">
        <v>693</v>
      </c>
      <c r="K208" s="337"/>
      <c r="L208" s="337"/>
      <c r="M208" s="337"/>
      <c r="N208" s="337"/>
      <c r="O208" s="337"/>
      <c r="P208" s="337"/>
      <c r="Q208" s="337"/>
      <c r="R208" s="337"/>
      <c r="S208" s="337"/>
      <c r="T208" s="337"/>
      <c r="U208" s="337"/>
      <c r="V208" s="306"/>
      <c r="W208" s="337"/>
      <c r="X208" s="337" t="n">
        <v>30000</v>
      </c>
      <c r="Y208" s="337" t="n">
        <v>14000</v>
      </c>
      <c r="Z208" s="337" t="n">
        <v>29000</v>
      </c>
      <c r="AA208" s="337" t="n">
        <v>28000</v>
      </c>
      <c r="AB208" s="337" t="n">
        <v>21225</v>
      </c>
      <c r="AC208" s="337" t="n">
        <v>28000</v>
      </c>
      <c r="AD208" s="337" t="n">
        <v>16000</v>
      </c>
      <c r="AE208" s="337"/>
      <c r="AF208" s="337"/>
      <c r="AG208" s="340" t="n">
        <f aca="false">SUM(AD208+AE208-AF208)</f>
        <v>16000</v>
      </c>
      <c r="AH208" s="337"/>
      <c r="AI208" s="337" t="n">
        <v>16000</v>
      </c>
      <c r="AJ208" s="338" t="n">
        <v>1000</v>
      </c>
      <c r="AK208" s="337" t="n">
        <v>32000</v>
      </c>
      <c r="AL208" s="337" t="n">
        <v>13000</v>
      </c>
      <c r="AM208" s="337"/>
      <c r="AN208" s="338" t="n">
        <f aca="false">SUM(AK208+AL208-AM208)</f>
        <v>45000</v>
      </c>
      <c r="AO208" s="306" t="n">
        <f aca="false">SUM(AN208/$AN$2)</f>
        <v>5972.52637865817</v>
      </c>
      <c r="AP208" s="338" t="n">
        <v>40000</v>
      </c>
      <c r="AQ208" s="338"/>
      <c r="AR208" s="306" t="n">
        <f aca="false">SUM(AP208/$AN$2)</f>
        <v>5308.91233658504</v>
      </c>
      <c r="AS208" s="306" t="n">
        <v>6675</v>
      </c>
      <c r="AT208" s="306" t="n">
        <v>6675</v>
      </c>
      <c r="AU208" s="306" t="n">
        <v>1500</v>
      </c>
      <c r="AV208" s="306"/>
      <c r="AW208" s="306" t="n">
        <f aca="false">SUM(AR208+AU208-AV208)</f>
        <v>6808.91233658504</v>
      </c>
      <c r="AX208" s="338"/>
      <c r="AY208" s="338"/>
      <c r="AZ208" s="338" t="n">
        <v>6808.91</v>
      </c>
      <c r="BA208" s="338"/>
      <c r="BB208" s="338"/>
      <c r="BC208" s="338"/>
      <c r="BD208" s="338" t="n">
        <f aca="false">SUM(AX208+AY208+AZ208+BA208+BB208+BC208)</f>
        <v>6808.91</v>
      </c>
      <c r="BE208" s="338" t="n">
        <f aca="false">SUM(AW208-BD208)</f>
        <v>0.00233658504203049</v>
      </c>
      <c r="BF208" s="338" t="n">
        <f aca="false">SUM(BE208-AW208)</f>
        <v>-6808.91</v>
      </c>
      <c r="BG208" s="338" t="n">
        <v>6675</v>
      </c>
      <c r="BH208" s="338" t="n">
        <v>7000</v>
      </c>
      <c r="BI208" s="338" t="n">
        <v>3840.5</v>
      </c>
      <c r="BJ208" s="338"/>
      <c r="BK208" s="338"/>
      <c r="BL208" s="338" t="n">
        <v>7000</v>
      </c>
      <c r="BM208" s="338" t="n">
        <v>7000</v>
      </c>
      <c r="BN208" s="338" t="n">
        <v>6374.5</v>
      </c>
      <c r="BO208" s="366"/>
      <c r="BP208" s="338"/>
      <c r="BQ208" s="364"/>
      <c r="BR208" s="364"/>
      <c r="BS208" s="364"/>
      <c r="BT208" s="307" t="n">
        <f aca="false">SUM(BN208/BM208*100)</f>
        <v>91.0642857142857</v>
      </c>
    </row>
    <row r="209" customFormat="false" ht="12.75" hidden="false" customHeight="false" outlineLevel="0" collapsed="false">
      <c r="A209" s="308"/>
      <c r="B209" s="303" t="s">
        <v>694</v>
      </c>
      <c r="C209" s="303"/>
      <c r="D209" s="303"/>
      <c r="E209" s="303"/>
      <c r="F209" s="303"/>
      <c r="G209" s="303"/>
      <c r="H209" s="303"/>
      <c r="I209" s="304" t="n">
        <v>37</v>
      </c>
      <c r="J209" s="305" t="s">
        <v>674</v>
      </c>
      <c r="K209" s="306"/>
      <c r="L209" s="306"/>
      <c r="M209" s="306"/>
      <c r="N209" s="306"/>
      <c r="O209" s="306"/>
      <c r="P209" s="306"/>
      <c r="Q209" s="306"/>
      <c r="R209" s="306"/>
      <c r="S209" s="306"/>
      <c r="T209" s="306"/>
      <c r="U209" s="306"/>
      <c r="V209" s="306"/>
      <c r="W209" s="306"/>
      <c r="X209" s="306" t="n">
        <f aca="false">SUM(X210)</f>
        <v>30000</v>
      </c>
      <c r="Y209" s="306" t="n">
        <f aca="false">SUM(Y210)</f>
        <v>35500</v>
      </c>
      <c r="Z209" s="306" t="n">
        <f aca="false">SUM(Z210)</f>
        <v>20500</v>
      </c>
      <c r="AA209" s="306" t="n">
        <f aca="false">SUM(AA210)</f>
        <v>21000</v>
      </c>
      <c r="AB209" s="306" t="n">
        <f aca="false">SUM(AB210)</f>
        <v>0</v>
      </c>
      <c r="AC209" s="306" t="n">
        <f aca="false">SUM(AC210)</f>
        <v>21000</v>
      </c>
      <c r="AD209" s="306" t="n">
        <f aca="false">SUM(AD210)</f>
        <v>21000</v>
      </c>
      <c r="AE209" s="306" t="n">
        <f aca="false">SUM(AE210)</f>
        <v>0</v>
      </c>
      <c r="AF209" s="306" t="n">
        <f aca="false">SUM(AF210)</f>
        <v>0</v>
      </c>
      <c r="AG209" s="306" t="n">
        <f aca="false">SUM(AG210)</f>
        <v>37000</v>
      </c>
      <c r="AH209" s="306" t="n">
        <f aca="false">SUM(AH210)</f>
        <v>32468.11</v>
      </c>
      <c r="AI209" s="306" t="n">
        <f aca="false">SUM(AI210)</f>
        <v>36000</v>
      </c>
      <c r="AJ209" s="306" t="n">
        <f aca="false">SUM(AJ210)</f>
        <v>0</v>
      </c>
      <c r="AK209" s="306" t="n">
        <f aca="false">SUM(AK210)</f>
        <v>30000</v>
      </c>
      <c r="AL209" s="306" t="n">
        <f aca="false">SUM(AL210)</f>
        <v>8500</v>
      </c>
      <c r="AM209" s="306" t="n">
        <f aca="false">SUM(AM210)</f>
        <v>0</v>
      </c>
      <c r="AN209" s="306" t="n">
        <f aca="false">SUM(AN210)</f>
        <v>38500</v>
      </c>
      <c r="AO209" s="306" t="n">
        <f aca="false">SUM(AN209/$AN$2)</f>
        <v>5109.8281239631</v>
      </c>
      <c r="AP209" s="306" t="n">
        <f aca="false">SUM(AP210)</f>
        <v>43500</v>
      </c>
      <c r="AQ209" s="306"/>
      <c r="AR209" s="306" t="n">
        <f aca="false">SUM(AP209/$AN$2)</f>
        <v>5773.44216603623</v>
      </c>
      <c r="AS209" s="306"/>
      <c r="AT209" s="306" t="n">
        <f aca="false">SUM(AT210)</f>
        <v>281.97</v>
      </c>
      <c r="AU209" s="306" t="n">
        <f aca="false">SUM(AU210)</f>
        <v>500</v>
      </c>
      <c r="AV209" s="306" t="n">
        <f aca="false">SUM(AV210)</f>
        <v>0</v>
      </c>
      <c r="AW209" s="306" t="n">
        <f aca="false">SUM(AR209+AU209-AV209)</f>
        <v>6273.44216603623</v>
      </c>
      <c r="AX209" s="338"/>
      <c r="AY209" s="338"/>
      <c r="AZ209" s="338"/>
      <c r="BA209" s="338"/>
      <c r="BB209" s="338"/>
      <c r="BC209" s="338"/>
      <c r="BD209" s="338" t="n">
        <f aca="false">SUM(AX209+AY209+AZ209+BA209+BB209+BC209)</f>
        <v>0</v>
      </c>
      <c r="BE209" s="338" t="n">
        <f aca="false">SUM(AW209-BD209)</f>
        <v>6273.44216603623</v>
      </c>
      <c r="BF209" s="338" t="n">
        <f aca="false">SUM(BE209-AW209)</f>
        <v>0</v>
      </c>
      <c r="BG209" s="338" t="n">
        <f aca="false">SUM(BG210)</f>
        <v>3011.97</v>
      </c>
      <c r="BH209" s="338" t="n">
        <v>0</v>
      </c>
      <c r="BI209" s="338" t="n">
        <f aca="false">SUM(BI210)</f>
        <v>0</v>
      </c>
      <c r="BJ209" s="338" t="n">
        <f aca="false">SUM(BJ210)</f>
        <v>0</v>
      </c>
      <c r="BK209" s="338" t="n">
        <f aca="false">SUM(BK210)</f>
        <v>0</v>
      </c>
      <c r="BL209" s="338" t="n">
        <f aca="false">SUM(BL210)</f>
        <v>3500</v>
      </c>
      <c r="BM209" s="338" t="n">
        <f aca="false">SUM(BM210)</f>
        <v>3500</v>
      </c>
      <c r="BN209" s="338" t="n">
        <f aca="false">SUM(BN210)</f>
        <v>0</v>
      </c>
      <c r="BO209" s="338"/>
      <c r="BP209" s="338"/>
      <c r="BQ209" s="364"/>
      <c r="BR209" s="364"/>
      <c r="BS209" s="364"/>
      <c r="BT209" s="307" t="n">
        <f aca="false">SUM(BN209/BM209*100)</f>
        <v>0</v>
      </c>
    </row>
    <row r="210" customFormat="false" ht="12.75" hidden="true" customHeight="false" outlineLevel="0" collapsed="false">
      <c r="A210" s="333"/>
      <c r="B210" s="334"/>
      <c r="C210" s="334"/>
      <c r="D210" s="334"/>
      <c r="E210" s="334"/>
      <c r="F210" s="334"/>
      <c r="G210" s="334"/>
      <c r="H210" s="334"/>
      <c r="I210" s="335" t="n">
        <v>372</v>
      </c>
      <c r="J210" s="336" t="s">
        <v>685</v>
      </c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06"/>
      <c r="W210" s="337"/>
      <c r="X210" s="337" t="n">
        <f aca="false">SUM(X211:X212)</f>
        <v>30000</v>
      </c>
      <c r="Y210" s="337" t="n">
        <f aca="false">SUM(Y211:Y212)</f>
        <v>35500</v>
      </c>
      <c r="Z210" s="337" t="n">
        <f aca="false">SUM(Z211:Z212)</f>
        <v>20500</v>
      </c>
      <c r="AA210" s="337" t="n">
        <f aca="false">SUM(AA211:AA212)</f>
        <v>21000</v>
      </c>
      <c r="AB210" s="337" t="n">
        <f aca="false">SUM(AB211:AB212)</f>
        <v>0</v>
      </c>
      <c r="AC210" s="337" t="n">
        <f aca="false">SUM(AC211:AC212)</f>
        <v>21000</v>
      </c>
      <c r="AD210" s="337" t="n">
        <f aca="false">SUM(AD211:AD212)</f>
        <v>21000</v>
      </c>
      <c r="AE210" s="337"/>
      <c r="AF210" s="337"/>
      <c r="AG210" s="340" t="n">
        <f aca="false">SUM(AG211:AG214)</f>
        <v>37000</v>
      </c>
      <c r="AH210" s="340" t="n">
        <f aca="false">SUM(AH211:AH214)</f>
        <v>32468.11</v>
      </c>
      <c r="AI210" s="340" t="n">
        <f aca="false">SUM(AI211:AI214)</f>
        <v>36000</v>
      </c>
      <c r="AJ210" s="340" t="n">
        <f aca="false">SUM(AJ211:AJ214)</f>
        <v>0</v>
      </c>
      <c r="AK210" s="340" t="n">
        <v>30000</v>
      </c>
      <c r="AL210" s="340" t="n">
        <f aca="false">SUM(AL211:AL214)</f>
        <v>8500</v>
      </c>
      <c r="AM210" s="340" t="n">
        <f aca="false">SUM(AM211:AM214)</f>
        <v>0</v>
      </c>
      <c r="AN210" s="340" t="n">
        <f aca="false">SUM(AN211:AN214)</f>
        <v>38500</v>
      </c>
      <c r="AO210" s="306" t="n">
        <f aca="false">SUM(AN210/$AN$2)</f>
        <v>5109.8281239631</v>
      </c>
      <c r="AP210" s="340" t="n">
        <f aca="false">SUM(AP211:AP214)</f>
        <v>43500</v>
      </c>
      <c r="AQ210" s="340"/>
      <c r="AR210" s="306" t="n">
        <f aca="false">SUM(AP210/$AN$2)</f>
        <v>5773.44216603623</v>
      </c>
      <c r="AS210" s="306"/>
      <c r="AT210" s="306" t="n">
        <f aca="false">SUM(AT211:AT214)</f>
        <v>281.97</v>
      </c>
      <c r="AU210" s="306" t="n">
        <f aca="false">SUM(AU211:AU214)</f>
        <v>500</v>
      </c>
      <c r="AV210" s="306" t="n">
        <f aca="false">SUM(AV211:AV214)</f>
        <v>0</v>
      </c>
      <c r="AW210" s="306" t="n">
        <f aca="false">SUM(AR210+AU210-AV210)</f>
        <v>6273.44216603623</v>
      </c>
      <c r="AX210" s="338"/>
      <c r="AY210" s="338"/>
      <c r="AZ210" s="338"/>
      <c r="BA210" s="338"/>
      <c r="BB210" s="338"/>
      <c r="BC210" s="338"/>
      <c r="BD210" s="338" t="n">
        <f aca="false">SUM(AX210+AY210+AZ210+BA210+BB210+BC210)</f>
        <v>0</v>
      </c>
      <c r="BE210" s="338" t="n">
        <f aca="false">SUM(AW210-BD210)</f>
        <v>6273.44216603623</v>
      </c>
      <c r="BF210" s="338" t="n">
        <f aca="false">SUM(BE210-AW210)</f>
        <v>0</v>
      </c>
      <c r="BG210" s="338" t="n">
        <f aca="false">SUM(BG211:BG214)</f>
        <v>3011.97</v>
      </c>
      <c r="BH210" s="338" t="n">
        <f aca="false">SUM(BH211:BH214)</f>
        <v>3500</v>
      </c>
      <c r="BI210" s="338" t="n">
        <f aca="false">SUM(BI211:BI214)</f>
        <v>0</v>
      </c>
      <c r="BJ210" s="338" t="n">
        <f aca="false">SUM(BJ211:BJ214)</f>
        <v>0</v>
      </c>
      <c r="BK210" s="338" t="n">
        <f aca="false">SUM(BK211:BK214)</f>
        <v>0</v>
      </c>
      <c r="BL210" s="338" t="n">
        <f aca="false">SUM(BL211:BL214)</f>
        <v>3500</v>
      </c>
      <c r="BM210" s="338" t="n">
        <f aca="false">SUM(BM211:BM214)</f>
        <v>3500</v>
      </c>
      <c r="BN210" s="338" t="n">
        <f aca="false">SUM(BN211:BN214)</f>
        <v>0</v>
      </c>
      <c r="BO210" s="338"/>
      <c r="BP210" s="338"/>
      <c r="BQ210" s="364"/>
      <c r="BR210" s="364"/>
      <c r="BS210" s="364"/>
      <c r="BT210" s="307" t="n">
        <f aca="false">SUM(BN210/BM210*100)</f>
        <v>0</v>
      </c>
    </row>
    <row r="211" customFormat="false" ht="12.75" hidden="true" customHeight="false" outlineLevel="0" collapsed="false">
      <c r="A211" s="333"/>
      <c r="B211" s="334"/>
      <c r="C211" s="334"/>
      <c r="D211" s="334"/>
      <c r="E211" s="334"/>
      <c r="F211" s="334"/>
      <c r="G211" s="334"/>
      <c r="H211" s="334"/>
      <c r="I211" s="335" t="n">
        <v>37221</v>
      </c>
      <c r="J211" s="336" t="s">
        <v>695</v>
      </c>
      <c r="K211" s="337"/>
      <c r="L211" s="337"/>
      <c r="M211" s="337"/>
      <c r="N211" s="337"/>
      <c r="O211" s="337"/>
      <c r="P211" s="337"/>
      <c r="Q211" s="337"/>
      <c r="R211" s="337"/>
      <c r="S211" s="337"/>
      <c r="T211" s="337"/>
      <c r="U211" s="337"/>
      <c r="V211" s="337"/>
      <c r="W211" s="337" t="n">
        <v>10000</v>
      </c>
      <c r="X211" s="337" t="n">
        <v>25000</v>
      </c>
      <c r="Y211" s="337" t="n">
        <v>30000</v>
      </c>
      <c r="Z211" s="337" t="n">
        <v>15000</v>
      </c>
      <c r="AA211" s="337" t="n">
        <v>15000</v>
      </c>
      <c r="AB211" s="337"/>
      <c r="AC211" s="337" t="n">
        <v>15000</v>
      </c>
      <c r="AD211" s="337" t="n">
        <v>15000</v>
      </c>
      <c r="AE211" s="337"/>
      <c r="AF211" s="337"/>
      <c r="AG211" s="340" t="n">
        <f aca="false">SUM(AD211+AE211-AF211)</f>
        <v>15000</v>
      </c>
      <c r="AH211" s="337" t="n">
        <v>16468.11</v>
      </c>
      <c r="AI211" s="337" t="n">
        <v>14000</v>
      </c>
      <c r="AJ211" s="338" t="n">
        <v>0</v>
      </c>
      <c r="AK211" s="337" t="n">
        <v>14000</v>
      </c>
      <c r="AL211" s="337"/>
      <c r="AM211" s="337"/>
      <c r="AN211" s="338" t="n">
        <f aca="false">SUM(AK211+AL211-AM211)</f>
        <v>14000</v>
      </c>
      <c r="AO211" s="306" t="n">
        <f aca="false">SUM(AN211/$AN$2)</f>
        <v>1858.11931780476</v>
      </c>
      <c r="AP211" s="338" t="n">
        <v>15000</v>
      </c>
      <c r="AQ211" s="338"/>
      <c r="AR211" s="306" t="n">
        <f aca="false">SUM(AP211/$AN$2)</f>
        <v>1990.84212621939</v>
      </c>
      <c r="AS211" s="306" t="n">
        <v>50.97</v>
      </c>
      <c r="AT211" s="306" t="n">
        <v>50.97</v>
      </c>
      <c r="AU211" s="306"/>
      <c r="AV211" s="306"/>
      <c r="AW211" s="306" t="n">
        <f aca="false">SUM(AR211+AU211-AV211)</f>
        <v>1990.84212621939</v>
      </c>
      <c r="AX211" s="338"/>
      <c r="AY211" s="338" t="n">
        <v>1990.84</v>
      </c>
      <c r="AZ211" s="338"/>
      <c r="BA211" s="338"/>
      <c r="BB211" s="338"/>
      <c r="BC211" s="338"/>
      <c r="BD211" s="338" t="n">
        <f aca="false">SUM(AX211+AY211+AZ211+BA211+BB211+BC211)</f>
        <v>1990.84</v>
      </c>
      <c r="BE211" s="338" t="n">
        <f aca="false">SUM(AW211-BD211)</f>
        <v>0.00212621939067503</v>
      </c>
      <c r="BF211" s="338" t="n">
        <f aca="false">SUM(BE211-AW211)</f>
        <v>-1990.84</v>
      </c>
      <c r="BG211" s="338" t="n">
        <v>50.97</v>
      </c>
      <c r="BH211" s="338" t="n">
        <v>0</v>
      </c>
      <c r="BI211" s="338"/>
      <c r="BJ211" s="338"/>
      <c r="BK211" s="338"/>
      <c r="BL211" s="338"/>
      <c r="BM211" s="338"/>
      <c r="BN211" s="338"/>
      <c r="BO211" s="338"/>
      <c r="BP211" s="338"/>
      <c r="BQ211" s="364"/>
      <c r="BR211" s="364"/>
      <c r="BS211" s="364"/>
      <c r="BT211" s="307" t="e">
        <f aca="false">SUM(BN211/BM211*100)</f>
        <v>#DIV/0!</v>
      </c>
    </row>
    <row r="212" customFormat="false" ht="12.75" hidden="true" customHeight="false" outlineLevel="0" collapsed="false">
      <c r="A212" s="333"/>
      <c r="B212" s="334"/>
      <c r="C212" s="334"/>
      <c r="D212" s="334"/>
      <c r="E212" s="334"/>
      <c r="F212" s="334"/>
      <c r="G212" s="334"/>
      <c r="H212" s="334"/>
      <c r="I212" s="335" t="n">
        <v>37221</v>
      </c>
      <c r="J212" s="336" t="s">
        <v>696</v>
      </c>
      <c r="K212" s="337" t="n">
        <v>8000</v>
      </c>
      <c r="L212" s="337" t="n">
        <v>10000</v>
      </c>
      <c r="M212" s="337" t="n">
        <v>10000</v>
      </c>
      <c r="N212" s="337" t="n">
        <v>82000</v>
      </c>
      <c r="O212" s="337" t="n">
        <v>82000</v>
      </c>
      <c r="P212" s="337" t="n">
        <v>82000</v>
      </c>
      <c r="Q212" s="337" t="n">
        <v>82000</v>
      </c>
      <c r="R212" s="337" t="n">
        <v>37145.75</v>
      </c>
      <c r="S212" s="337"/>
      <c r="T212" s="337"/>
      <c r="U212" s="337"/>
      <c r="V212" s="306" t="n">
        <f aca="false">S212/P212*100</f>
        <v>0</v>
      </c>
      <c r="W212" s="337" t="n">
        <v>5000</v>
      </c>
      <c r="X212" s="337" t="n">
        <v>5000</v>
      </c>
      <c r="Y212" s="337" t="n">
        <v>5500</v>
      </c>
      <c r="Z212" s="337" t="n">
        <v>5500</v>
      </c>
      <c r="AA212" s="337" t="n">
        <v>6000</v>
      </c>
      <c r="AB212" s="337"/>
      <c r="AC212" s="337" t="n">
        <v>6000</v>
      </c>
      <c r="AD212" s="337" t="n">
        <v>6000</v>
      </c>
      <c r="AE212" s="337"/>
      <c r="AF212" s="337"/>
      <c r="AG212" s="340" t="n">
        <f aca="false">SUM(AD212+AE212-AF212)</f>
        <v>6000</v>
      </c>
      <c r="AH212" s="337" t="n">
        <v>0</v>
      </c>
      <c r="AI212" s="337" t="n">
        <v>6000</v>
      </c>
      <c r="AJ212" s="338" t="n">
        <v>0</v>
      </c>
      <c r="AK212" s="337" t="n">
        <v>0</v>
      </c>
      <c r="AL212" s="337" t="n">
        <v>8500</v>
      </c>
      <c r="AM212" s="337"/>
      <c r="AN212" s="338" t="n">
        <f aca="false">SUM(AK212+AL212-AM212)</f>
        <v>8500</v>
      </c>
      <c r="AO212" s="306" t="n">
        <f aca="false">SUM(AN212/$AN$2)</f>
        <v>1128.14387152432</v>
      </c>
      <c r="AP212" s="338" t="n">
        <v>8500</v>
      </c>
      <c r="AQ212" s="338"/>
      <c r="AR212" s="306" t="n">
        <f aca="false">SUM(AP212/$AN$2)</f>
        <v>1128.14387152432</v>
      </c>
      <c r="AS212" s="306"/>
      <c r="AT212" s="306"/>
      <c r="AU212" s="306"/>
      <c r="AV212" s="306"/>
      <c r="AW212" s="306" t="n">
        <f aca="false">SUM(AR212+AU212-AV212)</f>
        <v>1128.14387152432</v>
      </c>
      <c r="AX212" s="338" t="n">
        <v>1128.14</v>
      </c>
      <c r="AY212" s="338"/>
      <c r="AZ212" s="338"/>
      <c r="BA212" s="338"/>
      <c r="BB212" s="338"/>
      <c r="BC212" s="338"/>
      <c r="BD212" s="338" t="n">
        <f aca="false">SUM(AX212+AY212+AZ212+BA212+BB212+BC212)</f>
        <v>1128.14</v>
      </c>
      <c r="BE212" s="338" t="n">
        <f aca="false">SUM(AW212-BD212)</f>
        <v>0.00387152432131188</v>
      </c>
      <c r="BF212" s="338" t="n">
        <f aca="false">SUM(BE212-AW212)</f>
        <v>-1128.14</v>
      </c>
      <c r="BG212" s="338"/>
      <c r="BH212" s="338" t="n">
        <v>1200</v>
      </c>
      <c r="BI212" s="338"/>
      <c r="BJ212" s="338"/>
      <c r="BK212" s="338"/>
      <c r="BL212" s="338" t="n">
        <v>1200</v>
      </c>
      <c r="BM212" s="338" t="n">
        <v>1200</v>
      </c>
      <c r="BN212" s="338"/>
      <c r="BO212" s="338"/>
      <c r="BP212" s="338"/>
      <c r="BQ212" s="364"/>
      <c r="BR212" s="364"/>
      <c r="BS212" s="364"/>
      <c r="BT212" s="307" t="n">
        <f aca="false">SUM(BN212/BM212*100)</f>
        <v>0</v>
      </c>
    </row>
    <row r="213" customFormat="false" ht="12.75" hidden="true" customHeight="false" outlineLevel="0" collapsed="false">
      <c r="A213" s="333"/>
      <c r="B213" s="334"/>
      <c r="C213" s="334"/>
      <c r="D213" s="334"/>
      <c r="E213" s="334"/>
      <c r="F213" s="334"/>
      <c r="G213" s="334"/>
      <c r="H213" s="334"/>
      <c r="I213" s="335" t="n">
        <v>37229</v>
      </c>
      <c r="J213" s="336" t="s">
        <v>697</v>
      </c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06"/>
      <c r="W213" s="337"/>
      <c r="X213" s="337"/>
      <c r="Y213" s="337"/>
      <c r="Z213" s="337"/>
      <c r="AA213" s="337"/>
      <c r="AB213" s="337"/>
      <c r="AC213" s="337"/>
      <c r="AD213" s="337"/>
      <c r="AE213" s="337"/>
      <c r="AF213" s="337"/>
      <c r="AG213" s="340"/>
      <c r="AH213" s="337"/>
      <c r="AI213" s="337"/>
      <c r="AJ213" s="338"/>
      <c r="AK213" s="337"/>
      <c r="AL213" s="337"/>
      <c r="AM213" s="337"/>
      <c r="AN213" s="338"/>
      <c r="AO213" s="306"/>
      <c r="AP213" s="338"/>
      <c r="AQ213" s="338"/>
      <c r="AR213" s="306"/>
      <c r="AS213" s="306" t="n">
        <v>231</v>
      </c>
      <c r="AT213" s="306" t="n">
        <v>231</v>
      </c>
      <c r="AU213" s="306" t="n">
        <v>500</v>
      </c>
      <c r="AV213" s="306"/>
      <c r="AW213" s="306" t="n">
        <f aca="false">SUM(AR213+AU213-AV213)</f>
        <v>500</v>
      </c>
      <c r="AX213" s="338"/>
      <c r="AY213" s="338"/>
      <c r="AZ213" s="338"/>
      <c r="BA213" s="338"/>
      <c r="BB213" s="338"/>
      <c r="BC213" s="338" t="n">
        <v>500</v>
      </c>
      <c r="BD213" s="338" t="n">
        <f aca="false">SUM(AX213+AY213+AZ213+BA213+BB213+BC213)</f>
        <v>500</v>
      </c>
      <c r="BE213" s="338" t="n">
        <f aca="false">SUM(AW213-BD213)</f>
        <v>0</v>
      </c>
      <c r="BF213" s="338" t="n">
        <f aca="false">SUM(BE213-AW213)</f>
        <v>-500</v>
      </c>
      <c r="BG213" s="338" t="n">
        <v>231</v>
      </c>
      <c r="BH213" s="338" t="n">
        <v>0</v>
      </c>
      <c r="BI213" s="338"/>
      <c r="BJ213" s="338"/>
      <c r="BK213" s="338"/>
      <c r="BL213" s="338"/>
      <c r="BM213" s="338"/>
      <c r="BN213" s="338"/>
      <c r="BO213" s="338"/>
      <c r="BP213" s="338"/>
      <c r="BQ213" s="364"/>
      <c r="BR213" s="364"/>
      <c r="BS213" s="364"/>
      <c r="BT213" s="307" t="e">
        <f aca="false">SUM(BN213/BM213*100)</f>
        <v>#DIV/0!</v>
      </c>
    </row>
    <row r="214" customFormat="false" ht="12.75" hidden="true" customHeight="false" outlineLevel="0" collapsed="false">
      <c r="A214" s="333"/>
      <c r="B214" s="334"/>
      <c r="C214" s="334"/>
      <c r="D214" s="334"/>
      <c r="E214" s="334"/>
      <c r="F214" s="334"/>
      <c r="G214" s="334"/>
      <c r="H214" s="334"/>
      <c r="I214" s="335" t="n">
        <v>37229</v>
      </c>
      <c r="J214" s="336" t="s">
        <v>698</v>
      </c>
      <c r="K214" s="337"/>
      <c r="L214" s="337"/>
      <c r="M214" s="337"/>
      <c r="N214" s="337"/>
      <c r="O214" s="337"/>
      <c r="P214" s="337"/>
      <c r="Q214" s="337"/>
      <c r="R214" s="337"/>
      <c r="S214" s="337"/>
      <c r="T214" s="337"/>
      <c r="U214" s="337"/>
      <c r="V214" s="306"/>
      <c r="W214" s="337"/>
      <c r="X214" s="337"/>
      <c r="Y214" s="337"/>
      <c r="Z214" s="337"/>
      <c r="AA214" s="337"/>
      <c r="AB214" s="337"/>
      <c r="AC214" s="337"/>
      <c r="AD214" s="337" t="n">
        <v>16000</v>
      </c>
      <c r="AE214" s="337"/>
      <c r="AF214" s="337"/>
      <c r="AG214" s="340" t="n">
        <f aca="false">SUM(AD214+AE214-AF214)</f>
        <v>16000</v>
      </c>
      <c r="AH214" s="337" t="n">
        <v>16000</v>
      </c>
      <c r="AI214" s="337" t="n">
        <v>16000</v>
      </c>
      <c r="AJ214" s="338" t="n">
        <v>0</v>
      </c>
      <c r="AK214" s="337" t="n">
        <v>16000</v>
      </c>
      <c r="AL214" s="337"/>
      <c r="AM214" s="337"/>
      <c r="AN214" s="338" t="n">
        <f aca="false">SUM(AK214+AL214-AM214)</f>
        <v>16000</v>
      </c>
      <c r="AO214" s="306" t="n">
        <f aca="false">SUM(AN214/$AN$2)</f>
        <v>2123.56493463402</v>
      </c>
      <c r="AP214" s="338" t="n">
        <v>20000</v>
      </c>
      <c r="AQ214" s="338"/>
      <c r="AR214" s="306" t="n">
        <f aca="false">SUM(AP214/$AN$2)</f>
        <v>2654.45616829252</v>
      </c>
      <c r="AS214" s="306"/>
      <c r="AT214" s="306"/>
      <c r="AU214" s="306"/>
      <c r="AV214" s="306"/>
      <c r="AW214" s="306" t="n">
        <f aca="false">SUM(AR214+AU214-AV214)</f>
        <v>2654.45616829252</v>
      </c>
      <c r="AX214" s="338"/>
      <c r="AY214" s="338" t="n">
        <v>2654.46</v>
      </c>
      <c r="AZ214" s="338"/>
      <c r="BA214" s="338"/>
      <c r="BB214" s="338"/>
      <c r="BC214" s="338"/>
      <c r="BD214" s="338" t="n">
        <f aca="false">SUM(AX214+AY214+AZ214+BA214+BB214+BC214)</f>
        <v>2654.46</v>
      </c>
      <c r="BE214" s="338" t="n">
        <f aca="false">SUM(AW214-BD214)</f>
        <v>-0.00383170747909389</v>
      </c>
      <c r="BF214" s="338" t="n">
        <f aca="false">SUM(BE214-AW214)</f>
        <v>-2654.46</v>
      </c>
      <c r="BG214" s="338" t="n">
        <v>2730</v>
      </c>
      <c r="BH214" s="338" t="n">
        <v>2300</v>
      </c>
      <c r="BI214" s="338"/>
      <c r="BJ214" s="338"/>
      <c r="BK214" s="338"/>
      <c r="BL214" s="338" t="n">
        <v>2300</v>
      </c>
      <c r="BM214" s="338" t="n">
        <v>2300</v>
      </c>
      <c r="BN214" s="338"/>
      <c r="BO214" s="338"/>
      <c r="BP214" s="338"/>
      <c r="BQ214" s="364"/>
      <c r="BR214" s="364"/>
      <c r="BS214" s="364"/>
      <c r="BT214" s="307" t="n">
        <f aca="false">SUM(BN214/BM214*100)</f>
        <v>0</v>
      </c>
    </row>
    <row r="215" customFormat="false" ht="12.75" hidden="false" customHeight="false" outlineLevel="0" collapsed="false">
      <c r="A215" s="308" t="s">
        <v>699</v>
      </c>
      <c r="B215" s="303"/>
      <c r="C215" s="303"/>
      <c r="D215" s="303"/>
      <c r="E215" s="303"/>
      <c r="F215" s="303"/>
      <c r="G215" s="303"/>
      <c r="H215" s="303"/>
      <c r="I215" s="304" t="s">
        <v>700</v>
      </c>
      <c r="J215" s="305" t="s">
        <v>701</v>
      </c>
      <c r="K215" s="306" t="e">
        <f aca="false">SUM(K216+K243+#REF!)</f>
        <v>#REF!</v>
      </c>
      <c r="L215" s="306" t="e">
        <f aca="false">SUM(L216+L243+#REF!)</f>
        <v>#REF!</v>
      </c>
      <c r="M215" s="306" t="e">
        <f aca="false">SUM(M216+M243+#REF!)</f>
        <v>#REF!</v>
      </c>
      <c r="N215" s="306" t="e">
        <f aca="false">SUM(N216+N243+N233)</f>
        <v>#REF!</v>
      </c>
      <c r="O215" s="306" t="e">
        <f aca="false">SUM(O216+O243+O233)</f>
        <v>#REF!</v>
      </c>
      <c r="P215" s="306" t="e">
        <f aca="false">SUM(P216+P243+P233)</f>
        <v>#REF!</v>
      </c>
      <c r="Q215" s="306" t="e">
        <f aca="false">SUM(Q216+Q243+Q233)</f>
        <v>#REF!</v>
      </c>
      <c r="R215" s="306" t="e">
        <f aca="false">SUM(R216+R243+R233)</f>
        <v>#REF!</v>
      </c>
      <c r="S215" s="306" t="e">
        <f aca="false">SUM(S216+S243+S233)</f>
        <v>#REF!</v>
      </c>
      <c r="T215" s="306" t="e">
        <f aca="false">SUM(T216+T243+T233)</f>
        <v>#REF!</v>
      </c>
      <c r="U215" s="306" t="e">
        <f aca="false">SUM(U216+U243+U233)</f>
        <v>#REF!</v>
      </c>
      <c r="V215" s="306" t="e">
        <f aca="false">SUM(V216+V243+V233)</f>
        <v>#REF!</v>
      </c>
      <c r="W215" s="306" t="n">
        <f aca="false">SUM(W216+W243+W233)</f>
        <v>115000</v>
      </c>
      <c r="X215" s="306" t="n">
        <f aca="false">SUM(X216+X243+X233)</f>
        <v>150000</v>
      </c>
      <c r="Y215" s="306" t="n">
        <f aca="false">SUM(Y216+Y243+Y233)</f>
        <v>950000</v>
      </c>
      <c r="Z215" s="306" t="n">
        <f aca="false">SUM(Z216+Z243+Z233)</f>
        <v>1200000</v>
      </c>
      <c r="AA215" s="306" t="n">
        <f aca="false">SUM(AA216+AA243+AA233)</f>
        <v>950000</v>
      </c>
      <c r="AB215" s="306" t="n">
        <f aca="false">SUM(AB216+AB243+AB233)</f>
        <v>82368.21</v>
      </c>
      <c r="AC215" s="306" t="n">
        <f aca="false">SUM(AC216+AC243+AC233)</f>
        <v>1788000</v>
      </c>
      <c r="AD215" s="306" t="n">
        <f aca="false">SUM(AD216+AD243+AD233)</f>
        <v>1998000</v>
      </c>
      <c r="AE215" s="306" t="n">
        <f aca="false">SUM(AE216+AE243+AE233)</f>
        <v>0</v>
      </c>
      <c r="AF215" s="306" t="n">
        <f aca="false">SUM(AF216+AF243+AF233)</f>
        <v>0</v>
      </c>
      <c r="AG215" s="306" t="n">
        <f aca="false">SUM(AG216+AG243+AG233)</f>
        <v>1998000</v>
      </c>
      <c r="AH215" s="306" t="n">
        <f aca="false">SUM(AH216+AH243+AH233)</f>
        <v>610261.41</v>
      </c>
      <c r="AI215" s="306" t="n">
        <f aca="false">SUM(AI216+AI243+AI233)</f>
        <v>1850000</v>
      </c>
      <c r="AJ215" s="306" t="n">
        <f aca="false">SUM(AJ216+AJ243+AJ233)</f>
        <v>281229.98</v>
      </c>
      <c r="AK215" s="306" t="n">
        <f aca="false">SUM(AK216+AK243+AK233)</f>
        <v>2030000</v>
      </c>
      <c r="AL215" s="306" t="n">
        <f aca="false">SUM(AL216+AL243+AL233)</f>
        <v>320000</v>
      </c>
      <c r="AM215" s="306" t="n">
        <f aca="false">SUM(AM216+AM243+AM233)</f>
        <v>200000</v>
      </c>
      <c r="AN215" s="306" t="n">
        <f aca="false">SUM(AN216+AN243+AN233)</f>
        <v>2150000</v>
      </c>
      <c r="AO215" s="306" t="n">
        <f aca="false">SUM(AN215/$AN$2)</f>
        <v>285354.038091446</v>
      </c>
      <c r="AP215" s="306" t="n">
        <f aca="false">SUM(AP216+AP243+AP233)</f>
        <v>1600000</v>
      </c>
      <c r="AQ215" s="306" t="n">
        <f aca="false">SUM(AQ216+AQ243+AQ233)</f>
        <v>0</v>
      </c>
      <c r="AR215" s="306" t="n">
        <f aca="false">SUM(AP215/$AN$2)</f>
        <v>212356.493463402</v>
      </c>
      <c r="AS215" s="306"/>
      <c r="AT215" s="306" t="n">
        <f aca="false">SUM(AT216+AT243+AT233)</f>
        <v>58314.48</v>
      </c>
      <c r="AU215" s="306" t="n">
        <f aca="false">SUM(AU216+AU243+AU233)</f>
        <v>134463.16</v>
      </c>
      <c r="AV215" s="306" t="n">
        <f aca="false">SUM(AV216+AV243+AV233)</f>
        <v>30466.48</v>
      </c>
      <c r="AW215" s="306" t="n">
        <f aca="false">SUM(AR215+AU215-AV215)</f>
        <v>316353.173463402</v>
      </c>
      <c r="AX215" s="338"/>
      <c r="AY215" s="338"/>
      <c r="AZ215" s="338"/>
      <c r="BA215" s="338"/>
      <c r="BB215" s="338"/>
      <c r="BC215" s="338"/>
      <c r="BD215" s="338" t="n">
        <f aca="false">SUM(AX215+AY215+AZ215+BA215+BB215+BC215)</f>
        <v>0</v>
      </c>
      <c r="BE215" s="338" t="n">
        <f aca="false">SUM(AW215-BD215)</f>
        <v>316353.173463402</v>
      </c>
      <c r="BF215" s="338" t="n">
        <f aca="false">SUM(BE215-AW215)</f>
        <v>0</v>
      </c>
      <c r="BG215" s="338" t="n">
        <f aca="false">SUM(BG216+BG233+BG243)</f>
        <v>74475.77</v>
      </c>
      <c r="BH215" s="338" t="n">
        <v>25047</v>
      </c>
      <c r="BI215" s="338" t="n">
        <f aca="false">SUM(BI216+BI233+BI243)</f>
        <v>25489.1</v>
      </c>
      <c r="BJ215" s="338" t="n">
        <f aca="false">SUM(BJ216+BJ233+BJ243)</f>
        <v>0</v>
      </c>
      <c r="BK215" s="338" t="n">
        <f aca="false">SUM(BK216+BK233+BK243)</f>
        <v>0</v>
      </c>
      <c r="BL215" s="338" t="n">
        <f aca="false">SUM(BL216+BL233+BL243)</f>
        <v>376000</v>
      </c>
      <c r="BM215" s="338" t="n">
        <f aca="false">SUM(BM216+BM233+BM243)</f>
        <v>777828.81</v>
      </c>
      <c r="BN215" s="338" t="n">
        <f aca="false">SUM(BN216+BN233+BN243)</f>
        <v>114787.37</v>
      </c>
      <c r="BO215" s="338"/>
      <c r="BP215" s="338"/>
      <c r="BQ215" s="364"/>
      <c r="BR215" s="364"/>
      <c r="BS215" s="364"/>
      <c r="BT215" s="307" t="n">
        <f aca="false">SUM(BN215/BM215*100)</f>
        <v>14.757407867163</v>
      </c>
    </row>
    <row r="216" customFormat="false" ht="12.75" hidden="false" customHeight="false" outlineLevel="0" collapsed="false">
      <c r="A216" s="333" t="s">
        <v>702</v>
      </c>
      <c r="B216" s="334"/>
      <c r="C216" s="334"/>
      <c r="D216" s="334"/>
      <c r="E216" s="334"/>
      <c r="F216" s="334"/>
      <c r="G216" s="334"/>
      <c r="H216" s="334"/>
      <c r="I216" s="335" t="s">
        <v>533</v>
      </c>
      <c r="J216" s="336" t="s">
        <v>703</v>
      </c>
      <c r="K216" s="337" t="e">
        <f aca="false">SUM(K217)</f>
        <v>#REF!</v>
      </c>
      <c r="L216" s="337" t="e">
        <f aca="false">SUM(L217)</f>
        <v>#REF!</v>
      </c>
      <c r="M216" s="337" t="e">
        <f aca="false">SUM(M217)</f>
        <v>#REF!</v>
      </c>
      <c r="N216" s="337" t="e">
        <f aca="false">SUM(N217)</f>
        <v>#REF!</v>
      </c>
      <c r="O216" s="337" t="e">
        <f aca="false">SUM(O217)</f>
        <v>#REF!</v>
      </c>
      <c r="P216" s="337" t="e">
        <f aca="false">SUM(P217)</f>
        <v>#REF!</v>
      </c>
      <c r="Q216" s="337" t="e">
        <f aca="false">SUM(Q217)</f>
        <v>#REF!</v>
      </c>
      <c r="R216" s="337" t="e">
        <f aca="false">SUM(R217)</f>
        <v>#REF!</v>
      </c>
      <c r="S216" s="337" t="e">
        <f aca="false">SUM(S217)</f>
        <v>#REF!</v>
      </c>
      <c r="T216" s="337" t="e">
        <f aca="false">SUM(T217)</f>
        <v>#REF!</v>
      </c>
      <c r="U216" s="337" t="e">
        <f aca="false">SUM(U217)</f>
        <v>#REF!</v>
      </c>
      <c r="V216" s="337" t="e">
        <f aca="false">SUM(V217)</f>
        <v>#REF!</v>
      </c>
      <c r="W216" s="337" t="n">
        <f aca="false">SUM(W217)</f>
        <v>0</v>
      </c>
      <c r="X216" s="337" t="n">
        <f aca="false">SUM(X217)</f>
        <v>0</v>
      </c>
      <c r="Y216" s="337" t="n">
        <f aca="false">SUM(Y217)</f>
        <v>400000</v>
      </c>
      <c r="Z216" s="337" t="n">
        <f aca="false">SUM(Z217)</f>
        <v>650000</v>
      </c>
      <c r="AA216" s="337" t="n">
        <f aca="false">SUM(AA217)</f>
        <v>400000</v>
      </c>
      <c r="AB216" s="337" t="n">
        <f aca="false">SUM(AB217)</f>
        <v>75137.46</v>
      </c>
      <c r="AC216" s="337" t="n">
        <f aca="false">SUM(AC217)</f>
        <v>1238000</v>
      </c>
      <c r="AD216" s="337" t="n">
        <f aca="false">SUM(AD217)</f>
        <v>1498000</v>
      </c>
      <c r="AE216" s="337" t="n">
        <f aca="false">SUM(AE217)</f>
        <v>0</v>
      </c>
      <c r="AF216" s="337" t="n">
        <f aca="false">SUM(AF217)</f>
        <v>0</v>
      </c>
      <c r="AG216" s="337" t="n">
        <f aca="false">SUM(AG217)</f>
        <v>1498000</v>
      </c>
      <c r="AH216" s="337" t="n">
        <f aca="false">SUM(AH217)</f>
        <v>601936.41</v>
      </c>
      <c r="AI216" s="337" t="n">
        <f aca="false">SUM(AI217)</f>
        <v>1250000</v>
      </c>
      <c r="AJ216" s="337" t="n">
        <f aca="false">SUM(AJ217)</f>
        <v>278452.08</v>
      </c>
      <c r="AK216" s="337" t="n">
        <f aca="false">SUM(AK217)</f>
        <v>1650000</v>
      </c>
      <c r="AL216" s="337" t="n">
        <f aca="false">SUM(AL217)</f>
        <v>320000</v>
      </c>
      <c r="AM216" s="337" t="n">
        <f aca="false">SUM(AM217)</f>
        <v>200000</v>
      </c>
      <c r="AN216" s="337" t="n">
        <f aca="false">SUM(AN217)</f>
        <v>1770000</v>
      </c>
      <c r="AO216" s="306" t="n">
        <f aca="false">SUM(AN216/$AN$2)</f>
        <v>234919.370893888</v>
      </c>
      <c r="AP216" s="337" t="n">
        <f aca="false">SUM(AP217)</f>
        <v>1170000</v>
      </c>
      <c r="AQ216" s="337" t="n">
        <f aca="false">SUM(AQ217)</f>
        <v>0</v>
      </c>
      <c r="AR216" s="306" t="n">
        <f aca="false">SUM(AP216/$AN$2)</f>
        <v>155285.685845113</v>
      </c>
      <c r="AS216" s="306"/>
      <c r="AT216" s="306" t="n">
        <f aca="false">SUM(AT217)</f>
        <v>41557.96</v>
      </c>
      <c r="AU216" s="306" t="n">
        <f aca="false">SUM(AU217)</f>
        <v>100000</v>
      </c>
      <c r="AV216" s="306" t="n">
        <f aca="false">SUM(AV217)</f>
        <v>30466.48</v>
      </c>
      <c r="AW216" s="306" t="n">
        <f aca="false">SUM(AR216+AU216-AV216)</f>
        <v>224819.205845112</v>
      </c>
      <c r="AX216" s="338"/>
      <c r="AY216" s="338"/>
      <c r="AZ216" s="338"/>
      <c r="BA216" s="338"/>
      <c r="BB216" s="338"/>
      <c r="BC216" s="338"/>
      <c r="BD216" s="338" t="n">
        <f aca="false">SUM(AX216+AY216+AZ216+BA216+BB216+BC216)</f>
        <v>0</v>
      </c>
      <c r="BE216" s="338" t="n">
        <f aca="false">SUM(AW216-BD216)</f>
        <v>224819.205845112</v>
      </c>
      <c r="BF216" s="338" t="n">
        <f aca="false">SUM(BE216-AW216)</f>
        <v>0</v>
      </c>
      <c r="BG216" s="338" t="n">
        <f aca="false">SUM(BG222)</f>
        <v>31414.22</v>
      </c>
      <c r="BH216" s="338" t="n">
        <v>25047</v>
      </c>
      <c r="BI216" s="338" t="n">
        <f aca="false">SUM(BI222)</f>
        <v>25447</v>
      </c>
      <c r="BJ216" s="338" t="n">
        <f aca="false">SUM(BJ222)</f>
        <v>0</v>
      </c>
      <c r="BK216" s="338" t="n">
        <f aca="false">SUM(BK222)</f>
        <v>0</v>
      </c>
      <c r="BL216" s="338" t="n">
        <f aca="false">SUM(BL222)</f>
        <v>359000</v>
      </c>
      <c r="BM216" s="338" t="n">
        <f aca="false">SUM(BM222)</f>
        <v>638828.81</v>
      </c>
      <c r="BN216" s="338" t="n">
        <f aca="false">SUM(BN222)</f>
        <v>114787.37</v>
      </c>
      <c r="BO216" s="338"/>
      <c r="BP216" s="338"/>
      <c r="BQ216" s="364"/>
      <c r="BR216" s="364"/>
      <c r="BS216" s="364"/>
      <c r="BT216" s="307" t="n">
        <f aca="false">SUM(BN216/BM216*100)</f>
        <v>17.9684084692423</v>
      </c>
    </row>
    <row r="217" customFormat="false" ht="12.75" hidden="false" customHeight="false" outlineLevel="0" collapsed="false">
      <c r="A217" s="333"/>
      <c r="B217" s="334"/>
      <c r="C217" s="334"/>
      <c r="D217" s="334"/>
      <c r="E217" s="334"/>
      <c r="F217" s="334"/>
      <c r="G217" s="334"/>
      <c r="H217" s="334"/>
      <c r="I217" s="335" t="s">
        <v>704</v>
      </c>
      <c r="J217" s="336"/>
      <c r="K217" s="337" t="e">
        <f aca="false">SUM(K222)</f>
        <v>#REF!</v>
      </c>
      <c r="L217" s="337" t="e">
        <f aca="false">SUM(L222)</f>
        <v>#REF!</v>
      </c>
      <c r="M217" s="337" t="e">
        <f aca="false">SUM(M222)</f>
        <v>#REF!</v>
      </c>
      <c r="N217" s="337" t="e">
        <f aca="false">SUM(N222)</f>
        <v>#REF!</v>
      </c>
      <c r="O217" s="337" t="e">
        <f aca="false">SUM(O222)</f>
        <v>#REF!</v>
      </c>
      <c r="P217" s="337" t="e">
        <f aca="false">SUM(P222)</f>
        <v>#REF!</v>
      </c>
      <c r="Q217" s="337" t="e">
        <f aca="false">SUM(Q222)</f>
        <v>#REF!</v>
      </c>
      <c r="R217" s="337" t="e">
        <f aca="false">SUM(R222)</f>
        <v>#REF!</v>
      </c>
      <c r="S217" s="337" t="e">
        <f aca="false">SUM(S222)</f>
        <v>#REF!</v>
      </c>
      <c r="T217" s="337" t="e">
        <f aca="false">SUM(T222)</f>
        <v>#REF!</v>
      </c>
      <c r="U217" s="337" t="e">
        <f aca="false">SUM(U222)</f>
        <v>#REF!</v>
      </c>
      <c r="V217" s="337" t="e">
        <f aca="false">SUM(V222)</f>
        <v>#REF!</v>
      </c>
      <c r="W217" s="337" t="n">
        <f aca="false">SUM(W222)</f>
        <v>0</v>
      </c>
      <c r="X217" s="337" t="n">
        <f aca="false">SUM(X222)</f>
        <v>0</v>
      </c>
      <c r="Y217" s="337" t="n">
        <f aca="false">SUM(Y222)</f>
        <v>400000</v>
      </c>
      <c r="Z217" s="337" t="n">
        <f aca="false">SUM(Z222)</f>
        <v>650000</v>
      </c>
      <c r="AA217" s="337" t="n">
        <f aca="false">SUM(AA222)</f>
        <v>400000</v>
      </c>
      <c r="AB217" s="337" t="n">
        <f aca="false">SUM(AB222)</f>
        <v>75137.46</v>
      </c>
      <c r="AC217" s="337" t="n">
        <f aca="false">SUM(AC222)</f>
        <v>1238000</v>
      </c>
      <c r="AD217" s="337" t="n">
        <f aca="false">SUM(AD222)</f>
        <v>1498000</v>
      </c>
      <c r="AE217" s="337" t="n">
        <f aca="false">SUM(AE222)</f>
        <v>0</v>
      </c>
      <c r="AF217" s="337" t="n">
        <f aca="false">SUM(AF222)</f>
        <v>0</v>
      </c>
      <c r="AG217" s="337" t="n">
        <f aca="false">SUM(AG222)</f>
        <v>1498000</v>
      </c>
      <c r="AH217" s="337" t="n">
        <f aca="false">SUM(AH222)</f>
        <v>601936.41</v>
      </c>
      <c r="AI217" s="337" t="n">
        <f aca="false">SUM(AI222)</f>
        <v>1250000</v>
      </c>
      <c r="AJ217" s="337" t="n">
        <f aca="false">SUM(AJ222)</f>
        <v>278452.08</v>
      </c>
      <c r="AK217" s="337" t="n">
        <f aca="false">SUM(AK222)</f>
        <v>1650000</v>
      </c>
      <c r="AL217" s="337" t="n">
        <f aca="false">SUM(AL222)</f>
        <v>320000</v>
      </c>
      <c r="AM217" s="337" t="n">
        <f aca="false">SUM(AM222)</f>
        <v>200000</v>
      </c>
      <c r="AN217" s="337" t="n">
        <f aca="false">SUM(AN222)</f>
        <v>1770000</v>
      </c>
      <c r="AO217" s="306" t="n">
        <f aca="false">SUM(AN217/$AN$2)</f>
        <v>234919.370893888</v>
      </c>
      <c r="AP217" s="337" t="n">
        <f aca="false">SUM(AP222)</f>
        <v>1170000</v>
      </c>
      <c r="AQ217" s="337" t="n">
        <f aca="false">SUM(AQ222)</f>
        <v>0</v>
      </c>
      <c r="AR217" s="306" t="n">
        <f aca="false">SUM(AP217/$AN$2)</f>
        <v>155285.685845113</v>
      </c>
      <c r="AS217" s="306"/>
      <c r="AT217" s="306" t="n">
        <f aca="false">SUM(AT222)</f>
        <v>41557.96</v>
      </c>
      <c r="AU217" s="306" t="n">
        <f aca="false">SUM(AU222)</f>
        <v>100000</v>
      </c>
      <c r="AV217" s="306" t="n">
        <f aca="false">SUM(AV222)</f>
        <v>30466.48</v>
      </c>
      <c r="AW217" s="306" t="n">
        <f aca="false">SUM(AR217+AU217-AV217)</f>
        <v>224819.205845112</v>
      </c>
      <c r="AX217" s="338"/>
      <c r="AY217" s="338"/>
      <c r="AZ217" s="338"/>
      <c r="BA217" s="338"/>
      <c r="BB217" s="338"/>
      <c r="BC217" s="338"/>
      <c r="BD217" s="338" t="n">
        <f aca="false">SUM(AX217+AY217+AZ217+BA217+BB217+BC217)</f>
        <v>0</v>
      </c>
      <c r="BE217" s="338" t="n">
        <f aca="false">SUM(AW217-BD217)</f>
        <v>224819.205845112</v>
      </c>
      <c r="BF217" s="338" t="n">
        <f aca="false">SUM(BE217-AW217)</f>
        <v>0</v>
      </c>
      <c r="BG217" s="338"/>
      <c r="BH217" s="338" t="n">
        <f aca="false">SUM(BH216)</f>
        <v>25047</v>
      </c>
      <c r="BI217" s="338" t="n">
        <f aca="false">SUM(BI216)</f>
        <v>25447</v>
      </c>
      <c r="BJ217" s="338" t="n">
        <f aca="false">SUM(BJ216)</f>
        <v>0</v>
      </c>
      <c r="BK217" s="338" t="n">
        <f aca="false">SUM(BK216)</f>
        <v>0</v>
      </c>
      <c r="BL217" s="338" t="n">
        <f aca="false">SUM(BL216)</f>
        <v>359000</v>
      </c>
      <c r="BM217" s="338" t="n">
        <f aca="false">SUM(BM216)</f>
        <v>638828.81</v>
      </c>
      <c r="BN217" s="338" t="n">
        <f aca="false">SUM(BN216)</f>
        <v>114787.37</v>
      </c>
      <c r="BO217" s="338"/>
      <c r="BP217" s="338"/>
      <c r="BQ217" s="364"/>
      <c r="BR217" s="364"/>
      <c r="BS217" s="364"/>
      <c r="BT217" s="307" t="n">
        <f aca="false">SUM(BN217/BM217*100)</f>
        <v>17.9684084692423</v>
      </c>
    </row>
    <row r="218" customFormat="false" ht="12.75" hidden="true" customHeight="false" outlineLevel="0" collapsed="false">
      <c r="A218" s="333"/>
      <c r="B218" s="334" t="s">
        <v>554</v>
      </c>
      <c r="C218" s="334"/>
      <c r="D218" s="334"/>
      <c r="E218" s="334"/>
      <c r="F218" s="334"/>
      <c r="G218" s="334"/>
      <c r="H218" s="334"/>
      <c r="I218" s="339" t="s">
        <v>556</v>
      </c>
      <c r="J218" s="336" t="s">
        <v>39</v>
      </c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7"/>
      <c r="Y218" s="337"/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  <c r="AK218" s="337"/>
      <c r="AL218" s="337"/>
      <c r="AM218" s="337"/>
      <c r="AN218" s="337"/>
      <c r="AO218" s="306" t="n">
        <f aca="false">SUM(AN218/$AN$2)</f>
        <v>0</v>
      </c>
      <c r="AP218" s="337" t="n">
        <v>500000</v>
      </c>
      <c r="AQ218" s="337"/>
      <c r="AR218" s="306" t="n">
        <f aca="false">SUM(AP218/$AN$2)</f>
        <v>66361.404207313</v>
      </c>
      <c r="AS218" s="306"/>
      <c r="AT218" s="306" t="n">
        <v>500000</v>
      </c>
      <c r="AU218" s="306"/>
      <c r="AV218" s="306"/>
      <c r="AW218" s="306" t="n">
        <v>33180.7</v>
      </c>
      <c r="AX218" s="338"/>
      <c r="AY218" s="338"/>
      <c r="AZ218" s="338"/>
      <c r="BA218" s="338"/>
      <c r="BB218" s="338"/>
      <c r="BC218" s="338"/>
      <c r="BD218" s="338" t="n">
        <f aca="false">SUM(AX218+AY218+AZ218+BA218+BB218+BC218)</f>
        <v>0</v>
      </c>
      <c r="BE218" s="338" t="n">
        <f aca="false">SUM(AW218-BD218)</f>
        <v>33180.7</v>
      </c>
      <c r="BF218" s="338" t="n">
        <f aca="false">SUM(BE218-AW218)</f>
        <v>0</v>
      </c>
      <c r="BG218" s="338"/>
      <c r="BH218" s="338" t="n">
        <v>100000</v>
      </c>
      <c r="BI218" s="338"/>
      <c r="BJ218" s="338" t="n">
        <v>100000</v>
      </c>
      <c r="BK218" s="338" t="n">
        <v>100000</v>
      </c>
      <c r="BL218" s="338"/>
      <c r="BM218" s="338"/>
      <c r="BN218" s="338"/>
      <c r="BO218" s="338"/>
      <c r="BP218" s="338"/>
      <c r="BQ218" s="364"/>
      <c r="BR218" s="364"/>
      <c r="BS218" s="364"/>
      <c r="BT218" s="307" t="e">
        <f aca="false">SUM(BN218/BM218*100)</f>
        <v>#DIV/0!</v>
      </c>
    </row>
    <row r="219" customFormat="false" ht="12.75" hidden="true" customHeight="false" outlineLevel="0" collapsed="false">
      <c r="A219" s="333"/>
      <c r="B219" s="334" t="s">
        <v>554</v>
      </c>
      <c r="C219" s="334"/>
      <c r="D219" s="334"/>
      <c r="E219" s="334"/>
      <c r="F219" s="334"/>
      <c r="G219" s="334"/>
      <c r="H219" s="334"/>
      <c r="I219" s="339" t="s">
        <v>555</v>
      </c>
      <c r="J219" s="336" t="s">
        <v>559</v>
      </c>
      <c r="K219" s="337"/>
      <c r="L219" s="337"/>
      <c r="M219" s="337"/>
      <c r="N219" s="337"/>
      <c r="O219" s="337"/>
      <c r="P219" s="337"/>
      <c r="Q219" s="337"/>
      <c r="R219" s="337"/>
      <c r="S219" s="337"/>
      <c r="T219" s="337"/>
      <c r="U219" s="337"/>
      <c r="V219" s="337"/>
      <c r="W219" s="337"/>
      <c r="X219" s="337"/>
      <c r="Y219" s="337"/>
      <c r="Z219" s="337"/>
      <c r="AA219" s="337"/>
      <c r="AB219" s="337"/>
      <c r="AC219" s="337"/>
      <c r="AD219" s="337"/>
      <c r="AE219" s="337"/>
      <c r="AF219" s="337"/>
      <c r="AG219" s="337"/>
      <c r="AH219" s="337"/>
      <c r="AI219" s="337"/>
      <c r="AJ219" s="337"/>
      <c r="AK219" s="337"/>
      <c r="AL219" s="337"/>
      <c r="AM219" s="337"/>
      <c r="AN219" s="337"/>
      <c r="AO219" s="306"/>
      <c r="AP219" s="337"/>
      <c r="AQ219" s="337"/>
      <c r="AR219" s="306"/>
      <c r="AS219" s="306"/>
      <c r="AT219" s="306"/>
      <c r="AU219" s="306"/>
      <c r="AV219" s="306"/>
      <c r="AW219" s="306" t="n">
        <v>9350.36</v>
      </c>
      <c r="AX219" s="338"/>
      <c r="AY219" s="338"/>
      <c r="AZ219" s="338"/>
      <c r="BA219" s="338"/>
      <c r="BB219" s="338"/>
      <c r="BC219" s="338"/>
      <c r="BD219" s="338"/>
      <c r="BE219" s="338"/>
      <c r="BF219" s="338"/>
      <c r="BG219" s="338"/>
      <c r="BH219" s="338" t="n">
        <v>30000</v>
      </c>
      <c r="BI219" s="338" t="n">
        <v>400</v>
      </c>
      <c r="BJ219" s="338" t="n">
        <v>35000</v>
      </c>
      <c r="BK219" s="338" t="n">
        <v>40000</v>
      </c>
      <c r="BL219" s="338"/>
      <c r="BM219" s="338"/>
      <c r="BN219" s="338"/>
      <c r="BO219" s="338"/>
      <c r="BP219" s="338"/>
      <c r="BQ219" s="364"/>
      <c r="BR219" s="364"/>
      <c r="BS219" s="364"/>
      <c r="BT219" s="307" t="e">
        <f aca="false">SUM(BN219/BM219*100)</f>
        <v>#DIV/0!</v>
      </c>
    </row>
    <row r="220" customFormat="false" ht="12.75" hidden="true" customHeight="false" outlineLevel="0" collapsed="false">
      <c r="A220" s="333"/>
      <c r="B220" s="334" t="s">
        <v>554</v>
      </c>
      <c r="C220" s="334"/>
      <c r="D220" s="334"/>
      <c r="E220" s="334"/>
      <c r="F220" s="334"/>
      <c r="G220" s="334"/>
      <c r="H220" s="334"/>
      <c r="I220" s="339" t="s">
        <v>638</v>
      </c>
      <c r="J220" s="336" t="s">
        <v>48</v>
      </c>
      <c r="K220" s="337"/>
      <c r="L220" s="337"/>
      <c r="M220" s="337"/>
      <c r="N220" s="337"/>
      <c r="O220" s="337"/>
      <c r="P220" s="33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  <c r="AL220" s="337"/>
      <c r="AM220" s="337"/>
      <c r="AN220" s="337"/>
      <c r="AO220" s="306"/>
      <c r="AP220" s="337"/>
      <c r="AQ220" s="337"/>
      <c r="AR220" s="306"/>
      <c r="AS220" s="306"/>
      <c r="AT220" s="306"/>
      <c r="AU220" s="306"/>
      <c r="AV220" s="306"/>
      <c r="AW220" s="306" t="n">
        <v>67471.3</v>
      </c>
      <c r="AX220" s="338"/>
      <c r="AY220" s="338"/>
      <c r="AZ220" s="338"/>
      <c r="BA220" s="338"/>
      <c r="BB220" s="338"/>
      <c r="BC220" s="338"/>
      <c r="BD220" s="338"/>
      <c r="BE220" s="338"/>
      <c r="BF220" s="338"/>
      <c r="BG220" s="338"/>
      <c r="BH220" s="338" t="n">
        <v>0</v>
      </c>
      <c r="BI220" s="338"/>
      <c r="BJ220" s="338"/>
      <c r="BK220" s="338"/>
      <c r="BL220" s="338"/>
      <c r="BM220" s="338"/>
      <c r="BN220" s="338"/>
      <c r="BO220" s="338"/>
      <c r="BP220" s="338"/>
      <c r="BQ220" s="364"/>
      <c r="BR220" s="364"/>
      <c r="BS220" s="364"/>
      <c r="BT220" s="307" t="e">
        <f aca="false">SUM(BN220/BM220*100)</f>
        <v>#DIV/0!</v>
      </c>
    </row>
    <row r="221" customFormat="false" ht="12.75" hidden="true" customHeight="false" outlineLevel="0" collapsed="false">
      <c r="A221" s="333"/>
      <c r="B221" s="334" t="s">
        <v>554</v>
      </c>
      <c r="C221" s="334"/>
      <c r="D221" s="334"/>
      <c r="E221" s="334"/>
      <c r="F221" s="334"/>
      <c r="G221" s="334"/>
      <c r="H221" s="334"/>
      <c r="I221" s="335" t="s">
        <v>560</v>
      </c>
      <c r="J221" s="336" t="s">
        <v>561</v>
      </c>
      <c r="K221" s="337"/>
      <c r="L221" s="337"/>
      <c r="M221" s="337"/>
      <c r="N221" s="337"/>
      <c r="O221" s="337"/>
      <c r="P221" s="337"/>
      <c r="Q221" s="337"/>
      <c r="R221" s="337"/>
      <c r="S221" s="337"/>
      <c r="T221" s="337"/>
      <c r="U221" s="337"/>
      <c r="V221" s="337"/>
      <c r="W221" s="337"/>
      <c r="X221" s="337"/>
      <c r="Y221" s="337"/>
      <c r="Z221" s="337"/>
      <c r="AA221" s="337"/>
      <c r="AB221" s="337"/>
      <c r="AC221" s="337"/>
      <c r="AD221" s="337"/>
      <c r="AE221" s="337"/>
      <c r="AF221" s="337"/>
      <c r="AG221" s="337"/>
      <c r="AH221" s="337"/>
      <c r="AI221" s="337"/>
      <c r="AJ221" s="337"/>
      <c r="AK221" s="337"/>
      <c r="AL221" s="337"/>
      <c r="AM221" s="337"/>
      <c r="AN221" s="337"/>
      <c r="AO221" s="306" t="n">
        <f aca="false">SUM(AN221/$AN$2)</f>
        <v>0</v>
      </c>
      <c r="AP221" s="337" t="n">
        <v>670000</v>
      </c>
      <c r="AQ221" s="337"/>
      <c r="AR221" s="306" t="n">
        <f aca="false">SUM(AP221/$AN$2)</f>
        <v>88924.2816377995</v>
      </c>
      <c r="AS221" s="306"/>
      <c r="AT221" s="306" t="n">
        <v>670000</v>
      </c>
      <c r="AU221" s="306" t="n">
        <v>670000</v>
      </c>
      <c r="AV221" s="306" t="n">
        <v>670000</v>
      </c>
      <c r="AW221" s="306" t="n">
        <v>96816.97</v>
      </c>
      <c r="AX221" s="338"/>
      <c r="AY221" s="338"/>
      <c r="AZ221" s="338"/>
      <c r="BA221" s="338"/>
      <c r="BB221" s="338"/>
      <c r="BC221" s="338"/>
      <c r="BD221" s="338" t="n">
        <f aca="false">SUM(AX221+AY221+AZ221+BA221+BB221+BC221)</f>
        <v>0</v>
      </c>
      <c r="BE221" s="338" t="n">
        <f aca="false">SUM(AW221-BD221)</f>
        <v>96816.97</v>
      </c>
      <c r="BF221" s="338" t="n">
        <f aca="false">SUM(BE221-AW221)</f>
        <v>0</v>
      </c>
      <c r="BG221" s="338"/>
      <c r="BH221" s="338" t="n">
        <v>100000</v>
      </c>
      <c r="BI221" s="338" t="n">
        <v>25047</v>
      </c>
      <c r="BJ221" s="338" t="n">
        <v>100000</v>
      </c>
      <c r="BK221" s="338" t="n">
        <v>100000</v>
      </c>
      <c r="BL221" s="338"/>
      <c r="BM221" s="338"/>
      <c r="BN221" s="338"/>
      <c r="BO221" s="338"/>
      <c r="BP221" s="338"/>
      <c r="BQ221" s="364"/>
      <c r="BR221" s="364"/>
      <c r="BS221" s="364"/>
      <c r="BT221" s="307" t="e">
        <f aca="false">SUM(BN221/BM221*100)</f>
        <v>#DIV/0!</v>
      </c>
    </row>
    <row r="222" customFormat="false" ht="12.75" hidden="false" customHeight="false" outlineLevel="0" collapsed="false">
      <c r="A222" s="308"/>
      <c r="B222" s="303"/>
      <c r="C222" s="303"/>
      <c r="D222" s="303"/>
      <c r="E222" s="303"/>
      <c r="F222" s="303"/>
      <c r="G222" s="303"/>
      <c r="H222" s="303"/>
      <c r="I222" s="304" t="n">
        <v>4</v>
      </c>
      <c r="J222" s="305" t="s">
        <v>409</v>
      </c>
      <c r="K222" s="306" t="e">
        <f aca="false">SUM(K223)</f>
        <v>#REF!</v>
      </c>
      <c r="L222" s="306" t="e">
        <f aca="false">SUM(L223)</f>
        <v>#REF!</v>
      </c>
      <c r="M222" s="306" t="e">
        <f aca="false">SUM(M223)</f>
        <v>#REF!</v>
      </c>
      <c r="N222" s="306" t="e">
        <f aca="false">SUM(N223)</f>
        <v>#REF!</v>
      </c>
      <c r="O222" s="306" t="e">
        <f aca="false">SUM(O223)</f>
        <v>#REF!</v>
      </c>
      <c r="P222" s="306" t="e">
        <f aca="false">SUM(P223)</f>
        <v>#REF!</v>
      </c>
      <c r="Q222" s="306" t="e">
        <f aca="false">SUM(Q223)</f>
        <v>#REF!</v>
      </c>
      <c r="R222" s="306" t="e">
        <f aca="false">SUM(R223)</f>
        <v>#REF!</v>
      </c>
      <c r="S222" s="306" t="e">
        <f aca="false">SUM(S223)</f>
        <v>#REF!</v>
      </c>
      <c r="T222" s="306" t="e">
        <f aca="false">SUM(T223)</f>
        <v>#REF!</v>
      </c>
      <c r="U222" s="306" t="e">
        <f aca="false">SUM(U223)</f>
        <v>#REF!</v>
      </c>
      <c r="V222" s="306" t="e">
        <f aca="false">SUM(V223)</f>
        <v>#REF!</v>
      </c>
      <c r="W222" s="306" t="n">
        <f aca="false">SUM(W223)</f>
        <v>0</v>
      </c>
      <c r="X222" s="306" t="n">
        <f aca="false">SUM(X223)</f>
        <v>0</v>
      </c>
      <c r="Y222" s="306" t="n">
        <f aca="false">SUM(Y223)</f>
        <v>400000</v>
      </c>
      <c r="Z222" s="306" t="n">
        <f aca="false">SUM(Z223)</f>
        <v>650000</v>
      </c>
      <c r="AA222" s="306" t="n">
        <f aca="false">SUM(AA223)</f>
        <v>400000</v>
      </c>
      <c r="AB222" s="306" t="n">
        <f aca="false">SUM(AB223)</f>
        <v>75137.46</v>
      </c>
      <c r="AC222" s="306" t="n">
        <f aca="false">SUM(AC223)</f>
        <v>1238000</v>
      </c>
      <c r="AD222" s="306" t="n">
        <f aca="false">SUM(AD223)</f>
        <v>1498000</v>
      </c>
      <c r="AE222" s="306" t="n">
        <f aca="false">SUM(AE223)</f>
        <v>0</v>
      </c>
      <c r="AF222" s="306" t="n">
        <f aca="false">SUM(AF223)</f>
        <v>0</v>
      </c>
      <c r="AG222" s="306" t="n">
        <f aca="false">SUM(AG223)</f>
        <v>1498000</v>
      </c>
      <c r="AH222" s="306" t="n">
        <f aca="false">SUM(AH223)</f>
        <v>601936.41</v>
      </c>
      <c r="AI222" s="306" t="n">
        <f aca="false">SUM(AI223)</f>
        <v>1250000</v>
      </c>
      <c r="AJ222" s="306" t="n">
        <f aca="false">SUM(AJ223)</f>
        <v>278452.08</v>
      </c>
      <c r="AK222" s="306" t="n">
        <f aca="false">SUM(AK223)</f>
        <v>1650000</v>
      </c>
      <c r="AL222" s="306" t="n">
        <f aca="false">SUM(AL223)</f>
        <v>320000</v>
      </c>
      <c r="AM222" s="306" t="n">
        <f aca="false">SUM(AM223)</f>
        <v>200000</v>
      </c>
      <c r="AN222" s="306" t="n">
        <f aca="false">SUM(AN223)</f>
        <v>1770000</v>
      </c>
      <c r="AO222" s="306" t="n">
        <f aca="false">SUM(AN222/$AN$2)</f>
        <v>234919.370893888</v>
      </c>
      <c r="AP222" s="306" t="n">
        <f aca="false">SUM(AP223)</f>
        <v>1170000</v>
      </c>
      <c r="AQ222" s="306" t="n">
        <f aca="false">SUM(AQ223)</f>
        <v>0</v>
      </c>
      <c r="AR222" s="306" t="n">
        <f aca="false">SUM(AP222/$AN$2)</f>
        <v>155285.685845113</v>
      </c>
      <c r="AS222" s="306"/>
      <c r="AT222" s="306" t="n">
        <f aca="false">SUM(AT223)</f>
        <v>41557.96</v>
      </c>
      <c r="AU222" s="306" t="n">
        <f aca="false">SUM(AU223)</f>
        <v>100000</v>
      </c>
      <c r="AV222" s="306" t="n">
        <f aca="false">SUM(AV223)</f>
        <v>30466.48</v>
      </c>
      <c r="AW222" s="306" t="n">
        <f aca="false">SUM(AR222+AU222-AV222)</f>
        <v>224819.205845112</v>
      </c>
      <c r="AX222" s="338"/>
      <c r="AY222" s="338"/>
      <c r="AZ222" s="338"/>
      <c r="BA222" s="338"/>
      <c r="BB222" s="338"/>
      <c r="BC222" s="338"/>
      <c r="BD222" s="338" t="n">
        <f aca="false">SUM(AX222+AY222+AZ222+BA222+BB222+BC222)</f>
        <v>0</v>
      </c>
      <c r="BE222" s="338" t="n">
        <f aca="false">SUM(AW222-BD222)</f>
        <v>224819.205845112</v>
      </c>
      <c r="BF222" s="338" t="n">
        <f aca="false">SUM(BE222-AW222)</f>
        <v>0</v>
      </c>
      <c r="BG222" s="338" t="n">
        <f aca="false">SUM(BG223)</f>
        <v>31414.22</v>
      </c>
      <c r="BH222" s="338" t="n">
        <v>25047</v>
      </c>
      <c r="BI222" s="338" t="n">
        <f aca="false">SUM(BI223)</f>
        <v>25447</v>
      </c>
      <c r="BJ222" s="338" t="n">
        <f aca="false">SUM(BJ223)</f>
        <v>0</v>
      </c>
      <c r="BK222" s="338" t="n">
        <f aca="false">SUM(BK223)</f>
        <v>0</v>
      </c>
      <c r="BL222" s="338" t="n">
        <f aca="false">SUM(BL223)</f>
        <v>359000</v>
      </c>
      <c r="BM222" s="338" t="n">
        <f aca="false">SUM(BM223)</f>
        <v>638828.81</v>
      </c>
      <c r="BN222" s="338" t="n">
        <f aca="false">SUM(BN223)</f>
        <v>114787.37</v>
      </c>
      <c r="BO222" s="338"/>
      <c r="BP222" s="338"/>
      <c r="BQ222" s="364"/>
      <c r="BR222" s="364"/>
      <c r="BS222" s="364"/>
      <c r="BT222" s="307" t="n">
        <f aca="false">SUM(BN222/BM222*100)</f>
        <v>17.9684084692423</v>
      </c>
    </row>
    <row r="223" customFormat="false" ht="12.75" hidden="false" customHeight="false" outlineLevel="0" collapsed="false">
      <c r="A223" s="308"/>
      <c r="B223" s="303" t="s">
        <v>705</v>
      </c>
      <c r="C223" s="303"/>
      <c r="D223" s="303"/>
      <c r="E223" s="303"/>
      <c r="F223" s="303"/>
      <c r="G223" s="303"/>
      <c r="H223" s="303"/>
      <c r="I223" s="304" t="n">
        <v>45</v>
      </c>
      <c r="J223" s="305" t="s">
        <v>706</v>
      </c>
      <c r="K223" s="306" t="e">
        <f aca="false">SUM(K224)</f>
        <v>#REF!</v>
      </c>
      <c r="L223" s="306" t="e">
        <f aca="false">SUM(L224)</f>
        <v>#REF!</v>
      </c>
      <c r="M223" s="306" t="e">
        <f aca="false">SUM(M224)</f>
        <v>#REF!</v>
      </c>
      <c r="N223" s="306" t="e">
        <f aca="false">SUM(N224)</f>
        <v>#REF!</v>
      </c>
      <c r="O223" s="306" t="e">
        <f aca="false">SUM(O224)</f>
        <v>#REF!</v>
      </c>
      <c r="P223" s="306" t="e">
        <f aca="false">SUM(P224)</f>
        <v>#REF!</v>
      </c>
      <c r="Q223" s="306" t="e">
        <f aca="false">SUM(Q224)</f>
        <v>#REF!</v>
      </c>
      <c r="R223" s="306" t="e">
        <f aca="false">SUM(R224)</f>
        <v>#REF!</v>
      </c>
      <c r="S223" s="306" t="e">
        <f aca="false">SUM(S224)</f>
        <v>#REF!</v>
      </c>
      <c r="T223" s="306" t="e">
        <f aca="false">SUM(T224)</f>
        <v>#REF!</v>
      </c>
      <c r="U223" s="306" t="e">
        <f aca="false">SUM(U224)</f>
        <v>#REF!</v>
      </c>
      <c r="V223" s="306" t="e">
        <f aca="false">SUM(V224)</f>
        <v>#REF!</v>
      </c>
      <c r="W223" s="306" t="n">
        <f aca="false">SUM(W224)</f>
        <v>0</v>
      </c>
      <c r="X223" s="306" t="n">
        <f aca="false">SUM(X224)</f>
        <v>0</v>
      </c>
      <c r="Y223" s="306" t="n">
        <f aca="false">SUM(Y224)</f>
        <v>400000</v>
      </c>
      <c r="Z223" s="306" t="n">
        <f aca="false">SUM(Z224)</f>
        <v>650000</v>
      </c>
      <c r="AA223" s="306" t="n">
        <f aca="false">SUM(AA224)</f>
        <v>400000</v>
      </c>
      <c r="AB223" s="306" t="n">
        <f aca="false">SUM(AB224)</f>
        <v>75137.46</v>
      </c>
      <c r="AC223" s="306" t="n">
        <f aca="false">SUM(AC224)</f>
        <v>1238000</v>
      </c>
      <c r="AD223" s="306" t="n">
        <f aca="false">SUM(AD224)</f>
        <v>1498000</v>
      </c>
      <c r="AE223" s="306" t="n">
        <f aca="false">SUM(AE224)</f>
        <v>0</v>
      </c>
      <c r="AF223" s="306" t="n">
        <f aca="false">SUM(AF224)</f>
        <v>0</v>
      </c>
      <c r="AG223" s="306" t="n">
        <f aca="false">SUM(AG224)</f>
        <v>1498000</v>
      </c>
      <c r="AH223" s="306" t="n">
        <f aca="false">SUM(AH224)</f>
        <v>601936.41</v>
      </c>
      <c r="AI223" s="306" t="n">
        <f aca="false">SUM(AI224)</f>
        <v>1250000</v>
      </c>
      <c r="AJ223" s="306" t="n">
        <f aca="false">SUM(AJ224)</f>
        <v>278452.08</v>
      </c>
      <c r="AK223" s="306" t="n">
        <f aca="false">SUM(AK224)</f>
        <v>1650000</v>
      </c>
      <c r="AL223" s="306" t="n">
        <f aca="false">SUM(AL224)</f>
        <v>320000</v>
      </c>
      <c r="AM223" s="306" t="n">
        <f aca="false">SUM(AM224)</f>
        <v>200000</v>
      </c>
      <c r="AN223" s="306" t="n">
        <f aca="false">SUM(AN224)</f>
        <v>1770000</v>
      </c>
      <c r="AO223" s="306" t="n">
        <f aca="false">SUM(AN223/$AN$2)</f>
        <v>234919.370893888</v>
      </c>
      <c r="AP223" s="306" t="n">
        <f aca="false">SUM(AP224)</f>
        <v>1170000</v>
      </c>
      <c r="AQ223" s="306"/>
      <c r="AR223" s="306" t="n">
        <f aca="false">SUM(AP223/$AN$2)</f>
        <v>155285.685845113</v>
      </c>
      <c r="AS223" s="306"/>
      <c r="AT223" s="306" t="n">
        <f aca="false">SUM(AT224)</f>
        <v>41557.96</v>
      </c>
      <c r="AU223" s="306" t="n">
        <f aca="false">SUM(AU224)</f>
        <v>100000</v>
      </c>
      <c r="AV223" s="306" t="n">
        <f aca="false">SUM(AV224)</f>
        <v>30466.48</v>
      </c>
      <c r="AW223" s="306" t="n">
        <f aca="false">SUM(AR223+AU223-AV223)</f>
        <v>224819.205845112</v>
      </c>
      <c r="AX223" s="338"/>
      <c r="AY223" s="338"/>
      <c r="AZ223" s="338"/>
      <c r="BA223" s="338"/>
      <c r="BB223" s="338"/>
      <c r="BC223" s="338"/>
      <c r="BD223" s="338" t="n">
        <f aca="false">SUM(AX223+AY223+AZ223+BA223+BB223+BC223)</f>
        <v>0</v>
      </c>
      <c r="BE223" s="338" t="n">
        <f aca="false">SUM(AW223-BD223)</f>
        <v>224819.205845112</v>
      </c>
      <c r="BF223" s="338" t="n">
        <f aca="false">SUM(BE223-AW223)</f>
        <v>0</v>
      </c>
      <c r="BG223" s="338" t="n">
        <f aca="false">SUM(BG224)</f>
        <v>31414.22</v>
      </c>
      <c r="BH223" s="338" t="n">
        <v>25047</v>
      </c>
      <c r="BI223" s="338" t="n">
        <f aca="false">SUM(BI224)</f>
        <v>25447</v>
      </c>
      <c r="BJ223" s="338" t="n">
        <f aca="false">SUM(BJ224)</f>
        <v>0</v>
      </c>
      <c r="BK223" s="338" t="n">
        <f aca="false">SUM(BK224)</f>
        <v>0</v>
      </c>
      <c r="BL223" s="338" t="n">
        <f aca="false">SUM(BL224)</f>
        <v>359000</v>
      </c>
      <c r="BM223" s="338" t="n">
        <f aca="false">SUM(BM224)</f>
        <v>638828.81</v>
      </c>
      <c r="BN223" s="338" t="n">
        <f aca="false">SUM(BN224)</f>
        <v>114787.37</v>
      </c>
      <c r="BO223" s="366"/>
      <c r="BP223" s="338"/>
      <c r="BQ223" s="364"/>
      <c r="BR223" s="364" t="n">
        <v>114787.37</v>
      </c>
      <c r="BS223" s="364"/>
      <c r="BT223" s="307" t="n">
        <f aca="false">SUM(BN223/BM223*100)</f>
        <v>17.9684084692423</v>
      </c>
    </row>
    <row r="224" customFormat="false" ht="12.75" hidden="true" customHeight="false" outlineLevel="0" collapsed="false">
      <c r="A224" s="333"/>
      <c r="B224" s="334"/>
      <c r="C224" s="334"/>
      <c r="D224" s="334"/>
      <c r="E224" s="334"/>
      <c r="F224" s="334"/>
      <c r="G224" s="334"/>
      <c r="H224" s="334"/>
      <c r="I224" s="335" t="n">
        <v>451</v>
      </c>
      <c r="J224" s="336" t="s">
        <v>460</v>
      </c>
      <c r="K224" s="337" t="e">
        <f aca="false">SUM(#REF!)</f>
        <v>#REF!</v>
      </c>
      <c r="L224" s="337" t="e">
        <f aca="false">SUM(#REF!)</f>
        <v>#REF!</v>
      </c>
      <c r="M224" s="337" t="e">
        <f aca="false">SUM(#REF!)</f>
        <v>#REF!</v>
      </c>
      <c r="N224" s="337" t="e">
        <f aca="false">SUM(#REF!)</f>
        <v>#REF!</v>
      </c>
      <c r="O224" s="337" t="e">
        <f aca="false">SUM(#REF!)</f>
        <v>#REF!</v>
      </c>
      <c r="P224" s="337" t="e">
        <f aca="false">SUM(#REF!)</f>
        <v>#REF!</v>
      </c>
      <c r="Q224" s="337" t="e">
        <f aca="false">SUM(#REF!)</f>
        <v>#REF!</v>
      </c>
      <c r="R224" s="337" t="e">
        <f aca="false">SUM(#REF!)</f>
        <v>#REF!</v>
      </c>
      <c r="S224" s="337" t="e">
        <f aca="false">SUM(#REF!)</f>
        <v>#REF!</v>
      </c>
      <c r="T224" s="337" t="e">
        <f aca="false">SUM(#REF!)</f>
        <v>#REF!</v>
      </c>
      <c r="U224" s="337" t="e">
        <f aca="false">SUM(#REF!)</f>
        <v>#REF!</v>
      </c>
      <c r="V224" s="337" t="e">
        <f aca="false">SUM(#REF!)</f>
        <v>#REF!</v>
      </c>
      <c r="W224" s="337" t="n">
        <f aca="false">SUM(W226:W226)</f>
        <v>0</v>
      </c>
      <c r="X224" s="337" t="n">
        <f aca="false">SUM(X226:X226)</f>
        <v>0</v>
      </c>
      <c r="Y224" s="337" t="n">
        <f aca="false">SUM(Y226:Y232)</f>
        <v>400000</v>
      </c>
      <c r="Z224" s="337" t="n">
        <f aca="false">SUM(Z226:Z232)</f>
        <v>650000</v>
      </c>
      <c r="AA224" s="337" t="n">
        <f aca="false">SUM(AA226:AA232)</f>
        <v>400000</v>
      </c>
      <c r="AB224" s="337" t="n">
        <f aca="false">SUM(AB226:AB232)</f>
        <v>75137.46</v>
      </c>
      <c r="AC224" s="337" t="n">
        <f aca="false">SUM(AC226:AC232)</f>
        <v>1238000</v>
      </c>
      <c r="AD224" s="337" t="n">
        <f aca="false">SUM(AD226:AD232)</f>
        <v>1498000</v>
      </c>
      <c r="AE224" s="337" t="n">
        <f aca="false">SUM(AE226:AE232)</f>
        <v>0</v>
      </c>
      <c r="AF224" s="337" t="n">
        <f aca="false">SUM(AF226:AF232)</f>
        <v>0</v>
      </c>
      <c r="AG224" s="337" t="n">
        <f aca="false">SUM(AG226:AG232)</f>
        <v>1498000</v>
      </c>
      <c r="AH224" s="337" t="n">
        <f aca="false">SUM(AH226:AH232)</f>
        <v>601936.41</v>
      </c>
      <c r="AI224" s="337" t="n">
        <f aca="false">SUM(AI226:AI232)</f>
        <v>1250000</v>
      </c>
      <c r="AJ224" s="337" t="n">
        <f aca="false">SUM(AJ226:AJ232)</f>
        <v>278452.08</v>
      </c>
      <c r="AK224" s="337" t="n">
        <f aca="false">SUM(AK226:AK232)</f>
        <v>1650000</v>
      </c>
      <c r="AL224" s="337" t="n">
        <f aca="false">SUM(AL226:AL232)</f>
        <v>320000</v>
      </c>
      <c r="AM224" s="337" t="n">
        <f aca="false">SUM(AM226:AM232)</f>
        <v>200000</v>
      </c>
      <c r="AN224" s="337" t="n">
        <f aca="false">SUM(AN226:AN232)</f>
        <v>1770000</v>
      </c>
      <c r="AO224" s="306" t="n">
        <f aca="false">SUM(AN224/$AN$2)</f>
        <v>234919.370893888</v>
      </c>
      <c r="AP224" s="337" t="n">
        <f aca="false">SUM(AP226:AP232)</f>
        <v>1170000</v>
      </c>
      <c r="AQ224" s="337"/>
      <c r="AR224" s="306" t="n">
        <f aca="false">SUM(AP224/$AN$2)</f>
        <v>155285.685845113</v>
      </c>
      <c r="AS224" s="306"/>
      <c r="AT224" s="306" t="n">
        <f aca="false">SUM(AT225:AT232)</f>
        <v>41557.96</v>
      </c>
      <c r="AU224" s="306" t="n">
        <f aca="false">SUM(AU225:AU232)</f>
        <v>100000</v>
      </c>
      <c r="AV224" s="306" t="n">
        <f aca="false">SUM(AV225:AV232)</f>
        <v>30466.48</v>
      </c>
      <c r="AW224" s="306" t="n">
        <f aca="false">SUM(AR224+AU224-AV224)</f>
        <v>224819.205845112</v>
      </c>
      <c r="AX224" s="338"/>
      <c r="AY224" s="338"/>
      <c r="AZ224" s="338"/>
      <c r="BA224" s="338"/>
      <c r="BB224" s="338"/>
      <c r="BC224" s="338"/>
      <c r="BD224" s="338" t="n">
        <f aca="false">SUM(AX224+AY224+AZ224+BA224+BB224+BC224)</f>
        <v>0</v>
      </c>
      <c r="BE224" s="338" t="n">
        <f aca="false">SUM(AW224-BD224)</f>
        <v>224819.205845112</v>
      </c>
      <c r="BF224" s="338" t="n">
        <f aca="false">SUM(BE224-AW224)</f>
        <v>0</v>
      </c>
      <c r="BG224" s="338" t="n">
        <f aca="false">SUM(BG225:BG232)</f>
        <v>31414.22</v>
      </c>
      <c r="BH224" s="338" t="n">
        <f aca="false">SUM(BH225:BH232)</f>
        <v>378000</v>
      </c>
      <c r="BI224" s="338" t="n">
        <f aca="false">SUM(BI225:BI232)</f>
        <v>25447</v>
      </c>
      <c r="BJ224" s="338" t="n">
        <f aca="false">SUM(BJ225:BJ232)</f>
        <v>0</v>
      </c>
      <c r="BK224" s="338" t="n">
        <f aca="false">SUM(BK225:BK232)</f>
        <v>0</v>
      </c>
      <c r="BL224" s="338" t="n">
        <f aca="false">SUM(BL225:BL232)</f>
        <v>359000</v>
      </c>
      <c r="BM224" s="338" t="n">
        <f aca="false">SUM(BM225:BM232)</f>
        <v>638828.81</v>
      </c>
      <c r="BN224" s="338" t="n">
        <f aca="false">SUM(BN225:BN232)</f>
        <v>114787.37</v>
      </c>
      <c r="BO224" s="338"/>
      <c r="BP224" s="338"/>
      <c r="BQ224" s="364"/>
      <c r="BR224" s="364"/>
      <c r="BS224" s="364"/>
      <c r="BT224" s="307" t="n">
        <f aca="false">SUM(BN224/BM224*100)</f>
        <v>17.9684084692423</v>
      </c>
    </row>
    <row r="225" customFormat="false" ht="12.75" hidden="true" customHeight="false" outlineLevel="0" collapsed="false">
      <c r="A225" s="333"/>
      <c r="B225" s="334"/>
      <c r="C225" s="334"/>
      <c r="D225" s="334"/>
      <c r="E225" s="334"/>
      <c r="F225" s="334"/>
      <c r="G225" s="334"/>
      <c r="H225" s="334"/>
      <c r="I225" s="335" t="n">
        <v>45111</v>
      </c>
      <c r="J225" s="336" t="s">
        <v>707</v>
      </c>
      <c r="K225" s="337"/>
      <c r="L225" s="337"/>
      <c r="M225" s="337"/>
      <c r="N225" s="337"/>
      <c r="O225" s="337"/>
      <c r="P225" s="337"/>
      <c r="Q225" s="337"/>
      <c r="R225" s="337"/>
      <c r="S225" s="337"/>
      <c r="T225" s="337"/>
      <c r="U225" s="337"/>
      <c r="V225" s="337"/>
      <c r="W225" s="337"/>
      <c r="X225" s="337"/>
      <c r="Y225" s="337"/>
      <c r="Z225" s="337"/>
      <c r="AA225" s="337"/>
      <c r="AB225" s="337"/>
      <c r="AC225" s="337"/>
      <c r="AD225" s="337"/>
      <c r="AE225" s="337"/>
      <c r="AF225" s="337"/>
      <c r="AG225" s="337"/>
      <c r="AH225" s="337"/>
      <c r="AI225" s="337"/>
      <c r="AJ225" s="337"/>
      <c r="AK225" s="337"/>
      <c r="AL225" s="337"/>
      <c r="AM225" s="337"/>
      <c r="AN225" s="337"/>
      <c r="AO225" s="306"/>
      <c r="AP225" s="337"/>
      <c r="AQ225" s="337"/>
      <c r="AR225" s="306"/>
      <c r="AS225" s="306"/>
      <c r="AT225" s="306"/>
      <c r="AU225" s="306" t="n">
        <v>25000</v>
      </c>
      <c r="AV225" s="306"/>
      <c r="AW225" s="306" t="n">
        <f aca="false">SUM(AR225+AU225-AV225)</f>
        <v>25000</v>
      </c>
      <c r="AX225" s="338"/>
      <c r="AY225" s="338"/>
      <c r="AZ225" s="338"/>
      <c r="BA225" s="338"/>
      <c r="BB225" s="338"/>
      <c r="BC225" s="338" t="n">
        <v>25000</v>
      </c>
      <c r="BD225" s="338" t="n">
        <f aca="false">SUM(AX225+AY225+AZ225+BA225+BB225+BC225)</f>
        <v>25000</v>
      </c>
      <c r="BE225" s="338" t="n">
        <f aca="false">SUM(AW225-BD225)</f>
        <v>0</v>
      </c>
      <c r="BF225" s="338" t="n">
        <f aca="false">SUM(BE225-AW225)</f>
        <v>-25000</v>
      </c>
      <c r="BG225" s="338" t="n">
        <v>2500</v>
      </c>
      <c r="BH225" s="338" t="n">
        <v>0</v>
      </c>
      <c r="BI225" s="338"/>
      <c r="BJ225" s="338"/>
      <c r="BK225" s="338"/>
      <c r="BL225" s="338"/>
      <c r="BM225" s="338"/>
      <c r="BN225" s="338"/>
      <c r="BO225" s="338"/>
      <c r="BP225" s="338"/>
      <c r="BQ225" s="364"/>
      <c r="BR225" s="364"/>
      <c r="BS225" s="364"/>
      <c r="BT225" s="307" t="e">
        <f aca="false">SUM(BN225/BM225*100)</f>
        <v>#DIV/0!</v>
      </c>
    </row>
    <row r="226" customFormat="false" ht="12.75" hidden="true" customHeight="false" outlineLevel="0" collapsed="false">
      <c r="A226" s="333"/>
      <c r="B226" s="334"/>
      <c r="C226" s="334"/>
      <c r="D226" s="334"/>
      <c r="E226" s="334"/>
      <c r="F226" s="334"/>
      <c r="G226" s="334"/>
      <c r="H226" s="334"/>
      <c r="I226" s="335" t="n">
        <v>45111</v>
      </c>
      <c r="J226" s="336" t="s">
        <v>708</v>
      </c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06"/>
      <c r="W226" s="337"/>
      <c r="X226" s="337"/>
      <c r="Y226" s="337" t="n">
        <v>400000</v>
      </c>
      <c r="Z226" s="337" t="n">
        <v>500000</v>
      </c>
      <c r="AA226" s="337" t="n">
        <v>400000</v>
      </c>
      <c r="AB226" s="337"/>
      <c r="AC226" s="337" t="n">
        <v>200000</v>
      </c>
      <c r="AD226" s="337" t="n">
        <v>550000</v>
      </c>
      <c r="AE226" s="337"/>
      <c r="AF226" s="337"/>
      <c r="AG226" s="340" t="n">
        <f aca="false">SUM(AD226+AE226-AF226)</f>
        <v>550000</v>
      </c>
      <c r="AH226" s="337"/>
      <c r="AI226" s="337" t="n">
        <v>600000</v>
      </c>
      <c r="AJ226" s="338" t="n">
        <v>278452.08</v>
      </c>
      <c r="AK226" s="337" t="n">
        <v>600000</v>
      </c>
      <c r="AL226" s="337"/>
      <c r="AM226" s="337" t="n">
        <v>200000</v>
      </c>
      <c r="AN226" s="338" t="n">
        <f aca="false">SUM(AK226+AL226-AM226)</f>
        <v>400000</v>
      </c>
      <c r="AO226" s="306" t="n">
        <f aca="false">SUM(AN226/$AN$2)</f>
        <v>53089.1233658504</v>
      </c>
      <c r="AP226" s="338" t="n">
        <v>300000</v>
      </c>
      <c r="AQ226" s="338"/>
      <c r="AR226" s="306" t="n">
        <f aca="false">SUM(AP226/$AN$2)</f>
        <v>39816.8425243878</v>
      </c>
      <c r="AS226" s="306"/>
      <c r="AT226" s="306"/>
      <c r="AU226" s="306"/>
      <c r="AV226" s="306" t="n">
        <v>30466.48</v>
      </c>
      <c r="AW226" s="306" t="n">
        <f aca="false">SUM(AR226+AU226-AV226)</f>
        <v>9350.36252438782</v>
      </c>
      <c r="AX226" s="338"/>
      <c r="AY226" s="338" t="n">
        <v>9350.36</v>
      </c>
      <c r="AZ226" s="338"/>
      <c r="BA226" s="338"/>
      <c r="BB226" s="338"/>
      <c r="BC226" s="338"/>
      <c r="BD226" s="338" t="n">
        <f aca="false">SUM(AX226+AY226+AZ226+BA226+BB226+BC226)</f>
        <v>9350.36</v>
      </c>
      <c r="BE226" s="338" t="n">
        <f aca="false">SUM(AW226-BD226)</f>
        <v>0.00252438781535602</v>
      </c>
      <c r="BF226" s="338" t="n">
        <f aca="false">SUM(BE226-AW226)</f>
        <v>-9350.36</v>
      </c>
      <c r="BG226" s="338"/>
      <c r="BH226" s="338" t="n">
        <v>30000</v>
      </c>
      <c r="BI226" s="338" t="n">
        <v>400</v>
      </c>
      <c r="BJ226" s="338"/>
      <c r="BK226" s="338"/>
      <c r="BL226" s="338" t="n">
        <v>35000</v>
      </c>
      <c r="BM226" s="338" t="n">
        <v>35000</v>
      </c>
      <c r="BN226" s="338" t="n">
        <v>1435</v>
      </c>
      <c r="BO226" s="338"/>
      <c r="BP226" s="338"/>
      <c r="BQ226" s="364"/>
      <c r="BR226" s="364"/>
      <c r="BS226" s="364"/>
      <c r="BT226" s="307" t="n">
        <f aca="false">SUM(BN226/BM226*100)</f>
        <v>4.1</v>
      </c>
    </row>
    <row r="227" s="378" customFormat="true" ht="12.75" hidden="true" customHeight="false" outlineLevel="0" collapsed="false">
      <c r="A227" s="369"/>
      <c r="B227" s="370"/>
      <c r="C227" s="370"/>
      <c r="D227" s="370"/>
      <c r="E227" s="370"/>
      <c r="F227" s="370"/>
      <c r="G227" s="370"/>
      <c r="H227" s="370"/>
      <c r="I227" s="371" t="n">
        <v>45111</v>
      </c>
      <c r="J227" s="372" t="s">
        <v>876</v>
      </c>
      <c r="K227" s="373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4"/>
      <c r="W227" s="373"/>
      <c r="X227" s="373"/>
      <c r="Y227" s="373"/>
      <c r="Z227" s="373"/>
      <c r="AA227" s="373"/>
      <c r="AB227" s="373"/>
      <c r="AC227" s="373"/>
      <c r="AD227" s="373"/>
      <c r="AE227" s="373"/>
      <c r="AF227" s="373"/>
      <c r="AG227" s="375"/>
      <c r="AH227" s="373"/>
      <c r="AI227" s="373"/>
      <c r="AJ227" s="376"/>
      <c r="AK227" s="373"/>
      <c r="AL227" s="373"/>
      <c r="AM227" s="373"/>
      <c r="AN227" s="376"/>
      <c r="AO227" s="374"/>
      <c r="AP227" s="376"/>
      <c r="AQ227" s="376"/>
      <c r="AR227" s="374"/>
      <c r="AS227" s="374"/>
      <c r="AT227" s="374"/>
      <c r="AU227" s="374"/>
      <c r="AV227" s="374"/>
      <c r="AW227" s="374"/>
      <c r="AX227" s="376"/>
      <c r="AY227" s="376"/>
      <c r="AZ227" s="376"/>
      <c r="BA227" s="376"/>
      <c r="BB227" s="376"/>
      <c r="BC227" s="376"/>
      <c r="BD227" s="376"/>
      <c r="BE227" s="376"/>
      <c r="BF227" s="376"/>
      <c r="BG227" s="376"/>
      <c r="BH227" s="376"/>
      <c r="BI227" s="376"/>
      <c r="BJ227" s="376"/>
      <c r="BK227" s="376"/>
      <c r="BL227" s="376"/>
      <c r="BM227" s="376" t="n">
        <v>16000</v>
      </c>
      <c r="BN227" s="376"/>
      <c r="BO227" s="376"/>
      <c r="BP227" s="376"/>
      <c r="BQ227" s="377"/>
      <c r="BR227" s="377"/>
      <c r="BS227" s="377"/>
      <c r="BT227" s="307" t="n">
        <f aca="false">SUM(BN227/BM227*100)</f>
        <v>0</v>
      </c>
    </row>
    <row r="228" customFormat="false" ht="12.75" hidden="true" customHeight="false" outlineLevel="0" collapsed="false">
      <c r="A228" s="333"/>
      <c r="B228" s="334"/>
      <c r="C228" s="334"/>
      <c r="D228" s="334"/>
      <c r="E228" s="334"/>
      <c r="F228" s="334"/>
      <c r="G228" s="334"/>
      <c r="H228" s="334"/>
      <c r="I228" s="335" t="n">
        <v>45111</v>
      </c>
      <c r="J228" s="336" t="s">
        <v>709</v>
      </c>
      <c r="K228" s="337"/>
      <c r="L228" s="337"/>
      <c r="M228" s="337"/>
      <c r="N228" s="337"/>
      <c r="O228" s="337"/>
      <c r="P228" s="337"/>
      <c r="Q228" s="337"/>
      <c r="R228" s="337"/>
      <c r="S228" s="337" t="n">
        <v>50000</v>
      </c>
      <c r="T228" s="337"/>
      <c r="U228" s="337"/>
      <c r="V228" s="306" t="e">
        <f aca="false">S228/P228*100</f>
        <v>#DIV/0!</v>
      </c>
      <c r="W228" s="337" t="n">
        <v>50000</v>
      </c>
      <c r="X228" s="337" t="n">
        <v>50000</v>
      </c>
      <c r="Y228" s="337"/>
      <c r="Z228" s="337" t="n">
        <v>50000</v>
      </c>
      <c r="AA228" s="337" t="n">
        <v>0</v>
      </c>
      <c r="AB228" s="337" t="n">
        <v>75137.46</v>
      </c>
      <c r="AC228" s="337" t="n">
        <v>200000</v>
      </c>
      <c r="AD228" s="337" t="n">
        <v>200000</v>
      </c>
      <c r="AE228" s="337"/>
      <c r="AF228" s="337"/>
      <c r="AG228" s="340" t="n">
        <f aca="false">SUM(AD228+AE228-AF228)</f>
        <v>200000</v>
      </c>
      <c r="AH228" s="337"/>
      <c r="AI228" s="337" t="n">
        <v>0</v>
      </c>
      <c r="AJ228" s="338" t="n">
        <v>0</v>
      </c>
      <c r="AK228" s="337" t="n">
        <v>0</v>
      </c>
      <c r="AL228" s="337"/>
      <c r="AM228" s="337"/>
      <c r="AN228" s="338" t="n">
        <f aca="false">SUM(AK228+AL228-AM228)</f>
        <v>0</v>
      </c>
      <c r="AO228" s="306" t="n">
        <f aca="false">SUM(AN228/$AN$2)</f>
        <v>0</v>
      </c>
      <c r="AP228" s="338"/>
      <c r="AQ228" s="338"/>
      <c r="AR228" s="306" t="n">
        <f aca="false">SUM(AP228/$AN$2)</f>
        <v>0</v>
      </c>
      <c r="AS228" s="306"/>
      <c r="AT228" s="306"/>
      <c r="AU228" s="306" t="n">
        <v>75000</v>
      </c>
      <c r="AV228" s="306"/>
      <c r="AW228" s="306" t="n">
        <f aca="false">SUM(AR228+AU228-AV228)</f>
        <v>75000</v>
      </c>
      <c r="AX228" s="338"/>
      <c r="AY228" s="338"/>
      <c r="AZ228" s="338"/>
      <c r="BA228" s="338"/>
      <c r="BB228" s="338" t="n">
        <v>75000</v>
      </c>
      <c r="BC228" s="338"/>
      <c r="BD228" s="338" t="n">
        <f aca="false">SUM(AX228+AY228+AZ228+BA228+BB228+BC228)</f>
        <v>75000</v>
      </c>
      <c r="BE228" s="338" t="n">
        <f aca="false">SUM(AW228-BD228)</f>
        <v>0</v>
      </c>
      <c r="BF228" s="338" t="n">
        <f aca="false">SUM(BE228-AW228)</f>
        <v>-75000</v>
      </c>
      <c r="BG228" s="338"/>
      <c r="BH228" s="338" t="n">
        <v>316000</v>
      </c>
      <c r="BI228" s="338"/>
      <c r="BJ228" s="338"/>
      <c r="BK228" s="338"/>
      <c r="BL228" s="338" t="n">
        <v>316000</v>
      </c>
      <c r="BM228" s="376" t="n">
        <v>549828.81</v>
      </c>
      <c r="BN228" s="338" t="n">
        <v>105355.66</v>
      </c>
      <c r="BO228" s="338"/>
      <c r="BP228" s="338"/>
      <c r="BQ228" s="364"/>
      <c r="BR228" s="364"/>
      <c r="BS228" s="364"/>
      <c r="BT228" s="307" t="n">
        <f aca="false">SUM(BN228/BM228*100)</f>
        <v>19.1615386614608</v>
      </c>
    </row>
    <row r="229" customFormat="false" ht="12.75" hidden="true" customHeight="false" outlineLevel="0" collapsed="false">
      <c r="A229" s="333"/>
      <c r="B229" s="334"/>
      <c r="C229" s="334"/>
      <c r="D229" s="334"/>
      <c r="E229" s="334"/>
      <c r="F229" s="334"/>
      <c r="G229" s="334"/>
      <c r="H229" s="334"/>
      <c r="I229" s="335" t="n">
        <v>45111</v>
      </c>
      <c r="J229" s="336" t="s">
        <v>710</v>
      </c>
      <c r="K229" s="337"/>
      <c r="L229" s="337"/>
      <c r="M229" s="337"/>
      <c r="N229" s="337"/>
      <c r="O229" s="337"/>
      <c r="P229" s="337"/>
      <c r="Q229" s="337"/>
      <c r="R229" s="337"/>
      <c r="S229" s="337"/>
      <c r="T229" s="337"/>
      <c r="U229" s="337"/>
      <c r="V229" s="306"/>
      <c r="W229" s="337"/>
      <c r="X229" s="337"/>
      <c r="Y229" s="337"/>
      <c r="Z229" s="337" t="n">
        <v>100000</v>
      </c>
      <c r="AA229" s="337" t="n">
        <v>0</v>
      </c>
      <c r="AB229" s="337"/>
      <c r="AC229" s="337" t="n">
        <v>238000</v>
      </c>
      <c r="AD229" s="337" t="n">
        <v>238000</v>
      </c>
      <c r="AE229" s="337"/>
      <c r="AF229" s="337"/>
      <c r="AG229" s="340" t="n">
        <f aca="false">SUM(AD229+AE229-AF229)</f>
        <v>238000</v>
      </c>
      <c r="AH229" s="337" t="n">
        <v>100883.76</v>
      </c>
      <c r="AI229" s="337" t="n">
        <v>200000</v>
      </c>
      <c r="AJ229" s="338" t="n">
        <v>0</v>
      </c>
      <c r="AK229" s="337" t="n">
        <v>600000</v>
      </c>
      <c r="AL229" s="337"/>
      <c r="AM229" s="337"/>
      <c r="AN229" s="338" t="n">
        <f aca="false">SUM(AK229+AL229-AM229)</f>
        <v>600000</v>
      </c>
      <c r="AO229" s="306" t="n">
        <f aca="false">SUM(AN229/$AN$2)</f>
        <v>79633.6850487756</v>
      </c>
      <c r="AP229" s="338" t="n">
        <v>300000</v>
      </c>
      <c r="AQ229" s="338"/>
      <c r="AR229" s="306" t="n">
        <f aca="false">SUM(AP229/$AN$2)</f>
        <v>39816.8425243878</v>
      </c>
      <c r="AS229" s="306"/>
      <c r="AT229" s="306" t="n">
        <v>8594.48</v>
      </c>
      <c r="AU229" s="306"/>
      <c r="AV229" s="306"/>
      <c r="AW229" s="306" t="n">
        <f aca="false">SUM(AR229+AU229-AV229)</f>
        <v>39816.8425243878</v>
      </c>
      <c r="AX229" s="338"/>
      <c r="AY229" s="338"/>
      <c r="AZ229" s="338"/>
      <c r="BA229" s="338"/>
      <c r="BB229" s="338" t="n">
        <v>21816.97</v>
      </c>
      <c r="BC229" s="338"/>
      <c r="BD229" s="338" t="n">
        <f aca="false">SUM(AX229+AY229+AZ229+BA229+BB229+BC229)</f>
        <v>21816.97</v>
      </c>
      <c r="BE229" s="338" t="n">
        <f aca="false">SUM(AW229-BD229)</f>
        <v>17999.8725243878</v>
      </c>
      <c r="BF229" s="338" t="n">
        <f aca="false">SUM(BE229-AW229)</f>
        <v>-21816.97</v>
      </c>
      <c r="BG229" s="338" t="n">
        <v>19969.11</v>
      </c>
      <c r="BH229" s="338" t="n">
        <v>24000</v>
      </c>
      <c r="BI229" s="338"/>
      <c r="BJ229" s="338"/>
      <c r="BK229" s="338"/>
      <c r="BL229" s="338" t="n">
        <v>0</v>
      </c>
      <c r="BM229" s="338" t="n">
        <v>0</v>
      </c>
      <c r="BN229" s="338"/>
      <c r="BO229" s="338"/>
      <c r="BP229" s="338"/>
      <c r="BQ229" s="364"/>
      <c r="BR229" s="364"/>
      <c r="BS229" s="364"/>
      <c r="BT229" s="307" t="e">
        <f aca="false">SUM(BN229/BM229*100)</f>
        <v>#DIV/0!</v>
      </c>
    </row>
    <row r="230" customFormat="false" ht="12.75" hidden="true" customHeight="false" outlineLevel="0" collapsed="false">
      <c r="A230" s="333"/>
      <c r="B230" s="334"/>
      <c r="C230" s="334"/>
      <c r="D230" s="334"/>
      <c r="E230" s="334"/>
      <c r="F230" s="334"/>
      <c r="G230" s="334"/>
      <c r="H230" s="334"/>
      <c r="I230" s="335" t="n">
        <v>45111</v>
      </c>
      <c r="J230" s="336" t="s">
        <v>711</v>
      </c>
      <c r="K230" s="337"/>
      <c r="L230" s="337"/>
      <c r="M230" s="337"/>
      <c r="N230" s="337"/>
      <c r="O230" s="337"/>
      <c r="P230" s="337"/>
      <c r="Q230" s="337"/>
      <c r="R230" s="337"/>
      <c r="S230" s="337"/>
      <c r="T230" s="337"/>
      <c r="U230" s="337"/>
      <c r="V230" s="306"/>
      <c r="W230" s="337"/>
      <c r="X230" s="337"/>
      <c r="Y230" s="337"/>
      <c r="Z230" s="337"/>
      <c r="AA230" s="337"/>
      <c r="AB230" s="337"/>
      <c r="AC230" s="337" t="n">
        <v>450000</v>
      </c>
      <c r="AD230" s="337" t="n">
        <v>390000</v>
      </c>
      <c r="AE230" s="337"/>
      <c r="AF230" s="337"/>
      <c r="AG230" s="340" t="n">
        <f aca="false">SUM(AD230+AE230-AF230)</f>
        <v>390000</v>
      </c>
      <c r="AH230" s="337" t="n">
        <v>382437.65</v>
      </c>
      <c r="AI230" s="337" t="n">
        <v>0</v>
      </c>
      <c r="AJ230" s="338" t="n">
        <v>0</v>
      </c>
      <c r="AK230" s="337" t="n">
        <v>0</v>
      </c>
      <c r="AL230" s="337" t="n">
        <v>320000</v>
      </c>
      <c r="AM230" s="337"/>
      <c r="AN230" s="338" t="n">
        <f aca="false">SUM(AK230+AL230-AM230)</f>
        <v>320000</v>
      </c>
      <c r="AO230" s="306" t="n">
        <f aca="false">SUM(AN230/$AN$2)</f>
        <v>42471.2986926803</v>
      </c>
      <c r="AP230" s="338" t="n">
        <v>320000</v>
      </c>
      <c r="AQ230" s="338"/>
      <c r="AR230" s="306" t="n">
        <f aca="false">SUM(AP230/$AN$2)</f>
        <v>42471.2986926803</v>
      </c>
      <c r="AS230" s="306"/>
      <c r="AT230" s="306" t="n">
        <v>32963.48</v>
      </c>
      <c r="AU230" s="306"/>
      <c r="AV230" s="306"/>
      <c r="AW230" s="306" t="n">
        <f aca="false">SUM(AR230+AU230-AV230)</f>
        <v>42471.2986926803</v>
      </c>
      <c r="AX230" s="338"/>
      <c r="AY230" s="338"/>
      <c r="AZ230" s="338"/>
      <c r="BA230" s="338"/>
      <c r="BB230" s="338"/>
      <c r="BC230" s="338" t="n">
        <v>42471.3</v>
      </c>
      <c r="BD230" s="338" t="n">
        <f aca="false">SUM(AX230+AY230+AZ230+BA230+BB230+BC230)</f>
        <v>42471.3</v>
      </c>
      <c r="BE230" s="338" t="n">
        <f aca="false">SUM(AW230-BD230)</f>
        <v>-0.0013073196678306</v>
      </c>
      <c r="BF230" s="338" t="n">
        <f aca="false">SUM(BE230-AW230)</f>
        <v>-42471.3</v>
      </c>
      <c r="BG230" s="338" t="n">
        <v>8266.56</v>
      </c>
      <c r="BH230" s="338" t="n">
        <v>8000</v>
      </c>
      <c r="BI230" s="338"/>
      <c r="BJ230" s="338"/>
      <c r="BK230" s="338"/>
      <c r="BL230" s="338" t="n">
        <v>8000</v>
      </c>
      <c r="BM230" s="338" t="n">
        <v>8000</v>
      </c>
      <c r="BN230" s="338" t="n">
        <v>7996.71</v>
      </c>
      <c r="BO230" s="338"/>
      <c r="BP230" s="338"/>
      <c r="BQ230" s="364"/>
      <c r="BR230" s="364"/>
      <c r="BS230" s="364"/>
      <c r="BT230" s="307" t="n">
        <f aca="false">SUM(BN230/BM230*100)</f>
        <v>99.958875</v>
      </c>
    </row>
    <row r="231" s="378" customFormat="true" ht="13.5" hidden="true" customHeight="true" outlineLevel="0" collapsed="false">
      <c r="A231" s="369"/>
      <c r="B231" s="370"/>
      <c r="C231" s="370"/>
      <c r="D231" s="370"/>
      <c r="E231" s="370"/>
      <c r="F231" s="370"/>
      <c r="G231" s="370"/>
      <c r="H231" s="370"/>
      <c r="I231" s="371" t="n">
        <v>45111</v>
      </c>
      <c r="J231" s="372" t="s">
        <v>877</v>
      </c>
      <c r="K231" s="373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4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5"/>
      <c r="AH231" s="373"/>
      <c r="AI231" s="373"/>
      <c r="AJ231" s="376"/>
      <c r="AK231" s="373"/>
      <c r="AL231" s="373"/>
      <c r="AM231" s="373"/>
      <c r="AN231" s="376"/>
      <c r="AO231" s="374"/>
      <c r="AP231" s="376"/>
      <c r="AQ231" s="376"/>
      <c r="AR231" s="374"/>
      <c r="AS231" s="374"/>
      <c r="AT231" s="374"/>
      <c r="AU231" s="374"/>
      <c r="AV231" s="374"/>
      <c r="AW231" s="374"/>
      <c r="AX231" s="376"/>
      <c r="AY231" s="376"/>
      <c r="AZ231" s="376"/>
      <c r="BA231" s="376"/>
      <c r="BB231" s="376"/>
      <c r="BC231" s="376"/>
      <c r="BD231" s="376"/>
      <c r="BE231" s="376"/>
      <c r="BF231" s="376"/>
      <c r="BG231" s="376"/>
      <c r="BH231" s="376"/>
      <c r="BI231" s="376"/>
      <c r="BJ231" s="376"/>
      <c r="BK231" s="376"/>
      <c r="BL231" s="376" t="n">
        <v>0</v>
      </c>
      <c r="BM231" s="376" t="n">
        <v>30000</v>
      </c>
      <c r="BN231" s="376"/>
      <c r="BO231" s="376"/>
      <c r="BP231" s="376"/>
      <c r="BQ231" s="377"/>
      <c r="BR231" s="377"/>
      <c r="BS231" s="377"/>
      <c r="BT231" s="307" t="n">
        <f aca="false">SUM(BN231/BM231*100)</f>
        <v>0</v>
      </c>
    </row>
    <row r="232" customFormat="false" ht="12.75" hidden="true" customHeight="false" outlineLevel="0" collapsed="false">
      <c r="A232" s="333"/>
      <c r="B232" s="334"/>
      <c r="C232" s="334"/>
      <c r="D232" s="334"/>
      <c r="E232" s="334"/>
      <c r="F232" s="334"/>
      <c r="G232" s="334"/>
      <c r="H232" s="334"/>
      <c r="I232" s="335" t="n">
        <v>45111</v>
      </c>
      <c r="J232" s="336" t="s">
        <v>712</v>
      </c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06"/>
      <c r="W232" s="337"/>
      <c r="X232" s="337"/>
      <c r="Y232" s="337"/>
      <c r="Z232" s="337"/>
      <c r="AA232" s="337"/>
      <c r="AB232" s="337"/>
      <c r="AC232" s="337" t="n">
        <v>150000</v>
      </c>
      <c r="AD232" s="337" t="n">
        <v>120000</v>
      </c>
      <c r="AE232" s="337"/>
      <c r="AF232" s="337"/>
      <c r="AG232" s="340" t="n">
        <f aca="false">SUM(AD232+AE232-AF232)</f>
        <v>120000</v>
      </c>
      <c r="AH232" s="337" t="n">
        <v>118615</v>
      </c>
      <c r="AI232" s="337" t="n">
        <v>450000</v>
      </c>
      <c r="AJ232" s="338" t="n">
        <v>0</v>
      </c>
      <c r="AK232" s="337" t="n">
        <v>450000</v>
      </c>
      <c r="AL232" s="337"/>
      <c r="AM232" s="337"/>
      <c r="AN232" s="338" t="n">
        <f aca="false">SUM(AK232+AL232-AM232)</f>
        <v>450000</v>
      </c>
      <c r="AO232" s="306" t="n">
        <f aca="false">SUM(AN232/$AN$2)</f>
        <v>59725.2637865817</v>
      </c>
      <c r="AP232" s="338" t="n">
        <v>250000</v>
      </c>
      <c r="AQ232" s="338"/>
      <c r="AR232" s="306" t="n">
        <f aca="false">SUM(AP232/$AN$2)</f>
        <v>33180.7021036565</v>
      </c>
      <c r="AS232" s="306"/>
      <c r="AT232" s="306"/>
      <c r="AU232" s="306"/>
      <c r="AV232" s="306"/>
      <c r="AW232" s="306" t="n">
        <f aca="false">SUM(AR232+AU232-AV232)</f>
        <v>33180.7021036565</v>
      </c>
      <c r="AX232" s="338"/>
      <c r="AY232" s="338"/>
      <c r="AZ232" s="338"/>
      <c r="BA232" s="338" t="n">
        <v>33180.7</v>
      </c>
      <c r="BB232" s="338"/>
      <c r="BC232" s="338"/>
      <c r="BD232" s="338" t="n">
        <f aca="false">SUM(AX232+AY232+AZ232+BA232+BB232+BC232)</f>
        <v>33180.7</v>
      </c>
      <c r="BE232" s="338" t="n">
        <f aca="false">SUM(AW232-BD232)</f>
        <v>0.00210365651582833</v>
      </c>
      <c r="BF232" s="338" t="n">
        <f aca="false">SUM(BE232-AW232)</f>
        <v>-33180.7</v>
      </c>
      <c r="BG232" s="338" t="n">
        <v>678.55</v>
      </c>
      <c r="BH232" s="338" t="n">
        <v>0</v>
      </c>
      <c r="BI232" s="338" t="n">
        <v>25047</v>
      </c>
      <c r="BJ232" s="338"/>
      <c r="BK232" s="338"/>
      <c r="BL232" s="341" t="n">
        <v>0</v>
      </c>
      <c r="BM232" s="341" t="n">
        <v>0</v>
      </c>
      <c r="BN232" s="338"/>
      <c r="BO232" s="338"/>
      <c r="BP232" s="338"/>
      <c r="BQ232" s="364"/>
      <c r="BR232" s="364"/>
      <c r="BS232" s="364"/>
      <c r="BT232" s="307" t="e">
        <f aca="false">SUM(BN232/BM232*100)</f>
        <v>#DIV/0!</v>
      </c>
    </row>
    <row r="233" customFormat="false" ht="12.75" hidden="false" customHeight="false" outlineLevel="0" collapsed="false">
      <c r="A233" s="333" t="s">
        <v>713</v>
      </c>
      <c r="B233" s="334"/>
      <c r="C233" s="334"/>
      <c r="D233" s="334"/>
      <c r="E233" s="334"/>
      <c r="F233" s="334"/>
      <c r="G233" s="334"/>
      <c r="H233" s="334"/>
      <c r="I233" s="335" t="s">
        <v>714</v>
      </c>
      <c r="J233" s="336"/>
      <c r="K233" s="337"/>
      <c r="L233" s="337"/>
      <c r="M233" s="337"/>
      <c r="N233" s="337" t="n">
        <f aca="false">SUM(N234)</f>
        <v>50000</v>
      </c>
      <c r="O233" s="337" t="n">
        <f aca="false">SUM(O234)</f>
        <v>50000</v>
      </c>
      <c r="P233" s="337" t="n">
        <f aca="false">SUM(P234)</f>
        <v>50000</v>
      </c>
      <c r="Q233" s="337" t="n">
        <f aca="false">SUM(Q234)</f>
        <v>50000</v>
      </c>
      <c r="R233" s="337" t="n">
        <f aca="false">SUM(R234)</f>
        <v>0</v>
      </c>
      <c r="S233" s="337" t="n">
        <f aca="false">SUM(S234)</f>
        <v>100000</v>
      </c>
      <c r="T233" s="337" t="n">
        <f aca="false">SUM(T234)</f>
        <v>0</v>
      </c>
      <c r="U233" s="337" t="n">
        <f aca="false">SUM(U234)</f>
        <v>0</v>
      </c>
      <c r="V233" s="337" t="e">
        <f aca="false">SUM(V234)</f>
        <v>#DIV/0!</v>
      </c>
      <c r="W233" s="337" t="n">
        <f aca="false">SUM(W234)</f>
        <v>100000</v>
      </c>
      <c r="X233" s="337" t="n">
        <f aca="false">SUM(X234)</f>
        <v>100000</v>
      </c>
      <c r="Y233" s="337" t="n">
        <f aca="false">SUM(Y234)</f>
        <v>500000</v>
      </c>
      <c r="Z233" s="337" t="n">
        <f aca="false">SUM(Z234)</f>
        <v>500000</v>
      </c>
      <c r="AA233" s="337" t="n">
        <f aca="false">SUM(AA234)</f>
        <v>500000</v>
      </c>
      <c r="AB233" s="337" t="n">
        <f aca="false">SUM(AB234)</f>
        <v>0</v>
      </c>
      <c r="AC233" s="337" t="n">
        <f aca="false">SUM(AC234)</f>
        <v>500000</v>
      </c>
      <c r="AD233" s="337" t="n">
        <f aca="false">SUM(AD234)</f>
        <v>450000</v>
      </c>
      <c r="AE233" s="337" t="n">
        <f aca="false">SUM(AE234)</f>
        <v>0</v>
      </c>
      <c r="AF233" s="337" t="n">
        <f aca="false">SUM(AF234)</f>
        <v>0</v>
      </c>
      <c r="AG233" s="337" t="n">
        <f aca="false">SUM(AG234)</f>
        <v>450000</v>
      </c>
      <c r="AH233" s="337" t="n">
        <f aca="false">SUM(AH234)</f>
        <v>0</v>
      </c>
      <c r="AI233" s="337" t="n">
        <f aca="false">SUM(AI234)</f>
        <v>550000</v>
      </c>
      <c r="AJ233" s="337" t="n">
        <f aca="false">SUM(AJ234)</f>
        <v>2777.9</v>
      </c>
      <c r="AK233" s="337" t="n">
        <f aca="false">SUM(AK234)</f>
        <v>330000</v>
      </c>
      <c r="AL233" s="337" t="n">
        <f aca="false">SUM(AL234)</f>
        <v>0</v>
      </c>
      <c r="AM233" s="337" t="n">
        <f aca="false">SUM(AM234)</f>
        <v>0</v>
      </c>
      <c r="AN233" s="337" t="n">
        <f aca="false">SUM(AN234)</f>
        <v>330000</v>
      </c>
      <c r="AO233" s="306" t="n">
        <f aca="false">SUM(AN233/$AN$2)</f>
        <v>43798.5267768266</v>
      </c>
      <c r="AP233" s="337" t="n">
        <f aca="false">SUM(AP234)</f>
        <v>330000</v>
      </c>
      <c r="AQ233" s="337" t="n">
        <f aca="false">SUM(AQ234)</f>
        <v>0</v>
      </c>
      <c r="AR233" s="306" t="n">
        <f aca="false">SUM(AP233/$AN$2)</f>
        <v>43798.5267768266</v>
      </c>
      <c r="AS233" s="306"/>
      <c r="AT233" s="306" t="n">
        <f aca="false">SUM(AT234)</f>
        <v>16603.34</v>
      </c>
      <c r="AU233" s="306" t="n">
        <f aca="false">SUM(AU234)</f>
        <v>34463.16</v>
      </c>
      <c r="AV233" s="306" t="n">
        <f aca="false">SUM(AV234)</f>
        <v>0</v>
      </c>
      <c r="AW233" s="306" t="n">
        <f aca="false">SUM(AR233+AU233-AV233)</f>
        <v>78261.6867768266</v>
      </c>
      <c r="AX233" s="338"/>
      <c r="AY233" s="338"/>
      <c r="AZ233" s="338"/>
      <c r="BA233" s="338"/>
      <c r="BB233" s="338"/>
      <c r="BC233" s="338"/>
      <c r="BD233" s="338" t="n">
        <f aca="false">SUM(AX233+AY233+AZ233+BA233+BB233+BC233)</f>
        <v>0</v>
      </c>
      <c r="BE233" s="338" t="n">
        <f aca="false">SUM(AW233-BD233)</f>
        <v>78261.6867768266</v>
      </c>
      <c r="BF233" s="338" t="n">
        <f aca="false">SUM(BE233-AW233)</f>
        <v>0</v>
      </c>
      <c r="BG233" s="338" t="n">
        <f aca="false">SUM(BG237)</f>
        <v>40255.87</v>
      </c>
      <c r="BH233" s="338" t="n">
        <v>42.1</v>
      </c>
      <c r="BI233" s="338" t="n">
        <f aca="false">SUM(BI237)</f>
        <v>0</v>
      </c>
      <c r="BJ233" s="338" t="n">
        <f aca="false">SUM(BJ237)</f>
        <v>0</v>
      </c>
      <c r="BK233" s="338" t="n">
        <f aca="false">SUM(BK237)</f>
        <v>0</v>
      </c>
      <c r="BL233" s="338" t="n">
        <f aca="false">SUM(BL237)</f>
        <v>10000</v>
      </c>
      <c r="BM233" s="338" t="n">
        <f aca="false">SUM(BM237)</f>
        <v>132000</v>
      </c>
      <c r="BN233" s="338" t="n">
        <f aca="false">SUM(BN237)</f>
        <v>0</v>
      </c>
      <c r="BO233" s="338"/>
      <c r="BP233" s="338"/>
      <c r="BQ233" s="364"/>
      <c r="BR233" s="364"/>
      <c r="BS233" s="364"/>
      <c r="BT233" s="307" t="n">
        <f aca="false">SUM(BN233/BM233*100)</f>
        <v>0</v>
      </c>
    </row>
    <row r="234" customFormat="false" ht="12.75" hidden="false" customHeight="false" outlineLevel="0" collapsed="false">
      <c r="A234" s="333"/>
      <c r="B234" s="334"/>
      <c r="C234" s="334"/>
      <c r="D234" s="334"/>
      <c r="E234" s="334"/>
      <c r="F234" s="334"/>
      <c r="G234" s="334"/>
      <c r="H234" s="334"/>
      <c r="I234" s="335" t="s">
        <v>715</v>
      </c>
      <c r="J234" s="336"/>
      <c r="K234" s="337"/>
      <c r="L234" s="337"/>
      <c r="M234" s="337"/>
      <c r="N234" s="337" t="n">
        <f aca="false">SUM(N237)</f>
        <v>50000</v>
      </c>
      <c r="O234" s="337" t="n">
        <f aca="false">SUM(O237)</f>
        <v>50000</v>
      </c>
      <c r="P234" s="337" t="n">
        <f aca="false">SUM(P237)</f>
        <v>50000</v>
      </c>
      <c r="Q234" s="337" t="n">
        <f aca="false">SUM(Q237)</f>
        <v>50000</v>
      </c>
      <c r="R234" s="337" t="n">
        <f aca="false">SUM(R237)</f>
        <v>0</v>
      </c>
      <c r="S234" s="337" t="n">
        <f aca="false">SUM(S237)</f>
        <v>100000</v>
      </c>
      <c r="T234" s="337" t="n">
        <f aca="false">SUM(T237)</f>
        <v>0</v>
      </c>
      <c r="U234" s="337" t="n">
        <f aca="false">SUM(U237)</f>
        <v>0</v>
      </c>
      <c r="V234" s="337" t="e">
        <f aca="false">SUM(V237)</f>
        <v>#DIV/0!</v>
      </c>
      <c r="W234" s="337" t="n">
        <f aca="false">SUM(W237)</f>
        <v>100000</v>
      </c>
      <c r="X234" s="337" t="n">
        <f aca="false">SUM(X237)</f>
        <v>100000</v>
      </c>
      <c r="Y234" s="337" t="n">
        <f aca="false">SUM(Y237)</f>
        <v>500000</v>
      </c>
      <c r="Z234" s="337" t="n">
        <f aca="false">SUM(Z237)</f>
        <v>500000</v>
      </c>
      <c r="AA234" s="337" t="n">
        <f aca="false">SUM(AA237)</f>
        <v>500000</v>
      </c>
      <c r="AB234" s="337" t="n">
        <f aca="false">SUM(AB237)</f>
        <v>0</v>
      </c>
      <c r="AC234" s="337" t="n">
        <f aca="false">SUM(AC237)</f>
        <v>500000</v>
      </c>
      <c r="AD234" s="337" t="n">
        <f aca="false">SUM(AD237)</f>
        <v>450000</v>
      </c>
      <c r="AE234" s="337" t="n">
        <f aca="false">SUM(AE237)</f>
        <v>0</v>
      </c>
      <c r="AF234" s="337" t="n">
        <f aca="false">SUM(AF237)</f>
        <v>0</v>
      </c>
      <c r="AG234" s="337" t="n">
        <f aca="false">SUM(AG237)</f>
        <v>450000</v>
      </c>
      <c r="AH234" s="337" t="n">
        <f aca="false">SUM(AH237)</f>
        <v>0</v>
      </c>
      <c r="AI234" s="337" t="n">
        <f aca="false">SUM(AI237)</f>
        <v>550000</v>
      </c>
      <c r="AJ234" s="337" t="n">
        <f aca="false">SUM(AJ237)</f>
        <v>2777.9</v>
      </c>
      <c r="AK234" s="337" t="n">
        <f aca="false">SUM(AK237)</f>
        <v>330000</v>
      </c>
      <c r="AL234" s="337" t="n">
        <f aca="false">SUM(AL237)</f>
        <v>0</v>
      </c>
      <c r="AM234" s="337" t="n">
        <f aca="false">SUM(AM237)</f>
        <v>0</v>
      </c>
      <c r="AN234" s="337" t="n">
        <f aca="false">SUM(AN237)</f>
        <v>330000</v>
      </c>
      <c r="AO234" s="306" t="n">
        <f aca="false">SUM(AN234/$AN$2)</f>
        <v>43798.5267768266</v>
      </c>
      <c r="AP234" s="337" t="n">
        <f aca="false">SUM(AP237)</f>
        <v>330000</v>
      </c>
      <c r="AQ234" s="337" t="n">
        <f aca="false">SUM(AQ237)</f>
        <v>0</v>
      </c>
      <c r="AR234" s="306" t="n">
        <f aca="false">SUM(AP234/$AN$2)</f>
        <v>43798.5267768266</v>
      </c>
      <c r="AS234" s="306"/>
      <c r="AT234" s="306" t="n">
        <f aca="false">SUM(AT237)</f>
        <v>16603.34</v>
      </c>
      <c r="AU234" s="306" t="n">
        <f aca="false">SUM(AU237)</f>
        <v>34463.16</v>
      </c>
      <c r="AV234" s="306" t="n">
        <f aca="false">SUM(AV237)</f>
        <v>0</v>
      </c>
      <c r="AW234" s="306" t="n">
        <f aca="false">SUM(AR234+AU234-AV234)</f>
        <v>78261.6867768266</v>
      </c>
      <c r="AX234" s="338"/>
      <c r="AY234" s="338"/>
      <c r="AZ234" s="338"/>
      <c r="BA234" s="338"/>
      <c r="BB234" s="338"/>
      <c r="BC234" s="338"/>
      <c r="BD234" s="338" t="n">
        <f aca="false">SUM(AX234+AY234+AZ234+BA234+BB234+BC234)</f>
        <v>0</v>
      </c>
      <c r="BE234" s="338" t="n">
        <f aca="false">SUM(AW234-BD234)</f>
        <v>78261.6867768266</v>
      </c>
      <c r="BF234" s="338" t="n">
        <f aca="false">SUM(BE234-AW234)</f>
        <v>0</v>
      </c>
      <c r="BG234" s="338"/>
      <c r="BH234" s="338" t="n">
        <v>0</v>
      </c>
      <c r="BI234" s="338" t="n">
        <f aca="false">SUM(BI233)</f>
        <v>0</v>
      </c>
      <c r="BJ234" s="338" t="n">
        <f aca="false">SUM(BJ233)</f>
        <v>0</v>
      </c>
      <c r="BK234" s="338" t="n">
        <f aca="false">SUM(BK233)</f>
        <v>0</v>
      </c>
      <c r="BL234" s="338" t="n">
        <f aca="false">SUM(BL233)</f>
        <v>10000</v>
      </c>
      <c r="BM234" s="338" t="n">
        <f aca="false">SUM(BM233)</f>
        <v>132000</v>
      </c>
      <c r="BN234" s="338" t="n">
        <f aca="false">SUM(BN233)</f>
        <v>0</v>
      </c>
      <c r="BO234" s="338"/>
      <c r="BP234" s="338"/>
      <c r="BQ234" s="364"/>
      <c r="BR234" s="364"/>
      <c r="BS234" s="364"/>
      <c r="BT234" s="307" t="n">
        <f aca="false">SUM(BN234/BM234*100)</f>
        <v>0</v>
      </c>
    </row>
    <row r="235" customFormat="false" ht="12.75" hidden="true" customHeight="false" outlineLevel="0" collapsed="false">
      <c r="A235" s="333"/>
      <c r="B235" s="334" t="s">
        <v>554</v>
      </c>
      <c r="C235" s="334"/>
      <c r="D235" s="334"/>
      <c r="E235" s="334"/>
      <c r="F235" s="334"/>
      <c r="G235" s="334"/>
      <c r="H235" s="334"/>
      <c r="I235" s="339" t="s">
        <v>555</v>
      </c>
      <c r="J235" s="336" t="s">
        <v>39</v>
      </c>
      <c r="K235" s="337"/>
      <c r="L235" s="337"/>
      <c r="M235" s="337"/>
      <c r="N235" s="337"/>
      <c r="O235" s="337"/>
      <c r="P235" s="337"/>
      <c r="Q235" s="337"/>
      <c r="R235" s="337"/>
      <c r="S235" s="337"/>
      <c r="T235" s="337"/>
      <c r="U235" s="337"/>
      <c r="V235" s="337"/>
      <c r="W235" s="337"/>
      <c r="X235" s="337"/>
      <c r="Y235" s="337"/>
      <c r="Z235" s="337"/>
      <c r="AA235" s="337"/>
      <c r="AB235" s="337"/>
      <c r="AC235" s="337"/>
      <c r="AD235" s="337"/>
      <c r="AE235" s="337"/>
      <c r="AF235" s="337"/>
      <c r="AG235" s="337"/>
      <c r="AH235" s="337"/>
      <c r="AI235" s="337"/>
      <c r="AJ235" s="337"/>
      <c r="AK235" s="337"/>
      <c r="AL235" s="337"/>
      <c r="AM235" s="337"/>
      <c r="AN235" s="337"/>
      <c r="AO235" s="306" t="n">
        <f aca="false">SUM(AN235/$AN$2)</f>
        <v>0</v>
      </c>
      <c r="AP235" s="337" t="n">
        <v>300000</v>
      </c>
      <c r="AQ235" s="337"/>
      <c r="AR235" s="306" t="n">
        <f aca="false">SUM(AP235/$AN$2)</f>
        <v>39816.8425243878</v>
      </c>
      <c r="AS235" s="306"/>
      <c r="AT235" s="306" t="n">
        <v>300000</v>
      </c>
      <c r="AU235" s="306"/>
      <c r="AV235" s="306"/>
      <c r="AW235" s="306" t="n">
        <v>44280</v>
      </c>
      <c r="AX235" s="338"/>
      <c r="AY235" s="338"/>
      <c r="AZ235" s="338"/>
      <c r="BA235" s="338"/>
      <c r="BB235" s="338"/>
      <c r="BC235" s="338"/>
      <c r="BD235" s="338" t="n">
        <f aca="false">SUM(AX235+AY235+AZ235+BA235+BB235+BC235)</f>
        <v>0</v>
      </c>
      <c r="BE235" s="338" t="n">
        <f aca="false">SUM(AW235-BD235)</f>
        <v>44280</v>
      </c>
      <c r="BF235" s="338" t="n">
        <f aca="false">SUM(BE235-AW235)</f>
        <v>0</v>
      </c>
      <c r="BG235" s="338"/>
      <c r="BH235" s="338" t="n">
        <v>36000</v>
      </c>
      <c r="BI235" s="338"/>
      <c r="BJ235" s="338" t="n">
        <v>40000</v>
      </c>
      <c r="BK235" s="338" t="n">
        <v>42000</v>
      </c>
      <c r="BL235" s="338"/>
      <c r="BM235" s="338"/>
      <c r="BN235" s="338"/>
      <c r="BO235" s="338"/>
      <c r="BP235" s="338"/>
      <c r="BQ235" s="364"/>
      <c r="BR235" s="364"/>
      <c r="BS235" s="364"/>
      <c r="BT235" s="307" t="e">
        <f aca="false">SUM(BN235/BM235*100)</f>
        <v>#DIV/0!</v>
      </c>
    </row>
    <row r="236" customFormat="false" ht="12.75" hidden="true" customHeight="false" outlineLevel="0" collapsed="false">
      <c r="A236" s="333"/>
      <c r="B236" s="334" t="s">
        <v>554</v>
      </c>
      <c r="C236" s="334"/>
      <c r="D236" s="334"/>
      <c r="E236" s="334"/>
      <c r="F236" s="334"/>
      <c r="G236" s="334"/>
      <c r="H236" s="334"/>
      <c r="I236" s="335" t="s">
        <v>560</v>
      </c>
      <c r="J236" s="336" t="s">
        <v>561</v>
      </c>
      <c r="K236" s="337"/>
      <c r="L236" s="337"/>
      <c r="M236" s="337"/>
      <c r="N236" s="337"/>
      <c r="O236" s="337"/>
      <c r="P236" s="337"/>
      <c r="Q236" s="337"/>
      <c r="R236" s="337"/>
      <c r="S236" s="337"/>
      <c r="T236" s="337"/>
      <c r="U236" s="337"/>
      <c r="V236" s="337"/>
      <c r="W236" s="337"/>
      <c r="X236" s="337"/>
      <c r="Y236" s="337"/>
      <c r="Z236" s="337"/>
      <c r="AA236" s="337"/>
      <c r="AB236" s="337"/>
      <c r="AC236" s="337"/>
      <c r="AD236" s="337"/>
      <c r="AE236" s="337"/>
      <c r="AF236" s="337"/>
      <c r="AG236" s="337"/>
      <c r="AH236" s="337"/>
      <c r="AI236" s="337"/>
      <c r="AJ236" s="337"/>
      <c r="AK236" s="337"/>
      <c r="AL236" s="337"/>
      <c r="AM236" s="337"/>
      <c r="AN236" s="337"/>
      <c r="AO236" s="306" t="n">
        <f aca="false">SUM(AN236/$AN$2)</f>
        <v>0</v>
      </c>
      <c r="AP236" s="337" t="n">
        <v>30000</v>
      </c>
      <c r="AQ236" s="337"/>
      <c r="AR236" s="306" t="n">
        <f aca="false">SUM(AP236/$AN$2)</f>
        <v>3981.68425243878</v>
      </c>
      <c r="AS236" s="306"/>
      <c r="AT236" s="306" t="n">
        <v>30000</v>
      </c>
      <c r="AU236" s="306"/>
      <c r="AV236" s="306"/>
      <c r="AW236" s="306" t="n">
        <v>33981.68</v>
      </c>
      <c r="AX236" s="338"/>
      <c r="AY236" s="338"/>
      <c r="AZ236" s="338"/>
      <c r="BA236" s="338"/>
      <c r="BB236" s="338"/>
      <c r="BC236" s="338"/>
      <c r="BD236" s="338" t="n">
        <f aca="false">SUM(AX236+AY236+AZ236+BA236+BB236+BC236)</f>
        <v>0</v>
      </c>
      <c r="BE236" s="338" t="n">
        <f aca="false">SUM(AW236-BD236)</f>
        <v>33981.68</v>
      </c>
      <c r="BF236" s="338" t="n">
        <f aca="false">SUM(BE236-AW236)</f>
        <v>0</v>
      </c>
      <c r="BG236" s="338"/>
      <c r="BH236" s="338" t="n">
        <v>0</v>
      </c>
      <c r="BI236" s="338"/>
      <c r="BJ236" s="338"/>
      <c r="BK236" s="338"/>
      <c r="BL236" s="338"/>
      <c r="BM236" s="338"/>
      <c r="BN236" s="338"/>
      <c r="BO236" s="338"/>
      <c r="BP236" s="338"/>
      <c r="BQ236" s="364"/>
      <c r="BR236" s="364"/>
      <c r="BS236" s="364"/>
      <c r="BT236" s="307" t="e">
        <f aca="false">SUM(BN236/BM236*100)</f>
        <v>#DIV/0!</v>
      </c>
    </row>
    <row r="237" customFormat="false" ht="12.75" hidden="false" customHeight="false" outlineLevel="0" collapsed="false">
      <c r="A237" s="308"/>
      <c r="B237" s="303"/>
      <c r="C237" s="303"/>
      <c r="D237" s="303"/>
      <c r="E237" s="303"/>
      <c r="F237" s="303"/>
      <c r="G237" s="303"/>
      <c r="H237" s="303"/>
      <c r="I237" s="304" t="n">
        <v>4</v>
      </c>
      <c r="J237" s="305" t="s">
        <v>409</v>
      </c>
      <c r="K237" s="306"/>
      <c r="L237" s="306"/>
      <c r="M237" s="306"/>
      <c r="N237" s="306" t="n">
        <f aca="false">SUM(N238)</f>
        <v>50000</v>
      </c>
      <c r="O237" s="306" t="n">
        <f aca="false">SUM(O238)</f>
        <v>50000</v>
      </c>
      <c r="P237" s="306" t="n">
        <f aca="false">SUM(P238)</f>
        <v>50000</v>
      </c>
      <c r="Q237" s="306" t="n">
        <f aca="false">SUM(Q238)</f>
        <v>50000</v>
      </c>
      <c r="R237" s="306" t="n">
        <f aca="false">SUM(R238)</f>
        <v>0</v>
      </c>
      <c r="S237" s="306" t="n">
        <f aca="false">SUM(S238)</f>
        <v>100000</v>
      </c>
      <c r="T237" s="306" t="n">
        <f aca="false">SUM(T238)</f>
        <v>0</v>
      </c>
      <c r="U237" s="306" t="n">
        <f aca="false">SUM(U238)</f>
        <v>0</v>
      </c>
      <c r="V237" s="306" t="e">
        <f aca="false">SUM(V238)</f>
        <v>#DIV/0!</v>
      </c>
      <c r="W237" s="306" t="n">
        <f aca="false">SUM(W238)</f>
        <v>100000</v>
      </c>
      <c r="X237" s="306" t="n">
        <f aca="false">SUM(X238)</f>
        <v>100000</v>
      </c>
      <c r="Y237" s="306" t="n">
        <f aca="false">SUM(Y238)</f>
        <v>500000</v>
      </c>
      <c r="Z237" s="306" t="n">
        <f aca="false">SUM(Z238)</f>
        <v>500000</v>
      </c>
      <c r="AA237" s="306" t="n">
        <f aca="false">SUM(AA238)</f>
        <v>500000</v>
      </c>
      <c r="AB237" s="306" t="n">
        <f aca="false">SUM(AB238)</f>
        <v>0</v>
      </c>
      <c r="AC237" s="306" t="n">
        <f aca="false">SUM(AC238)</f>
        <v>500000</v>
      </c>
      <c r="AD237" s="306" t="n">
        <f aca="false">SUM(AD238)</f>
        <v>450000</v>
      </c>
      <c r="AE237" s="306" t="n">
        <f aca="false">SUM(AE238)</f>
        <v>0</v>
      </c>
      <c r="AF237" s="306" t="n">
        <f aca="false">SUM(AF238)</f>
        <v>0</v>
      </c>
      <c r="AG237" s="306" t="n">
        <f aca="false">SUM(AG238)</f>
        <v>450000</v>
      </c>
      <c r="AH237" s="306" t="n">
        <f aca="false">SUM(AH238)</f>
        <v>0</v>
      </c>
      <c r="AI237" s="306" t="n">
        <f aca="false">SUM(AI238)</f>
        <v>550000</v>
      </c>
      <c r="AJ237" s="306" t="n">
        <f aca="false">SUM(AJ238)</f>
        <v>2777.9</v>
      </c>
      <c r="AK237" s="306" t="n">
        <f aca="false">SUM(AK238)</f>
        <v>330000</v>
      </c>
      <c r="AL237" s="306" t="n">
        <f aca="false">SUM(AL238)</f>
        <v>0</v>
      </c>
      <c r="AM237" s="306" t="n">
        <f aca="false">SUM(AM238)</f>
        <v>0</v>
      </c>
      <c r="AN237" s="306" t="n">
        <f aca="false">SUM(AN238)</f>
        <v>330000</v>
      </c>
      <c r="AO237" s="306" t="n">
        <f aca="false">SUM(AN237/$AN$2)</f>
        <v>43798.5267768266</v>
      </c>
      <c r="AP237" s="306" t="n">
        <f aca="false">SUM(AP238)</f>
        <v>330000</v>
      </c>
      <c r="AQ237" s="306" t="n">
        <f aca="false">SUM(AQ238)</f>
        <v>0</v>
      </c>
      <c r="AR237" s="306" t="n">
        <f aca="false">SUM(AP237/$AN$2)</f>
        <v>43798.5267768266</v>
      </c>
      <c r="AS237" s="306"/>
      <c r="AT237" s="306" t="n">
        <f aca="false">SUM(AT238)</f>
        <v>16603.34</v>
      </c>
      <c r="AU237" s="306" t="n">
        <f aca="false">SUM(AU238)</f>
        <v>34463.16</v>
      </c>
      <c r="AV237" s="306" t="n">
        <f aca="false">SUM(AV238)</f>
        <v>0</v>
      </c>
      <c r="AW237" s="306" t="n">
        <f aca="false">SUM(AR237+AU237-AV237)</f>
        <v>78261.6867768266</v>
      </c>
      <c r="AX237" s="338"/>
      <c r="AY237" s="338"/>
      <c r="AZ237" s="338"/>
      <c r="BA237" s="338"/>
      <c r="BB237" s="338"/>
      <c r="BC237" s="338"/>
      <c r="BD237" s="338" t="n">
        <f aca="false">SUM(AX237+AY237+AZ237+BA237+BB237+BC237)</f>
        <v>0</v>
      </c>
      <c r="BE237" s="338" t="n">
        <f aca="false">SUM(AW237-BD237)</f>
        <v>78261.6867768266</v>
      </c>
      <c r="BF237" s="338" t="n">
        <f aca="false">SUM(BE237-AW237)</f>
        <v>0</v>
      </c>
      <c r="BG237" s="338" t="n">
        <f aca="false">SUM(BG238)</f>
        <v>40255.87</v>
      </c>
      <c r="BH237" s="338" t="n">
        <v>0</v>
      </c>
      <c r="BI237" s="338" t="n">
        <f aca="false">SUM(BI238)</f>
        <v>0</v>
      </c>
      <c r="BJ237" s="338" t="n">
        <f aca="false">SUM(BJ238)</f>
        <v>0</v>
      </c>
      <c r="BK237" s="338" t="n">
        <f aca="false">SUM(BK238)</f>
        <v>0</v>
      </c>
      <c r="BL237" s="338" t="n">
        <f aca="false">SUM(BL238)</f>
        <v>10000</v>
      </c>
      <c r="BM237" s="338" t="n">
        <f aca="false">SUM(BM238)</f>
        <v>132000</v>
      </c>
      <c r="BN237" s="338" t="n">
        <f aca="false">SUM(BN238)</f>
        <v>0</v>
      </c>
      <c r="BO237" s="338"/>
      <c r="BP237" s="338"/>
      <c r="BQ237" s="364"/>
      <c r="BR237" s="364"/>
      <c r="BS237" s="364"/>
      <c r="BT237" s="307" t="n">
        <f aca="false">SUM(BN237/BM237*100)</f>
        <v>0</v>
      </c>
    </row>
    <row r="238" customFormat="false" ht="12.75" hidden="false" customHeight="false" outlineLevel="0" collapsed="false">
      <c r="A238" s="308"/>
      <c r="B238" s="303" t="s">
        <v>716</v>
      </c>
      <c r="C238" s="303"/>
      <c r="D238" s="303"/>
      <c r="E238" s="303"/>
      <c r="F238" s="303"/>
      <c r="G238" s="303"/>
      <c r="H238" s="303"/>
      <c r="I238" s="304" t="n">
        <v>42</v>
      </c>
      <c r="J238" s="305" t="s">
        <v>717</v>
      </c>
      <c r="K238" s="306"/>
      <c r="L238" s="306"/>
      <c r="M238" s="306"/>
      <c r="N238" s="306" t="n">
        <f aca="false">SUM(N239)</f>
        <v>50000</v>
      </c>
      <c r="O238" s="306" t="n">
        <f aca="false">SUM(O239)</f>
        <v>50000</v>
      </c>
      <c r="P238" s="306" t="n">
        <f aca="false">SUM(P239)</f>
        <v>50000</v>
      </c>
      <c r="Q238" s="306" t="n">
        <f aca="false">SUM(Q239)</f>
        <v>50000</v>
      </c>
      <c r="R238" s="306" t="n">
        <f aca="false">SUM(R239)</f>
        <v>0</v>
      </c>
      <c r="S238" s="306" t="n">
        <f aca="false">SUM(S239)</f>
        <v>100000</v>
      </c>
      <c r="T238" s="306" t="n">
        <f aca="false">SUM(T239)</f>
        <v>0</v>
      </c>
      <c r="U238" s="306" t="n">
        <f aca="false">SUM(U239)</f>
        <v>0</v>
      </c>
      <c r="V238" s="306" t="e">
        <f aca="false">SUM(V239)</f>
        <v>#DIV/0!</v>
      </c>
      <c r="W238" s="306" t="n">
        <f aca="false">SUM(W239)</f>
        <v>100000</v>
      </c>
      <c r="X238" s="306" t="n">
        <f aca="false">SUM(X239)</f>
        <v>100000</v>
      </c>
      <c r="Y238" s="306" t="n">
        <f aca="false">SUM(Y239)</f>
        <v>500000</v>
      </c>
      <c r="Z238" s="306" t="n">
        <f aca="false">SUM(Z239)</f>
        <v>500000</v>
      </c>
      <c r="AA238" s="306" t="n">
        <f aca="false">SUM(AA239)</f>
        <v>500000</v>
      </c>
      <c r="AB238" s="306" t="n">
        <f aca="false">SUM(AB239)</f>
        <v>0</v>
      </c>
      <c r="AC238" s="306" t="n">
        <f aca="false">SUM(AC239)</f>
        <v>500000</v>
      </c>
      <c r="AD238" s="306" t="n">
        <f aca="false">SUM(AD239)</f>
        <v>450000</v>
      </c>
      <c r="AE238" s="306" t="n">
        <f aca="false">SUM(AE239)</f>
        <v>0</v>
      </c>
      <c r="AF238" s="306" t="n">
        <f aca="false">SUM(AF239)</f>
        <v>0</v>
      </c>
      <c r="AG238" s="306" t="n">
        <f aca="false">SUM(AG239)</f>
        <v>450000</v>
      </c>
      <c r="AH238" s="306" t="n">
        <f aca="false">SUM(AH239)</f>
        <v>0</v>
      </c>
      <c r="AI238" s="306" t="n">
        <f aca="false">SUM(AI239)</f>
        <v>550000</v>
      </c>
      <c r="AJ238" s="306" t="n">
        <f aca="false">SUM(AJ239)</f>
        <v>2777.9</v>
      </c>
      <c r="AK238" s="306" t="n">
        <f aca="false">SUM(AK239)</f>
        <v>330000</v>
      </c>
      <c r="AL238" s="306" t="n">
        <f aca="false">SUM(AL239)</f>
        <v>0</v>
      </c>
      <c r="AM238" s="306" t="n">
        <f aca="false">SUM(AM239)</f>
        <v>0</v>
      </c>
      <c r="AN238" s="306" t="n">
        <f aca="false">SUM(AN239)</f>
        <v>330000</v>
      </c>
      <c r="AO238" s="306" t="n">
        <f aca="false">SUM(AN238/$AN$2)</f>
        <v>43798.5267768266</v>
      </c>
      <c r="AP238" s="306" t="n">
        <f aca="false">SUM(AP239)</f>
        <v>330000</v>
      </c>
      <c r="AQ238" s="306"/>
      <c r="AR238" s="306" t="n">
        <f aca="false">SUM(AP238/$AN$2)</f>
        <v>43798.5267768266</v>
      </c>
      <c r="AS238" s="306"/>
      <c r="AT238" s="306" t="n">
        <f aca="false">SUM(AT239)</f>
        <v>16603.34</v>
      </c>
      <c r="AU238" s="306" t="n">
        <f aca="false">SUM(AU239)</f>
        <v>34463.16</v>
      </c>
      <c r="AV238" s="306" t="n">
        <f aca="false">SUM(AV239)</f>
        <v>0</v>
      </c>
      <c r="AW238" s="306" t="n">
        <f aca="false">SUM(AR238+AU238-AV238)</f>
        <v>78261.6867768266</v>
      </c>
      <c r="AX238" s="338"/>
      <c r="AY238" s="338"/>
      <c r="AZ238" s="338"/>
      <c r="BA238" s="338"/>
      <c r="BB238" s="338"/>
      <c r="BC238" s="338"/>
      <c r="BD238" s="338" t="n">
        <f aca="false">SUM(AX238+AY238+AZ238+BA238+BB238+BC238)</f>
        <v>0</v>
      </c>
      <c r="BE238" s="338" t="n">
        <f aca="false">SUM(AW238-BD238)</f>
        <v>78261.6867768266</v>
      </c>
      <c r="BF238" s="338" t="n">
        <f aca="false">SUM(BE238-AW238)</f>
        <v>0</v>
      </c>
      <c r="BG238" s="338" t="n">
        <f aca="false">SUM(BG239)</f>
        <v>40255.87</v>
      </c>
      <c r="BH238" s="338" t="n">
        <v>0</v>
      </c>
      <c r="BI238" s="338" t="n">
        <f aca="false">SUM(BI239)</f>
        <v>0</v>
      </c>
      <c r="BJ238" s="338" t="n">
        <f aca="false">SUM(BJ239)</f>
        <v>0</v>
      </c>
      <c r="BK238" s="338" t="n">
        <f aca="false">SUM(BK239)</f>
        <v>0</v>
      </c>
      <c r="BL238" s="338" t="n">
        <f aca="false">SUM(BL239)</f>
        <v>10000</v>
      </c>
      <c r="BM238" s="338" t="n">
        <f aca="false">SUM(BM239)</f>
        <v>132000</v>
      </c>
      <c r="BN238" s="338" t="n">
        <f aca="false">SUM(BN239)</f>
        <v>0</v>
      </c>
      <c r="BO238" s="338"/>
      <c r="BP238" s="338"/>
      <c r="BQ238" s="364"/>
      <c r="BR238" s="364"/>
      <c r="BS238" s="364"/>
      <c r="BT238" s="307" t="n">
        <f aca="false">SUM(BN238/BM238*100)</f>
        <v>0</v>
      </c>
    </row>
    <row r="239" customFormat="false" ht="12.75" hidden="true" customHeight="false" outlineLevel="0" collapsed="false">
      <c r="A239" s="333"/>
      <c r="B239" s="334"/>
      <c r="C239" s="334"/>
      <c r="D239" s="334"/>
      <c r="E239" s="334"/>
      <c r="F239" s="334"/>
      <c r="G239" s="334"/>
      <c r="H239" s="334"/>
      <c r="I239" s="335" t="n">
        <v>421</v>
      </c>
      <c r="J239" s="336" t="s">
        <v>421</v>
      </c>
      <c r="K239" s="337"/>
      <c r="L239" s="337"/>
      <c r="M239" s="337"/>
      <c r="N239" s="337" t="n">
        <f aca="false">SUM(N240:N242)</f>
        <v>50000</v>
      </c>
      <c r="O239" s="337" t="n">
        <f aca="false">SUM(O240:O242)</f>
        <v>50000</v>
      </c>
      <c r="P239" s="337" t="n">
        <f aca="false">SUM(P240:P242)</f>
        <v>50000</v>
      </c>
      <c r="Q239" s="337" t="n">
        <f aca="false">SUM(Q240:Q242)</f>
        <v>50000</v>
      </c>
      <c r="R239" s="337" t="n">
        <f aca="false">SUM(R240:R242)</f>
        <v>0</v>
      </c>
      <c r="S239" s="337" t="n">
        <f aca="false">SUM(S240:S242)</f>
        <v>100000</v>
      </c>
      <c r="T239" s="337" t="n">
        <f aca="false">SUM(T240:T242)</f>
        <v>0</v>
      </c>
      <c r="U239" s="337" t="n">
        <f aca="false">SUM(U240:U242)</f>
        <v>0</v>
      </c>
      <c r="V239" s="337" t="e">
        <f aca="false">SUM(V240:V242)</f>
        <v>#DIV/0!</v>
      </c>
      <c r="W239" s="337" t="n">
        <f aca="false">SUM(W240:W242)</f>
        <v>100000</v>
      </c>
      <c r="X239" s="337" t="n">
        <f aca="false">SUM(X240:X242)</f>
        <v>100000</v>
      </c>
      <c r="Y239" s="337" t="n">
        <f aca="false">SUM(Y240:Y242)</f>
        <v>500000</v>
      </c>
      <c r="Z239" s="337" t="n">
        <f aca="false">SUM(Z240:Z242)</f>
        <v>500000</v>
      </c>
      <c r="AA239" s="337" t="n">
        <f aca="false">SUM(AA240:AA242)</f>
        <v>500000</v>
      </c>
      <c r="AB239" s="337" t="n">
        <f aca="false">SUM(AB240:AB242)</f>
        <v>0</v>
      </c>
      <c r="AC239" s="337" t="n">
        <f aca="false">SUM(AC240:AC242)</f>
        <v>500000</v>
      </c>
      <c r="AD239" s="337" t="n">
        <f aca="false">SUM(AD240:AD242)</f>
        <v>450000</v>
      </c>
      <c r="AE239" s="337" t="n">
        <f aca="false">SUM(AE240:AE242)</f>
        <v>0</v>
      </c>
      <c r="AF239" s="337" t="n">
        <f aca="false">SUM(AF240:AF242)</f>
        <v>0</v>
      </c>
      <c r="AG239" s="337" t="n">
        <f aca="false">SUM(AG240:AG242)</f>
        <v>450000</v>
      </c>
      <c r="AH239" s="337" t="n">
        <f aca="false">SUM(AH240:AH242)</f>
        <v>0</v>
      </c>
      <c r="AI239" s="337" t="n">
        <f aca="false">SUM(AI240:AI242)</f>
        <v>550000</v>
      </c>
      <c r="AJ239" s="337" t="n">
        <f aca="false">SUM(AJ240:AJ242)</f>
        <v>2777.9</v>
      </c>
      <c r="AK239" s="337" t="n">
        <f aca="false">SUM(AK240:AK242)</f>
        <v>330000</v>
      </c>
      <c r="AL239" s="337" t="n">
        <f aca="false">SUM(AL240:AL242)</f>
        <v>0</v>
      </c>
      <c r="AM239" s="337" t="n">
        <f aca="false">SUM(AM240:AM242)</f>
        <v>0</v>
      </c>
      <c r="AN239" s="337" t="n">
        <f aca="false">SUM(AN240:AN242)</f>
        <v>330000</v>
      </c>
      <c r="AO239" s="306" t="n">
        <f aca="false">SUM(AN239/$AN$2)</f>
        <v>43798.5267768266</v>
      </c>
      <c r="AP239" s="337" t="n">
        <f aca="false">SUM(AP240:AP242)</f>
        <v>330000</v>
      </c>
      <c r="AQ239" s="337"/>
      <c r="AR239" s="306" t="n">
        <f aca="false">SUM(AP239/$AN$2)</f>
        <v>43798.5267768266</v>
      </c>
      <c r="AS239" s="306"/>
      <c r="AT239" s="306" t="n">
        <f aca="false">SUM(AT240:AT242)</f>
        <v>16603.34</v>
      </c>
      <c r="AU239" s="306" t="n">
        <f aca="false">SUM(AU240:AU242)</f>
        <v>34463.16</v>
      </c>
      <c r="AV239" s="306" t="n">
        <f aca="false">SUM(AV240:AV242)</f>
        <v>0</v>
      </c>
      <c r="AW239" s="306" t="n">
        <f aca="false">SUM(AR239+AU239-AV239)</f>
        <v>78261.6867768266</v>
      </c>
      <c r="AX239" s="338"/>
      <c r="AY239" s="338"/>
      <c r="AZ239" s="338"/>
      <c r="BA239" s="338"/>
      <c r="BB239" s="338"/>
      <c r="BC239" s="338"/>
      <c r="BD239" s="338" t="n">
        <f aca="false">SUM(AX239+AY239+AZ239+BA239+BB239+BC239)</f>
        <v>0</v>
      </c>
      <c r="BE239" s="338" t="n">
        <f aca="false">SUM(AW239-BD239)</f>
        <v>78261.6867768266</v>
      </c>
      <c r="BF239" s="338" t="n">
        <f aca="false">SUM(BE239-AW239)</f>
        <v>0</v>
      </c>
      <c r="BG239" s="338" t="n">
        <f aca="false">SUM(BG240:BG242)</f>
        <v>40255.87</v>
      </c>
      <c r="BH239" s="338" t="n">
        <f aca="false">SUM(BH240:BH242)</f>
        <v>36000</v>
      </c>
      <c r="BI239" s="338" t="n">
        <f aca="false">SUM(BI240:BI242)</f>
        <v>0</v>
      </c>
      <c r="BJ239" s="338" t="n">
        <f aca="false">SUM(BJ240:BJ242)</f>
        <v>0</v>
      </c>
      <c r="BK239" s="338" t="n">
        <f aca="false">SUM(BK240:BK242)</f>
        <v>0</v>
      </c>
      <c r="BL239" s="338" t="n">
        <f aca="false">SUM(BL240:BL242)</f>
        <v>10000</v>
      </c>
      <c r="BM239" s="338" t="n">
        <f aca="false">SUM(BM240:BM242)</f>
        <v>132000</v>
      </c>
      <c r="BN239" s="338" t="n">
        <f aca="false">SUM(BN240:BN242)</f>
        <v>0</v>
      </c>
      <c r="BO239" s="338"/>
      <c r="BP239" s="338"/>
      <c r="BQ239" s="364"/>
      <c r="BR239" s="364"/>
      <c r="BS239" s="364"/>
      <c r="BT239" s="307" t="n">
        <f aca="false">SUM(BN239/BM239*100)</f>
        <v>0</v>
      </c>
    </row>
    <row r="240" customFormat="false" ht="12.75" hidden="true" customHeight="false" outlineLevel="0" collapsed="false">
      <c r="A240" s="333"/>
      <c r="B240" s="334"/>
      <c r="C240" s="334"/>
      <c r="D240" s="334"/>
      <c r="E240" s="334"/>
      <c r="F240" s="334"/>
      <c r="G240" s="334"/>
      <c r="H240" s="334"/>
      <c r="I240" s="335" t="n">
        <v>42149</v>
      </c>
      <c r="J240" s="336" t="s">
        <v>718</v>
      </c>
      <c r="K240" s="337"/>
      <c r="L240" s="337"/>
      <c r="M240" s="337"/>
      <c r="N240" s="337" t="n">
        <v>50000</v>
      </c>
      <c r="O240" s="337" t="n">
        <v>50000</v>
      </c>
      <c r="P240" s="337" t="n">
        <v>50000</v>
      </c>
      <c r="Q240" s="337" t="n">
        <v>50000</v>
      </c>
      <c r="R240" s="337"/>
      <c r="S240" s="337" t="n">
        <v>50000</v>
      </c>
      <c r="T240" s="337"/>
      <c r="U240" s="337"/>
      <c r="V240" s="306" t="n">
        <f aca="false">S240/P240*100</f>
        <v>100</v>
      </c>
      <c r="W240" s="337" t="n">
        <v>50000</v>
      </c>
      <c r="X240" s="337" t="n">
        <v>50000</v>
      </c>
      <c r="Y240" s="337" t="n">
        <v>450000</v>
      </c>
      <c r="Z240" s="337" t="n">
        <v>450000</v>
      </c>
      <c r="AA240" s="337" t="n">
        <v>500000</v>
      </c>
      <c r="AB240" s="337"/>
      <c r="AC240" s="337" t="n">
        <v>500000</v>
      </c>
      <c r="AD240" s="337" t="n">
        <v>450000</v>
      </c>
      <c r="AE240" s="337"/>
      <c r="AF240" s="337"/>
      <c r="AG240" s="340" t="n">
        <f aca="false">SUM(AD240+AE240-AF240)</f>
        <v>450000</v>
      </c>
      <c r="AH240" s="337"/>
      <c r="AI240" s="337" t="n">
        <v>550000</v>
      </c>
      <c r="AJ240" s="338" t="n">
        <v>2777.9</v>
      </c>
      <c r="AK240" s="337" t="n">
        <v>300000</v>
      </c>
      <c r="AL240" s="337"/>
      <c r="AM240" s="337"/>
      <c r="AN240" s="338" t="n">
        <f aca="false">SUM(AK240+AL240-AM240)</f>
        <v>300000</v>
      </c>
      <c r="AO240" s="306" t="n">
        <f aca="false">SUM(AN240/$AN$2)</f>
        <v>39816.8425243878</v>
      </c>
      <c r="AP240" s="338" t="n">
        <v>300000</v>
      </c>
      <c r="AQ240" s="338"/>
      <c r="AR240" s="306" t="n">
        <f aca="false">SUM(AP240/$AN$2)</f>
        <v>39816.8425243878</v>
      </c>
      <c r="AS240" s="306" t="n">
        <v>16603.34</v>
      </c>
      <c r="AT240" s="306" t="n">
        <v>16603.34</v>
      </c>
      <c r="AU240" s="306" t="n">
        <v>4463.16</v>
      </c>
      <c r="AV240" s="306"/>
      <c r="AW240" s="306" t="n">
        <f aca="false">SUM(AR240+AU240-AV240)</f>
        <v>44280.0025243878</v>
      </c>
      <c r="AX240" s="338"/>
      <c r="AY240" s="338"/>
      <c r="AZ240" s="338"/>
      <c r="BA240" s="338" t="n">
        <v>44280</v>
      </c>
      <c r="BB240" s="338"/>
      <c r="BC240" s="338"/>
      <c r="BD240" s="338" t="n">
        <f aca="false">SUM(AX240+AY240+AZ240+BA240+BB240+BC240)</f>
        <v>44280</v>
      </c>
      <c r="BE240" s="338" t="n">
        <f aca="false">SUM(AW240-BD240)</f>
        <v>0.002524387818994</v>
      </c>
      <c r="BF240" s="338" t="n">
        <f aca="false">SUM(BE240-AW240)</f>
        <v>-44280</v>
      </c>
      <c r="BG240" s="338" t="n">
        <v>40255.87</v>
      </c>
      <c r="BH240" s="338" t="n">
        <v>0</v>
      </c>
      <c r="BI240" s="338"/>
      <c r="BJ240" s="338"/>
      <c r="BK240" s="338"/>
      <c r="BL240" s="338"/>
      <c r="BM240" s="338"/>
      <c r="BN240" s="338"/>
      <c r="BO240" s="338"/>
      <c r="BP240" s="338"/>
      <c r="BQ240" s="364"/>
      <c r="BR240" s="364"/>
      <c r="BS240" s="364"/>
      <c r="BT240" s="307" t="e">
        <f aca="false">SUM(BN240/BM240*100)</f>
        <v>#DIV/0!</v>
      </c>
    </row>
    <row r="241" customFormat="false" ht="12.75" hidden="true" customHeight="false" outlineLevel="0" collapsed="false">
      <c r="A241" s="333"/>
      <c r="B241" s="334"/>
      <c r="C241" s="334"/>
      <c r="D241" s="334"/>
      <c r="E241" s="334"/>
      <c r="F241" s="334"/>
      <c r="G241" s="334"/>
      <c r="H241" s="334"/>
      <c r="I241" s="335" t="n">
        <v>42149</v>
      </c>
      <c r="J241" s="336" t="s">
        <v>878</v>
      </c>
      <c r="K241" s="337"/>
      <c r="L241" s="337"/>
      <c r="M241" s="337"/>
      <c r="N241" s="337"/>
      <c r="O241" s="337"/>
      <c r="P241" s="337"/>
      <c r="Q241" s="337"/>
      <c r="R241" s="337"/>
      <c r="S241" s="337"/>
      <c r="T241" s="337"/>
      <c r="U241" s="337"/>
      <c r="V241" s="306"/>
      <c r="W241" s="337"/>
      <c r="X241" s="337"/>
      <c r="Y241" s="337"/>
      <c r="Z241" s="337"/>
      <c r="AA241" s="337"/>
      <c r="AB241" s="337"/>
      <c r="AC241" s="337"/>
      <c r="AD241" s="337"/>
      <c r="AE241" s="337"/>
      <c r="AF241" s="337"/>
      <c r="AG241" s="340"/>
      <c r="AH241" s="337"/>
      <c r="AI241" s="337"/>
      <c r="AJ241" s="338"/>
      <c r="AK241" s="337"/>
      <c r="AL241" s="337"/>
      <c r="AM241" s="337"/>
      <c r="AN241" s="338"/>
      <c r="AO241" s="306"/>
      <c r="AP241" s="338"/>
      <c r="AQ241" s="338"/>
      <c r="AR241" s="306"/>
      <c r="AS241" s="306"/>
      <c r="AT241" s="306"/>
      <c r="AU241" s="306" t="n">
        <v>30000</v>
      </c>
      <c r="AV241" s="306"/>
      <c r="AW241" s="306" t="n">
        <f aca="false">SUM(AR241+AU241-AV241)</f>
        <v>30000</v>
      </c>
      <c r="AX241" s="338"/>
      <c r="AY241" s="338"/>
      <c r="AZ241" s="338"/>
      <c r="BA241" s="338"/>
      <c r="BB241" s="338" t="n">
        <v>30000</v>
      </c>
      <c r="BC241" s="338"/>
      <c r="BD241" s="338" t="n">
        <f aca="false">SUM(AX241+AY241+AZ241+BA241+BB241+BC241)</f>
        <v>30000</v>
      </c>
      <c r="BE241" s="338" t="n">
        <f aca="false">SUM(AW241-BD241)</f>
        <v>0</v>
      </c>
      <c r="BF241" s="338" t="n">
        <f aca="false">SUM(BE241-AW241)</f>
        <v>-30000</v>
      </c>
      <c r="BG241" s="338"/>
      <c r="BH241" s="338" t="n">
        <v>36000</v>
      </c>
      <c r="BI241" s="338"/>
      <c r="BJ241" s="338"/>
      <c r="BK241" s="338"/>
      <c r="BL241" s="338" t="n">
        <v>10000</v>
      </c>
      <c r="BM241" s="376" t="n">
        <v>30000</v>
      </c>
      <c r="BN241" s="338"/>
      <c r="BO241" s="338"/>
      <c r="BP241" s="338"/>
      <c r="BQ241" s="364"/>
      <c r="BR241" s="364"/>
      <c r="BS241" s="364"/>
      <c r="BT241" s="307" t="n">
        <f aca="false">SUM(BN241/BM241*100)</f>
        <v>0</v>
      </c>
    </row>
    <row r="242" s="378" customFormat="true" ht="12.75" hidden="true" customHeight="false" outlineLevel="0" collapsed="false">
      <c r="A242" s="369"/>
      <c r="B242" s="370"/>
      <c r="C242" s="370"/>
      <c r="D242" s="370"/>
      <c r="E242" s="370"/>
      <c r="F242" s="370"/>
      <c r="G242" s="370"/>
      <c r="H242" s="370"/>
      <c r="I242" s="371" t="n">
        <v>42141</v>
      </c>
      <c r="J242" s="372" t="s">
        <v>879</v>
      </c>
      <c r="K242" s="373"/>
      <c r="L242" s="373"/>
      <c r="M242" s="373"/>
      <c r="N242" s="373"/>
      <c r="O242" s="373"/>
      <c r="P242" s="373"/>
      <c r="Q242" s="373"/>
      <c r="R242" s="373"/>
      <c r="S242" s="373" t="n">
        <v>50000</v>
      </c>
      <c r="T242" s="373"/>
      <c r="U242" s="373"/>
      <c r="V242" s="374" t="e">
        <f aca="false">S242/P242*100</f>
        <v>#DIV/0!</v>
      </c>
      <c r="W242" s="373" t="n">
        <v>50000</v>
      </c>
      <c r="X242" s="373" t="n">
        <v>50000</v>
      </c>
      <c r="Y242" s="373" t="n">
        <v>50000</v>
      </c>
      <c r="Z242" s="373" t="n">
        <v>50000</v>
      </c>
      <c r="AA242" s="373" t="n">
        <v>0</v>
      </c>
      <c r="AB242" s="373"/>
      <c r="AC242" s="373" t="n">
        <v>0</v>
      </c>
      <c r="AD242" s="373"/>
      <c r="AE242" s="373"/>
      <c r="AF242" s="373"/>
      <c r="AG242" s="375" t="n">
        <f aca="false">SUM(AC242+AE242-AF242)</f>
        <v>0</v>
      </c>
      <c r="AH242" s="373"/>
      <c r="AI242" s="373" t="n">
        <v>0</v>
      </c>
      <c r="AJ242" s="376" t="n">
        <v>0</v>
      </c>
      <c r="AK242" s="373" t="n">
        <v>30000</v>
      </c>
      <c r="AL242" s="373"/>
      <c r="AM242" s="373"/>
      <c r="AN242" s="376" t="n">
        <f aca="false">SUM(AK242+AL242-AM242)</f>
        <v>30000</v>
      </c>
      <c r="AO242" s="374" t="n">
        <f aca="false">SUM(AN242/$AN$2)</f>
        <v>3981.68425243878</v>
      </c>
      <c r="AP242" s="376" t="n">
        <v>30000</v>
      </c>
      <c r="AQ242" s="376"/>
      <c r="AR242" s="374" t="n">
        <f aca="false">SUM(AP242/$AN$2)</f>
        <v>3981.68425243878</v>
      </c>
      <c r="AS242" s="374"/>
      <c r="AT242" s="374"/>
      <c r="AU242" s="374"/>
      <c r="AV242" s="374"/>
      <c r="AW242" s="374" t="n">
        <f aca="false">SUM(AR242+AU242-AV242)</f>
        <v>3981.68425243878</v>
      </c>
      <c r="AX242" s="376"/>
      <c r="AY242" s="376"/>
      <c r="AZ242" s="376"/>
      <c r="BA242" s="376"/>
      <c r="BB242" s="376" t="n">
        <v>3981.68</v>
      </c>
      <c r="BC242" s="376"/>
      <c r="BD242" s="376" t="n">
        <f aca="false">SUM(AX242+AY242+AZ242+BA242+BB242+BC242)</f>
        <v>3981.68</v>
      </c>
      <c r="BE242" s="376" t="n">
        <f aca="false">SUM(AW242-BD242)</f>
        <v>0.00425243878135007</v>
      </c>
      <c r="BF242" s="376" t="n">
        <f aca="false">SUM(BE242-AW242)</f>
        <v>-3981.68</v>
      </c>
      <c r="BG242" s="376"/>
      <c r="BH242" s="376" t="n">
        <v>0</v>
      </c>
      <c r="BI242" s="376"/>
      <c r="BJ242" s="376"/>
      <c r="BK242" s="376"/>
      <c r="BL242" s="376"/>
      <c r="BM242" s="376" t="n">
        <v>102000</v>
      </c>
      <c r="BN242" s="376"/>
      <c r="BO242" s="376"/>
      <c r="BP242" s="376"/>
      <c r="BQ242" s="377"/>
      <c r="BR242" s="377"/>
      <c r="BS242" s="377"/>
      <c r="BT242" s="307" t="n">
        <f aca="false">SUM(BN242/BM242*100)</f>
        <v>0</v>
      </c>
    </row>
    <row r="243" customFormat="false" ht="12.75" hidden="false" customHeight="false" outlineLevel="0" collapsed="false">
      <c r="A243" s="333" t="s">
        <v>721</v>
      </c>
      <c r="B243" s="334"/>
      <c r="C243" s="334"/>
      <c r="D243" s="334"/>
      <c r="E243" s="334"/>
      <c r="F243" s="334"/>
      <c r="G243" s="334"/>
      <c r="H243" s="334"/>
      <c r="I243" s="335" t="s">
        <v>533</v>
      </c>
      <c r="J243" s="336" t="s">
        <v>722</v>
      </c>
      <c r="K243" s="337" t="n">
        <f aca="false">SUM(K244)</f>
        <v>170587.68</v>
      </c>
      <c r="L243" s="337" t="n">
        <f aca="false">SUM(L244)</f>
        <v>30000</v>
      </c>
      <c r="M243" s="337" t="n">
        <f aca="false">SUM(M244)</f>
        <v>30000</v>
      </c>
      <c r="N243" s="337" t="n">
        <f aca="false">SUM(N244)</f>
        <v>15000</v>
      </c>
      <c r="O243" s="337" t="n">
        <f aca="false">SUM(O244)</f>
        <v>15000</v>
      </c>
      <c r="P243" s="337" t="n">
        <f aca="false">SUM(P244)</f>
        <v>13000</v>
      </c>
      <c r="Q243" s="337" t="n">
        <f aca="false">SUM(Q244)</f>
        <v>13000</v>
      </c>
      <c r="R243" s="337" t="n">
        <f aca="false">SUM(R244)</f>
        <v>0</v>
      </c>
      <c r="S243" s="337" t="n">
        <f aca="false">SUM(S244)</f>
        <v>13000</v>
      </c>
      <c r="T243" s="337" t="n">
        <f aca="false">SUM(T244)</f>
        <v>0</v>
      </c>
      <c r="U243" s="337" t="n">
        <f aca="false">SUM(U244)</f>
        <v>0</v>
      </c>
      <c r="V243" s="337" t="n">
        <f aca="false">SUM(V244)</f>
        <v>100</v>
      </c>
      <c r="W243" s="337" t="n">
        <f aca="false">SUM(W244)</f>
        <v>15000</v>
      </c>
      <c r="X243" s="337" t="n">
        <f aca="false">SUM(X244)</f>
        <v>50000</v>
      </c>
      <c r="Y243" s="337" t="n">
        <f aca="false">SUM(Y244)</f>
        <v>50000</v>
      </c>
      <c r="Z243" s="337" t="n">
        <f aca="false">SUM(Z244)</f>
        <v>50000</v>
      </c>
      <c r="AA243" s="337" t="n">
        <f aca="false">SUM(AA244)</f>
        <v>50000</v>
      </c>
      <c r="AB243" s="337" t="n">
        <f aca="false">SUM(AB244)</f>
        <v>7230.75</v>
      </c>
      <c r="AC243" s="337" t="n">
        <f aca="false">SUM(AC244)</f>
        <v>50000</v>
      </c>
      <c r="AD243" s="337" t="n">
        <f aca="false">SUM(AD244)</f>
        <v>50000</v>
      </c>
      <c r="AE243" s="337" t="n">
        <f aca="false">SUM(AE244)</f>
        <v>0</v>
      </c>
      <c r="AF243" s="337" t="n">
        <f aca="false">SUM(AF244)</f>
        <v>0</v>
      </c>
      <c r="AG243" s="337" t="n">
        <f aca="false">SUM(AG244)</f>
        <v>50000</v>
      </c>
      <c r="AH243" s="337" t="n">
        <f aca="false">SUM(AH244)</f>
        <v>8325</v>
      </c>
      <c r="AI243" s="337" t="n">
        <f aca="false">SUM(AI244)</f>
        <v>50000</v>
      </c>
      <c r="AJ243" s="337" t="n">
        <f aca="false">SUM(AJ244)</f>
        <v>0</v>
      </c>
      <c r="AK243" s="337" t="n">
        <f aca="false">SUM(AK244)</f>
        <v>50000</v>
      </c>
      <c r="AL243" s="337" t="n">
        <f aca="false">SUM(AL244)</f>
        <v>0</v>
      </c>
      <c r="AM243" s="337" t="n">
        <f aca="false">SUM(AM244)</f>
        <v>0</v>
      </c>
      <c r="AN243" s="337" t="n">
        <f aca="false">SUM(AN244)</f>
        <v>50000</v>
      </c>
      <c r="AO243" s="306" t="n">
        <f aca="false">SUM(AN243/$AN$2)</f>
        <v>6636.1404207313</v>
      </c>
      <c r="AP243" s="337" t="n">
        <f aca="false">SUM(AP244)</f>
        <v>100000</v>
      </c>
      <c r="AQ243" s="337" t="n">
        <f aca="false">SUM(AQ244)</f>
        <v>0</v>
      </c>
      <c r="AR243" s="306" t="n">
        <f aca="false">SUM(AP243/$AN$2)</f>
        <v>13272.2808414626</v>
      </c>
      <c r="AS243" s="306"/>
      <c r="AT243" s="306" t="n">
        <f aca="false">SUM(AT244)</f>
        <v>153.18</v>
      </c>
      <c r="AU243" s="306" t="n">
        <f aca="false">SUM(AU244)</f>
        <v>0</v>
      </c>
      <c r="AV243" s="306" t="n">
        <f aca="false">SUM(AV244)</f>
        <v>0</v>
      </c>
      <c r="AW243" s="306" t="n">
        <f aca="false">SUM(AR243+AU243-AV243)</f>
        <v>13272.2808414626</v>
      </c>
      <c r="AX243" s="338"/>
      <c r="AY243" s="338"/>
      <c r="AZ243" s="338"/>
      <c r="BA243" s="338"/>
      <c r="BB243" s="338"/>
      <c r="BC243" s="338"/>
      <c r="BD243" s="338" t="n">
        <f aca="false">SUM(AX243+AY243+AZ243+BA243+BB243+BC243)</f>
        <v>0</v>
      </c>
      <c r="BE243" s="338" t="n">
        <f aca="false">SUM(AW243-BD243)</f>
        <v>13272.2808414626</v>
      </c>
      <c r="BF243" s="338" t="n">
        <f aca="false">SUM(BE243-AW243)</f>
        <v>0</v>
      </c>
      <c r="BG243" s="338" t="n">
        <f aca="false">SUM(BG248)</f>
        <v>2805.68</v>
      </c>
      <c r="BH243" s="338" t="n">
        <v>42.1</v>
      </c>
      <c r="BI243" s="338" t="n">
        <f aca="false">SUM(BI248)</f>
        <v>42.1</v>
      </c>
      <c r="BJ243" s="338" t="n">
        <f aca="false">SUM(BJ248)</f>
        <v>0</v>
      </c>
      <c r="BK243" s="338" t="n">
        <f aca="false">SUM(BK248)</f>
        <v>0</v>
      </c>
      <c r="BL243" s="338" t="n">
        <f aca="false">SUM(BL248)</f>
        <v>7000</v>
      </c>
      <c r="BM243" s="338" t="n">
        <f aca="false">SUM(BM248)</f>
        <v>7000</v>
      </c>
      <c r="BN243" s="338" t="n">
        <f aca="false">SUM(BN248)</f>
        <v>0</v>
      </c>
      <c r="BO243" s="338"/>
      <c r="BP243" s="338"/>
      <c r="BQ243" s="364"/>
      <c r="BR243" s="364"/>
      <c r="BS243" s="364"/>
      <c r="BT243" s="307" t="n">
        <f aca="false">SUM(BN243/BM243*100)</f>
        <v>0</v>
      </c>
    </row>
    <row r="244" customFormat="false" ht="12.75" hidden="false" customHeight="false" outlineLevel="0" collapsed="false">
      <c r="A244" s="333"/>
      <c r="B244" s="334"/>
      <c r="C244" s="334"/>
      <c r="D244" s="334"/>
      <c r="E244" s="334"/>
      <c r="F244" s="334"/>
      <c r="G244" s="334"/>
      <c r="H244" s="334"/>
      <c r="I244" s="335" t="s">
        <v>723</v>
      </c>
      <c r="J244" s="336"/>
      <c r="K244" s="337" t="n">
        <f aca="false">SUM(K248)</f>
        <v>170587.68</v>
      </c>
      <c r="L244" s="337" t="n">
        <f aca="false">SUM(L248)</f>
        <v>30000</v>
      </c>
      <c r="M244" s="337" t="n">
        <f aca="false">SUM(M248)</f>
        <v>30000</v>
      </c>
      <c r="N244" s="337" t="n">
        <f aca="false">SUM(N248)</f>
        <v>15000</v>
      </c>
      <c r="O244" s="337" t="n">
        <f aca="false">SUM(O248)</f>
        <v>15000</v>
      </c>
      <c r="P244" s="337" t="n">
        <f aca="false">SUM(P248)</f>
        <v>13000</v>
      </c>
      <c r="Q244" s="337" t="n">
        <f aca="false">SUM(Q248)</f>
        <v>13000</v>
      </c>
      <c r="R244" s="337" t="n">
        <f aca="false">SUM(R248)</f>
        <v>0</v>
      </c>
      <c r="S244" s="337" t="n">
        <f aca="false">SUM(S248)</f>
        <v>13000</v>
      </c>
      <c r="T244" s="337" t="n">
        <f aca="false">SUM(T248)</f>
        <v>0</v>
      </c>
      <c r="U244" s="337" t="n">
        <f aca="false">SUM(U248)</f>
        <v>0</v>
      </c>
      <c r="V244" s="337" t="n">
        <f aca="false">SUM(V248)</f>
        <v>100</v>
      </c>
      <c r="W244" s="337" t="n">
        <f aca="false">SUM(W248)</f>
        <v>15000</v>
      </c>
      <c r="X244" s="337" t="n">
        <f aca="false">SUM(X248)</f>
        <v>50000</v>
      </c>
      <c r="Y244" s="337" t="n">
        <f aca="false">SUM(Y248)</f>
        <v>50000</v>
      </c>
      <c r="Z244" s="337" t="n">
        <f aca="false">SUM(Z248)</f>
        <v>50000</v>
      </c>
      <c r="AA244" s="337" t="n">
        <f aca="false">SUM(AA248)</f>
        <v>50000</v>
      </c>
      <c r="AB244" s="337" t="n">
        <f aca="false">SUM(AB248)</f>
        <v>7230.75</v>
      </c>
      <c r="AC244" s="337" t="n">
        <f aca="false">SUM(AC248)</f>
        <v>50000</v>
      </c>
      <c r="AD244" s="337" t="n">
        <f aca="false">SUM(AD248)</f>
        <v>50000</v>
      </c>
      <c r="AE244" s="337" t="n">
        <f aca="false">SUM(AE248)</f>
        <v>0</v>
      </c>
      <c r="AF244" s="337" t="n">
        <f aca="false">SUM(AF248)</f>
        <v>0</v>
      </c>
      <c r="AG244" s="337" t="n">
        <f aca="false">SUM(AG248)</f>
        <v>50000</v>
      </c>
      <c r="AH244" s="337" t="n">
        <f aca="false">SUM(AH248)</f>
        <v>8325</v>
      </c>
      <c r="AI244" s="337" t="n">
        <f aca="false">SUM(AI248)</f>
        <v>50000</v>
      </c>
      <c r="AJ244" s="337" t="n">
        <f aca="false">SUM(AJ248)</f>
        <v>0</v>
      </c>
      <c r="AK244" s="337" t="n">
        <f aca="false">SUM(AK248)</f>
        <v>50000</v>
      </c>
      <c r="AL244" s="337" t="n">
        <f aca="false">SUM(AL248)</f>
        <v>0</v>
      </c>
      <c r="AM244" s="337" t="n">
        <f aca="false">SUM(AM248)</f>
        <v>0</v>
      </c>
      <c r="AN244" s="337" t="n">
        <f aca="false">SUM(AN248)</f>
        <v>50000</v>
      </c>
      <c r="AO244" s="306" t="n">
        <f aca="false">SUM(AN244/$AN$2)</f>
        <v>6636.1404207313</v>
      </c>
      <c r="AP244" s="337" t="n">
        <f aca="false">SUM(AP248)</f>
        <v>100000</v>
      </c>
      <c r="AQ244" s="337" t="n">
        <f aca="false">SUM(AQ248)</f>
        <v>0</v>
      </c>
      <c r="AR244" s="306" t="n">
        <f aca="false">SUM(AP244/$AN$2)</f>
        <v>13272.2808414626</v>
      </c>
      <c r="AS244" s="306"/>
      <c r="AT244" s="306" t="n">
        <f aca="false">SUM(AT248)</f>
        <v>153.18</v>
      </c>
      <c r="AU244" s="306" t="n">
        <f aca="false">SUM(AU248)</f>
        <v>0</v>
      </c>
      <c r="AV244" s="306" t="n">
        <f aca="false">SUM(AV248)</f>
        <v>0</v>
      </c>
      <c r="AW244" s="306" t="n">
        <f aca="false">SUM(AR244+AU244-AV244)</f>
        <v>13272.2808414626</v>
      </c>
      <c r="AX244" s="338"/>
      <c r="AY244" s="338"/>
      <c r="AZ244" s="338"/>
      <c r="BA244" s="338"/>
      <c r="BB244" s="338"/>
      <c r="BC244" s="338"/>
      <c r="BD244" s="338" t="n">
        <f aca="false">SUM(AX244+AY244+AZ244+BA244+BB244+BC244)</f>
        <v>0</v>
      </c>
      <c r="BE244" s="338" t="n">
        <f aca="false">SUM(AW244-BD244)</f>
        <v>13272.2808414626</v>
      </c>
      <c r="BF244" s="338" t="n">
        <f aca="false">SUM(BE244-AW244)</f>
        <v>0</v>
      </c>
      <c r="BG244" s="338"/>
      <c r="BH244" s="338" t="n">
        <v>42.1</v>
      </c>
      <c r="BI244" s="338" t="n">
        <f aca="false">SUM(BI243)</f>
        <v>42.1</v>
      </c>
      <c r="BJ244" s="338" t="n">
        <f aca="false">SUM(BJ243)</f>
        <v>0</v>
      </c>
      <c r="BK244" s="338" t="n">
        <f aca="false">SUM(BK243)</f>
        <v>0</v>
      </c>
      <c r="BL244" s="338" t="n">
        <f aca="false">SUM(BL243)</f>
        <v>7000</v>
      </c>
      <c r="BM244" s="338" t="n">
        <f aca="false">SUM(BM243)</f>
        <v>7000</v>
      </c>
      <c r="BN244" s="338" t="n">
        <f aca="false">SUM(BN243)</f>
        <v>0</v>
      </c>
      <c r="BO244" s="338"/>
      <c r="BP244" s="338"/>
      <c r="BQ244" s="364"/>
      <c r="BR244" s="364"/>
      <c r="BS244" s="364"/>
      <c r="BT244" s="307" t="n">
        <f aca="false">SUM(BN244/BM244*100)</f>
        <v>0</v>
      </c>
    </row>
    <row r="245" customFormat="false" ht="12.75" hidden="true" customHeight="false" outlineLevel="0" collapsed="false">
      <c r="A245" s="333"/>
      <c r="B245" s="334" t="s">
        <v>554</v>
      </c>
      <c r="C245" s="334"/>
      <c r="D245" s="334"/>
      <c r="E245" s="334"/>
      <c r="F245" s="334"/>
      <c r="G245" s="334"/>
      <c r="H245" s="334"/>
      <c r="I245" s="339" t="s">
        <v>558</v>
      </c>
      <c r="J245" s="336" t="s">
        <v>559</v>
      </c>
      <c r="K245" s="337"/>
      <c r="L245" s="337"/>
      <c r="M245" s="337"/>
      <c r="N245" s="337"/>
      <c r="O245" s="337"/>
      <c r="P245" s="337"/>
      <c r="Q245" s="337"/>
      <c r="R245" s="337"/>
      <c r="S245" s="337"/>
      <c r="T245" s="337"/>
      <c r="U245" s="337"/>
      <c r="V245" s="337"/>
      <c r="W245" s="337"/>
      <c r="X245" s="337"/>
      <c r="Y245" s="337"/>
      <c r="Z245" s="337"/>
      <c r="AA245" s="337"/>
      <c r="AB245" s="337"/>
      <c r="AC245" s="337"/>
      <c r="AD245" s="337"/>
      <c r="AE245" s="337"/>
      <c r="AF245" s="337"/>
      <c r="AG245" s="337"/>
      <c r="AH245" s="337"/>
      <c r="AI245" s="337"/>
      <c r="AJ245" s="337"/>
      <c r="AK245" s="337"/>
      <c r="AL245" s="337"/>
      <c r="AM245" s="337"/>
      <c r="AN245" s="337"/>
      <c r="AO245" s="306"/>
      <c r="AP245" s="337"/>
      <c r="AQ245" s="337"/>
      <c r="AR245" s="306"/>
      <c r="AS245" s="306"/>
      <c r="AT245" s="306"/>
      <c r="AU245" s="306"/>
      <c r="AV245" s="306"/>
      <c r="AW245" s="306" t="n">
        <v>985.66</v>
      </c>
      <c r="AX245" s="338"/>
      <c r="AY245" s="338"/>
      <c r="AZ245" s="338"/>
      <c r="BA245" s="338"/>
      <c r="BB245" s="338"/>
      <c r="BC245" s="338"/>
      <c r="BD245" s="338"/>
      <c r="BE245" s="338"/>
      <c r="BF245" s="338"/>
      <c r="BG245" s="338"/>
      <c r="BH245" s="338" t="n">
        <v>0</v>
      </c>
      <c r="BI245" s="338" t="n">
        <v>42.1</v>
      </c>
      <c r="BJ245" s="338"/>
      <c r="BK245" s="338"/>
      <c r="BL245" s="338"/>
      <c r="BM245" s="338"/>
      <c r="BN245" s="338"/>
      <c r="BO245" s="338"/>
      <c r="BP245" s="338"/>
      <c r="BQ245" s="364"/>
      <c r="BR245" s="364"/>
      <c r="BS245" s="364"/>
      <c r="BT245" s="307" t="e">
        <f aca="false">SUM(BN245/BM245*100)</f>
        <v>#DIV/0!</v>
      </c>
    </row>
    <row r="246" customFormat="false" ht="12.75" hidden="true" customHeight="false" outlineLevel="0" collapsed="false">
      <c r="A246" s="333"/>
      <c r="B246" s="334" t="s">
        <v>554</v>
      </c>
      <c r="C246" s="334"/>
      <c r="D246" s="334"/>
      <c r="E246" s="334"/>
      <c r="F246" s="334"/>
      <c r="G246" s="334"/>
      <c r="H246" s="334"/>
      <c r="I246" s="339" t="s">
        <v>638</v>
      </c>
      <c r="J246" s="336" t="s">
        <v>48</v>
      </c>
      <c r="K246" s="337"/>
      <c r="L246" s="337"/>
      <c r="M246" s="337"/>
      <c r="N246" s="337"/>
      <c r="O246" s="337"/>
      <c r="P246" s="337"/>
      <c r="Q246" s="337"/>
      <c r="R246" s="337"/>
      <c r="S246" s="337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  <c r="AL246" s="337"/>
      <c r="AM246" s="337"/>
      <c r="AN246" s="337"/>
      <c r="AO246" s="306"/>
      <c r="AP246" s="337"/>
      <c r="AQ246" s="337"/>
      <c r="AR246" s="306"/>
      <c r="AS246" s="306"/>
      <c r="AT246" s="306"/>
      <c r="AU246" s="306"/>
      <c r="AV246" s="306"/>
      <c r="AW246" s="306" t="n">
        <v>12286.62</v>
      </c>
      <c r="AX246" s="338"/>
      <c r="AY246" s="338"/>
      <c r="AZ246" s="338"/>
      <c r="BA246" s="338"/>
      <c r="BB246" s="338"/>
      <c r="BC246" s="338"/>
      <c r="BD246" s="338"/>
      <c r="BE246" s="338"/>
      <c r="BF246" s="338"/>
      <c r="BG246" s="338"/>
      <c r="BH246" s="338" t="n">
        <v>0</v>
      </c>
      <c r="BI246" s="338"/>
      <c r="BJ246" s="338"/>
      <c r="BK246" s="338"/>
      <c r="BL246" s="338"/>
      <c r="BM246" s="338"/>
      <c r="BN246" s="338"/>
      <c r="BO246" s="338"/>
      <c r="BP246" s="338"/>
      <c r="BQ246" s="364"/>
      <c r="BR246" s="364"/>
      <c r="BS246" s="364"/>
      <c r="BT246" s="307" t="e">
        <f aca="false">SUM(BN246/BM246*100)</f>
        <v>#DIV/0!</v>
      </c>
    </row>
    <row r="247" customFormat="false" ht="12.75" hidden="true" customHeight="false" outlineLevel="0" collapsed="false">
      <c r="A247" s="333"/>
      <c r="B247" s="334" t="s">
        <v>554</v>
      </c>
      <c r="C247" s="334"/>
      <c r="D247" s="334"/>
      <c r="E247" s="334"/>
      <c r="F247" s="334"/>
      <c r="G247" s="334"/>
      <c r="H247" s="334"/>
      <c r="I247" s="339" t="s">
        <v>555</v>
      </c>
      <c r="J247" s="336" t="s">
        <v>39</v>
      </c>
      <c r="K247" s="337"/>
      <c r="L247" s="337"/>
      <c r="M247" s="337"/>
      <c r="N247" s="337"/>
      <c r="O247" s="337"/>
      <c r="P247" s="337"/>
      <c r="Q247" s="337"/>
      <c r="R247" s="337"/>
      <c r="S247" s="337"/>
      <c r="T247" s="337"/>
      <c r="U247" s="337"/>
      <c r="V247" s="337"/>
      <c r="W247" s="337"/>
      <c r="X247" s="337"/>
      <c r="Y247" s="337"/>
      <c r="Z247" s="337"/>
      <c r="AA247" s="337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06" t="n">
        <f aca="false">SUM(AN247/$AN$2)</f>
        <v>0</v>
      </c>
      <c r="AP247" s="337" t="n">
        <v>100000</v>
      </c>
      <c r="AQ247" s="337"/>
      <c r="AR247" s="306" t="n">
        <f aca="false">SUM(AP247/$AN$2)</f>
        <v>13272.2808414626</v>
      </c>
      <c r="AS247" s="306"/>
      <c r="AT247" s="306" t="n">
        <v>100000</v>
      </c>
      <c r="AU247" s="306" t="n">
        <v>100000</v>
      </c>
      <c r="AV247" s="306" t="n">
        <v>100000</v>
      </c>
      <c r="AW247" s="306" t="n">
        <f aca="false">SUM(AR247+AU247-AV247)</f>
        <v>13272.2808414626</v>
      </c>
      <c r="AX247" s="338"/>
      <c r="AY247" s="338"/>
      <c r="AZ247" s="338"/>
      <c r="BA247" s="338"/>
      <c r="BB247" s="338"/>
      <c r="BC247" s="338"/>
      <c r="BD247" s="338" t="n">
        <f aca="false">SUM(AX247+AY247+AZ247+BA247+BB247+BC247)</f>
        <v>0</v>
      </c>
      <c r="BE247" s="338" t="n">
        <f aca="false">SUM(AW247-BD247)</f>
        <v>13272.2808414626</v>
      </c>
      <c r="BF247" s="338" t="n">
        <f aca="false">SUM(BE247-AW247)</f>
        <v>0</v>
      </c>
      <c r="BG247" s="338"/>
      <c r="BH247" s="338" t="n">
        <v>7000</v>
      </c>
      <c r="BI247" s="338"/>
      <c r="BJ247" s="338" t="n">
        <v>8000</v>
      </c>
      <c r="BK247" s="338" t="n">
        <v>8000</v>
      </c>
      <c r="BL247" s="338"/>
      <c r="BM247" s="338"/>
      <c r="BN247" s="338"/>
      <c r="BO247" s="338"/>
      <c r="BP247" s="338"/>
      <c r="BQ247" s="364"/>
      <c r="BR247" s="364"/>
      <c r="BS247" s="364"/>
      <c r="BT247" s="307" t="e">
        <f aca="false">SUM(BN247/BM247*100)</f>
        <v>#DIV/0!</v>
      </c>
    </row>
    <row r="248" customFormat="false" ht="12.75" hidden="false" customHeight="false" outlineLevel="0" collapsed="false">
      <c r="A248" s="308"/>
      <c r="B248" s="303"/>
      <c r="C248" s="303"/>
      <c r="D248" s="303"/>
      <c r="E248" s="303"/>
      <c r="F248" s="303"/>
      <c r="G248" s="303"/>
      <c r="H248" s="303"/>
      <c r="I248" s="304" t="n">
        <v>3</v>
      </c>
      <c r="J248" s="305" t="s">
        <v>234</v>
      </c>
      <c r="K248" s="306" t="n">
        <f aca="false">SUM(K249)</f>
        <v>170587.68</v>
      </c>
      <c r="L248" s="306" t="n">
        <f aca="false">SUM(L249)</f>
        <v>30000</v>
      </c>
      <c r="M248" s="306" t="n">
        <f aca="false">SUM(M249)</f>
        <v>30000</v>
      </c>
      <c r="N248" s="306" t="n">
        <f aca="false">SUM(N249)</f>
        <v>15000</v>
      </c>
      <c r="O248" s="306" t="n">
        <f aca="false">SUM(O249)</f>
        <v>15000</v>
      </c>
      <c r="P248" s="306" t="n">
        <f aca="false">SUM(P249)</f>
        <v>13000</v>
      </c>
      <c r="Q248" s="306" t="n">
        <f aca="false">SUM(Q249)</f>
        <v>13000</v>
      </c>
      <c r="R248" s="306" t="n">
        <f aca="false">SUM(R249)</f>
        <v>0</v>
      </c>
      <c r="S248" s="306" t="n">
        <f aca="false">SUM(S249)</f>
        <v>13000</v>
      </c>
      <c r="T248" s="306" t="n">
        <f aca="false">SUM(T249)</f>
        <v>0</v>
      </c>
      <c r="U248" s="306" t="n">
        <f aca="false">SUM(U249)</f>
        <v>0</v>
      </c>
      <c r="V248" s="306" t="n">
        <f aca="false">SUM(V249)</f>
        <v>100</v>
      </c>
      <c r="W248" s="306" t="n">
        <f aca="false">SUM(W249)</f>
        <v>15000</v>
      </c>
      <c r="X248" s="306" t="n">
        <f aca="false">SUM(X249)</f>
        <v>50000</v>
      </c>
      <c r="Y248" s="306" t="n">
        <f aca="false">SUM(Y249)</f>
        <v>50000</v>
      </c>
      <c r="Z248" s="306" t="n">
        <f aca="false">SUM(Z249)</f>
        <v>50000</v>
      </c>
      <c r="AA248" s="306" t="n">
        <f aca="false">SUM(AA249)</f>
        <v>50000</v>
      </c>
      <c r="AB248" s="306" t="n">
        <f aca="false">SUM(AB249)</f>
        <v>7230.75</v>
      </c>
      <c r="AC248" s="306" t="n">
        <f aca="false">SUM(AC249)</f>
        <v>50000</v>
      </c>
      <c r="AD248" s="306" t="n">
        <f aca="false">SUM(AD249)</f>
        <v>50000</v>
      </c>
      <c r="AE248" s="306" t="n">
        <f aca="false">SUM(AE249)</f>
        <v>0</v>
      </c>
      <c r="AF248" s="306" t="n">
        <f aca="false">SUM(AF249)</f>
        <v>0</v>
      </c>
      <c r="AG248" s="306" t="n">
        <f aca="false">SUM(AG249)</f>
        <v>50000</v>
      </c>
      <c r="AH248" s="306" t="n">
        <f aca="false">SUM(AH249)</f>
        <v>8325</v>
      </c>
      <c r="AI248" s="306" t="n">
        <f aca="false">SUM(AI249)</f>
        <v>50000</v>
      </c>
      <c r="AJ248" s="306" t="n">
        <f aca="false">SUM(AJ249)</f>
        <v>0</v>
      </c>
      <c r="AK248" s="306" t="n">
        <f aca="false">SUM(AK249)</f>
        <v>50000</v>
      </c>
      <c r="AL248" s="306" t="n">
        <f aca="false">SUM(AL249)</f>
        <v>0</v>
      </c>
      <c r="AM248" s="306" t="n">
        <f aca="false">SUM(AM249)</f>
        <v>0</v>
      </c>
      <c r="AN248" s="306" t="n">
        <f aca="false">SUM(AN249)</f>
        <v>50000</v>
      </c>
      <c r="AO248" s="306" t="n">
        <f aca="false">SUM(AN248/$AN$2)</f>
        <v>6636.1404207313</v>
      </c>
      <c r="AP248" s="306" t="n">
        <f aca="false">SUM(AP249)</f>
        <v>100000</v>
      </c>
      <c r="AQ248" s="306" t="n">
        <f aca="false">SUM(AQ249)</f>
        <v>0</v>
      </c>
      <c r="AR248" s="306" t="n">
        <f aca="false">SUM(AP248/$AN$2)</f>
        <v>13272.2808414626</v>
      </c>
      <c r="AS248" s="306"/>
      <c r="AT248" s="306" t="n">
        <f aca="false">SUM(AT249)</f>
        <v>153.18</v>
      </c>
      <c r="AU248" s="306" t="n">
        <f aca="false">SUM(AU249)</f>
        <v>0</v>
      </c>
      <c r="AV248" s="306" t="n">
        <f aca="false">SUM(AV249)</f>
        <v>0</v>
      </c>
      <c r="AW248" s="306" t="n">
        <f aca="false">SUM(AR248+AU248-AV248)</f>
        <v>13272.2808414626</v>
      </c>
      <c r="AX248" s="338"/>
      <c r="AY248" s="338"/>
      <c r="AZ248" s="338"/>
      <c r="BA248" s="338"/>
      <c r="BB248" s="338"/>
      <c r="BC248" s="338"/>
      <c r="BD248" s="338" t="n">
        <f aca="false">SUM(AX248+AY248+AZ248+BA248+BB248+BC248)</f>
        <v>0</v>
      </c>
      <c r="BE248" s="338" t="n">
        <f aca="false">SUM(AW248-BD248)</f>
        <v>13272.2808414626</v>
      </c>
      <c r="BF248" s="338" t="n">
        <f aca="false">SUM(BE248-AW248)</f>
        <v>0</v>
      </c>
      <c r="BG248" s="338" t="n">
        <f aca="false">SUM(BG249)</f>
        <v>2805.68</v>
      </c>
      <c r="BH248" s="338" t="n">
        <v>42.1</v>
      </c>
      <c r="BI248" s="338" t="n">
        <f aca="false">SUM(BI249)</f>
        <v>42.1</v>
      </c>
      <c r="BJ248" s="338" t="n">
        <f aca="false">SUM(BJ249)</f>
        <v>0</v>
      </c>
      <c r="BK248" s="338" t="n">
        <f aca="false">SUM(BK249)</f>
        <v>0</v>
      </c>
      <c r="BL248" s="338" t="n">
        <f aca="false">SUM(BL249)</f>
        <v>7000</v>
      </c>
      <c r="BM248" s="338" t="n">
        <f aca="false">SUM(BM249)</f>
        <v>7000</v>
      </c>
      <c r="BN248" s="338" t="n">
        <f aca="false">SUM(BN249)</f>
        <v>0</v>
      </c>
      <c r="BO248" s="338"/>
      <c r="BP248" s="338"/>
      <c r="BQ248" s="364"/>
      <c r="BR248" s="364"/>
      <c r="BS248" s="364"/>
      <c r="BT248" s="307" t="n">
        <f aca="false">SUM(BN248/BM248*100)</f>
        <v>0</v>
      </c>
    </row>
    <row r="249" customFormat="false" ht="12.75" hidden="false" customHeight="false" outlineLevel="0" collapsed="false">
      <c r="A249" s="308"/>
      <c r="B249" s="303" t="s">
        <v>724</v>
      </c>
      <c r="C249" s="303"/>
      <c r="D249" s="303"/>
      <c r="E249" s="303"/>
      <c r="F249" s="303"/>
      <c r="G249" s="303"/>
      <c r="H249" s="303"/>
      <c r="I249" s="304" t="n">
        <v>32</v>
      </c>
      <c r="J249" s="305" t="s">
        <v>257</v>
      </c>
      <c r="K249" s="306" t="n">
        <f aca="false">SUM(K250)</f>
        <v>170587.68</v>
      </c>
      <c r="L249" s="306" t="n">
        <f aca="false">SUM(L250)</f>
        <v>30000</v>
      </c>
      <c r="M249" s="306" t="n">
        <f aca="false">SUM(M250)</f>
        <v>30000</v>
      </c>
      <c r="N249" s="306" t="n">
        <f aca="false">SUM(N250)</f>
        <v>15000</v>
      </c>
      <c r="O249" s="306" t="n">
        <f aca="false">SUM(O250)</f>
        <v>15000</v>
      </c>
      <c r="P249" s="306" t="n">
        <f aca="false">SUM(P250)</f>
        <v>13000</v>
      </c>
      <c r="Q249" s="306" t="n">
        <f aca="false">SUM(Q250)</f>
        <v>13000</v>
      </c>
      <c r="R249" s="306" t="n">
        <f aca="false">SUM(R250)</f>
        <v>0</v>
      </c>
      <c r="S249" s="306" t="n">
        <f aca="false">SUM(S250)</f>
        <v>13000</v>
      </c>
      <c r="T249" s="306" t="n">
        <f aca="false">SUM(T250)</f>
        <v>0</v>
      </c>
      <c r="U249" s="306" t="n">
        <f aca="false">SUM(U250)</f>
        <v>0</v>
      </c>
      <c r="V249" s="306" t="n">
        <f aca="false">SUM(V250)</f>
        <v>100</v>
      </c>
      <c r="W249" s="306" t="n">
        <f aca="false">SUM(W250)</f>
        <v>15000</v>
      </c>
      <c r="X249" s="306" t="n">
        <f aca="false">SUM(X250)</f>
        <v>50000</v>
      </c>
      <c r="Y249" s="306" t="n">
        <f aca="false">SUM(Y250+Y252)</f>
        <v>50000</v>
      </c>
      <c r="Z249" s="306" t="n">
        <f aca="false">SUM(Z250+Z252)</f>
        <v>50000</v>
      </c>
      <c r="AA249" s="306" t="n">
        <f aca="false">SUM(AA250+AA252)</f>
        <v>50000</v>
      </c>
      <c r="AB249" s="306" t="n">
        <f aca="false">SUM(AB250+AB252)</f>
        <v>7230.75</v>
      </c>
      <c r="AC249" s="306" t="n">
        <f aca="false">SUM(AC250+AC252)</f>
        <v>50000</v>
      </c>
      <c r="AD249" s="306" t="n">
        <f aca="false">SUM(AD250+AD252)</f>
        <v>50000</v>
      </c>
      <c r="AE249" s="306" t="n">
        <f aca="false">SUM(AE250+AE252)</f>
        <v>0</v>
      </c>
      <c r="AF249" s="306" t="n">
        <f aca="false">SUM(AF250+AF252)</f>
        <v>0</v>
      </c>
      <c r="AG249" s="306" t="n">
        <f aca="false">SUM(AG250+AG252)</f>
        <v>50000</v>
      </c>
      <c r="AH249" s="306" t="n">
        <f aca="false">SUM(AH250+AH252)</f>
        <v>8325</v>
      </c>
      <c r="AI249" s="306" t="n">
        <f aca="false">SUM(AI250+AI252)</f>
        <v>50000</v>
      </c>
      <c r="AJ249" s="306" t="n">
        <f aca="false">SUM(AJ250+AJ252)</f>
        <v>0</v>
      </c>
      <c r="AK249" s="306" t="n">
        <f aca="false">SUM(AK250+AK252)</f>
        <v>50000</v>
      </c>
      <c r="AL249" s="306" t="n">
        <f aca="false">SUM(AL250+AL252)</f>
        <v>0</v>
      </c>
      <c r="AM249" s="306" t="n">
        <f aca="false">SUM(AM250+AM252)</f>
        <v>0</v>
      </c>
      <c r="AN249" s="306" t="n">
        <f aca="false">SUM(AN250+AN252)</f>
        <v>50000</v>
      </c>
      <c r="AO249" s="306" t="n">
        <f aca="false">SUM(AN249/$AN$2)</f>
        <v>6636.1404207313</v>
      </c>
      <c r="AP249" s="306" t="n">
        <f aca="false">SUM(AP250+AP252)</f>
        <v>100000</v>
      </c>
      <c r="AQ249" s="306"/>
      <c r="AR249" s="306" t="n">
        <f aca="false">SUM(AP249/$AN$2)</f>
        <v>13272.2808414626</v>
      </c>
      <c r="AS249" s="306"/>
      <c r="AT249" s="306" t="n">
        <f aca="false">SUM(AT250+AT252)</f>
        <v>153.18</v>
      </c>
      <c r="AU249" s="306" t="n">
        <f aca="false">SUM(AU250+AU252)</f>
        <v>0</v>
      </c>
      <c r="AV249" s="306" t="n">
        <f aca="false">SUM(AV250+AV252)</f>
        <v>0</v>
      </c>
      <c r="AW249" s="306" t="n">
        <f aca="false">SUM(AR249+AU249-AV249)</f>
        <v>13272.2808414626</v>
      </c>
      <c r="AX249" s="338"/>
      <c r="AY249" s="338"/>
      <c r="AZ249" s="338"/>
      <c r="BA249" s="338"/>
      <c r="BB249" s="338"/>
      <c r="BC249" s="338"/>
      <c r="BD249" s="338" t="n">
        <f aca="false">SUM(AX249+AY249+AZ249+BA249+BB249+BC249)</f>
        <v>0</v>
      </c>
      <c r="BE249" s="338" t="n">
        <f aca="false">SUM(AW249-BD249)</f>
        <v>13272.2808414626</v>
      </c>
      <c r="BF249" s="338" t="n">
        <f aca="false">SUM(BE249-AW249)</f>
        <v>0</v>
      </c>
      <c r="BG249" s="338" t="n">
        <f aca="false">SUM(BG252)</f>
        <v>2805.68</v>
      </c>
      <c r="BH249" s="338" t="n">
        <v>42.1</v>
      </c>
      <c r="BI249" s="338" t="n">
        <f aca="false">SUM(BI252)</f>
        <v>42.1</v>
      </c>
      <c r="BJ249" s="338" t="n">
        <f aca="false">SUM(BJ252)</f>
        <v>0</v>
      </c>
      <c r="BK249" s="338" t="n">
        <f aca="false">SUM(BK252)</f>
        <v>0</v>
      </c>
      <c r="BL249" s="338" t="n">
        <f aca="false">SUM(BL252)</f>
        <v>7000</v>
      </c>
      <c r="BM249" s="338" t="n">
        <f aca="false">SUM(BM252)</f>
        <v>7000</v>
      </c>
      <c r="BN249" s="338" t="n">
        <f aca="false">SUM(BN252)</f>
        <v>0</v>
      </c>
      <c r="BO249" s="338"/>
      <c r="BP249" s="338"/>
      <c r="BQ249" s="364"/>
      <c r="BR249" s="364"/>
      <c r="BS249" s="364"/>
      <c r="BT249" s="307" t="n">
        <f aca="false">SUM(BN249/BM249*100)</f>
        <v>0</v>
      </c>
    </row>
    <row r="250" customFormat="false" ht="12.75" hidden="true" customHeight="false" outlineLevel="0" collapsed="false">
      <c r="A250" s="333"/>
      <c r="B250" s="334"/>
      <c r="C250" s="334"/>
      <c r="D250" s="334"/>
      <c r="E250" s="334"/>
      <c r="F250" s="334"/>
      <c r="G250" s="334"/>
      <c r="H250" s="334"/>
      <c r="I250" s="335" t="n">
        <v>322</v>
      </c>
      <c r="J250" s="336" t="s">
        <v>725</v>
      </c>
      <c r="K250" s="337" t="n">
        <f aca="false">SUM(K253)</f>
        <v>170587.68</v>
      </c>
      <c r="L250" s="337" t="n">
        <f aca="false">SUM(L253)</f>
        <v>30000</v>
      </c>
      <c r="M250" s="337" t="n">
        <f aca="false">SUM(M253)</f>
        <v>30000</v>
      </c>
      <c r="N250" s="337" t="n">
        <f aca="false">SUM(N253)</f>
        <v>15000</v>
      </c>
      <c r="O250" s="337" t="n">
        <f aca="false">SUM(O253)</f>
        <v>15000</v>
      </c>
      <c r="P250" s="337" t="n">
        <f aca="false">SUM(P253)</f>
        <v>13000</v>
      </c>
      <c r="Q250" s="337" t="n">
        <f aca="false">SUM(Q253)</f>
        <v>13000</v>
      </c>
      <c r="R250" s="337" t="n">
        <f aca="false">SUM(R253)</f>
        <v>0</v>
      </c>
      <c r="S250" s="337" t="n">
        <f aca="false">SUM(S253)</f>
        <v>13000</v>
      </c>
      <c r="T250" s="337" t="n">
        <f aca="false">SUM(T253)</f>
        <v>0</v>
      </c>
      <c r="U250" s="337" t="n">
        <f aca="false">SUM(U253)</f>
        <v>0</v>
      </c>
      <c r="V250" s="337" t="n">
        <f aca="false">SUM(V253)</f>
        <v>100</v>
      </c>
      <c r="W250" s="337" t="n">
        <f aca="false">SUM(W253)</f>
        <v>15000</v>
      </c>
      <c r="X250" s="337" t="n">
        <f aca="false">SUM(X253)</f>
        <v>50000</v>
      </c>
      <c r="Y250" s="337" t="n">
        <f aca="false">SUM(Y251)</f>
        <v>0</v>
      </c>
      <c r="Z250" s="337" t="n">
        <f aca="false">SUM(Z251)</f>
        <v>0</v>
      </c>
      <c r="AA250" s="337" t="n">
        <v>0</v>
      </c>
      <c r="AB250" s="337" t="n">
        <f aca="false">SUM(AB251)</f>
        <v>3818.25</v>
      </c>
      <c r="AC250" s="337" t="n">
        <v>0</v>
      </c>
      <c r="AD250" s="337"/>
      <c r="AE250" s="337"/>
      <c r="AF250" s="337"/>
      <c r="AG250" s="340" t="n">
        <f aca="false">SUM(AC250+AE250-AF250)</f>
        <v>0</v>
      </c>
      <c r="AH250" s="337"/>
      <c r="AI250" s="337"/>
      <c r="AJ250" s="338"/>
      <c r="AK250" s="337"/>
      <c r="AL250" s="337"/>
      <c r="AM250" s="337"/>
      <c r="AN250" s="338" t="n">
        <f aca="false">SUM(AK250+AL250-AM250)</f>
        <v>0</v>
      </c>
      <c r="AO250" s="306" t="n">
        <f aca="false">SUM(AN250/$AN$2)</f>
        <v>0</v>
      </c>
      <c r="AP250" s="338"/>
      <c r="AQ250" s="338"/>
      <c r="AR250" s="306" t="n">
        <f aca="false">SUM(AP250/$AN$2)</f>
        <v>0</v>
      </c>
      <c r="AS250" s="306"/>
      <c r="AT250" s="306"/>
      <c r="AU250" s="306"/>
      <c r="AV250" s="306"/>
      <c r="AW250" s="306" t="n">
        <f aca="false">SUM(AR250+AU250-AV250)</f>
        <v>0</v>
      </c>
      <c r="AX250" s="338"/>
      <c r="AY250" s="338"/>
      <c r="AZ250" s="338"/>
      <c r="BA250" s="338"/>
      <c r="BB250" s="338"/>
      <c r="BC250" s="338"/>
      <c r="BD250" s="338" t="n">
        <f aca="false">SUM(AX250+AY250+AZ250+BA250+BB250+BC250)</f>
        <v>0</v>
      </c>
      <c r="BE250" s="338" t="n">
        <f aca="false">SUM(AW250-BD250)</f>
        <v>0</v>
      </c>
      <c r="BF250" s="338" t="n">
        <f aca="false">SUM(BE250-AW250)</f>
        <v>0</v>
      </c>
      <c r="BG250" s="338"/>
      <c r="BH250" s="338" t="n">
        <v>0</v>
      </c>
      <c r="BI250" s="338"/>
      <c r="BJ250" s="338"/>
      <c r="BK250" s="338"/>
      <c r="BL250" s="338"/>
      <c r="BM250" s="338"/>
      <c r="BN250" s="338"/>
      <c r="BO250" s="338"/>
      <c r="BP250" s="338"/>
      <c r="BQ250" s="364"/>
      <c r="BR250" s="364"/>
      <c r="BS250" s="364"/>
      <c r="BT250" s="307" t="e">
        <f aca="false">SUM(BN250/BM250*100)</f>
        <v>#DIV/0!</v>
      </c>
    </row>
    <row r="251" customFormat="false" ht="12.75" hidden="true" customHeight="false" outlineLevel="0" collapsed="false">
      <c r="A251" s="333"/>
      <c r="B251" s="334"/>
      <c r="C251" s="334"/>
      <c r="D251" s="334"/>
      <c r="E251" s="334"/>
      <c r="F251" s="334"/>
      <c r="G251" s="334"/>
      <c r="H251" s="334"/>
      <c r="I251" s="335" t="n">
        <v>32241</v>
      </c>
      <c r="J251" s="336" t="s">
        <v>726</v>
      </c>
      <c r="K251" s="337"/>
      <c r="L251" s="337"/>
      <c r="M251" s="337"/>
      <c r="N251" s="337"/>
      <c r="O251" s="337"/>
      <c r="P251" s="337"/>
      <c r="Q251" s="337"/>
      <c r="R251" s="337"/>
      <c r="S251" s="337"/>
      <c r="T251" s="337"/>
      <c r="U251" s="337"/>
      <c r="V251" s="306"/>
      <c r="W251" s="337"/>
      <c r="X251" s="337"/>
      <c r="Y251" s="337"/>
      <c r="Z251" s="337"/>
      <c r="AA251" s="337" t="n">
        <v>0</v>
      </c>
      <c r="AB251" s="337" t="n">
        <v>3818.25</v>
      </c>
      <c r="AC251" s="337" t="n">
        <v>0</v>
      </c>
      <c r="AD251" s="337"/>
      <c r="AE251" s="337"/>
      <c r="AF251" s="337"/>
      <c r="AG251" s="340" t="n">
        <f aca="false">SUM(AC251+AE251-AF251)</f>
        <v>0</v>
      </c>
      <c r="AH251" s="337"/>
      <c r="AI251" s="337"/>
      <c r="AJ251" s="338"/>
      <c r="AK251" s="337"/>
      <c r="AL251" s="337"/>
      <c r="AM251" s="337"/>
      <c r="AN251" s="338" t="n">
        <f aca="false">SUM(AK251+AL251-AM251)</f>
        <v>0</v>
      </c>
      <c r="AO251" s="306" t="n">
        <f aca="false">SUM(AN251/$AN$2)</f>
        <v>0</v>
      </c>
      <c r="AP251" s="338"/>
      <c r="AQ251" s="338"/>
      <c r="AR251" s="306" t="n">
        <f aca="false">SUM(AP251/$AN$2)</f>
        <v>0</v>
      </c>
      <c r="AS251" s="306"/>
      <c r="AT251" s="306"/>
      <c r="AU251" s="306"/>
      <c r="AV251" s="306"/>
      <c r="AW251" s="306" t="n">
        <f aca="false">SUM(AR251+AU251-AV251)</f>
        <v>0</v>
      </c>
      <c r="AX251" s="338"/>
      <c r="AY251" s="338"/>
      <c r="AZ251" s="338"/>
      <c r="BA251" s="338"/>
      <c r="BB251" s="338"/>
      <c r="BC251" s="338"/>
      <c r="BD251" s="338" t="n">
        <f aca="false">SUM(AX251+AY251+AZ251+BA251+BB251+BC251)</f>
        <v>0</v>
      </c>
      <c r="BE251" s="338" t="n">
        <f aca="false">SUM(AW251-BD251)</f>
        <v>0</v>
      </c>
      <c r="BF251" s="338" t="n">
        <f aca="false">SUM(BE251-AW251)</f>
        <v>0</v>
      </c>
      <c r="BG251" s="338"/>
      <c r="BH251" s="338" t="n">
        <v>0</v>
      </c>
      <c r="BI251" s="338"/>
      <c r="BJ251" s="338"/>
      <c r="BK251" s="338"/>
      <c r="BL251" s="338"/>
      <c r="BM251" s="338"/>
      <c r="BN251" s="338"/>
      <c r="BO251" s="338"/>
      <c r="BP251" s="338"/>
      <c r="BQ251" s="364"/>
      <c r="BR251" s="364"/>
      <c r="BS251" s="364"/>
      <c r="BT251" s="307" t="e">
        <f aca="false">SUM(BN251/BM251*100)</f>
        <v>#DIV/0!</v>
      </c>
    </row>
    <row r="252" customFormat="false" ht="12.75" hidden="true" customHeight="false" outlineLevel="0" collapsed="false">
      <c r="A252" s="333"/>
      <c r="B252" s="334"/>
      <c r="C252" s="334"/>
      <c r="D252" s="334"/>
      <c r="E252" s="334"/>
      <c r="F252" s="334"/>
      <c r="G252" s="334"/>
      <c r="H252" s="334"/>
      <c r="I252" s="335" t="n">
        <v>323</v>
      </c>
      <c r="J252" s="336" t="s">
        <v>283</v>
      </c>
      <c r="K252" s="337"/>
      <c r="L252" s="337"/>
      <c r="M252" s="337"/>
      <c r="N252" s="337"/>
      <c r="O252" s="337"/>
      <c r="P252" s="337"/>
      <c r="Q252" s="337"/>
      <c r="R252" s="337"/>
      <c r="S252" s="337"/>
      <c r="T252" s="337"/>
      <c r="U252" s="337"/>
      <c r="V252" s="306"/>
      <c r="W252" s="337"/>
      <c r="X252" s="337"/>
      <c r="Y252" s="337" t="n">
        <f aca="false">SUM(Y253)</f>
        <v>50000</v>
      </c>
      <c r="Z252" s="337" t="n">
        <f aca="false">SUM(Z253)</f>
        <v>50000</v>
      </c>
      <c r="AA252" s="337" t="n">
        <f aca="false">SUM(AA253)</f>
        <v>50000</v>
      </c>
      <c r="AB252" s="337" t="n">
        <f aca="false">SUM(AB253)</f>
        <v>3412.5</v>
      </c>
      <c r="AC252" s="337" t="n">
        <f aca="false">SUM(AC253)</f>
        <v>50000</v>
      </c>
      <c r="AD252" s="337" t="n">
        <f aca="false">SUM(AD253)</f>
        <v>50000</v>
      </c>
      <c r="AE252" s="337" t="n">
        <f aca="false">SUM(AE253)</f>
        <v>0</v>
      </c>
      <c r="AF252" s="337" t="n">
        <f aca="false">SUM(AF253)</f>
        <v>0</v>
      </c>
      <c r="AG252" s="337" t="n">
        <f aca="false">SUM(AG253)</f>
        <v>50000</v>
      </c>
      <c r="AH252" s="337" t="n">
        <f aca="false">SUM(AH253)</f>
        <v>8325</v>
      </c>
      <c r="AI252" s="337" t="n">
        <f aca="false">SUM(AI253)</f>
        <v>50000</v>
      </c>
      <c r="AJ252" s="337" t="n">
        <f aca="false">SUM(AJ253)</f>
        <v>0</v>
      </c>
      <c r="AK252" s="337" t="n">
        <f aca="false">SUM(AK253)</f>
        <v>50000</v>
      </c>
      <c r="AL252" s="337" t="n">
        <f aca="false">SUM(AL253)</f>
        <v>0</v>
      </c>
      <c r="AM252" s="337" t="n">
        <f aca="false">SUM(AM253)</f>
        <v>0</v>
      </c>
      <c r="AN252" s="337" t="n">
        <f aca="false">SUM(AN253)</f>
        <v>50000</v>
      </c>
      <c r="AO252" s="306" t="n">
        <f aca="false">SUM(AN252/$AN$2)</f>
        <v>6636.1404207313</v>
      </c>
      <c r="AP252" s="337" t="n">
        <f aca="false">SUM(AP253)</f>
        <v>100000</v>
      </c>
      <c r="AQ252" s="337"/>
      <c r="AR252" s="306" t="n">
        <f aca="false">SUM(AP252/$AN$2)</f>
        <v>13272.2808414626</v>
      </c>
      <c r="AS252" s="306"/>
      <c r="AT252" s="306" t="n">
        <f aca="false">SUM(AT253)</f>
        <v>153.18</v>
      </c>
      <c r="AU252" s="306" t="n">
        <f aca="false">SUM(AU253)</f>
        <v>0</v>
      </c>
      <c r="AV252" s="306" t="n">
        <f aca="false">SUM(AV253)</f>
        <v>0</v>
      </c>
      <c r="AW252" s="306" t="n">
        <f aca="false">SUM(AR252+AU252-AV252)</f>
        <v>13272.2808414626</v>
      </c>
      <c r="AX252" s="338"/>
      <c r="AY252" s="338"/>
      <c r="AZ252" s="338"/>
      <c r="BA252" s="338"/>
      <c r="BB252" s="338"/>
      <c r="BC252" s="338"/>
      <c r="BD252" s="338" t="n">
        <f aca="false">SUM(AX252+AY252+AZ252+BA252+BB252+BC252)</f>
        <v>0</v>
      </c>
      <c r="BE252" s="338" t="n">
        <f aca="false">SUM(AW252-BD252)</f>
        <v>13272.2808414626</v>
      </c>
      <c r="BF252" s="338" t="n">
        <f aca="false">SUM(BE252-AW252)</f>
        <v>0</v>
      </c>
      <c r="BG252" s="338" t="n">
        <f aca="false">SUM(BG253)</f>
        <v>2805.68</v>
      </c>
      <c r="BH252" s="338" t="n">
        <f aca="false">SUM(BH253)</f>
        <v>7000</v>
      </c>
      <c r="BI252" s="338" t="n">
        <f aca="false">SUM(BI253)</f>
        <v>42.1</v>
      </c>
      <c r="BJ252" s="338" t="n">
        <f aca="false">SUM(BJ253)</f>
        <v>0</v>
      </c>
      <c r="BK252" s="338" t="n">
        <f aca="false">SUM(BK253)</f>
        <v>0</v>
      </c>
      <c r="BL252" s="338" t="n">
        <f aca="false">SUM(BL253)</f>
        <v>7000</v>
      </c>
      <c r="BM252" s="338" t="n">
        <f aca="false">SUM(BM253)</f>
        <v>7000</v>
      </c>
      <c r="BN252" s="338" t="n">
        <f aca="false">SUM(BN253)</f>
        <v>0</v>
      </c>
      <c r="BO252" s="338"/>
      <c r="BP252" s="338"/>
      <c r="BQ252" s="364"/>
      <c r="BR252" s="364"/>
      <c r="BS252" s="364"/>
      <c r="BT252" s="307" t="n">
        <f aca="false">SUM(BN252/BM252*100)</f>
        <v>0</v>
      </c>
    </row>
    <row r="253" customFormat="false" ht="12.75" hidden="true" customHeight="false" outlineLevel="0" collapsed="false">
      <c r="A253" s="333"/>
      <c r="B253" s="334"/>
      <c r="C253" s="334"/>
      <c r="D253" s="334"/>
      <c r="E253" s="334"/>
      <c r="F253" s="334"/>
      <c r="G253" s="334"/>
      <c r="H253" s="334"/>
      <c r="I253" s="335" t="n">
        <v>32329</v>
      </c>
      <c r="J253" s="336" t="s">
        <v>727</v>
      </c>
      <c r="K253" s="337" t="n">
        <v>170587.68</v>
      </c>
      <c r="L253" s="337" t="n">
        <v>30000</v>
      </c>
      <c r="M253" s="337" t="n">
        <v>30000</v>
      </c>
      <c r="N253" s="337" t="n">
        <v>15000</v>
      </c>
      <c r="O253" s="337" t="n">
        <v>15000</v>
      </c>
      <c r="P253" s="337" t="n">
        <v>13000</v>
      </c>
      <c r="Q253" s="337" t="n">
        <v>13000</v>
      </c>
      <c r="R253" s="337"/>
      <c r="S253" s="337" t="n">
        <v>13000</v>
      </c>
      <c r="T253" s="337"/>
      <c r="U253" s="337"/>
      <c r="V253" s="306" t="n">
        <f aca="false">S253/P253*100</f>
        <v>100</v>
      </c>
      <c r="W253" s="337" t="n">
        <v>15000</v>
      </c>
      <c r="X253" s="337" t="n">
        <v>50000</v>
      </c>
      <c r="Y253" s="337" t="n">
        <v>50000</v>
      </c>
      <c r="Z253" s="337" t="n">
        <v>50000</v>
      </c>
      <c r="AA253" s="337" t="n">
        <v>50000</v>
      </c>
      <c r="AB253" s="337" t="n">
        <v>3412.5</v>
      </c>
      <c r="AC253" s="337" t="n">
        <v>50000</v>
      </c>
      <c r="AD253" s="337" t="n">
        <v>50000</v>
      </c>
      <c r="AE253" s="337"/>
      <c r="AF253" s="337"/>
      <c r="AG253" s="340" t="n">
        <f aca="false">SUM(AD253+AE253-AF253)</f>
        <v>50000</v>
      </c>
      <c r="AH253" s="337" t="n">
        <v>8325</v>
      </c>
      <c r="AI253" s="337" t="n">
        <v>50000</v>
      </c>
      <c r="AJ253" s="338" t="n">
        <v>0</v>
      </c>
      <c r="AK253" s="337" t="n">
        <v>50000</v>
      </c>
      <c r="AL253" s="337"/>
      <c r="AM253" s="337"/>
      <c r="AN253" s="338" t="n">
        <f aca="false">SUM(AK253+AL253-AM253)</f>
        <v>50000</v>
      </c>
      <c r="AO253" s="306" t="n">
        <f aca="false">SUM(AN253/$AN$2)</f>
        <v>6636.1404207313</v>
      </c>
      <c r="AP253" s="338" t="n">
        <v>100000</v>
      </c>
      <c r="AQ253" s="338"/>
      <c r="AR253" s="306" t="n">
        <f aca="false">SUM(AP253/$AN$2)</f>
        <v>13272.2808414626</v>
      </c>
      <c r="AS253" s="306" t="n">
        <v>153.18</v>
      </c>
      <c r="AT253" s="306" t="n">
        <v>153.18</v>
      </c>
      <c r="AU253" s="306"/>
      <c r="AV253" s="306"/>
      <c r="AW253" s="306" t="n">
        <f aca="false">SUM(AR253+AU253-AV253)</f>
        <v>13272.2808414626</v>
      </c>
      <c r="AX253" s="338"/>
      <c r="AY253" s="338" t="n">
        <v>985.66</v>
      </c>
      <c r="AZ253" s="338"/>
      <c r="BA253" s="338"/>
      <c r="BB253" s="338"/>
      <c r="BC253" s="338" t="n">
        <v>12286.62</v>
      </c>
      <c r="BD253" s="338" t="n">
        <f aca="false">SUM(AX253+AY253+AZ253+BA253+BB253+BC253)</f>
        <v>13272.28</v>
      </c>
      <c r="BE253" s="338" t="n">
        <f aca="false">SUM(AW253-BD253)</f>
        <v>0.000841462604512344</v>
      </c>
      <c r="BF253" s="338" t="n">
        <f aca="false">SUM(BE253-AW253)</f>
        <v>-13272.28</v>
      </c>
      <c r="BG253" s="338" t="n">
        <v>2805.68</v>
      </c>
      <c r="BH253" s="338" t="n">
        <v>7000</v>
      </c>
      <c r="BI253" s="338" t="n">
        <v>42.1</v>
      </c>
      <c r="BJ253" s="338"/>
      <c r="BK253" s="338"/>
      <c r="BL253" s="338" t="n">
        <v>7000</v>
      </c>
      <c r="BM253" s="338" t="n">
        <v>7000</v>
      </c>
      <c r="BN253" s="338"/>
      <c r="BO253" s="338"/>
      <c r="BP253" s="338"/>
      <c r="BQ253" s="364"/>
      <c r="BR253" s="364"/>
      <c r="BS253" s="364"/>
      <c r="BT253" s="307" t="n">
        <f aca="false">SUM(BN253/BM253*100)</f>
        <v>0</v>
      </c>
    </row>
    <row r="254" customFormat="false" ht="12.75" hidden="false" customHeight="false" outlineLevel="0" collapsed="false">
      <c r="A254" s="308" t="s">
        <v>728</v>
      </c>
      <c r="B254" s="303"/>
      <c r="C254" s="303"/>
      <c r="D254" s="303"/>
      <c r="E254" s="303"/>
      <c r="F254" s="303"/>
      <c r="G254" s="303"/>
      <c r="H254" s="303"/>
      <c r="I254" s="304" t="s">
        <v>729</v>
      </c>
      <c r="J254" s="305" t="s">
        <v>730</v>
      </c>
      <c r="K254" s="306" t="e">
        <f aca="false">SUM(K255+#REF!+#REF!+#REF!+#REF!)</f>
        <v>#REF!</v>
      </c>
      <c r="L254" s="306" t="e">
        <f aca="false">SUM(L255+#REF!+#REF!+#REF!+#REF!)</f>
        <v>#REF!</v>
      </c>
      <c r="M254" s="306" t="e">
        <f aca="false">SUM(M255+#REF!+#REF!+#REF!+#REF!)</f>
        <v>#REF!</v>
      </c>
      <c r="N254" s="306" t="n">
        <f aca="false">SUM(N255)</f>
        <v>400000</v>
      </c>
      <c r="O254" s="306" t="n">
        <f aca="false">SUM(O255)</f>
        <v>400000</v>
      </c>
      <c r="P254" s="306" t="n">
        <f aca="false">SUM(P255)</f>
        <v>500000</v>
      </c>
      <c r="Q254" s="306" t="n">
        <f aca="false">SUM(Q255)</f>
        <v>500000</v>
      </c>
      <c r="R254" s="306" t="n">
        <f aca="false">SUM(R255)</f>
        <v>0</v>
      </c>
      <c r="S254" s="306" t="n">
        <f aca="false">SUM(S255)</f>
        <v>500000</v>
      </c>
      <c r="T254" s="306" t="n">
        <f aca="false">SUM(T255)</f>
        <v>0</v>
      </c>
      <c r="U254" s="306" t="n">
        <f aca="false">SUM(U255)</f>
        <v>0</v>
      </c>
      <c r="V254" s="306" t="n">
        <f aca="false">SUM(V255)</f>
        <v>100</v>
      </c>
      <c r="W254" s="306" t="n">
        <f aca="false">SUM(W255)</f>
        <v>625000</v>
      </c>
      <c r="X254" s="306" t="n">
        <f aca="false">SUM(X255)</f>
        <v>200000</v>
      </c>
      <c r="Y254" s="306" t="n">
        <f aca="false">SUM(Y255+Y269)</f>
        <v>100000</v>
      </c>
      <c r="Z254" s="306" t="n">
        <f aca="false">SUM(Z255+Z269)</f>
        <v>500000</v>
      </c>
      <c r="AA254" s="306" t="n">
        <f aca="false">SUM(AA255+AA269)</f>
        <v>150000</v>
      </c>
      <c r="AB254" s="306" t="n">
        <f aca="false">SUM(AB255+AB269)</f>
        <v>0</v>
      </c>
      <c r="AC254" s="306" t="n">
        <f aca="false">SUM(AC255+AC269)</f>
        <v>250000</v>
      </c>
      <c r="AD254" s="306" t="n">
        <f aca="false">SUM(AD255+AD269)</f>
        <v>250000</v>
      </c>
      <c r="AE254" s="306" t="n">
        <f aca="false">SUM(AE255+AE269)</f>
        <v>0</v>
      </c>
      <c r="AF254" s="306" t="n">
        <f aca="false">SUM(AF255+AF269)</f>
        <v>0</v>
      </c>
      <c r="AG254" s="306" t="n">
        <f aca="false">SUM(AG255+AG269)</f>
        <v>250000</v>
      </c>
      <c r="AH254" s="306" t="n">
        <f aca="false">SUM(AH255+AH269)</f>
        <v>143600</v>
      </c>
      <c r="AI254" s="306" t="n">
        <f aca="false">SUM(AI255+AI269)</f>
        <v>350000</v>
      </c>
      <c r="AJ254" s="306" t="n">
        <f aca="false">SUM(AJ255+AJ269)</f>
        <v>19017.5</v>
      </c>
      <c r="AK254" s="306" t="n">
        <f aca="false">SUM(AK255+AK269)</f>
        <v>3770000</v>
      </c>
      <c r="AL254" s="306" t="n">
        <f aca="false">SUM(AL255+AL269)</f>
        <v>450000</v>
      </c>
      <c r="AM254" s="306" t="n">
        <f aca="false">SUM(AM255+AM269)</f>
        <v>0</v>
      </c>
      <c r="AN254" s="306" t="n">
        <f aca="false">SUM(AN255+AN269)</f>
        <v>4220000</v>
      </c>
      <c r="AO254" s="306" t="n">
        <f aca="false">SUM(AN254/$AN$2)</f>
        <v>560090.251509722</v>
      </c>
      <c r="AP254" s="306" t="n">
        <f aca="false">SUM(AP255+AP269)</f>
        <v>6670000</v>
      </c>
      <c r="AQ254" s="306" t="n">
        <f aca="false">SUM(AQ255+AQ269)</f>
        <v>0</v>
      </c>
      <c r="AR254" s="306" t="n">
        <f aca="false">SUM(AP254/$AN$2)</f>
        <v>885261.132125556</v>
      </c>
      <c r="AS254" s="306"/>
      <c r="AT254" s="306" t="n">
        <f aca="false">SUM(AT255+AT269)</f>
        <v>5900.5</v>
      </c>
      <c r="AU254" s="306" t="n">
        <f aca="false">SUM(AU255+AU269)</f>
        <v>66900.3</v>
      </c>
      <c r="AV254" s="306" t="n">
        <f aca="false">SUM(AV255+AV269)</f>
        <v>26544.56</v>
      </c>
      <c r="AW254" s="306" t="n">
        <f aca="false">SUM(AR254+AU254-AV254)</f>
        <v>925616.872125556</v>
      </c>
      <c r="AX254" s="338"/>
      <c r="AY254" s="338"/>
      <c r="AZ254" s="338"/>
      <c r="BA254" s="338"/>
      <c r="BB254" s="338"/>
      <c r="BC254" s="338"/>
      <c r="BD254" s="338" t="n">
        <f aca="false">SUM(AX254+AY254+AZ254+BA254+BB254+BC254)</f>
        <v>0</v>
      </c>
      <c r="BE254" s="338" t="n">
        <f aca="false">SUM(AW254-BD254)</f>
        <v>925616.872125556</v>
      </c>
      <c r="BF254" s="338" t="n">
        <f aca="false">SUM(BE254-AW254)</f>
        <v>0</v>
      </c>
      <c r="BG254" s="338" t="n">
        <f aca="false">SUM(BG255+BG269)</f>
        <v>5900.5</v>
      </c>
      <c r="BH254" s="338" t="n">
        <v>0</v>
      </c>
      <c r="BI254" s="338" t="n">
        <f aca="false">SUM(BI255+BI269)</f>
        <v>0</v>
      </c>
      <c r="BJ254" s="338" t="n">
        <f aca="false">SUM(BJ255+BJ269)</f>
        <v>0</v>
      </c>
      <c r="BK254" s="338" t="n">
        <f aca="false">SUM(BK255+BK269)</f>
        <v>0</v>
      </c>
      <c r="BL254" s="338" t="n">
        <f aca="false">SUM(BL255+BL269)</f>
        <v>807000</v>
      </c>
      <c r="BM254" s="338" t="n">
        <f aca="false">SUM(BM255+BM269)</f>
        <v>807000</v>
      </c>
      <c r="BN254" s="338" t="n">
        <f aca="false">SUM(BN255+BN269)</f>
        <v>0</v>
      </c>
      <c r="BO254" s="338"/>
      <c r="BP254" s="338"/>
      <c r="BQ254" s="364"/>
      <c r="BR254" s="364"/>
      <c r="BS254" s="364"/>
      <c r="BT254" s="307" t="n">
        <f aca="false">SUM(BN254/BM254*100)</f>
        <v>0</v>
      </c>
    </row>
    <row r="255" customFormat="false" ht="12.75" hidden="false" customHeight="false" outlineLevel="0" collapsed="false">
      <c r="A255" s="333" t="s">
        <v>731</v>
      </c>
      <c r="B255" s="334"/>
      <c r="C255" s="334"/>
      <c r="D255" s="334"/>
      <c r="E255" s="334"/>
      <c r="F255" s="334"/>
      <c r="G255" s="334"/>
      <c r="H255" s="334"/>
      <c r="I255" s="335" t="s">
        <v>635</v>
      </c>
      <c r="J255" s="336" t="s">
        <v>732</v>
      </c>
      <c r="K255" s="337" t="e">
        <f aca="false">SUM(K260)</f>
        <v>#REF!</v>
      </c>
      <c r="L255" s="337" t="e">
        <f aca="false">SUM(L260)</f>
        <v>#REF!</v>
      </c>
      <c r="M255" s="337" t="e">
        <f aca="false">SUM(M260)</f>
        <v>#REF!</v>
      </c>
      <c r="N255" s="337" t="n">
        <f aca="false">SUM(N260)</f>
        <v>400000</v>
      </c>
      <c r="O255" s="337" t="n">
        <f aca="false">SUM(O260)</f>
        <v>400000</v>
      </c>
      <c r="P255" s="337" t="n">
        <f aca="false">SUM(P260)</f>
        <v>500000</v>
      </c>
      <c r="Q255" s="337" t="n">
        <f aca="false">SUM(Q260)</f>
        <v>500000</v>
      </c>
      <c r="R255" s="337" t="n">
        <f aca="false">SUM(R260)</f>
        <v>0</v>
      </c>
      <c r="S255" s="337" t="n">
        <f aca="false">SUM(S260)</f>
        <v>500000</v>
      </c>
      <c r="T255" s="337" t="n">
        <f aca="false">SUM(T260)</f>
        <v>0</v>
      </c>
      <c r="U255" s="337" t="n">
        <f aca="false">SUM(U260)</f>
        <v>0</v>
      </c>
      <c r="V255" s="337" t="n">
        <f aca="false">SUM(V260)</f>
        <v>100</v>
      </c>
      <c r="W255" s="337" t="n">
        <f aca="false">SUM(W260)</f>
        <v>625000</v>
      </c>
      <c r="X255" s="337" t="n">
        <f aca="false">SUM(X260)</f>
        <v>200000</v>
      </c>
      <c r="Y255" s="337" t="n">
        <f aca="false">SUM(Y260)</f>
        <v>50000</v>
      </c>
      <c r="Z255" s="337" t="n">
        <f aca="false">SUM(Z260)</f>
        <v>50000</v>
      </c>
      <c r="AA255" s="337" t="n">
        <f aca="false">SUM(AA260)</f>
        <v>50000</v>
      </c>
      <c r="AB255" s="337" t="n">
        <f aca="false">SUM(AB260)</f>
        <v>0</v>
      </c>
      <c r="AC255" s="337" t="n">
        <f aca="false">SUM(AC260)</f>
        <v>50000</v>
      </c>
      <c r="AD255" s="337" t="n">
        <f aca="false">SUM(AD260)</f>
        <v>50000</v>
      </c>
      <c r="AE255" s="337" t="n">
        <f aca="false">SUM(AE260)</f>
        <v>0</v>
      </c>
      <c r="AF255" s="337" t="n">
        <f aca="false">SUM(AF260)</f>
        <v>0</v>
      </c>
      <c r="AG255" s="337" t="n">
        <f aca="false">SUM(AG260)</f>
        <v>50000</v>
      </c>
      <c r="AH255" s="337" t="n">
        <f aca="false">SUM(AH260)</f>
        <v>0</v>
      </c>
      <c r="AI255" s="337" t="n">
        <f aca="false">SUM(AI260)</f>
        <v>200000</v>
      </c>
      <c r="AJ255" s="337" t="n">
        <f aca="false">SUM(AJ260)</f>
        <v>19017.5</v>
      </c>
      <c r="AK255" s="337" t="n">
        <f aca="false">SUM(AK260)</f>
        <v>3620000</v>
      </c>
      <c r="AL255" s="337" t="n">
        <f aca="false">SUM(AL260)</f>
        <v>400000</v>
      </c>
      <c r="AM255" s="337" t="n">
        <f aca="false">SUM(AM260)</f>
        <v>0</v>
      </c>
      <c r="AN255" s="337" t="n">
        <f aca="false">SUM(AN260)</f>
        <v>4020000</v>
      </c>
      <c r="AO255" s="306" t="n">
        <f aca="false">SUM(AN255/$AN$2)</f>
        <v>533545.689826797</v>
      </c>
      <c r="AP255" s="337" t="n">
        <f aca="false">SUM(AP260)</f>
        <v>6470000</v>
      </c>
      <c r="AQ255" s="337" t="n">
        <f aca="false">SUM(AQ260)</f>
        <v>0</v>
      </c>
      <c r="AR255" s="306" t="n">
        <f aca="false">SUM(AP255/$AN$2)</f>
        <v>858716.570442631</v>
      </c>
      <c r="AS255" s="306"/>
      <c r="AT255" s="306" t="n">
        <f aca="false">SUM(AT260)</f>
        <v>0</v>
      </c>
      <c r="AU255" s="306" t="n">
        <f aca="false">SUM(AU260)</f>
        <v>60999.3</v>
      </c>
      <c r="AV255" s="306" t="n">
        <f aca="false">SUM(AV260)</f>
        <v>26544.56</v>
      </c>
      <c r="AW255" s="306" t="n">
        <f aca="false">SUM(AR255+AU255-AV255)</f>
        <v>893171.310442631</v>
      </c>
      <c r="AX255" s="338"/>
      <c r="AY255" s="338"/>
      <c r="AZ255" s="338"/>
      <c r="BA255" s="338"/>
      <c r="BB255" s="338"/>
      <c r="BC255" s="338"/>
      <c r="BD255" s="338" t="n">
        <f aca="false">SUM(AX255+AY255+AZ255+BA255+BB255+BC255)</f>
        <v>0</v>
      </c>
      <c r="BE255" s="338" t="n">
        <f aca="false">SUM(AW255-BD255)</f>
        <v>893171.310442631</v>
      </c>
      <c r="BF255" s="338" t="n">
        <f aca="false">SUM(BE255-AW255)</f>
        <v>0</v>
      </c>
      <c r="BG255" s="338" t="n">
        <f aca="false">SUM(BG260)</f>
        <v>0</v>
      </c>
      <c r="BH255" s="338" t="n">
        <v>0</v>
      </c>
      <c r="BI255" s="338" t="n">
        <f aca="false">SUM(BI260)</f>
        <v>0</v>
      </c>
      <c r="BJ255" s="338" t="n">
        <f aca="false">SUM(BJ260)</f>
        <v>0</v>
      </c>
      <c r="BK255" s="338" t="n">
        <f aca="false">SUM(BK260)</f>
        <v>0</v>
      </c>
      <c r="BL255" s="338" t="n">
        <f aca="false">SUM(BL260)</f>
        <v>804000</v>
      </c>
      <c r="BM255" s="338" t="n">
        <f aca="false">SUM(BM260)</f>
        <v>804000</v>
      </c>
      <c r="BN255" s="338" t="n">
        <f aca="false">SUM(BN260)</f>
        <v>0</v>
      </c>
      <c r="BO255" s="338"/>
      <c r="BP255" s="338"/>
      <c r="BQ255" s="364"/>
      <c r="BR255" s="364"/>
      <c r="BS255" s="364"/>
      <c r="BT255" s="307" t="n">
        <f aca="false">SUM(BN255/BM255*100)</f>
        <v>0</v>
      </c>
    </row>
    <row r="256" customFormat="false" ht="12.75" hidden="false" customHeight="false" outlineLevel="0" collapsed="false">
      <c r="A256" s="333"/>
      <c r="B256" s="334"/>
      <c r="C256" s="334"/>
      <c r="D256" s="334"/>
      <c r="E256" s="334"/>
      <c r="F256" s="334"/>
      <c r="G256" s="334"/>
      <c r="H256" s="334"/>
      <c r="I256" s="335" t="s">
        <v>704</v>
      </c>
      <c r="J256" s="336"/>
      <c r="K256" s="337" t="e">
        <f aca="false">SUM(K260)</f>
        <v>#REF!</v>
      </c>
      <c r="L256" s="337" t="e">
        <f aca="false">SUM(L260)</f>
        <v>#REF!</v>
      </c>
      <c r="M256" s="337" t="e">
        <f aca="false">SUM(M260)</f>
        <v>#REF!</v>
      </c>
      <c r="N256" s="337" t="n">
        <f aca="false">SUM(N260)</f>
        <v>400000</v>
      </c>
      <c r="O256" s="337" t="n">
        <f aca="false">SUM(O260)</f>
        <v>400000</v>
      </c>
      <c r="P256" s="337" t="n">
        <f aca="false">SUM(P260)</f>
        <v>500000</v>
      </c>
      <c r="Q256" s="337" t="n">
        <f aca="false">SUM(Q260)</f>
        <v>500000</v>
      </c>
      <c r="R256" s="337" t="n">
        <f aca="false">SUM(R260)</f>
        <v>0</v>
      </c>
      <c r="S256" s="337" t="n">
        <f aca="false">SUM(S260)</f>
        <v>500000</v>
      </c>
      <c r="T256" s="337" t="n">
        <f aca="false">SUM(T260)</f>
        <v>0</v>
      </c>
      <c r="U256" s="337" t="n">
        <f aca="false">SUM(U260)</f>
        <v>0</v>
      </c>
      <c r="V256" s="337" t="n">
        <f aca="false">SUM(V260)</f>
        <v>100</v>
      </c>
      <c r="W256" s="337" t="n">
        <f aca="false">SUM(W260)</f>
        <v>625000</v>
      </c>
      <c r="X256" s="337" t="n">
        <f aca="false">SUM(X260)</f>
        <v>200000</v>
      </c>
      <c r="Y256" s="337" t="n">
        <f aca="false">SUM(Y260)</f>
        <v>50000</v>
      </c>
      <c r="Z256" s="337" t="n">
        <f aca="false">SUM(Z260)</f>
        <v>50000</v>
      </c>
      <c r="AA256" s="337" t="n">
        <f aca="false">SUM(AA260)</f>
        <v>50000</v>
      </c>
      <c r="AB256" s="337" t="n">
        <f aca="false">SUM(AB260)</f>
        <v>0</v>
      </c>
      <c r="AC256" s="337" t="n">
        <f aca="false">SUM(AC260)</f>
        <v>50000</v>
      </c>
      <c r="AD256" s="337" t="n">
        <f aca="false">SUM(AD260)</f>
        <v>50000</v>
      </c>
      <c r="AE256" s="337" t="n">
        <f aca="false">SUM(AE260)</f>
        <v>0</v>
      </c>
      <c r="AF256" s="337" t="n">
        <f aca="false">SUM(AF260)</f>
        <v>0</v>
      </c>
      <c r="AG256" s="337" t="n">
        <f aca="false">SUM(AG260)</f>
        <v>50000</v>
      </c>
      <c r="AH256" s="337" t="n">
        <f aca="false">SUM(AH260)</f>
        <v>0</v>
      </c>
      <c r="AI256" s="337" t="n">
        <f aca="false">SUM(AI260)</f>
        <v>200000</v>
      </c>
      <c r="AJ256" s="337" t="n">
        <f aca="false">SUM(AJ260)</f>
        <v>19017.5</v>
      </c>
      <c r="AK256" s="337" t="n">
        <f aca="false">SUM(AK260)</f>
        <v>3620000</v>
      </c>
      <c r="AL256" s="337" t="n">
        <f aca="false">SUM(AL260)</f>
        <v>400000</v>
      </c>
      <c r="AM256" s="337" t="n">
        <f aca="false">SUM(AM260)</f>
        <v>0</v>
      </c>
      <c r="AN256" s="337" t="n">
        <f aca="false">SUM(AN260)</f>
        <v>4020000</v>
      </c>
      <c r="AO256" s="306" t="n">
        <f aca="false">SUM(AN256/$AN$2)</f>
        <v>533545.689826797</v>
      </c>
      <c r="AP256" s="337" t="n">
        <f aca="false">SUM(AP260)</f>
        <v>6470000</v>
      </c>
      <c r="AQ256" s="337" t="n">
        <f aca="false">SUM(AQ260)</f>
        <v>0</v>
      </c>
      <c r="AR256" s="306" t="n">
        <f aca="false">SUM(AP256/$AN$2)</f>
        <v>858716.570442631</v>
      </c>
      <c r="AS256" s="306"/>
      <c r="AT256" s="306" t="n">
        <f aca="false">SUM(AT260)</f>
        <v>0</v>
      </c>
      <c r="AU256" s="306" t="n">
        <f aca="false">SUM(AU260)</f>
        <v>60999.3</v>
      </c>
      <c r="AV256" s="306" t="n">
        <f aca="false">SUM(AV260)</f>
        <v>26544.56</v>
      </c>
      <c r="AW256" s="306" t="n">
        <f aca="false">SUM(AR256+AU256-AV256)</f>
        <v>893171.310442631</v>
      </c>
      <c r="AX256" s="338"/>
      <c r="AY256" s="338"/>
      <c r="AZ256" s="338"/>
      <c r="BA256" s="338"/>
      <c r="BB256" s="338"/>
      <c r="BC256" s="338"/>
      <c r="BD256" s="338" t="n">
        <f aca="false">SUM(AX256+AY256+AZ256+BA256+BB256+BC256)</f>
        <v>0</v>
      </c>
      <c r="BE256" s="338" t="n">
        <f aca="false">SUM(AW256-BD256)</f>
        <v>893171.310442631</v>
      </c>
      <c r="BF256" s="338" t="n">
        <f aca="false">SUM(BE256-AW256)</f>
        <v>0</v>
      </c>
      <c r="BG256" s="338"/>
      <c r="BH256" s="338" t="n">
        <v>0</v>
      </c>
      <c r="BI256" s="338" t="n">
        <f aca="false">SUM(BI255)</f>
        <v>0</v>
      </c>
      <c r="BJ256" s="338" t="n">
        <f aca="false">SUM(BJ255)</f>
        <v>0</v>
      </c>
      <c r="BK256" s="338" t="n">
        <f aca="false">SUM(BK255)</f>
        <v>0</v>
      </c>
      <c r="BL256" s="338" t="n">
        <f aca="false">SUM(BL255)</f>
        <v>804000</v>
      </c>
      <c r="BM256" s="338" t="n">
        <f aca="false">SUM(BM255)</f>
        <v>804000</v>
      </c>
      <c r="BN256" s="338" t="n">
        <f aca="false">SUM(BN255)</f>
        <v>0</v>
      </c>
      <c r="BO256" s="338"/>
      <c r="BP256" s="338"/>
      <c r="BQ256" s="364"/>
      <c r="BR256" s="364"/>
      <c r="BS256" s="364"/>
      <c r="BT256" s="307" t="n">
        <f aca="false">SUM(BN256/BM256*100)</f>
        <v>0</v>
      </c>
    </row>
    <row r="257" customFormat="false" ht="12.75" hidden="true" customHeight="false" outlineLevel="0" collapsed="false">
      <c r="A257" s="333"/>
      <c r="B257" s="334" t="s">
        <v>554</v>
      </c>
      <c r="C257" s="334"/>
      <c r="D257" s="334"/>
      <c r="E257" s="334"/>
      <c r="F257" s="334"/>
      <c r="G257" s="334"/>
      <c r="H257" s="334"/>
      <c r="I257" s="339" t="s">
        <v>555</v>
      </c>
      <c r="J257" s="336" t="s">
        <v>39</v>
      </c>
      <c r="K257" s="337"/>
      <c r="L257" s="337"/>
      <c r="M257" s="337"/>
      <c r="N257" s="337"/>
      <c r="O257" s="337"/>
      <c r="P257" s="337"/>
      <c r="Q257" s="337"/>
      <c r="R257" s="337"/>
      <c r="S257" s="337"/>
      <c r="T257" s="337"/>
      <c r="U257" s="337"/>
      <c r="V257" s="337"/>
      <c r="W257" s="337"/>
      <c r="X257" s="337"/>
      <c r="Y257" s="337"/>
      <c r="Z257" s="337"/>
      <c r="AA257" s="337"/>
      <c r="AB257" s="337"/>
      <c r="AC257" s="337"/>
      <c r="AD257" s="337"/>
      <c r="AE257" s="337"/>
      <c r="AF257" s="337"/>
      <c r="AG257" s="337"/>
      <c r="AH257" s="337"/>
      <c r="AI257" s="337"/>
      <c r="AJ257" s="337"/>
      <c r="AK257" s="337"/>
      <c r="AL257" s="337"/>
      <c r="AM257" s="337"/>
      <c r="AN257" s="337"/>
      <c r="AO257" s="306" t="n">
        <f aca="false">SUM(AN257/$AN$2)</f>
        <v>0</v>
      </c>
      <c r="AP257" s="337" t="n">
        <v>250000</v>
      </c>
      <c r="AQ257" s="337"/>
      <c r="AR257" s="306" t="n">
        <f aca="false">SUM(AP257/$AN$2)</f>
        <v>33180.7021036565</v>
      </c>
      <c r="AS257" s="306"/>
      <c r="AT257" s="306" t="n">
        <v>250000</v>
      </c>
      <c r="AU257" s="306"/>
      <c r="AV257" s="306"/>
      <c r="AW257" s="306" t="n">
        <v>0</v>
      </c>
      <c r="AX257" s="338"/>
      <c r="AY257" s="338"/>
      <c r="AZ257" s="338"/>
      <c r="BA257" s="338"/>
      <c r="BB257" s="338"/>
      <c r="BC257" s="338"/>
      <c r="BD257" s="338" t="n">
        <f aca="false">SUM(AX257+AY257+AZ257+BA257+BB257+BC257)</f>
        <v>0</v>
      </c>
      <c r="BE257" s="338" t="n">
        <f aca="false">SUM(AW257-BD257)</f>
        <v>0</v>
      </c>
      <c r="BF257" s="338" t="n">
        <f aca="false">SUM(BE257-AW257)</f>
        <v>0</v>
      </c>
      <c r="BG257" s="338"/>
      <c r="BH257" s="338" t="n">
        <v>22083</v>
      </c>
      <c r="BI257" s="338"/>
      <c r="BJ257" s="338"/>
      <c r="BK257" s="338"/>
      <c r="BL257" s="338"/>
      <c r="BM257" s="338"/>
      <c r="BN257" s="338"/>
      <c r="BO257" s="338"/>
      <c r="BP257" s="338"/>
      <c r="BQ257" s="364"/>
      <c r="BR257" s="364"/>
      <c r="BS257" s="364"/>
      <c r="BT257" s="307" t="e">
        <f aca="false">SUM(BN257/BM257*100)</f>
        <v>#DIV/0!</v>
      </c>
    </row>
    <row r="258" customFormat="false" ht="12.75" hidden="true" customHeight="false" outlineLevel="0" collapsed="false">
      <c r="A258" s="333"/>
      <c r="B258" s="334" t="s">
        <v>554</v>
      </c>
      <c r="C258" s="334"/>
      <c r="D258" s="334"/>
      <c r="E258" s="334"/>
      <c r="F258" s="334"/>
      <c r="G258" s="334"/>
      <c r="H258" s="334"/>
      <c r="I258" s="339" t="s">
        <v>556</v>
      </c>
      <c r="J258" s="336" t="s">
        <v>557</v>
      </c>
      <c r="K258" s="337"/>
      <c r="L258" s="337"/>
      <c r="M258" s="337"/>
      <c r="N258" s="337"/>
      <c r="O258" s="337"/>
      <c r="P258" s="337"/>
      <c r="Q258" s="337"/>
      <c r="R258" s="337"/>
      <c r="S258" s="337"/>
      <c r="T258" s="337"/>
      <c r="U258" s="337"/>
      <c r="V258" s="337"/>
      <c r="W258" s="337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  <c r="AL258" s="337"/>
      <c r="AM258" s="337"/>
      <c r="AN258" s="337"/>
      <c r="AO258" s="306" t="n">
        <f aca="false">SUM(AN258/$AN$2)</f>
        <v>0</v>
      </c>
      <c r="AP258" s="337" t="n">
        <v>6200000</v>
      </c>
      <c r="AQ258" s="337"/>
      <c r="AR258" s="306" t="n">
        <f aca="false">SUM(AP258/$AN$2)</f>
        <v>822881.412170682</v>
      </c>
      <c r="AS258" s="306"/>
      <c r="AT258" s="306" t="n">
        <v>6200000</v>
      </c>
      <c r="AU258" s="306"/>
      <c r="AV258" s="306"/>
      <c r="AW258" s="306" t="n">
        <v>892939.91</v>
      </c>
      <c r="AX258" s="338"/>
      <c r="AY258" s="338"/>
      <c r="AZ258" s="338"/>
      <c r="BA258" s="338"/>
      <c r="BB258" s="338"/>
      <c r="BC258" s="338"/>
      <c r="BD258" s="338" t="n">
        <f aca="false">SUM(AX258+AY258+AZ258+BA258+BB258+BC258)</f>
        <v>0</v>
      </c>
      <c r="BE258" s="338" t="n">
        <f aca="false">SUM(AW258-BD258)</f>
        <v>892939.91</v>
      </c>
      <c r="BF258" s="338" t="n">
        <f aca="false">SUM(BE258-AW258)</f>
        <v>0</v>
      </c>
      <c r="BG258" s="338"/>
      <c r="BH258" s="338" t="n">
        <v>800000</v>
      </c>
      <c r="BI258" s="338"/>
      <c r="BJ258" s="338" t="n">
        <v>833000</v>
      </c>
      <c r="BK258" s="338" t="n">
        <v>833000</v>
      </c>
      <c r="BL258" s="338"/>
      <c r="BM258" s="338"/>
      <c r="BN258" s="338"/>
      <c r="BO258" s="338"/>
      <c r="BP258" s="338"/>
      <c r="BQ258" s="364"/>
      <c r="BR258" s="364"/>
      <c r="BS258" s="364"/>
      <c r="BT258" s="307" t="e">
        <f aca="false">SUM(BN258/BM258*100)</f>
        <v>#DIV/0!</v>
      </c>
    </row>
    <row r="259" customFormat="false" ht="12.75" hidden="true" customHeight="false" outlineLevel="0" collapsed="false">
      <c r="A259" s="333"/>
      <c r="B259" s="334" t="s">
        <v>554</v>
      </c>
      <c r="C259" s="334"/>
      <c r="D259" s="334"/>
      <c r="E259" s="334"/>
      <c r="F259" s="334"/>
      <c r="G259" s="334"/>
      <c r="H259" s="334"/>
      <c r="I259" s="339" t="s">
        <v>558</v>
      </c>
      <c r="J259" s="336" t="s">
        <v>559</v>
      </c>
      <c r="K259" s="337"/>
      <c r="L259" s="337"/>
      <c r="M259" s="337"/>
      <c r="N259" s="337"/>
      <c r="O259" s="337"/>
      <c r="P259" s="337"/>
      <c r="Q259" s="337"/>
      <c r="R259" s="337"/>
      <c r="S259" s="337"/>
      <c r="T259" s="337"/>
      <c r="U259" s="337"/>
      <c r="V259" s="337"/>
      <c r="W259" s="337"/>
      <c r="X259" s="337"/>
      <c r="Y259" s="337"/>
      <c r="Z259" s="337"/>
      <c r="AA259" s="337"/>
      <c r="AB259" s="337"/>
      <c r="AC259" s="337"/>
      <c r="AD259" s="337"/>
      <c r="AE259" s="337"/>
      <c r="AF259" s="337"/>
      <c r="AG259" s="337"/>
      <c r="AH259" s="337"/>
      <c r="AI259" s="337"/>
      <c r="AJ259" s="337"/>
      <c r="AK259" s="337"/>
      <c r="AL259" s="337"/>
      <c r="AM259" s="337"/>
      <c r="AN259" s="337"/>
      <c r="AO259" s="306" t="n">
        <f aca="false">SUM(AN259/$AN$2)</f>
        <v>0</v>
      </c>
      <c r="AP259" s="337" t="n">
        <v>20000</v>
      </c>
      <c r="AQ259" s="337"/>
      <c r="AR259" s="306" t="n">
        <f aca="false">SUM(AP259/$AN$2)</f>
        <v>2654.45616829252</v>
      </c>
      <c r="AS259" s="306"/>
      <c r="AT259" s="306" t="n">
        <v>20000</v>
      </c>
      <c r="AU259" s="306"/>
      <c r="AV259" s="306"/>
      <c r="AW259" s="306" t="n">
        <v>231.4</v>
      </c>
      <c r="AX259" s="338"/>
      <c r="AY259" s="338"/>
      <c r="AZ259" s="338"/>
      <c r="BA259" s="338"/>
      <c r="BB259" s="338"/>
      <c r="BC259" s="338"/>
      <c r="BD259" s="338" t="n">
        <f aca="false">SUM(AX259+AY259+AZ259+BA259+BB259+BC259)</f>
        <v>0</v>
      </c>
      <c r="BE259" s="338" t="n">
        <f aca="false">SUM(AW259-BD259)</f>
        <v>231.4</v>
      </c>
      <c r="BF259" s="338" t="n">
        <f aca="false">SUM(BE259-AW259)</f>
        <v>0</v>
      </c>
      <c r="BG259" s="338"/>
      <c r="BH259" s="338" t="n">
        <v>10917</v>
      </c>
      <c r="BI259" s="338"/>
      <c r="BJ259" s="338"/>
      <c r="BK259" s="338"/>
      <c r="BL259" s="338"/>
      <c r="BM259" s="338"/>
      <c r="BN259" s="338"/>
      <c r="BO259" s="338"/>
      <c r="BP259" s="338"/>
      <c r="BQ259" s="364"/>
      <c r="BR259" s="364"/>
      <c r="BS259" s="364"/>
      <c r="BT259" s="307" t="e">
        <f aca="false">SUM(BN259/BM259*100)</f>
        <v>#DIV/0!</v>
      </c>
    </row>
    <row r="260" customFormat="false" ht="12.75" hidden="false" customHeight="false" outlineLevel="0" collapsed="false">
      <c r="A260" s="308"/>
      <c r="B260" s="303"/>
      <c r="C260" s="303"/>
      <c r="D260" s="303"/>
      <c r="E260" s="303"/>
      <c r="F260" s="303"/>
      <c r="G260" s="303"/>
      <c r="H260" s="303"/>
      <c r="I260" s="304" t="n">
        <v>4</v>
      </c>
      <c r="J260" s="305" t="s">
        <v>409</v>
      </c>
      <c r="K260" s="306" t="e">
        <f aca="false">SUM(K261)</f>
        <v>#REF!</v>
      </c>
      <c r="L260" s="306" t="e">
        <f aca="false">SUM(L261)</f>
        <v>#REF!</v>
      </c>
      <c r="M260" s="306" t="e">
        <f aca="false">SUM(M261)</f>
        <v>#REF!</v>
      </c>
      <c r="N260" s="306" t="n">
        <f aca="false">SUM(N261)</f>
        <v>400000</v>
      </c>
      <c r="O260" s="306" t="n">
        <f aca="false">SUM(O261)</f>
        <v>400000</v>
      </c>
      <c r="P260" s="306" t="n">
        <f aca="false">SUM(P261)</f>
        <v>500000</v>
      </c>
      <c r="Q260" s="306" t="n">
        <f aca="false">SUM(Q261)</f>
        <v>500000</v>
      </c>
      <c r="R260" s="306" t="n">
        <f aca="false">SUM(R261)</f>
        <v>0</v>
      </c>
      <c r="S260" s="306" t="n">
        <f aca="false">SUM(S261)</f>
        <v>500000</v>
      </c>
      <c r="T260" s="306" t="n">
        <f aca="false">SUM(T261)</f>
        <v>0</v>
      </c>
      <c r="U260" s="306" t="n">
        <f aca="false">SUM(U261)</f>
        <v>0</v>
      </c>
      <c r="V260" s="306" t="n">
        <f aca="false">SUM(V261)</f>
        <v>100</v>
      </c>
      <c r="W260" s="306" t="n">
        <f aca="false">SUM(W261)</f>
        <v>625000</v>
      </c>
      <c r="X260" s="306" t="n">
        <f aca="false">SUM(X261)</f>
        <v>200000</v>
      </c>
      <c r="Y260" s="306" t="n">
        <f aca="false">SUM(Y261)</f>
        <v>50000</v>
      </c>
      <c r="Z260" s="306" t="n">
        <f aca="false">SUM(Z261)</f>
        <v>50000</v>
      </c>
      <c r="AA260" s="306" t="n">
        <f aca="false">SUM(AA261)</f>
        <v>50000</v>
      </c>
      <c r="AB260" s="306" t="n">
        <f aca="false">SUM(AB261)</f>
        <v>0</v>
      </c>
      <c r="AC260" s="306" t="n">
        <f aca="false">SUM(AC261)</f>
        <v>50000</v>
      </c>
      <c r="AD260" s="306" t="n">
        <f aca="false">SUM(AD261)</f>
        <v>50000</v>
      </c>
      <c r="AE260" s="306" t="n">
        <f aca="false">SUM(AE261)</f>
        <v>0</v>
      </c>
      <c r="AF260" s="306" t="n">
        <f aca="false">SUM(AF261)</f>
        <v>0</v>
      </c>
      <c r="AG260" s="306" t="n">
        <f aca="false">SUM(AG261)</f>
        <v>50000</v>
      </c>
      <c r="AH260" s="306" t="n">
        <f aca="false">SUM(AH261)</f>
        <v>0</v>
      </c>
      <c r="AI260" s="306" t="n">
        <f aca="false">SUM(AI261)</f>
        <v>200000</v>
      </c>
      <c r="AJ260" s="306" t="n">
        <f aca="false">SUM(AJ261)</f>
        <v>19017.5</v>
      </c>
      <c r="AK260" s="306" t="n">
        <f aca="false">SUM(AK261)</f>
        <v>3620000</v>
      </c>
      <c r="AL260" s="306" t="n">
        <f aca="false">SUM(AL261)</f>
        <v>400000</v>
      </c>
      <c r="AM260" s="306" t="n">
        <f aca="false">SUM(AM261)</f>
        <v>0</v>
      </c>
      <c r="AN260" s="306" t="n">
        <f aca="false">SUM(AN261)</f>
        <v>4020000</v>
      </c>
      <c r="AO260" s="306" t="n">
        <f aca="false">SUM(AN260/$AN$2)</f>
        <v>533545.689826797</v>
      </c>
      <c r="AP260" s="306" t="n">
        <f aca="false">SUM(AP261)</f>
        <v>6470000</v>
      </c>
      <c r="AQ260" s="306" t="n">
        <f aca="false">SUM(AQ261)</f>
        <v>0</v>
      </c>
      <c r="AR260" s="306" t="n">
        <f aca="false">SUM(AP260/$AN$2)</f>
        <v>858716.570442631</v>
      </c>
      <c r="AS260" s="306"/>
      <c r="AT260" s="306" t="n">
        <f aca="false">SUM(AT261)</f>
        <v>0</v>
      </c>
      <c r="AU260" s="306" t="n">
        <f aca="false">SUM(AU261)</f>
        <v>60999.3</v>
      </c>
      <c r="AV260" s="306" t="n">
        <f aca="false">SUM(AV261)</f>
        <v>26544.56</v>
      </c>
      <c r="AW260" s="306" t="n">
        <f aca="false">SUM(AR260+AU260-AV260)</f>
        <v>893171.310442631</v>
      </c>
      <c r="AX260" s="338"/>
      <c r="AY260" s="338"/>
      <c r="AZ260" s="338"/>
      <c r="BA260" s="338"/>
      <c r="BB260" s="338"/>
      <c r="BC260" s="338"/>
      <c r="BD260" s="338" t="n">
        <f aca="false">SUM(AX260+AY260+AZ260+BA260+BB260+BC260)</f>
        <v>0</v>
      </c>
      <c r="BE260" s="338" t="n">
        <f aca="false">SUM(AW260-BD260)</f>
        <v>893171.310442631</v>
      </c>
      <c r="BF260" s="338" t="n">
        <f aca="false">SUM(BE260-AW260)</f>
        <v>0</v>
      </c>
      <c r="BG260" s="338" t="n">
        <f aca="false">SUM(BG261)</f>
        <v>0</v>
      </c>
      <c r="BH260" s="338" t="n">
        <v>0</v>
      </c>
      <c r="BI260" s="338" t="n">
        <f aca="false">SUM(BI261)</f>
        <v>0</v>
      </c>
      <c r="BJ260" s="338" t="n">
        <f aca="false">SUM(BJ261)</f>
        <v>0</v>
      </c>
      <c r="BK260" s="338" t="n">
        <f aca="false">SUM(BK261)</f>
        <v>0</v>
      </c>
      <c r="BL260" s="338" t="n">
        <f aca="false">SUM(BL261)</f>
        <v>804000</v>
      </c>
      <c r="BM260" s="338" t="n">
        <f aca="false">SUM(BM261)</f>
        <v>804000</v>
      </c>
      <c r="BN260" s="338" t="n">
        <f aca="false">SUM(BN261)</f>
        <v>0</v>
      </c>
      <c r="BO260" s="338"/>
      <c r="BP260" s="338"/>
      <c r="BQ260" s="364"/>
      <c r="BR260" s="364"/>
      <c r="BS260" s="364"/>
      <c r="BT260" s="307" t="n">
        <f aca="false">SUM(BN260/BM260*100)</f>
        <v>0</v>
      </c>
    </row>
    <row r="261" customFormat="false" ht="26.25" hidden="false" customHeight="true" outlineLevel="0" collapsed="false">
      <c r="A261" s="308"/>
      <c r="B261" s="303" t="s">
        <v>733</v>
      </c>
      <c r="C261" s="303"/>
      <c r="D261" s="303"/>
      <c r="E261" s="303"/>
      <c r="F261" s="303"/>
      <c r="G261" s="303"/>
      <c r="H261" s="303"/>
      <c r="I261" s="304" t="n">
        <v>42</v>
      </c>
      <c r="J261" s="305" t="s">
        <v>717</v>
      </c>
      <c r="K261" s="306" t="e">
        <f aca="false">SUM(K262:K262)</f>
        <v>#REF!</v>
      </c>
      <c r="L261" s="306" t="e">
        <f aca="false">SUM(L262:L262)</f>
        <v>#REF!</v>
      </c>
      <c r="M261" s="306" t="e">
        <f aca="false">SUM(M262:M262)</f>
        <v>#REF!</v>
      </c>
      <c r="N261" s="306" t="n">
        <f aca="false">SUM(N262)</f>
        <v>400000</v>
      </c>
      <c r="O261" s="306" t="n">
        <f aca="false">SUM(O262)</f>
        <v>400000</v>
      </c>
      <c r="P261" s="306" t="n">
        <f aca="false">SUM(P262)</f>
        <v>500000</v>
      </c>
      <c r="Q261" s="306" t="n">
        <f aca="false">SUM(Q262)</f>
        <v>500000</v>
      </c>
      <c r="R261" s="306" t="n">
        <f aca="false">SUM(R262)</f>
        <v>0</v>
      </c>
      <c r="S261" s="306" t="n">
        <f aca="false">SUM(S262)</f>
        <v>500000</v>
      </c>
      <c r="T261" s="306" t="n">
        <f aca="false">SUM(T262)</f>
        <v>0</v>
      </c>
      <c r="U261" s="306" t="n">
        <f aca="false">SUM(U262)</f>
        <v>0</v>
      </c>
      <c r="V261" s="306" t="n">
        <f aca="false">SUM(V262)</f>
        <v>100</v>
      </c>
      <c r="W261" s="306" t="n">
        <f aca="false">SUM(W262)</f>
        <v>625000</v>
      </c>
      <c r="X261" s="306" t="n">
        <f aca="false">SUM(X262)</f>
        <v>200000</v>
      </c>
      <c r="Y261" s="306" t="n">
        <f aca="false">SUM(Y262)</f>
        <v>50000</v>
      </c>
      <c r="Z261" s="306" t="n">
        <f aca="false">SUM(Z262)</f>
        <v>50000</v>
      </c>
      <c r="AA261" s="306" t="n">
        <f aca="false">SUM(AA262)</f>
        <v>50000</v>
      </c>
      <c r="AB261" s="306" t="n">
        <f aca="false">SUM(AB262)</f>
        <v>0</v>
      </c>
      <c r="AC261" s="306" t="n">
        <f aca="false">SUM(AC262)</f>
        <v>50000</v>
      </c>
      <c r="AD261" s="306" t="n">
        <f aca="false">SUM(AD262)</f>
        <v>50000</v>
      </c>
      <c r="AE261" s="306" t="n">
        <f aca="false">SUM(AE262)</f>
        <v>0</v>
      </c>
      <c r="AF261" s="306" t="n">
        <f aca="false">SUM(AF262)</f>
        <v>0</v>
      </c>
      <c r="AG261" s="306" t="n">
        <f aca="false">SUM(AG262)</f>
        <v>50000</v>
      </c>
      <c r="AH261" s="306" t="n">
        <f aca="false">SUM(AH262)</f>
        <v>0</v>
      </c>
      <c r="AI261" s="306" t="n">
        <f aca="false">SUM(AI262)</f>
        <v>200000</v>
      </c>
      <c r="AJ261" s="306" t="n">
        <f aca="false">SUM(AJ262)</f>
        <v>19017.5</v>
      </c>
      <c r="AK261" s="306" t="n">
        <f aca="false">SUM(AK262)</f>
        <v>3620000</v>
      </c>
      <c r="AL261" s="306" t="n">
        <f aca="false">SUM(AL262)</f>
        <v>400000</v>
      </c>
      <c r="AM261" s="306" t="n">
        <f aca="false">SUM(AM262)</f>
        <v>0</v>
      </c>
      <c r="AN261" s="306" t="n">
        <f aca="false">SUM(AN262)</f>
        <v>4020000</v>
      </c>
      <c r="AO261" s="306" t="n">
        <f aca="false">SUM(AN261/$AN$2)</f>
        <v>533545.689826797</v>
      </c>
      <c r="AP261" s="306" t="n">
        <f aca="false">SUM(AP262)</f>
        <v>6470000</v>
      </c>
      <c r="AQ261" s="306"/>
      <c r="AR261" s="306" t="n">
        <f aca="false">SUM(AP261/$AN$2)</f>
        <v>858716.570442631</v>
      </c>
      <c r="AS261" s="306"/>
      <c r="AT261" s="306" t="n">
        <f aca="false">SUM(AT262)</f>
        <v>0</v>
      </c>
      <c r="AU261" s="306" t="n">
        <f aca="false">SUM(AU262)</f>
        <v>60999.3</v>
      </c>
      <c r="AV261" s="306" t="n">
        <f aca="false">SUM(AV262)</f>
        <v>26544.56</v>
      </c>
      <c r="AW261" s="306" t="n">
        <f aca="false">SUM(AR261+AU261-AV261)</f>
        <v>893171.310442631</v>
      </c>
      <c r="AX261" s="338"/>
      <c r="AY261" s="338"/>
      <c r="AZ261" s="338"/>
      <c r="BA261" s="338"/>
      <c r="BB261" s="338"/>
      <c r="BC261" s="338"/>
      <c r="BD261" s="338" t="n">
        <f aca="false">SUM(AX261+AY261+AZ261+BA261+BB261+BC261)</f>
        <v>0</v>
      </c>
      <c r="BE261" s="338" t="n">
        <f aca="false">SUM(AW261-BD261)</f>
        <v>893171.310442631</v>
      </c>
      <c r="BF261" s="338" t="n">
        <f aca="false">SUM(BE261-AW261)</f>
        <v>0</v>
      </c>
      <c r="BG261" s="338" t="n">
        <f aca="false">SUM(BG262)</f>
        <v>0</v>
      </c>
      <c r="BH261" s="338" t="n">
        <v>0</v>
      </c>
      <c r="BI261" s="338" t="n">
        <f aca="false">SUM(BI262)</f>
        <v>0</v>
      </c>
      <c r="BJ261" s="338" t="n">
        <f aca="false">SUM(BJ262)</f>
        <v>0</v>
      </c>
      <c r="BK261" s="338" t="n">
        <f aca="false">SUM(BK262)</f>
        <v>0</v>
      </c>
      <c r="BL261" s="338" t="n">
        <f aca="false">SUM(BL262)</f>
        <v>804000</v>
      </c>
      <c r="BM261" s="338" t="n">
        <f aca="false">SUM(BM262)</f>
        <v>804000</v>
      </c>
      <c r="BN261" s="338" t="n">
        <f aca="false">SUM(BN262)</f>
        <v>0</v>
      </c>
      <c r="BO261" s="338"/>
      <c r="BP261" s="338"/>
      <c r="BQ261" s="364"/>
      <c r="BR261" s="364"/>
      <c r="BS261" s="364"/>
      <c r="BT261" s="307" t="n">
        <f aca="false">SUM(BN261/BM261*100)</f>
        <v>0</v>
      </c>
    </row>
    <row r="262" customFormat="false" ht="12.75" hidden="true" customHeight="false" outlineLevel="0" collapsed="false">
      <c r="A262" s="333"/>
      <c r="B262" s="334"/>
      <c r="C262" s="334"/>
      <c r="D262" s="334"/>
      <c r="E262" s="334"/>
      <c r="F262" s="334"/>
      <c r="G262" s="334"/>
      <c r="H262" s="334"/>
      <c r="I262" s="335" t="n">
        <v>421</v>
      </c>
      <c r="J262" s="336" t="s">
        <v>421</v>
      </c>
      <c r="K262" s="337" t="e">
        <f aca="false">SUM(#REF!)</f>
        <v>#REF!</v>
      </c>
      <c r="L262" s="337" t="e">
        <f aca="false">SUM(#REF!)</f>
        <v>#REF!</v>
      </c>
      <c r="M262" s="337" t="e">
        <f aca="false">SUM(#REF!)</f>
        <v>#REF!</v>
      </c>
      <c r="N262" s="337" t="n">
        <f aca="false">SUM(N265:N265)</f>
        <v>400000</v>
      </c>
      <c r="O262" s="337" t="n">
        <f aca="false">SUM(O265:O265)</f>
        <v>400000</v>
      </c>
      <c r="P262" s="337" t="n">
        <f aca="false">SUM(P265:P265)</f>
        <v>500000</v>
      </c>
      <c r="Q262" s="337" t="n">
        <f aca="false">SUM(Q265:Q265)</f>
        <v>500000</v>
      </c>
      <c r="R262" s="337" t="n">
        <f aca="false">SUM(R265:R265)</f>
        <v>0</v>
      </c>
      <c r="S262" s="337" t="n">
        <f aca="false">SUM(S265:S265)</f>
        <v>500000</v>
      </c>
      <c r="T262" s="337" t="n">
        <f aca="false">SUM(T265:T265)</f>
        <v>0</v>
      </c>
      <c r="U262" s="337" t="n">
        <f aca="false">SUM(U265:U265)</f>
        <v>0</v>
      </c>
      <c r="V262" s="337" t="n">
        <f aca="false">SUM(V265:V265)</f>
        <v>100</v>
      </c>
      <c r="W262" s="337" t="n">
        <f aca="false">SUM(W265:W265)</f>
        <v>625000</v>
      </c>
      <c r="X262" s="337" t="n">
        <f aca="false">SUM(X265:X265)</f>
        <v>200000</v>
      </c>
      <c r="Y262" s="337" t="n">
        <f aca="false">SUM(Y265:Y265)</f>
        <v>50000</v>
      </c>
      <c r="Z262" s="337" t="n">
        <f aca="false">SUM(Z265:Z265)</f>
        <v>50000</v>
      </c>
      <c r="AA262" s="337" t="n">
        <f aca="false">SUM(AA265:AA265)</f>
        <v>50000</v>
      </c>
      <c r="AB262" s="337" t="n">
        <f aca="false">SUM(AB265:AB265)</f>
        <v>0</v>
      </c>
      <c r="AC262" s="337" t="n">
        <f aca="false">SUM(AC265:AC265)</f>
        <v>50000</v>
      </c>
      <c r="AD262" s="337" t="n">
        <f aca="false">SUM(AD265:AD265)</f>
        <v>50000</v>
      </c>
      <c r="AE262" s="337" t="n">
        <f aca="false">SUM(AE265:AE265)</f>
        <v>0</v>
      </c>
      <c r="AF262" s="337" t="n">
        <f aca="false">SUM(AF265:AF265)</f>
        <v>0</v>
      </c>
      <c r="AG262" s="337" t="n">
        <f aca="false">SUM(AG268+AG265)</f>
        <v>50000</v>
      </c>
      <c r="AH262" s="337" t="n">
        <f aca="false">SUM(AH268+AH265)</f>
        <v>0</v>
      </c>
      <c r="AI262" s="337" t="n">
        <f aca="false">SUM(AI268+AI265)</f>
        <v>200000</v>
      </c>
      <c r="AJ262" s="337" t="n">
        <f aca="false">SUM(AJ265:AJ268)</f>
        <v>19017.5</v>
      </c>
      <c r="AK262" s="337" t="n">
        <f aca="false">SUM(AK263:AK268)</f>
        <v>3620000</v>
      </c>
      <c r="AL262" s="337" t="n">
        <f aca="false">SUM(AL263:AL268)</f>
        <v>400000</v>
      </c>
      <c r="AM262" s="337" t="n">
        <f aca="false">SUM(AM263:AM268)</f>
        <v>0</v>
      </c>
      <c r="AN262" s="337" t="n">
        <f aca="false">SUM(AN263:AN268)</f>
        <v>4020000</v>
      </c>
      <c r="AO262" s="306" t="n">
        <f aca="false">SUM(AN262/$AN$2)</f>
        <v>533545.689826797</v>
      </c>
      <c r="AP262" s="337" t="n">
        <f aca="false">SUM(AP263:AP268)</f>
        <v>6470000</v>
      </c>
      <c r="AQ262" s="337"/>
      <c r="AR262" s="306" t="n">
        <f aca="false">SUM(AP262/$AN$2)</f>
        <v>858716.570442631</v>
      </c>
      <c r="AS262" s="306"/>
      <c r="AT262" s="306" t="n">
        <f aca="false">SUM(AT263:AT268)</f>
        <v>0</v>
      </c>
      <c r="AU262" s="306" t="n">
        <f aca="false">SUM(AU263:AU268)</f>
        <v>60999.3</v>
      </c>
      <c r="AV262" s="306" t="n">
        <f aca="false">SUM(AV263:AV268)</f>
        <v>26544.56</v>
      </c>
      <c r="AW262" s="306" t="n">
        <f aca="false">SUM(AR262+AU262-AV262)</f>
        <v>893171.310442631</v>
      </c>
      <c r="AX262" s="338"/>
      <c r="AY262" s="338"/>
      <c r="AZ262" s="338"/>
      <c r="BA262" s="338"/>
      <c r="BB262" s="338"/>
      <c r="BC262" s="338"/>
      <c r="BD262" s="338" t="n">
        <f aca="false">SUM(AX262+AY262+AZ262+BA262+BB262+BC262)</f>
        <v>0</v>
      </c>
      <c r="BE262" s="338" t="n">
        <f aca="false">SUM(AW262-BD262)</f>
        <v>893171.310442631</v>
      </c>
      <c r="BF262" s="338" t="n">
        <f aca="false">SUM(BE262-AW262)</f>
        <v>0</v>
      </c>
      <c r="BG262" s="338" t="n">
        <f aca="false">SUM(BG263:BG268)</f>
        <v>0</v>
      </c>
      <c r="BH262" s="338" t="n">
        <f aca="false">SUM(BH263:BH268)</f>
        <v>833000</v>
      </c>
      <c r="BI262" s="338" t="n">
        <f aca="false">SUM(BI263:BI268)</f>
        <v>0</v>
      </c>
      <c r="BJ262" s="338" t="n">
        <f aca="false">SUM(BJ263:BJ268)</f>
        <v>0</v>
      </c>
      <c r="BK262" s="338" t="n">
        <f aca="false">SUM(BK263:BK268)</f>
        <v>0</v>
      </c>
      <c r="BL262" s="338" t="n">
        <f aca="false">SUM(BL263:BL268)</f>
        <v>804000</v>
      </c>
      <c r="BM262" s="338" t="n">
        <f aca="false">SUM(BM263:BM268)</f>
        <v>804000</v>
      </c>
      <c r="BN262" s="338" t="n">
        <f aca="false">SUM(BN263:BN268)</f>
        <v>0</v>
      </c>
      <c r="BO262" s="338"/>
      <c r="BP262" s="338"/>
      <c r="BQ262" s="364"/>
      <c r="BR262" s="364"/>
      <c r="BS262" s="364"/>
      <c r="BT262" s="307" t="n">
        <f aca="false">SUM(BN262/BM262*100)</f>
        <v>0</v>
      </c>
    </row>
    <row r="263" customFormat="false" ht="12.75" hidden="true" customHeight="false" outlineLevel="0" collapsed="false">
      <c r="A263" s="333"/>
      <c r="B263" s="334"/>
      <c r="C263" s="334"/>
      <c r="D263" s="334"/>
      <c r="E263" s="334"/>
      <c r="F263" s="334"/>
      <c r="G263" s="334"/>
      <c r="H263" s="334"/>
      <c r="I263" s="335" t="n">
        <v>42131</v>
      </c>
      <c r="J263" s="336" t="s">
        <v>734</v>
      </c>
      <c r="K263" s="337"/>
      <c r="L263" s="337"/>
      <c r="M263" s="337"/>
      <c r="N263" s="337"/>
      <c r="O263" s="337"/>
      <c r="P263" s="337"/>
      <c r="Q263" s="337"/>
      <c r="R263" s="337"/>
      <c r="S263" s="337"/>
      <c r="T263" s="337"/>
      <c r="U263" s="337"/>
      <c r="V263" s="337"/>
      <c r="W263" s="337"/>
      <c r="X263" s="337"/>
      <c r="Y263" s="337"/>
      <c r="Z263" s="337"/>
      <c r="AA263" s="337"/>
      <c r="AB263" s="337"/>
      <c r="AC263" s="337"/>
      <c r="AD263" s="337"/>
      <c r="AE263" s="337"/>
      <c r="AF263" s="337"/>
      <c r="AG263" s="337"/>
      <c r="AH263" s="337"/>
      <c r="AI263" s="337"/>
      <c r="AJ263" s="337"/>
      <c r="AK263" s="337"/>
      <c r="AL263" s="337" t="n">
        <v>400000</v>
      </c>
      <c r="AM263" s="337"/>
      <c r="AN263" s="337" t="n">
        <f aca="false">SUM(AK263+AL263-AM263)</f>
        <v>400000</v>
      </c>
      <c r="AO263" s="306" t="n">
        <f aca="false">SUM(AN263/$AN$2)</f>
        <v>53089.1233658504</v>
      </c>
      <c r="AP263" s="337" t="n">
        <v>250000</v>
      </c>
      <c r="AQ263" s="337"/>
      <c r="AR263" s="306" t="n">
        <f aca="false">SUM(AP263/$AN$2)</f>
        <v>33180.7021036565</v>
      </c>
      <c r="AS263" s="306"/>
      <c r="AT263" s="306"/>
      <c r="AU263" s="306" t="n">
        <v>20999.3</v>
      </c>
      <c r="AV263" s="306"/>
      <c r="AW263" s="306" t="n">
        <f aca="false">SUM(AR263+AU263-AV263)</f>
        <v>54180.0021036565</v>
      </c>
      <c r="AX263" s="338"/>
      <c r="AY263" s="338"/>
      <c r="AZ263" s="338"/>
      <c r="BA263" s="338" t="n">
        <v>54180</v>
      </c>
      <c r="BB263" s="338"/>
      <c r="BC263" s="338"/>
      <c r="BD263" s="338" t="n">
        <f aca="false">SUM(AX263+AY263+AZ263+BA263+BB263+BC263)</f>
        <v>54180</v>
      </c>
      <c r="BE263" s="338" t="n">
        <f aca="false">SUM(AW263-BD263)</f>
        <v>0.00210365651582833</v>
      </c>
      <c r="BF263" s="338" t="n">
        <f aca="false">SUM(BE263-AW263)</f>
        <v>-54180</v>
      </c>
      <c r="BG263" s="338"/>
      <c r="BH263" s="338" t="n">
        <v>0</v>
      </c>
      <c r="BI263" s="338"/>
      <c r="BJ263" s="338"/>
      <c r="BK263" s="338"/>
      <c r="BL263" s="338"/>
      <c r="BM263" s="338"/>
      <c r="BN263" s="338"/>
      <c r="BO263" s="338"/>
      <c r="BP263" s="338"/>
      <c r="BQ263" s="364"/>
      <c r="BR263" s="364"/>
      <c r="BS263" s="364"/>
      <c r="BT263" s="307" t="e">
        <f aca="false">SUM(BN263/BM263*100)</f>
        <v>#DIV/0!</v>
      </c>
    </row>
    <row r="264" customFormat="false" ht="12.75" hidden="true" customHeight="false" outlineLevel="0" collapsed="false">
      <c r="A264" s="333"/>
      <c r="B264" s="334"/>
      <c r="C264" s="334"/>
      <c r="D264" s="334"/>
      <c r="E264" s="334"/>
      <c r="F264" s="334"/>
      <c r="G264" s="334"/>
      <c r="H264" s="334"/>
      <c r="I264" s="335" t="n">
        <v>42131</v>
      </c>
      <c r="J264" s="336" t="s">
        <v>735</v>
      </c>
      <c r="K264" s="337"/>
      <c r="L264" s="337"/>
      <c r="M264" s="337"/>
      <c r="N264" s="337"/>
      <c r="O264" s="337"/>
      <c r="P264" s="337"/>
      <c r="Q264" s="337"/>
      <c r="R264" s="337"/>
      <c r="S264" s="337"/>
      <c r="T264" s="337"/>
      <c r="U264" s="337"/>
      <c r="V264" s="337"/>
      <c r="W264" s="337"/>
      <c r="X264" s="337"/>
      <c r="Y264" s="337"/>
      <c r="Z264" s="337"/>
      <c r="AA264" s="337"/>
      <c r="AB264" s="337"/>
      <c r="AC264" s="337"/>
      <c r="AD264" s="337"/>
      <c r="AE264" s="337"/>
      <c r="AF264" s="337"/>
      <c r="AG264" s="337"/>
      <c r="AH264" s="337"/>
      <c r="AI264" s="337"/>
      <c r="AJ264" s="337"/>
      <c r="AK264" s="337"/>
      <c r="AL264" s="337"/>
      <c r="AM264" s="337"/>
      <c r="AN264" s="337"/>
      <c r="AO264" s="306"/>
      <c r="AP264" s="337"/>
      <c r="AQ264" s="337"/>
      <c r="AR264" s="306"/>
      <c r="AS264" s="306"/>
      <c r="AT264" s="306"/>
      <c r="AU264" s="306" t="n">
        <v>40000</v>
      </c>
      <c r="AV264" s="306"/>
      <c r="AW264" s="306" t="n">
        <f aca="false">SUM(AR264+AU264-AV264)</f>
        <v>40000</v>
      </c>
      <c r="AX264" s="338"/>
      <c r="AY264" s="338"/>
      <c r="AZ264" s="338"/>
      <c r="BA264" s="338" t="n">
        <v>39768.6</v>
      </c>
      <c r="BB264" s="338"/>
      <c r="BC264" s="338" t="n">
        <v>231.4</v>
      </c>
      <c r="BD264" s="338" t="n">
        <f aca="false">SUM(AX264+AY264+AZ264+BA264+BB264+BC264)</f>
        <v>40000</v>
      </c>
      <c r="BE264" s="338" t="n">
        <f aca="false">SUM(AW264-BD264)</f>
        <v>0</v>
      </c>
      <c r="BF264" s="338" t="n">
        <f aca="false">SUM(BE264-AW264)</f>
        <v>-40000</v>
      </c>
      <c r="BG264" s="338"/>
      <c r="BH264" s="338" t="n">
        <v>25000</v>
      </c>
      <c r="BI264" s="338"/>
      <c r="BJ264" s="338"/>
      <c r="BK264" s="338"/>
      <c r="BL264" s="338" t="n">
        <v>0</v>
      </c>
      <c r="BM264" s="338" t="n">
        <v>0</v>
      </c>
      <c r="BN264" s="338"/>
      <c r="BO264" s="338"/>
      <c r="BP264" s="338"/>
      <c r="BQ264" s="364"/>
      <c r="BR264" s="364"/>
      <c r="BS264" s="364"/>
      <c r="BT264" s="307" t="e">
        <f aca="false">SUM(BN264/BM264*100)</f>
        <v>#DIV/0!</v>
      </c>
    </row>
    <row r="265" customFormat="false" ht="12.75" hidden="true" customHeight="false" outlineLevel="0" collapsed="false">
      <c r="A265" s="333"/>
      <c r="B265" s="334"/>
      <c r="C265" s="334"/>
      <c r="D265" s="334"/>
      <c r="E265" s="334"/>
      <c r="F265" s="334"/>
      <c r="G265" s="334"/>
      <c r="H265" s="334"/>
      <c r="I265" s="335" t="n">
        <v>42141</v>
      </c>
      <c r="J265" s="336" t="s">
        <v>736</v>
      </c>
      <c r="K265" s="337"/>
      <c r="L265" s="337"/>
      <c r="M265" s="337"/>
      <c r="N265" s="337" t="n">
        <v>400000</v>
      </c>
      <c r="O265" s="337" t="n">
        <v>400000</v>
      </c>
      <c r="P265" s="337" t="n">
        <v>500000</v>
      </c>
      <c r="Q265" s="337" t="n">
        <v>500000</v>
      </c>
      <c r="R265" s="337"/>
      <c r="S265" s="337" t="n">
        <v>500000</v>
      </c>
      <c r="T265" s="337"/>
      <c r="U265" s="337"/>
      <c r="V265" s="306" t="n">
        <f aca="false">S265/P265*100</f>
        <v>100</v>
      </c>
      <c r="W265" s="337" t="n">
        <v>625000</v>
      </c>
      <c r="X265" s="337" t="n">
        <v>200000</v>
      </c>
      <c r="Y265" s="337" t="n">
        <v>50000</v>
      </c>
      <c r="Z265" s="337" t="n">
        <v>50000</v>
      </c>
      <c r="AA265" s="337" t="n">
        <v>50000</v>
      </c>
      <c r="AB265" s="337"/>
      <c r="AC265" s="337" t="n">
        <v>50000</v>
      </c>
      <c r="AD265" s="337" t="n">
        <v>50000</v>
      </c>
      <c r="AE265" s="337"/>
      <c r="AF265" s="337"/>
      <c r="AG265" s="340" t="n">
        <f aca="false">SUM(AD265+AE265-AF265)</f>
        <v>50000</v>
      </c>
      <c r="AH265" s="337"/>
      <c r="AI265" s="337" t="n">
        <v>200000</v>
      </c>
      <c r="AJ265" s="338" t="n">
        <v>0</v>
      </c>
      <c r="AK265" s="337" t="n">
        <v>20000</v>
      </c>
      <c r="AL265" s="337"/>
      <c r="AM265" s="337"/>
      <c r="AN265" s="338" t="n">
        <f aca="false">SUM(AK265+AL265-AM265)</f>
        <v>20000</v>
      </c>
      <c r="AO265" s="306" t="n">
        <f aca="false">SUM(AN265/$AN$2)</f>
        <v>2654.45616829252</v>
      </c>
      <c r="AP265" s="338" t="n">
        <v>20000</v>
      </c>
      <c r="AQ265" s="338"/>
      <c r="AR265" s="306" t="n">
        <f aca="false">SUM(AP265/$AN$2)</f>
        <v>2654.45616829252</v>
      </c>
      <c r="AS265" s="306"/>
      <c r="AT265" s="306"/>
      <c r="AU265" s="306"/>
      <c r="AV265" s="306"/>
      <c r="AW265" s="306" t="n">
        <f aca="false">SUM(AR265+AU265-AV265)</f>
        <v>2654.45616829252</v>
      </c>
      <c r="AX265" s="338"/>
      <c r="AY265" s="338"/>
      <c r="AZ265" s="338"/>
      <c r="BA265" s="338" t="n">
        <v>2654.46</v>
      </c>
      <c r="BB265" s="338"/>
      <c r="BC265" s="338"/>
      <c r="BD265" s="338" t="n">
        <f aca="false">SUM(AX265+AY265+AZ265+BA265+BB265+BC265)</f>
        <v>2654.46</v>
      </c>
      <c r="BE265" s="338" t="n">
        <f aca="false">SUM(AW265-BD265)</f>
        <v>-0.00383170747909389</v>
      </c>
      <c r="BF265" s="338" t="n">
        <f aca="false">SUM(BE265-AW265)</f>
        <v>-2654.46</v>
      </c>
      <c r="BG265" s="338"/>
      <c r="BH265" s="338" t="n">
        <v>0</v>
      </c>
      <c r="BI265" s="338"/>
      <c r="BJ265" s="338"/>
      <c r="BK265" s="338"/>
      <c r="BL265" s="338"/>
      <c r="BM265" s="338"/>
      <c r="BN265" s="338"/>
      <c r="BO265" s="338"/>
      <c r="BP265" s="338"/>
      <c r="BQ265" s="364"/>
      <c r="BR265" s="364"/>
      <c r="BS265" s="364"/>
      <c r="BT265" s="307" t="e">
        <f aca="false">SUM(BN265/BM265*100)</f>
        <v>#DIV/0!</v>
      </c>
    </row>
    <row r="266" customFormat="false" ht="12.75" hidden="true" customHeight="false" outlineLevel="0" collapsed="false">
      <c r="A266" s="333"/>
      <c r="B266" s="334"/>
      <c r="C266" s="334"/>
      <c r="D266" s="334"/>
      <c r="E266" s="334"/>
      <c r="F266" s="334"/>
      <c r="G266" s="334"/>
      <c r="H266" s="334"/>
      <c r="I266" s="335" t="n">
        <v>42142</v>
      </c>
      <c r="J266" s="336" t="s">
        <v>737</v>
      </c>
      <c r="K266" s="337"/>
      <c r="L266" s="337"/>
      <c r="M266" s="337"/>
      <c r="N266" s="337"/>
      <c r="O266" s="337"/>
      <c r="P266" s="337"/>
      <c r="Q266" s="337"/>
      <c r="R266" s="337"/>
      <c r="S266" s="337"/>
      <c r="T266" s="337"/>
      <c r="U266" s="337"/>
      <c r="V266" s="306"/>
      <c r="W266" s="337"/>
      <c r="X266" s="337"/>
      <c r="Y266" s="337"/>
      <c r="Z266" s="337"/>
      <c r="AA266" s="337"/>
      <c r="AB266" s="337"/>
      <c r="AC266" s="337"/>
      <c r="AD266" s="337"/>
      <c r="AE266" s="337"/>
      <c r="AF266" s="337"/>
      <c r="AG266" s="340"/>
      <c r="AH266" s="337"/>
      <c r="AI266" s="337"/>
      <c r="AJ266" s="338"/>
      <c r="AK266" s="337" t="n">
        <v>600000</v>
      </c>
      <c r="AL266" s="337"/>
      <c r="AM266" s="337"/>
      <c r="AN266" s="338" t="n">
        <f aca="false">SUM(AK266+AL266-AM266)</f>
        <v>600000</v>
      </c>
      <c r="AO266" s="306" t="n">
        <f aca="false">SUM(AN266/$AN$2)</f>
        <v>79633.6850487756</v>
      </c>
      <c r="AP266" s="338" t="n">
        <v>200000</v>
      </c>
      <c r="AQ266" s="338"/>
      <c r="AR266" s="306" t="n">
        <f aca="false">SUM(AP266/$AN$2)</f>
        <v>26544.5616829252</v>
      </c>
      <c r="AS266" s="306"/>
      <c r="AT266" s="306"/>
      <c r="AU266" s="306"/>
      <c r="AV266" s="306" t="n">
        <v>26544.56</v>
      </c>
      <c r="AW266" s="306" t="n">
        <f aca="false">SUM(AR266+AU266-AV266)</f>
        <v>0.00168292520902469</v>
      </c>
      <c r="AX266" s="338"/>
      <c r="AY266" s="338"/>
      <c r="AZ266" s="338"/>
      <c r="BA266" s="338"/>
      <c r="BB266" s="338"/>
      <c r="BC266" s="338"/>
      <c r="BD266" s="338" t="n">
        <f aca="false">SUM(AX266+AY266+AZ266+BA266+BB266+BC266)</f>
        <v>0</v>
      </c>
      <c r="BE266" s="338" t="n">
        <f aca="false">SUM(AW266-BD266)</f>
        <v>0.00168292520902469</v>
      </c>
      <c r="BF266" s="338" t="n">
        <f aca="false">SUM(BE266-AW266)</f>
        <v>0</v>
      </c>
      <c r="BG266" s="338"/>
      <c r="BH266" s="338" t="n">
        <v>0</v>
      </c>
      <c r="BI266" s="338"/>
      <c r="BJ266" s="338"/>
      <c r="BK266" s="338"/>
      <c r="BL266" s="338"/>
      <c r="BM266" s="338"/>
      <c r="BN266" s="338"/>
      <c r="BO266" s="338"/>
      <c r="BP266" s="338"/>
      <c r="BQ266" s="364"/>
      <c r="BR266" s="364"/>
      <c r="BS266" s="364"/>
      <c r="BT266" s="307" t="e">
        <f aca="false">SUM(BN266/BM266*100)</f>
        <v>#DIV/0!</v>
      </c>
    </row>
    <row r="267" customFormat="false" ht="12.75" hidden="true" customHeight="false" outlineLevel="0" collapsed="false">
      <c r="A267" s="333"/>
      <c r="B267" s="334"/>
      <c r="C267" s="334"/>
      <c r="D267" s="334"/>
      <c r="E267" s="334"/>
      <c r="F267" s="334"/>
      <c r="G267" s="334"/>
      <c r="H267" s="334"/>
      <c r="I267" s="335" t="n">
        <v>42142</v>
      </c>
      <c r="J267" s="336" t="s">
        <v>738</v>
      </c>
      <c r="K267" s="337"/>
      <c r="L267" s="337"/>
      <c r="M267" s="337"/>
      <c r="N267" s="337"/>
      <c r="O267" s="337"/>
      <c r="P267" s="337"/>
      <c r="Q267" s="337"/>
      <c r="R267" s="337"/>
      <c r="S267" s="337"/>
      <c r="T267" s="337"/>
      <c r="U267" s="337"/>
      <c r="V267" s="306"/>
      <c r="W267" s="337"/>
      <c r="X267" s="337"/>
      <c r="Y267" s="337"/>
      <c r="Z267" s="337"/>
      <c r="AA267" s="337"/>
      <c r="AB267" s="337"/>
      <c r="AC267" s="337"/>
      <c r="AD267" s="337"/>
      <c r="AE267" s="337"/>
      <c r="AF267" s="337"/>
      <c r="AG267" s="340"/>
      <c r="AH267" s="337"/>
      <c r="AI267" s="337"/>
      <c r="AJ267" s="338"/>
      <c r="AK267" s="337" t="n">
        <v>3000000</v>
      </c>
      <c r="AL267" s="337"/>
      <c r="AM267" s="337"/>
      <c r="AN267" s="338" t="n">
        <f aca="false">SUM(AK267+AL267-AM267)</f>
        <v>3000000</v>
      </c>
      <c r="AO267" s="306" t="n">
        <f aca="false">SUM(AN267/$AN$2)</f>
        <v>398168.425243878</v>
      </c>
      <c r="AP267" s="338" t="n">
        <v>6000000</v>
      </c>
      <c r="AQ267" s="338"/>
      <c r="AR267" s="306" t="n">
        <f aca="false">SUM(AP267/$AN$2)</f>
        <v>796336.850487756</v>
      </c>
      <c r="AS267" s="306"/>
      <c r="AT267" s="306"/>
      <c r="AU267" s="306"/>
      <c r="AV267" s="306"/>
      <c r="AW267" s="306" t="n">
        <f aca="false">SUM(AR267+AU267-AV267)</f>
        <v>796336.850487756</v>
      </c>
      <c r="AX267" s="338"/>
      <c r="AY267" s="338"/>
      <c r="AZ267" s="338"/>
      <c r="BA267" s="338" t="n">
        <v>796336.85</v>
      </c>
      <c r="BB267" s="338"/>
      <c r="BC267" s="338"/>
      <c r="BD267" s="338" t="n">
        <f aca="false">SUM(AX267+AY267+AZ267+BA267+BB267+BC267)</f>
        <v>796336.85</v>
      </c>
      <c r="BE267" s="338" t="n">
        <f aca="false">SUM(AW267-BD267)</f>
        <v>0.000487756333313882</v>
      </c>
      <c r="BF267" s="338" t="n">
        <f aca="false">SUM(BE267-AW267)</f>
        <v>-796336.85</v>
      </c>
      <c r="BG267" s="338"/>
      <c r="BH267" s="338" t="n">
        <v>800000</v>
      </c>
      <c r="BI267" s="338"/>
      <c r="BJ267" s="338"/>
      <c r="BK267" s="338"/>
      <c r="BL267" s="338" t="n">
        <v>800000</v>
      </c>
      <c r="BM267" s="338" t="n">
        <v>800000</v>
      </c>
      <c r="BN267" s="338"/>
      <c r="BO267" s="338"/>
      <c r="BP267" s="338"/>
      <c r="BQ267" s="364"/>
      <c r="BR267" s="364"/>
      <c r="BS267" s="364"/>
      <c r="BT267" s="307" t="n">
        <f aca="false">SUM(BN267/BM267*100)</f>
        <v>0</v>
      </c>
    </row>
    <row r="268" customFormat="false" ht="12.75" hidden="true" customHeight="false" outlineLevel="0" collapsed="false">
      <c r="A268" s="333"/>
      <c r="B268" s="334"/>
      <c r="C268" s="334"/>
      <c r="D268" s="334"/>
      <c r="E268" s="334"/>
      <c r="F268" s="334"/>
      <c r="G268" s="334"/>
      <c r="H268" s="334"/>
      <c r="I268" s="335" t="n">
        <v>42147</v>
      </c>
      <c r="J268" s="336" t="s">
        <v>739</v>
      </c>
      <c r="K268" s="337"/>
      <c r="L268" s="337"/>
      <c r="M268" s="337"/>
      <c r="N268" s="337"/>
      <c r="O268" s="337"/>
      <c r="P268" s="337"/>
      <c r="Q268" s="337"/>
      <c r="R268" s="337"/>
      <c r="S268" s="337"/>
      <c r="T268" s="337"/>
      <c r="U268" s="337"/>
      <c r="V268" s="306"/>
      <c r="W268" s="337"/>
      <c r="X268" s="337"/>
      <c r="Y268" s="337"/>
      <c r="Z268" s="337"/>
      <c r="AA268" s="337"/>
      <c r="AB268" s="337"/>
      <c r="AC268" s="337"/>
      <c r="AD268" s="337"/>
      <c r="AE268" s="337"/>
      <c r="AF268" s="337"/>
      <c r="AG268" s="340"/>
      <c r="AH268" s="337"/>
      <c r="AI268" s="337"/>
      <c r="AJ268" s="338" t="n">
        <v>19017.5</v>
      </c>
      <c r="AK268" s="337" t="n">
        <v>0</v>
      </c>
      <c r="AL268" s="337"/>
      <c r="AM268" s="337"/>
      <c r="AN268" s="338" t="n">
        <f aca="false">SUM(AK268+AL268-AM268)</f>
        <v>0</v>
      </c>
      <c r="AO268" s="306" t="n">
        <f aca="false">SUM(AN268/$AN$2)</f>
        <v>0</v>
      </c>
      <c r="AP268" s="338"/>
      <c r="AQ268" s="338"/>
      <c r="AR268" s="306" t="n">
        <f aca="false">SUM(AP268/$AN$2)</f>
        <v>0</v>
      </c>
      <c r="AS268" s="306"/>
      <c r="AT268" s="306"/>
      <c r="AU268" s="306"/>
      <c r="AV268" s="306"/>
      <c r="AW268" s="306" t="n">
        <f aca="false">SUM(AR268+AU268-AV268)</f>
        <v>0</v>
      </c>
      <c r="AX268" s="338"/>
      <c r="AY268" s="338"/>
      <c r="AZ268" s="338"/>
      <c r="BA268" s="338"/>
      <c r="BB268" s="338"/>
      <c r="BC268" s="338"/>
      <c r="BD268" s="338" t="n">
        <f aca="false">SUM(AX268+AY268+AZ268+BA268+BB268+BC268)</f>
        <v>0</v>
      </c>
      <c r="BE268" s="338" t="n">
        <f aca="false">SUM(AW268-BD268)</f>
        <v>0</v>
      </c>
      <c r="BF268" s="338" t="n">
        <f aca="false">SUM(BE268-AW268)</f>
        <v>0</v>
      </c>
      <c r="BG268" s="338"/>
      <c r="BH268" s="338" t="n">
        <v>8000</v>
      </c>
      <c r="BI268" s="338"/>
      <c r="BJ268" s="338"/>
      <c r="BK268" s="338"/>
      <c r="BL268" s="338" t="n">
        <v>4000</v>
      </c>
      <c r="BM268" s="338" t="n">
        <v>4000</v>
      </c>
      <c r="BN268" s="338"/>
      <c r="BO268" s="338"/>
      <c r="BP268" s="338"/>
      <c r="BQ268" s="364"/>
      <c r="BR268" s="364"/>
      <c r="BS268" s="364"/>
      <c r="BT268" s="307" t="n">
        <f aca="false">SUM(BN268/BM268*100)</f>
        <v>0</v>
      </c>
    </row>
    <row r="269" customFormat="false" ht="12.75" hidden="false" customHeight="false" outlineLevel="0" collapsed="false">
      <c r="A269" s="333" t="s">
        <v>740</v>
      </c>
      <c r="B269" s="334"/>
      <c r="C269" s="334"/>
      <c r="D269" s="334"/>
      <c r="E269" s="334"/>
      <c r="F269" s="334"/>
      <c r="G269" s="334"/>
      <c r="H269" s="334"/>
      <c r="I269" s="335" t="s">
        <v>635</v>
      </c>
      <c r="J269" s="336" t="s">
        <v>741</v>
      </c>
      <c r="K269" s="337" t="e">
        <f aca="false">SUM(K277)</f>
        <v>#REF!</v>
      </c>
      <c r="L269" s="337" t="e">
        <f aca="false">SUM(L277)</f>
        <v>#REF!</v>
      </c>
      <c r="M269" s="337" t="e">
        <f aca="false">SUM(M277)</f>
        <v>#REF!</v>
      </c>
      <c r="N269" s="337" t="n">
        <f aca="false">SUM(N277)</f>
        <v>400000</v>
      </c>
      <c r="O269" s="337" t="n">
        <f aca="false">SUM(O277)</f>
        <v>400000</v>
      </c>
      <c r="P269" s="337" t="n">
        <f aca="false">SUM(P277)</f>
        <v>500000</v>
      </c>
      <c r="Q269" s="337" t="n">
        <f aca="false">SUM(Q277)</f>
        <v>500000</v>
      </c>
      <c r="R269" s="337" t="n">
        <f aca="false">SUM(R277)</f>
        <v>0</v>
      </c>
      <c r="S269" s="337" t="n">
        <f aca="false">SUM(S277)</f>
        <v>500000</v>
      </c>
      <c r="T269" s="337" t="n">
        <f aca="false">SUM(T277)</f>
        <v>0</v>
      </c>
      <c r="U269" s="337" t="n">
        <f aca="false">SUM(U277)</f>
        <v>0</v>
      </c>
      <c r="V269" s="337" t="n">
        <f aca="false">SUM(V277)</f>
        <v>100</v>
      </c>
      <c r="W269" s="337" t="n">
        <f aca="false">SUM(W277)</f>
        <v>0</v>
      </c>
      <c r="X269" s="337" t="n">
        <f aca="false">SUM(X277)</f>
        <v>0</v>
      </c>
      <c r="Y269" s="337" t="n">
        <f aca="false">SUM(Y277)</f>
        <v>50000</v>
      </c>
      <c r="Z269" s="337" t="n">
        <f aca="false">SUM(Z277)</f>
        <v>450000</v>
      </c>
      <c r="AA269" s="337" t="n">
        <f aca="false">SUM(AA277)</f>
        <v>100000</v>
      </c>
      <c r="AB269" s="337" t="n">
        <f aca="false">SUM(AB277)</f>
        <v>0</v>
      </c>
      <c r="AC269" s="337" t="n">
        <f aca="false">SUM(AC277)</f>
        <v>200000</v>
      </c>
      <c r="AD269" s="337" t="n">
        <f aca="false">SUM(AD277)</f>
        <v>200000</v>
      </c>
      <c r="AE269" s="337" t="n">
        <f aca="false">SUM(AE277)</f>
        <v>0</v>
      </c>
      <c r="AF269" s="337" t="n">
        <f aca="false">SUM(AF277)</f>
        <v>0</v>
      </c>
      <c r="AG269" s="337" t="n">
        <f aca="false">SUM(AG277)</f>
        <v>200000</v>
      </c>
      <c r="AH269" s="337" t="n">
        <f aca="false">SUM(AH277)</f>
        <v>143600</v>
      </c>
      <c r="AI269" s="337" t="n">
        <f aca="false">SUM(AI277)</f>
        <v>150000</v>
      </c>
      <c r="AJ269" s="337" t="n">
        <f aca="false">SUM(AJ277)</f>
        <v>0</v>
      </c>
      <c r="AK269" s="337" t="n">
        <f aca="false">SUM(AK277)</f>
        <v>150000</v>
      </c>
      <c r="AL269" s="337" t="n">
        <f aca="false">SUM(AL277)</f>
        <v>50000</v>
      </c>
      <c r="AM269" s="337" t="n">
        <f aca="false">SUM(AM277)</f>
        <v>0</v>
      </c>
      <c r="AN269" s="337" t="n">
        <f aca="false">SUM(AN277)</f>
        <v>200000</v>
      </c>
      <c r="AO269" s="306" t="n">
        <f aca="false">SUM(AN269/$AN$2)</f>
        <v>26544.5616829252</v>
      </c>
      <c r="AP269" s="337" t="n">
        <f aca="false">SUM(AP277)</f>
        <v>200000</v>
      </c>
      <c r="AQ269" s="337" t="n">
        <f aca="false">SUM(AQ277)</f>
        <v>0</v>
      </c>
      <c r="AR269" s="306" t="n">
        <f aca="false">SUM(AP269/$AN$2)</f>
        <v>26544.5616829252</v>
      </c>
      <c r="AS269" s="306"/>
      <c r="AT269" s="306" t="n">
        <f aca="false">SUM(AT270)</f>
        <v>5900.5</v>
      </c>
      <c r="AU269" s="306" t="n">
        <f aca="false">SUM(AU270)</f>
        <v>5901</v>
      </c>
      <c r="AV269" s="306" t="n">
        <f aca="false">SUM(AV270)</f>
        <v>0</v>
      </c>
      <c r="AW269" s="306" t="n">
        <f aca="false">SUM(AR269+AU269-AV269)</f>
        <v>32445.5616829252</v>
      </c>
      <c r="AX269" s="338"/>
      <c r="AY269" s="338"/>
      <c r="AZ269" s="338"/>
      <c r="BA269" s="338"/>
      <c r="BB269" s="338"/>
      <c r="BC269" s="338"/>
      <c r="BD269" s="338" t="n">
        <f aca="false">SUM(AX269+AY269+AZ269+BA269+BB269+BC269)</f>
        <v>0</v>
      </c>
      <c r="BE269" s="338" t="n">
        <f aca="false">SUM(AW269-BD269)</f>
        <v>32445.5616829252</v>
      </c>
      <c r="BF269" s="338" t="n">
        <f aca="false">SUM(BE269-AW269)</f>
        <v>0</v>
      </c>
      <c r="BG269" s="338" t="n">
        <f aca="false">SUM(BG273+BG277)</f>
        <v>5900.5</v>
      </c>
      <c r="BH269" s="338" t="n">
        <v>0</v>
      </c>
      <c r="BI269" s="338" t="n">
        <f aca="false">SUM(BI273+BI277)</f>
        <v>0</v>
      </c>
      <c r="BJ269" s="338" t="n">
        <f aca="false">SUM(BJ273+BJ277)</f>
        <v>0</v>
      </c>
      <c r="BK269" s="338" t="n">
        <f aca="false">SUM(BK273+BK277)</f>
        <v>0</v>
      </c>
      <c r="BL269" s="338" t="n">
        <f aca="false">SUM(BL273+BL277)</f>
        <v>3000</v>
      </c>
      <c r="BM269" s="338" t="n">
        <f aca="false">SUM(BM273+BM277)</f>
        <v>3000</v>
      </c>
      <c r="BN269" s="338" t="n">
        <f aca="false">SUM(BN273+BN277)</f>
        <v>0</v>
      </c>
      <c r="BO269" s="338"/>
      <c r="BP269" s="338"/>
      <c r="BQ269" s="364"/>
      <c r="BR269" s="364"/>
      <c r="BS269" s="364"/>
      <c r="BT269" s="307" t="n">
        <f aca="false">SUM(BN269/BM269*100)</f>
        <v>0</v>
      </c>
    </row>
    <row r="270" customFormat="false" ht="12.75" hidden="false" customHeight="false" outlineLevel="0" collapsed="false">
      <c r="A270" s="333"/>
      <c r="B270" s="334"/>
      <c r="C270" s="334"/>
      <c r="D270" s="334"/>
      <c r="E270" s="334"/>
      <c r="F270" s="334"/>
      <c r="G270" s="334"/>
      <c r="H270" s="334"/>
      <c r="I270" s="335" t="s">
        <v>704</v>
      </c>
      <c r="J270" s="336"/>
      <c r="K270" s="337" t="e">
        <f aca="false">SUM(K277)</f>
        <v>#REF!</v>
      </c>
      <c r="L270" s="337" t="e">
        <f aca="false">SUM(L277)</f>
        <v>#REF!</v>
      </c>
      <c r="M270" s="337" t="e">
        <f aca="false">SUM(M277)</f>
        <v>#REF!</v>
      </c>
      <c r="N270" s="337" t="n">
        <f aca="false">SUM(N277)</f>
        <v>400000</v>
      </c>
      <c r="O270" s="337" t="n">
        <f aca="false">SUM(O277)</f>
        <v>400000</v>
      </c>
      <c r="P270" s="337" t="n">
        <f aca="false">SUM(P277)</f>
        <v>500000</v>
      </c>
      <c r="Q270" s="337" t="n">
        <f aca="false">SUM(Q277)</f>
        <v>500000</v>
      </c>
      <c r="R270" s="337" t="n">
        <f aca="false">SUM(R277)</f>
        <v>0</v>
      </c>
      <c r="S270" s="337" t="n">
        <f aca="false">SUM(S277)</f>
        <v>500000</v>
      </c>
      <c r="T270" s="337" t="n">
        <f aca="false">SUM(T277)</f>
        <v>0</v>
      </c>
      <c r="U270" s="337" t="n">
        <f aca="false">SUM(U277)</f>
        <v>0</v>
      </c>
      <c r="V270" s="337" t="n">
        <f aca="false">SUM(V277)</f>
        <v>100</v>
      </c>
      <c r="W270" s="337" t="n">
        <f aca="false">SUM(W277)</f>
        <v>0</v>
      </c>
      <c r="X270" s="337" t="n">
        <f aca="false">SUM(X277)</f>
        <v>0</v>
      </c>
      <c r="Y270" s="337" t="n">
        <f aca="false">SUM(Y277)</f>
        <v>50000</v>
      </c>
      <c r="Z270" s="337" t="n">
        <f aca="false">SUM(Z277)</f>
        <v>450000</v>
      </c>
      <c r="AA270" s="337" t="n">
        <f aca="false">SUM(AA277)</f>
        <v>100000</v>
      </c>
      <c r="AB270" s="337" t="n">
        <f aca="false">SUM(AB277)</f>
        <v>0</v>
      </c>
      <c r="AC270" s="337" t="n">
        <f aca="false">SUM(AC277)</f>
        <v>200000</v>
      </c>
      <c r="AD270" s="337" t="n">
        <f aca="false">SUM(AD277)</f>
        <v>200000</v>
      </c>
      <c r="AE270" s="337" t="n">
        <f aca="false">SUM(AE277)</f>
        <v>0</v>
      </c>
      <c r="AF270" s="337" t="n">
        <f aca="false">SUM(AF277)</f>
        <v>0</v>
      </c>
      <c r="AG270" s="337" t="n">
        <f aca="false">SUM(AG277)</f>
        <v>200000</v>
      </c>
      <c r="AH270" s="337" t="n">
        <f aca="false">SUM(AH277)</f>
        <v>143600</v>
      </c>
      <c r="AI270" s="337" t="n">
        <f aca="false">SUM(AI277)</f>
        <v>150000</v>
      </c>
      <c r="AJ270" s="337" t="n">
        <f aca="false">SUM(AJ277)</f>
        <v>0</v>
      </c>
      <c r="AK270" s="337" t="n">
        <f aca="false">SUM(AK277)</f>
        <v>150000</v>
      </c>
      <c r="AL270" s="337" t="n">
        <f aca="false">SUM(AL277)</f>
        <v>50000</v>
      </c>
      <c r="AM270" s="337" t="n">
        <f aca="false">SUM(AM277)</f>
        <v>0</v>
      </c>
      <c r="AN270" s="337" t="n">
        <f aca="false">SUM(AN277)</f>
        <v>200000</v>
      </c>
      <c r="AO270" s="306" t="n">
        <f aca="false">SUM(AN270/$AN$2)</f>
        <v>26544.5616829252</v>
      </c>
      <c r="AP270" s="337" t="n">
        <f aca="false">SUM(AP277)</f>
        <v>200000</v>
      </c>
      <c r="AQ270" s="337" t="n">
        <f aca="false">SUM(AQ277)</f>
        <v>0</v>
      </c>
      <c r="AR270" s="306" t="n">
        <f aca="false">SUM(AP270/$AN$2)</f>
        <v>26544.5616829252</v>
      </c>
      <c r="AS270" s="306"/>
      <c r="AT270" s="306" t="n">
        <f aca="false">SUM(AT273+AT277)</f>
        <v>5900.5</v>
      </c>
      <c r="AU270" s="306" t="n">
        <f aca="false">SUM(AU273+AU277)</f>
        <v>5901</v>
      </c>
      <c r="AV270" s="306" t="n">
        <f aca="false">SUM(AV273+AV277)</f>
        <v>0</v>
      </c>
      <c r="AW270" s="306" t="n">
        <f aca="false">SUM(AR270+AU270-AV270)</f>
        <v>32445.5616829252</v>
      </c>
      <c r="AX270" s="338"/>
      <c r="AY270" s="338"/>
      <c r="AZ270" s="338"/>
      <c r="BA270" s="338"/>
      <c r="BB270" s="338"/>
      <c r="BC270" s="338"/>
      <c r="BD270" s="338" t="n">
        <f aca="false">SUM(AX270+AY270+AZ270+BA270+BB270+BC270)</f>
        <v>0</v>
      </c>
      <c r="BE270" s="338" t="n">
        <f aca="false">SUM(AW270-BD270)</f>
        <v>32445.5616829252</v>
      </c>
      <c r="BF270" s="338" t="n">
        <f aca="false">SUM(BE270-AW270)</f>
        <v>0</v>
      </c>
      <c r="BG270" s="338"/>
      <c r="BH270" s="338" t="n">
        <v>0</v>
      </c>
      <c r="BI270" s="338" t="n">
        <f aca="false">SUM(BI269)</f>
        <v>0</v>
      </c>
      <c r="BJ270" s="338" t="n">
        <f aca="false">SUM(BJ269)</f>
        <v>0</v>
      </c>
      <c r="BK270" s="338" t="n">
        <f aca="false">SUM(BK269)</f>
        <v>0</v>
      </c>
      <c r="BL270" s="338" t="n">
        <f aca="false">SUM(BL269)</f>
        <v>3000</v>
      </c>
      <c r="BM270" s="338" t="n">
        <f aca="false">SUM(BM269)</f>
        <v>3000</v>
      </c>
      <c r="BN270" s="338" t="n">
        <f aca="false">SUM(BN269)</f>
        <v>0</v>
      </c>
      <c r="BO270" s="338"/>
      <c r="BP270" s="338"/>
      <c r="BQ270" s="364"/>
      <c r="BR270" s="364"/>
      <c r="BS270" s="364"/>
      <c r="BT270" s="307" t="n">
        <f aca="false">SUM(BN270/BM270*100)</f>
        <v>0</v>
      </c>
    </row>
    <row r="271" customFormat="false" ht="12.75" hidden="true" customHeight="false" outlineLevel="0" collapsed="false">
      <c r="A271" s="333"/>
      <c r="B271" s="334" t="s">
        <v>554</v>
      </c>
      <c r="C271" s="334"/>
      <c r="D271" s="334"/>
      <c r="E271" s="334"/>
      <c r="F271" s="334"/>
      <c r="G271" s="334"/>
      <c r="H271" s="334"/>
      <c r="I271" s="339" t="s">
        <v>638</v>
      </c>
      <c r="J271" s="336" t="s">
        <v>48</v>
      </c>
      <c r="K271" s="337"/>
      <c r="L271" s="337"/>
      <c r="M271" s="337"/>
      <c r="N271" s="337"/>
      <c r="O271" s="337"/>
      <c r="P271" s="337"/>
      <c r="Q271" s="337"/>
      <c r="R271" s="337"/>
      <c r="S271" s="337"/>
      <c r="T271" s="337"/>
      <c r="U271" s="337"/>
      <c r="V271" s="337"/>
      <c r="W271" s="337"/>
      <c r="X271" s="337"/>
      <c r="Y271" s="337"/>
      <c r="Z271" s="337"/>
      <c r="AA271" s="337"/>
      <c r="AB271" s="337"/>
      <c r="AC271" s="337"/>
      <c r="AD271" s="337"/>
      <c r="AE271" s="337"/>
      <c r="AF271" s="337"/>
      <c r="AG271" s="337"/>
      <c r="AH271" s="337"/>
      <c r="AI271" s="337"/>
      <c r="AJ271" s="337"/>
      <c r="AK271" s="337"/>
      <c r="AL271" s="337"/>
      <c r="AM271" s="337"/>
      <c r="AN271" s="337"/>
      <c r="AO271" s="306"/>
      <c r="AP271" s="337"/>
      <c r="AQ271" s="337"/>
      <c r="AR271" s="306"/>
      <c r="AS271" s="306"/>
      <c r="AT271" s="306"/>
      <c r="AU271" s="306"/>
      <c r="AV271" s="306"/>
      <c r="AW271" s="306" t="n">
        <v>5901</v>
      </c>
      <c r="AX271" s="338"/>
      <c r="AY271" s="338"/>
      <c r="AZ271" s="338"/>
      <c r="BA271" s="338"/>
      <c r="BB271" s="338"/>
      <c r="BC271" s="338"/>
      <c r="BD271" s="338"/>
      <c r="BE271" s="338"/>
      <c r="BF271" s="338"/>
      <c r="BG271" s="338"/>
      <c r="BH271" s="338" t="n">
        <v>0</v>
      </c>
      <c r="BI271" s="338"/>
      <c r="BJ271" s="338"/>
      <c r="BK271" s="338"/>
      <c r="BL271" s="338"/>
      <c r="BM271" s="338"/>
      <c r="BN271" s="338"/>
      <c r="BO271" s="338"/>
      <c r="BP271" s="338"/>
      <c r="BQ271" s="364"/>
      <c r="BR271" s="364"/>
      <c r="BS271" s="364"/>
      <c r="BT271" s="307" t="e">
        <f aca="false">SUM(BN271/BM271*100)</f>
        <v>#DIV/0!</v>
      </c>
    </row>
    <row r="272" customFormat="false" ht="12.75" hidden="true" customHeight="false" outlineLevel="0" collapsed="false">
      <c r="A272" s="333"/>
      <c r="B272" s="334" t="s">
        <v>554</v>
      </c>
      <c r="C272" s="334"/>
      <c r="D272" s="334"/>
      <c r="E272" s="334"/>
      <c r="F272" s="334"/>
      <c r="G272" s="334"/>
      <c r="H272" s="334"/>
      <c r="I272" s="339" t="s">
        <v>556</v>
      </c>
      <c r="J272" s="336" t="s">
        <v>742</v>
      </c>
      <c r="K272" s="337"/>
      <c r="L272" s="337"/>
      <c r="M272" s="337"/>
      <c r="N272" s="337"/>
      <c r="O272" s="337"/>
      <c r="P272" s="337"/>
      <c r="Q272" s="337"/>
      <c r="R272" s="337"/>
      <c r="S272" s="337"/>
      <c r="T272" s="337"/>
      <c r="U272" s="337"/>
      <c r="V272" s="337"/>
      <c r="W272" s="337"/>
      <c r="X272" s="337"/>
      <c r="Y272" s="337"/>
      <c r="Z272" s="337"/>
      <c r="AA272" s="337"/>
      <c r="AB272" s="337"/>
      <c r="AC272" s="337"/>
      <c r="AD272" s="337"/>
      <c r="AE272" s="337"/>
      <c r="AF272" s="337"/>
      <c r="AG272" s="337"/>
      <c r="AH272" s="337"/>
      <c r="AI272" s="337"/>
      <c r="AJ272" s="337"/>
      <c r="AK272" s="337"/>
      <c r="AL272" s="337"/>
      <c r="AM272" s="337"/>
      <c r="AN272" s="337"/>
      <c r="AO272" s="306" t="n">
        <f aca="false">SUM(AN272/$AN$2)</f>
        <v>0</v>
      </c>
      <c r="AP272" s="337" t="n">
        <v>200000</v>
      </c>
      <c r="AQ272" s="337"/>
      <c r="AR272" s="306" t="n">
        <f aca="false">SUM(AP272/$AN$2)</f>
        <v>26544.5616829252</v>
      </c>
      <c r="AS272" s="306"/>
      <c r="AT272" s="306" t="n">
        <v>200000</v>
      </c>
      <c r="AU272" s="306"/>
      <c r="AV272" s="306"/>
      <c r="AW272" s="306" t="n">
        <f aca="false">SUM(AR272+AU272-AV272)</f>
        <v>26544.5616829252</v>
      </c>
      <c r="AX272" s="338"/>
      <c r="AY272" s="338"/>
      <c r="AZ272" s="338"/>
      <c r="BA272" s="338"/>
      <c r="BB272" s="338"/>
      <c r="BC272" s="338"/>
      <c r="BD272" s="338" t="n">
        <f aca="false">SUM(AX272+AY272+AZ272+BA272+BB272+BC272)</f>
        <v>0</v>
      </c>
      <c r="BE272" s="338" t="n">
        <f aca="false">SUM(AW272-BD272)</f>
        <v>26544.5616829252</v>
      </c>
      <c r="BF272" s="338" t="n">
        <f aca="false">SUM(BE272-AW272)</f>
        <v>0</v>
      </c>
      <c r="BG272" s="338"/>
      <c r="BH272" s="338" t="n">
        <v>3000</v>
      </c>
      <c r="BI272" s="338"/>
      <c r="BJ272" s="338" t="n">
        <v>3000</v>
      </c>
      <c r="BK272" s="338" t="n">
        <v>3000</v>
      </c>
      <c r="BL272" s="338"/>
      <c r="BM272" s="338"/>
      <c r="BN272" s="338"/>
      <c r="BO272" s="338"/>
      <c r="BP272" s="338"/>
      <c r="BQ272" s="364"/>
      <c r="BR272" s="364"/>
      <c r="BS272" s="364"/>
      <c r="BT272" s="307" t="e">
        <f aca="false">SUM(BN272/BM272*100)</f>
        <v>#DIV/0!</v>
      </c>
    </row>
    <row r="273" customFormat="false" ht="12.75" hidden="true" customHeight="false" outlineLevel="0" collapsed="false">
      <c r="A273" s="333"/>
      <c r="B273" s="334"/>
      <c r="C273" s="334"/>
      <c r="D273" s="334"/>
      <c r="E273" s="334"/>
      <c r="F273" s="334"/>
      <c r="G273" s="334"/>
      <c r="H273" s="334"/>
      <c r="I273" s="304" t="n">
        <v>3</v>
      </c>
      <c r="J273" s="305" t="s">
        <v>234</v>
      </c>
      <c r="K273" s="337"/>
      <c r="L273" s="337"/>
      <c r="M273" s="337"/>
      <c r="N273" s="337"/>
      <c r="O273" s="337"/>
      <c r="P273" s="337"/>
      <c r="Q273" s="337"/>
      <c r="R273" s="337"/>
      <c r="S273" s="337"/>
      <c r="T273" s="337"/>
      <c r="U273" s="337"/>
      <c r="V273" s="337"/>
      <c r="W273" s="337"/>
      <c r="X273" s="337"/>
      <c r="Y273" s="337"/>
      <c r="Z273" s="337"/>
      <c r="AA273" s="337"/>
      <c r="AB273" s="337"/>
      <c r="AC273" s="337"/>
      <c r="AD273" s="337"/>
      <c r="AE273" s="337"/>
      <c r="AF273" s="337"/>
      <c r="AG273" s="337"/>
      <c r="AH273" s="337"/>
      <c r="AI273" s="337"/>
      <c r="AJ273" s="337"/>
      <c r="AK273" s="337"/>
      <c r="AL273" s="337"/>
      <c r="AM273" s="337"/>
      <c r="AN273" s="337"/>
      <c r="AO273" s="306"/>
      <c r="AP273" s="337"/>
      <c r="AQ273" s="337"/>
      <c r="AR273" s="306"/>
      <c r="AS273" s="306"/>
      <c r="AT273" s="306" t="n">
        <f aca="false">SUM(AT274)</f>
        <v>5900.5</v>
      </c>
      <c r="AU273" s="306" t="n">
        <f aca="false">SUM(AU274)</f>
        <v>5901</v>
      </c>
      <c r="AV273" s="306" t="n">
        <f aca="false">SUM(AV274)</f>
        <v>0</v>
      </c>
      <c r="AW273" s="306" t="n">
        <f aca="false">SUM(AR273+AU273-AV273)</f>
        <v>5901</v>
      </c>
      <c r="AX273" s="338"/>
      <c r="AY273" s="338"/>
      <c r="AZ273" s="338"/>
      <c r="BA273" s="338"/>
      <c r="BB273" s="338"/>
      <c r="BC273" s="338"/>
      <c r="BD273" s="338" t="n">
        <f aca="false">SUM(AX273+AY273+AZ273+BA273+BB273+BC273)</f>
        <v>0</v>
      </c>
      <c r="BE273" s="338" t="n">
        <f aca="false">SUM(AW273-BD273)</f>
        <v>5901</v>
      </c>
      <c r="BF273" s="338" t="n">
        <f aca="false">SUM(BE273-AW273)</f>
        <v>0</v>
      </c>
      <c r="BG273" s="338" t="n">
        <f aca="false">SUM(BG274)</f>
        <v>5900.5</v>
      </c>
      <c r="BH273" s="338" t="n">
        <f aca="false">SUM(BH274)</f>
        <v>0</v>
      </c>
      <c r="BI273" s="338"/>
      <c r="BJ273" s="338"/>
      <c r="BK273" s="338"/>
      <c r="BL273" s="338"/>
      <c r="BM273" s="338"/>
      <c r="BN273" s="338"/>
      <c r="BO273" s="338"/>
      <c r="BP273" s="338"/>
      <c r="BQ273" s="364"/>
      <c r="BR273" s="364"/>
      <c r="BS273" s="364"/>
      <c r="BT273" s="307"/>
    </row>
    <row r="274" customFormat="false" ht="12.75" hidden="true" customHeight="false" outlineLevel="0" collapsed="false">
      <c r="A274" s="333"/>
      <c r="B274" s="334" t="s">
        <v>638</v>
      </c>
      <c r="C274" s="334"/>
      <c r="D274" s="334"/>
      <c r="E274" s="334"/>
      <c r="F274" s="334"/>
      <c r="G274" s="334"/>
      <c r="H274" s="334"/>
      <c r="I274" s="304" t="n">
        <v>32</v>
      </c>
      <c r="J274" s="305" t="s">
        <v>257</v>
      </c>
      <c r="K274" s="337"/>
      <c r="L274" s="337"/>
      <c r="M274" s="337"/>
      <c r="N274" s="337"/>
      <c r="O274" s="337"/>
      <c r="P274" s="337"/>
      <c r="Q274" s="337"/>
      <c r="R274" s="337"/>
      <c r="S274" s="337"/>
      <c r="T274" s="337"/>
      <c r="U274" s="337"/>
      <c r="V274" s="337"/>
      <c r="W274" s="337"/>
      <c r="X274" s="337"/>
      <c r="Y274" s="337"/>
      <c r="Z274" s="337"/>
      <c r="AA274" s="337"/>
      <c r="AB274" s="337"/>
      <c r="AC274" s="337"/>
      <c r="AD274" s="337"/>
      <c r="AE274" s="337"/>
      <c r="AF274" s="337"/>
      <c r="AG274" s="337"/>
      <c r="AH274" s="337"/>
      <c r="AI274" s="337"/>
      <c r="AJ274" s="337"/>
      <c r="AK274" s="337"/>
      <c r="AL274" s="337"/>
      <c r="AM274" s="337"/>
      <c r="AN274" s="337"/>
      <c r="AO274" s="306"/>
      <c r="AP274" s="337"/>
      <c r="AQ274" s="337"/>
      <c r="AR274" s="306"/>
      <c r="AS274" s="306"/>
      <c r="AT274" s="306" t="n">
        <f aca="false">SUM(AT275)</f>
        <v>5900.5</v>
      </c>
      <c r="AU274" s="306" t="n">
        <f aca="false">SUM(AU275)</f>
        <v>5901</v>
      </c>
      <c r="AV274" s="306" t="n">
        <f aca="false">SUM(AV275)</f>
        <v>0</v>
      </c>
      <c r="AW274" s="306" t="n">
        <f aca="false">SUM(AR274+AU274-AV274)</f>
        <v>5901</v>
      </c>
      <c r="AX274" s="338"/>
      <c r="AY274" s="338"/>
      <c r="AZ274" s="338"/>
      <c r="BA274" s="338"/>
      <c r="BB274" s="338"/>
      <c r="BC274" s="338"/>
      <c r="BD274" s="338" t="n">
        <f aca="false">SUM(AX274+AY274+AZ274+BA274+BB274+BC274)</f>
        <v>0</v>
      </c>
      <c r="BE274" s="338" t="n">
        <f aca="false">SUM(AW274-BD274)</f>
        <v>5901</v>
      </c>
      <c r="BF274" s="338" t="n">
        <f aca="false">SUM(BE274-AW274)</f>
        <v>0</v>
      </c>
      <c r="BG274" s="338" t="n">
        <f aca="false">SUM(BG275)</f>
        <v>5900.5</v>
      </c>
      <c r="BH274" s="338" t="n">
        <f aca="false">SUM(BH275)</f>
        <v>0</v>
      </c>
      <c r="BI274" s="338"/>
      <c r="BJ274" s="338"/>
      <c r="BK274" s="338"/>
      <c r="BL274" s="338"/>
      <c r="BM274" s="338"/>
      <c r="BN274" s="338"/>
      <c r="BO274" s="338"/>
      <c r="BP274" s="338"/>
      <c r="BQ274" s="364"/>
      <c r="BR274" s="364"/>
      <c r="BS274" s="364"/>
      <c r="BT274" s="307"/>
    </row>
    <row r="275" customFormat="false" ht="12.75" hidden="true" customHeight="false" outlineLevel="0" collapsed="false">
      <c r="A275" s="333"/>
      <c r="B275" s="334"/>
      <c r="C275" s="334"/>
      <c r="D275" s="334"/>
      <c r="E275" s="334"/>
      <c r="F275" s="334"/>
      <c r="G275" s="334"/>
      <c r="H275" s="334"/>
      <c r="I275" s="335" t="n">
        <v>327</v>
      </c>
      <c r="J275" s="336"/>
      <c r="K275" s="337"/>
      <c r="L275" s="337"/>
      <c r="M275" s="337"/>
      <c r="N275" s="337"/>
      <c r="O275" s="337"/>
      <c r="P275" s="337"/>
      <c r="Q275" s="337"/>
      <c r="R275" s="337"/>
      <c r="S275" s="337"/>
      <c r="T275" s="337"/>
      <c r="U275" s="337"/>
      <c r="V275" s="337"/>
      <c r="W275" s="337"/>
      <c r="X275" s="337"/>
      <c r="Y275" s="337"/>
      <c r="Z275" s="337"/>
      <c r="AA275" s="337"/>
      <c r="AB275" s="337"/>
      <c r="AC275" s="337"/>
      <c r="AD275" s="337"/>
      <c r="AE275" s="337"/>
      <c r="AF275" s="337"/>
      <c r="AG275" s="337"/>
      <c r="AH275" s="337"/>
      <c r="AI275" s="337"/>
      <c r="AJ275" s="337"/>
      <c r="AK275" s="337"/>
      <c r="AL275" s="337"/>
      <c r="AM275" s="337"/>
      <c r="AN275" s="337"/>
      <c r="AO275" s="306"/>
      <c r="AP275" s="337"/>
      <c r="AQ275" s="337"/>
      <c r="AR275" s="306"/>
      <c r="AS275" s="306"/>
      <c r="AT275" s="306" t="n">
        <f aca="false">SUM(AT276)</f>
        <v>5900.5</v>
      </c>
      <c r="AU275" s="306" t="n">
        <f aca="false">SUM(AU276)</f>
        <v>5901</v>
      </c>
      <c r="AV275" s="306" t="n">
        <f aca="false">SUM(AV276)</f>
        <v>0</v>
      </c>
      <c r="AW275" s="306" t="n">
        <f aca="false">SUM(AR275+AU275-AV275)</f>
        <v>5901</v>
      </c>
      <c r="AX275" s="338"/>
      <c r="AY275" s="338"/>
      <c r="AZ275" s="338"/>
      <c r="BA275" s="338"/>
      <c r="BB275" s="338"/>
      <c r="BC275" s="338"/>
      <c r="BD275" s="338" t="n">
        <f aca="false">SUM(AX275+AY275+AZ275+BA275+BB275+BC275)</f>
        <v>0</v>
      </c>
      <c r="BE275" s="338" t="n">
        <f aca="false">SUM(AW275-BD275)</f>
        <v>5901</v>
      </c>
      <c r="BF275" s="338" t="n">
        <f aca="false">SUM(BE275-AW275)</f>
        <v>0</v>
      </c>
      <c r="BG275" s="338" t="n">
        <f aca="false">SUM(BG276)</f>
        <v>5900.5</v>
      </c>
      <c r="BH275" s="338" t="n">
        <f aca="false">SUM(BH276)</f>
        <v>0</v>
      </c>
      <c r="BI275" s="338"/>
      <c r="BJ275" s="338"/>
      <c r="BK275" s="338"/>
      <c r="BL275" s="338"/>
      <c r="BM275" s="338"/>
      <c r="BN275" s="338"/>
      <c r="BO275" s="338"/>
      <c r="BP275" s="338"/>
      <c r="BQ275" s="364"/>
      <c r="BR275" s="364"/>
      <c r="BS275" s="364"/>
      <c r="BT275" s="307" t="e">
        <f aca="false">SUM(BN275/BM275*100)</f>
        <v>#DIV/0!</v>
      </c>
    </row>
    <row r="276" customFormat="false" ht="12.75" hidden="true" customHeight="false" outlineLevel="0" collapsed="false">
      <c r="A276" s="333"/>
      <c r="B276" s="334"/>
      <c r="C276" s="334"/>
      <c r="D276" s="334"/>
      <c r="E276" s="334"/>
      <c r="F276" s="334"/>
      <c r="G276" s="334"/>
      <c r="H276" s="334"/>
      <c r="I276" s="335" t="n">
        <v>327</v>
      </c>
      <c r="J276" s="336" t="s">
        <v>743</v>
      </c>
      <c r="K276" s="337"/>
      <c r="L276" s="337"/>
      <c r="M276" s="337"/>
      <c r="N276" s="337"/>
      <c r="O276" s="337"/>
      <c r="P276" s="337"/>
      <c r="Q276" s="337"/>
      <c r="R276" s="337"/>
      <c r="S276" s="337"/>
      <c r="T276" s="337"/>
      <c r="U276" s="337"/>
      <c r="V276" s="337"/>
      <c r="W276" s="337"/>
      <c r="X276" s="337"/>
      <c r="Y276" s="337"/>
      <c r="Z276" s="337"/>
      <c r="AA276" s="337"/>
      <c r="AB276" s="337"/>
      <c r="AC276" s="337"/>
      <c r="AD276" s="337"/>
      <c r="AE276" s="337"/>
      <c r="AF276" s="337"/>
      <c r="AG276" s="337"/>
      <c r="AH276" s="337"/>
      <c r="AI276" s="337"/>
      <c r="AJ276" s="337"/>
      <c r="AK276" s="337"/>
      <c r="AL276" s="337"/>
      <c r="AM276" s="337"/>
      <c r="AN276" s="337"/>
      <c r="AO276" s="306"/>
      <c r="AP276" s="337"/>
      <c r="AQ276" s="337"/>
      <c r="AR276" s="306"/>
      <c r="AS276" s="306" t="n">
        <v>5900.5</v>
      </c>
      <c r="AT276" s="306" t="n">
        <v>5900.5</v>
      </c>
      <c r="AU276" s="306" t="n">
        <v>5901</v>
      </c>
      <c r="AV276" s="306"/>
      <c r="AW276" s="306" t="n">
        <f aca="false">SUM(AR276+AU276-AV276)</f>
        <v>5901</v>
      </c>
      <c r="AX276" s="338"/>
      <c r="AY276" s="338"/>
      <c r="AZ276" s="338"/>
      <c r="BA276" s="338"/>
      <c r="BB276" s="338"/>
      <c r="BC276" s="338" t="n">
        <v>5901</v>
      </c>
      <c r="BD276" s="338" t="n">
        <f aca="false">SUM(AX276+AY276+AZ276+BA276+BB276+BC276)</f>
        <v>5901</v>
      </c>
      <c r="BE276" s="338" t="n">
        <f aca="false">SUM(AW276-BD276)</f>
        <v>0</v>
      </c>
      <c r="BF276" s="338" t="n">
        <f aca="false">SUM(BE276-AW276)</f>
        <v>-5901</v>
      </c>
      <c r="BG276" s="338" t="n">
        <v>5900.5</v>
      </c>
      <c r="BH276" s="338" t="n">
        <v>0</v>
      </c>
      <c r="BI276" s="338"/>
      <c r="BJ276" s="338"/>
      <c r="BK276" s="338"/>
      <c r="BL276" s="338"/>
      <c r="BM276" s="338"/>
      <c r="BN276" s="338"/>
      <c r="BO276" s="338"/>
      <c r="BP276" s="338"/>
      <c r="BQ276" s="364"/>
      <c r="BR276" s="364"/>
      <c r="BS276" s="364"/>
      <c r="BT276" s="307" t="e">
        <f aca="false">SUM(BN276/BM276*100)</f>
        <v>#DIV/0!</v>
      </c>
    </row>
    <row r="277" customFormat="false" ht="12.75" hidden="false" customHeight="false" outlineLevel="0" collapsed="false">
      <c r="A277" s="308"/>
      <c r="B277" s="303"/>
      <c r="C277" s="303"/>
      <c r="D277" s="303"/>
      <c r="E277" s="303"/>
      <c r="F277" s="303"/>
      <c r="G277" s="303"/>
      <c r="H277" s="303"/>
      <c r="I277" s="304" t="n">
        <v>4</v>
      </c>
      <c r="J277" s="305" t="s">
        <v>409</v>
      </c>
      <c r="K277" s="306" t="e">
        <f aca="false">SUM(K278)</f>
        <v>#REF!</v>
      </c>
      <c r="L277" s="306" t="e">
        <f aca="false">SUM(L278)</f>
        <v>#REF!</v>
      </c>
      <c r="M277" s="306" t="e">
        <f aca="false">SUM(M278)</f>
        <v>#REF!</v>
      </c>
      <c r="N277" s="306" t="n">
        <f aca="false">SUM(N278)</f>
        <v>400000</v>
      </c>
      <c r="O277" s="306" t="n">
        <f aca="false">SUM(O278)</f>
        <v>400000</v>
      </c>
      <c r="P277" s="306" t="n">
        <f aca="false">SUM(P278)</f>
        <v>500000</v>
      </c>
      <c r="Q277" s="306" t="n">
        <f aca="false">SUM(Q278)</f>
        <v>500000</v>
      </c>
      <c r="R277" s="306" t="n">
        <f aca="false">SUM(R278)</f>
        <v>0</v>
      </c>
      <c r="S277" s="306" t="n">
        <f aca="false">SUM(S278)</f>
        <v>500000</v>
      </c>
      <c r="T277" s="306" t="n">
        <f aca="false">SUM(T278)</f>
        <v>0</v>
      </c>
      <c r="U277" s="306" t="n">
        <f aca="false">SUM(U278)</f>
        <v>0</v>
      </c>
      <c r="V277" s="306" t="n">
        <f aca="false">SUM(V278)</f>
        <v>100</v>
      </c>
      <c r="W277" s="306" t="n">
        <f aca="false">SUM(W278)</f>
        <v>0</v>
      </c>
      <c r="X277" s="306" t="n">
        <f aca="false">SUM(X278)</f>
        <v>0</v>
      </c>
      <c r="Y277" s="306" t="n">
        <f aca="false">SUM(Y278)</f>
        <v>50000</v>
      </c>
      <c r="Z277" s="306" t="n">
        <f aca="false">SUM(Z278)</f>
        <v>450000</v>
      </c>
      <c r="AA277" s="306" t="n">
        <f aca="false">SUM(AA278)</f>
        <v>100000</v>
      </c>
      <c r="AB277" s="306" t="n">
        <f aca="false">SUM(AB278)</f>
        <v>0</v>
      </c>
      <c r="AC277" s="306" t="n">
        <f aca="false">SUM(AC278)</f>
        <v>200000</v>
      </c>
      <c r="AD277" s="306" t="n">
        <f aca="false">SUM(AD278)</f>
        <v>200000</v>
      </c>
      <c r="AE277" s="306" t="n">
        <f aca="false">SUM(AE278)</f>
        <v>0</v>
      </c>
      <c r="AF277" s="306" t="n">
        <f aca="false">SUM(AF278)</f>
        <v>0</v>
      </c>
      <c r="AG277" s="306" t="n">
        <f aca="false">SUM(AG278)</f>
        <v>200000</v>
      </c>
      <c r="AH277" s="306" t="n">
        <f aca="false">SUM(AH278)</f>
        <v>143600</v>
      </c>
      <c r="AI277" s="306" t="n">
        <f aca="false">SUM(AI278)</f>
        <v>150000</v>
      </c>
      <c r="AJ277" s="306" t="n">
        <f aca="false">SUM(AJ278)</f>
        <v>0</v>
      </c>
      <c r="AK277" s="306" t="n">
        <f aca="false">SUM(AK278)</f>
        <v>150000</v>
      </c>
      <c r="AL277" s="306" t="n">
        <f aca="false">SUM(AL278)</f>
        <v>50000</v>
      </c>
      <c r="AM277" s="306" t="n">
        <f aca="false">SUM(AM278)</f>
        <v>0</v>
      </c>
      <c r="AN277" s="306" t="n">
        <f aca="false">SUM(AN278)</f>
        <v>200000</v>
      </c>
      <c r="AO277" s="306" t="n">
        <f aca="false">SUM(AN277/$AN$2)</f>
        <v>26544.5616829252</v>
      </c>
      <c r="AP277" s="306" t="n">
        <f aca="false">SUM(AP278)</f>
        <v>200000</v>
      </c>
      <c r="AQ277" s="306" t="n">
        <f aca="false">SUM(AQ278)</f>
        <v>0</v>
      </c>
      <c r="AR277" s="306" t="n">
        <f aca="false">SUM(AP277/$AN$2)</f>
        <v>26544.5616829252</v>
      </c>
      <c r="AS277" s="306"/>
      <c r="AT277" s="306" t="n">
        <f aca="false">SUM(AT278)</f>
        <v>0</v>
      </c>
      <c r="AU277" s="306" t="n">
        <f aca="false">SUM(AU278)</f>
        <v>0</v>
      </c>
      <c r="AV277" s="306" t="n">
        <f aca="false">SUM(AV278)</f>
        <v>0</v>
      </c>
      <c r="AW277" s="306" t="n">
        <f aca="false">SUM(AR277+AU277-AV277)</f>
        <v>26544.5616829252</v>
      </c>
      <c r="AX277" s="338"/>
      <c r="AY277" s="338"/>
      <c r="AZ277" s="338"/>
      <c r="BA277" s="338"/>
      <c r="BB277" s="338"/>
      <c r="BC277" s="338"/>
      <c r="BD277" s="338" t="n">
        <f aca="false">SUM(AX277+AY277+AZ277+BA277+BB277+BC277)</f>
        <v>0</v>
      </c>
      <c r="BE277" s="338" t="n">
        <f aca="false">SUM(AW277-BD277)</f>
        <v>26544.5616829252</v>
      </c>
      <c r="BF277" s="338" t="n">
        <f aca="false">SUM(BE277-AW277)</f>
        <v>0</v>
      </c>
      <c r="BG277" s="338" t="n">
        <f aca="false">SUM(BG278)</f>
        <v>0</v>
      </c>
      <c r="BH277" s="338" t="n">
        <v>0</v>
      </c>
      <c r="BI277" s="338" t="n">
        <f aca="false">SUM(BI278)</f>
        <v>0</v>
      </c>
      <c r="BJ277" s="338" t="n">
        <f aca="false">SUM(BJ278)</f>
        <v>0</v>
      </c>
      <c r="BK277" s="338" t="n">
        <f aca="false">SUM(BK278)</f>
        <v>0</v>
      </c>
      <c r="BL277" s="338" t="n">
        <f aca="false">SUM(BL278)</f>
        <v>3000</v>
      </c>
      <c r="BM277" s="338" t="n">
        <f aca="false">SUM(BM278)</f>
        <v>3000</v>
      </c>
      <c r="BN277" s="338" t="n">
        <f aca="false">SUM(BN278)</f>
        <v>0</v>
      </c>
      <c r="BO277" s="338"/>
      <c r="BP277" s="338"/>
      <c r="BQ277" s="364"/>
      <c r="BR277" s="364"/>
      <c r="BS277" s="364"/>
      <c r="BT277" s="307" t="n">
        <f aca="false">SUM(BN277/BM277*100)</f>
        <v>0</v>
      </c>
    </row>
    <row r="278" customFormat="false" ht="12.75" hidden="false" customHeight="false" outlineLevel="0" collapsed="false">
      <c r="A278" s="308"/>
      <c r="B278" s="303" t="s">
        <v>556</v>
      </c>
      <c r="C278" s="303"/>
      <c r="D278" s="303"/>
      <c r="E278" s="303"/>
      <c r="F278" s="303"/>
      <c r="G278" s="303"/>
      <c r="H278" s="303"/>
      <c r="I278" s="304" t="n">
        <v>42</v>
      </c>
      <c r="J278" s="305" t="s">
        <v>717</v>
      </c>
      <c r="K278" s="306" t="e">
        <f aca="false">SUM(K279:K279)</f>
        <v>#REF!</v>
      </c>
      <c r="L278" s="306" t="e">
        <f aca="false">SUM(L279:L279)</f>
        <v>#REF!</v>
      </c>
      <c r="M278" s="306" t="e">
        <f aca="false">SUM(M279:M279)</f>
        <v>#REF!</v>
      </c>
      <c r="N278" s="306" t="n">
        <f aca="false">SUM(N279)</f>
        <v>400000</v>
      </c>
      <c r="O278" s="306" t="n">
        <f aca="false">SUM(O279)</f>
        <v>400000</v>
      </c>
      <c r="P278" s="306" t="n">
        <f aca="false">SUM(P279)</f>
        <v>500000</v>
      </c>
      <c r="Q278" s="306" t="n">
        <f aca="false">SUM(Q279)</f>
        <v>500000</v>
      </c>
      <c r="R278" s="306" t="n">
        <f aca="false">SUM(R279)</f>
        <v>0</v>
      </c>
      <c r="S278" s="306" t="n">
        <f aca="false">SUM(S279)</f>
        <v>500000</v>
      </c>
      <c r="T278" s="306" t="n">
        <f aca="false">SUM(T279)</f>
        <v>0</v>
      </c>
      <c r="U278" s="306" t="n">
        <f aca="false">SUM(U279)</f>
        <v>0</v>
      </c>
      <c r="V278" s="306" t="n">
        <f aca="false">SUM(V279)</f>
        <v>100</v>
      </c>
      <c r="W278" s="306" t="n">
        <f aca="false">SUM(W279)</f>
        <v>0</v>
      </c>
      <c r="X278" s="306" t="n">
        <f aca="false">SUM(X279)</f>
        <v>0</v>
      </c>
      <c r="Y278" s="306" t="n">
        <f aca="false">SUM(Y279+Y281)</f>
        <v>50000</v>
      </c>
      <c r="Z278" s="306" t="n">
        <f aca="false">SUM(Z279+Z281)</f>
        <v>450000</v>
      </c>
      <c r="AA278" s="306" t="n">
        <f aca="false">SUM(AA279+AA281)</f>
        <v>100000</v>
      </c>
      <c r="AB278" s="306" t="n">
        <f aca="false">SUM(AB279+AB281)</f>
        <v>0</v>
      </c>
      <c r="AC278" s="306" t="n">
        <f aca="false">SUM(AC279+AC281)</f>
        <v>200000</v>
      </c>
      <c r="AD278" s="306" t="n">
        <f aca="false">SUM(AD279+AD281)</f>
        <v>200000</v>
      </c>
      <c r="AE278" s="306" t="n">
        <f aca="false">SUM(AE279+AE281)</f>
        <v>0</v>
      </c>
      <c r="AF278" s="306" t="n">
        <f aca="false">SUM(AF279+AF281)</f>
        <v>0</v>
      </c>
      <c r="AG278" s="306" t="n">
        <f aca="false">SUM(AG279+AG281)</f>
        <v>200000</v>
      </c>
      <c r="AH278" s="306" t="n">
        <f aca="false">SUM(AH279+AH281)</f>
        <v>143600</v>
      </c>
      <c r="AI278" s="306" t="n">
        <f aca="false">SUM(AI279+AI281)</f>
        <v>150000</v>
      </c>
      <c r="AJ278" s="306" t="n">
        <f aca="false">SUM(AJ279+AJ281)</f>
        <v>0</v>
      </c>
      <c r="AK278" s="306" t="n">
        <f aca="false">SUM(AK279+AK281)</f>
        <v>150000</v>
      </c>
      <c r="AL278" s="306" t="n">
        <f aca="false">SUM(AL279+AL281)</f>
        <v>50000</v>
      </c>
      <c r="AM278" s="306" t="n">
        <f aca="false">SUM(AM279+AM281)</f>
        <v>0</v>
      </c>
      <c r="AN278" s="306" t="n">
        <f aca="false">SUM(AN279+AN281)</f>
        <v>200000</v>
      </c>
      <c r="AO278" s="306" t="n">
        <f aca="false">SUM(AN278/$AN$2)</f>
        <v>26544.5616829252</v>
      </c>
      <c r="AP278" s="306" t="n">
        <f aca="false">SUM(AP279+AP281)</f>
        <v>200000</v>
      </c>
      <c r="AQ278" s="306"/>
      <c r="AR278" s="306" t="n">
        <f aca="false">SUM(AP278/$AN$2)</f>
        <v>26544.5616829252</v>
      </c>
      <c r="AS278" s="306"/>
      <c r="AT278" s="306" t="n">
        <f aca="false">SUM(AT279+AT281)</f>
        <v>0</v>
      </c>
      <c r="AU278" s="306" t="n">
        <f aca="false">SUM(AU279+AU281)</f>
        <v>0</v>
      </c>
      <c r="AV278" s="306" t="n">
        <f aca="false">SUM(AV279+AV281)</f>
        <v>0</v>
      </c>
      <c r="AW278" s="306" t="n">
        <f aca="false">SUM(AR278+AU278-AV278)</f>
        <v>26544.5616829252</v>
      </c>
      <c r="AX278" s="338"/>
      <c r="AY278" s="338"/>
      <c r="AZ278" s="338"/>
      <c r="BA278" s="338"/>
      <c r="BB278" s="338"/>
      <c r="BC278" s="338"/>
      <c r="BD278" s="338" t="n">
        <f aca="false">SUM(AX278+AY278+AZ278+BA278+BB278+BC278)</f>
        <v>0</v>
      </c>
      <c r="BE278" s="338" t="n">
        <f aca="false">SUM(AW278-BD278)</f>
        <v>26544.5616829252</v>
      </c>
      <c r="BF278" s="338" t="n">
        <f aca="false">SUM(BE278-AW278)</f>
        <v>0</v>
      </c>
      <c r="BG278" s="338" t="n">
        <f aca="false">SUM(BG279)</f>
        <v>0</v>
      </c>
      <c r="BH278" s="338" t="n">
        <v>0</v>
      </c>
      <c r="BI278" s="338" t="n">
        <f aca="false">SUM(BI279+BI282)</f>
        <v>0</v>
      </c>
      <c r="BJ278" s="338" t="n">
        <f aca="false">SUM(BJ279+BJ282)</f>
        <v>0</v>
      </c>
      <c r="BK278" s="338" t="n">
        <f aca="false">SUM(BK279+BK282)</f>
        <v>0</v>
      </c>
      <c r="BL278" s="338" t="n">
        <f aca="false">SUM(BL279+BL282)</f>
        <v>3000</v>
      </c>
      <c r="BM278" s="338" t="n">
        <f aca="false">SUM(BM279+BM282)</f>
        <v>3000</v>
      </c>
      <c r="BN278" s="338" t="n">
        <f aca="false">SUM(BN279+BN282)</f>
        <v>0</v>
      </c>
      <c r="BO278" s="338"/>
      <c r="BP278" s="338"/>
      <c r="BQ278" s="364"/>
      <c r="BR278" s="364"/>
      <c r="BS278" s="364"/>
      <c r="BT278" s="307" t="n">
        <f aca="false">SUM(BN278/BM278*100)</f>
        <v>0</v>
      </c>
    </row>
    <row r="279" customFormat="false" ht="12.75" hidden="true" customHeight="false" outlineLevel="0" collapsed="false">
      <c r="A279" s="333"/>
      <c r="B279" s="334"/>
      <c r="C279" s="334"/>
      <c r="D279" s="334"/>
      <c r="E279" s="334"/>
      <c r="F279" s="334"/>
      <c r="G279" s="334"/>
      <c r="H279" s="334"/>
      <c r="I279" s="335" t="n">
        <v>422</v>
      </c>
      <c r="J279" s="336" t="s">
        <v>428</v>
      </c>
      <c r="K279" s="337" t="e">
        <f aca="false">SUM(#REF!)</f>
        <v>#REF!</v>
      </c>
      <c r="L279" s="337" t="e">
        <f aca="false">SUM(#REF!)</f>
        <v>#REF!</v>
      </c>
      <c r="M279" s="337" t="e">
        <f aca="false">SUM(#REF!)</f>
        <v>#REF!</v>
      </c>
      <c r="N279" s="337" t="n">
        <f aca="false">SUM(N280:N280)</f>
        <v>400000</v>
      </c>
      <c r="O279" s="337" t="n">
        <f aca="false">SUM(O280:O280)</f>
        <v>400000</v>
      </c>
      <c r="P279" s="337" t="n">
        <f aca="false">SUM(P280:P280)</f>
        <v>500000</v>
      </c>
      <c r="Q279" s="337" t="n">
        <f aca="false">SUM(Q280:Q280)</f>
        <v>500000</v>
      </c>
      <c r="R279" s="337" t="n">
        <f aca="false">SUM(R280:R280)</f>
        <v>0</v>
      </c>
      <c r="S279" s="337" t="n">
        <f aca="false">SUM(S280:S280)</f>
        <v>500000</v>
      </c>
      <c r="T279" s="337" t="n">
        <f aca="false">SUM(T280:T280)</f>
        <v>0</v>
      </c>
      <c r="U279" s="337" t="n">
        <f aca="false">SUM(U280:U280)</f>
        <v>0</v>
      </c>
      <c r="V279" s="337" t="n">
        <f aca="false">SUM(V280:V280)</f>
        <v>100</v>
      </c>
      <c r="W279" s="337" t="n">
        <f aca="false">SUM(W280:W280)</f>
        <v>0</v>
      </c>
      <c r="X279" s="337" t="n">
        <f aca="false">SUM(X280:X280)</f>
        <v>0</v>
      </c>
      <c r="Y279" s="337" t="n">
        <f aca="false">SUM(Y280:Y280)</f>
        <v>50000</v>
      </c>
      <c r="Z279" s="337" t="n">
        <f aca="false">SUM(Z280:Z280)</f>
        <v>50000</v>
      </c>
      <c r="AA279" s="337" t="n">
        <f aca="false">SUM(AA280:AA280)</f>
        <v>50000</v>
      </c>
      <c r="AB279" s="337" t="n">
        <f aca="false">SUM(AB280:AB280)</f>
        <v>0</v>
      </c>
      <c r="AC279" s="337" t="n">
        <f aca="false">SUM(AC280:AC280)</f>
        <v>50000</v>
      </c>
      <c r="AD279" s="337" t="n">
        <f aca="false">SUM(AD280:AD280)</f>
        <v>50000</v>
      </c>
      <c r="AE279" s="337" t="n">
        <f aca="false">SUM(AE280:AE280)</f>
        <v>0</v>
      </c>
      <c r="AF279" s="337" t="n">
        <f aca="false">SUM(AF280:AF280)</f>
        <v>0</v>
      </c>
      <c r="AG279" s="337" t="n">
        <f aca="false">SUM(AG280:AG280)</f>
        <v>50000</v>
      </c>
      <c r="AH279" s="337" t="n">
        <f aca="false">SUM(AH280:AH280)</f>
        <v>0</v>
      </c>
      <c r="AI279" s="337" t="n">
        <f aca="false">SUM(AI280:AI280)</f>
        <v>50000</v>
      </c>
      <c r="AJ279" s="337" t="n">
        <f aca="false">SUM(AJ280:AJ280)</f>
        <v>0</v>
      </c>
      <c r="AK279" s="337" t="n">
        <f aca="false">SUM(AK280:AK280)</f>
        <v>150000</v>
      </c>
      <c r="AL279" s="337" t="n">
        <f aca="false">SUM(AL280:AL280)</f>
        <v>50000</v>
      </c>
      <c r="AM279" s="337" t="n">
        <f aca="false">SUM(AM280:AM280)</f>
        <v>0</v>
      </c>
      <c r="AN279" s="337" t="n">
        <f aca="false">SUM(AN280:AN280)</f>
        <v>200000</v>
      </c>
      <c r="AO279" s="306" t="n">
        <f aca="false">SUM(AN279/$AN$2)</f>
        <v>26544.5616829252</v>
      </c>
      <c r="AP279" s="337" t="n">
        <f aca="false">SUM(AP280:AP280)</f>
        <v>200000</v>
      </c>
      <c r="AQ279" s="337"/>
      <c r="AR279" s="306" t="n">
        <f aca="false">SUM(AP279/$AN$2)</f>
        <v>26544.5616829252</v>
      </c>
      <c r="AS279" s="306"/>
      <c r="AT279" s="306" t="n">
        <f aca="false">SUM(AT280:AT280)</f>
        <v>0</v>
      </c>
      <c r="AU279" s="306" t="n">
        <f aca="false">SUM(AU280:AU280)</f>
        <v>0</v>
      </c>
      <c r="AV279" s="306" t="n">
        <f aca="false">SUM(AV280:AV280)</f>
        <v>0</v>
      </c>
      <c r="AW279" s="306" t="n">
        <f aca="false">SUM(AR279+AU279-AV279)</f>
        <v>26544.5616829252</v>
      </c>
      <c r="AX279" s="338"/>
      <c r="AY279" s="338"/>
      <c r="AZ279" s="338"/>
      <c r="BA279" s="338"/>
      <c r="BB279" s="338"/>
      <c r="BC279" s="338"/>
      <c r="BD279" s="338" t="n">
        <f aca="false">SUM(AX279+AY279+AZ279+BA279+BB279+BC279)</f>
        <v>0</v>
      </c>
      <c r="BE279" s="338" t="n">
        <f aca="false">SUM(AW279-BD279)</f>
        <v>26544.5616829252</v>
      </c>
      <c r="BF279" s="338" t="n">
        <f aca="false">SUM(BE279-AW279)</f>
        <v>0</v>
      </c>
      <c r="BG279" s="338" t="n">
        <f aca="false">SUM(BG280:BG282)</f>
        <v>0</v>
      </c>
      <c r="BH279" s="338" t="n">
        <f aca="false">SUM(BH280)</f>
        <v>0</v>
      </c>
      <c r="BI279" s="338" t="n">
        <f aca="false">SUM(BI280)</f>
        <v>0</v>
      </c>
      <c r="BJ279" s="338"/>
      <c r="BK279" s="338"/>
      <c r="BL279" s="338"/>
      <c r="BM279" s="338"/>
      <c r="BN279" s="338"/>
      <c r="BO279" s="338"/>
      <c r="BP279" s="338"/>
      <c r="BQ279" s="364"/>
      <c r="BR279" s="364"/>
      <c r="BS279" s="364"/>
      <c r="BT279" s="307" t="e">
        <f aca="false">SUM(BN279/BM279*100)</f>
        <v>#DIV/0!</v>
      </c>
    </row>
    <row r="280" customFormat="false" ht="12.75" hidden="true" customHeight="false" outlineLevel="0" collapsed="false">
      <c r="A280" s="333"/>
      <c r="B280" s="334"/>
      <c r="C280" s="334"/>
      <c r="D280" s="334"/>
      <c r="E280" s="334"/>
      <c r="F280" s="334"/>
      <c r="G280" s="334"/>
      <c r="H280" s="334"/>
      <c r="I280" s="335" t="n">
        <v>42231</v>
      </c>
      <c r="J280" s="336" t="s">
        <v>744</v>
      </c>
      <c r="K280" s="337"/>
      <c r="L280" s="337"/>
      <c r="M280" s="337"/>
      <c r="N280" s="337" t="n">
        <v>400000</v>
      </c>
      <c r="O280" s="337" t="n">
        <v>400000</v>
      </c>
      <c r="P280" s="337" t="n">
        <v>500000</v>
      </c>
      <c r="Q280" s="337" t="n">
        <v>500000</v>
      </c>
      <c r="R280" s="337"/>
      <c r="S280" s="337" t="n">
        <v>500000</v>
      </c>
      <c r="T280" s="337"/>
      <c r="U280" s="337"/>
      <c r="V280" s="306" t="n">
        <f aca="false">S280/P280*100</f>
        <v>100</v>
      </c>
      <c r="W280" s="337"/>
      <c r="X280" s="337"/>
      <c r="Y280" s="337" t="n">
        <v>50000</v>
      </c>
      <c r="Z280" s="337" t="n">
        <v>50000</v>
      </c>
      <c r="AA280" s="337" t="n">
        <v>50000</v>
      </c>
      <c r="AB280" s="337"/>
      <c r="AC280" s="337" t="n">
        <v>50000</v>
      </c>
      <c r="AD280" s="337" t="n">
        <v>50000</v>
      </c>
      <c r="AE280" s="337"/>
      <c r="AF280" s="337"/>
      <c r="AG280" s="340" t="n">
        <f aca="false">SUM(AD280+AE280-AF280)</f>
        <v>50000</v>
      </c>
      <c r="AH280" s="337"/>
      <c r="AI280" s="337" t="n">
        <v>50000</v>
      </c>
      <c r="AJ280" s="338" t="n">
        <v>0</v>
      </c>
      <c r="AK280" s="337" t="n">
        <v>150000</v>
      </c>
      <c r="AL280" s="337" t="n">
        <v>50000</v>
      </c>
      <c r="AM280" s="337"/>
      <c r="AN280" s="338" t="n">
        <f aca="false">SUM(AK280+AL280-AM280)</f>
        <v>200000</v>
      </c>
      <c r="AO280" s="306" t="n">
        <f aca="false">SUM(AN280/$AN$2)</f>
        <v>26544.5616829252</v>
      </c>
      <c r="AP280" s="338" t="n">
        <v>200000</v>
      </c>
      <c r="AQ280" s="338"/>
      <c r="AR280" s="306" t="n">
        <f aca="false">SUM(AP280/$AN$2)</f>
        <v>26544.5616829252</v>
      </c>
      <c r="AS280" s="306"/>
      <c r="AT280" s="306"/>
      <c r="AU280" s="306"/>
      <c r="AV280" s="306"/>
      <c r="AW280" s="306" t="n">
        <f aca="false">SUM(AR280+AU280-AV280)</f>
        <v>26544.5616829252</v>
      </c>
      <c r="AX280" s="338"/>
      <c r="AY280" s="338"/>
      <c r="AZ280" s="338"/>
      <c r="BA280" s="338" t="n">
        <v>26544.56</v>
      </c>
      <c r="BB280" s="338"/>
      <c r="BC280" s="338"/>
      <c r="BD280" s="338" t="n">
        <f aca="false">SUM(AX280+AY280+AZ280+BA280+BB280+BC280)</f>
        <v>26544.56</v>
      </c>
      <c r="BE280" s="338" t="n">
        <f aca="false">SUM(AW280-BD280)</f>
        <v>0.00168292520902469</v>
      </c>
      <c r="BF280" s="338" t="n">
        <f aca="false">SUM(BE280-AW280)</f>
        <v>-26544.56</v>
      </c>
      <c r="BG280" s="338"/>
      <c r="BH280" s="338" t="n">
        <v>0</v>
      </c>
      <c r="BI280" s="338"/>
      <c r="BJ280" s="338"/>
      <c r="BK280" s="338"/>
      <c r="BL280" s="338"/>
      <c r="BM280" s="338"/>
      <c r="BN280" s="338"/>
      <c r="BO280" s="338"/>
      <c r="BP280" s="338"/>
      <c r="BQ280" s="364"/>
      <c r="BR280" s="364"/>
      <c r="BS280" s="364"/>
      <c r="BT280" s="307" t="e">
        <f aca="false">SUM(BN280/BM280*100)</f>
        <v>#DIV/0!</v>
      </c>
    </row>
    <row r="281" customFormat="false" ht="12.75" hidden="true" customHeight="false" outlineLevel="0" collapsed="false">
      <c r="A281" s="333"/>
      <c r="B281" s="334"/>
      <c r="C281" s="334"/>
      <c r="D281" s="334"/>
      <c r="E281" s="334"/>
      <c r="F281" s="334"/>
      <c r="G281" s="334"/>
      <c r="H281" s="334"/>
      <c r="I281" s="335" t="n">
        <v>423</v>
      </c>
      <c r="J281" s="336" t="s">
        <v>745</v>
      </c>
      <c r="K281" s="337"/>
      <c r="L281" s="337"/>
      <c r="M281" s="337"/>
      <c r="N281" s="337"/>
      <c r="O281" s="337"/>
      <c r="P281" s="337"/>
      <c r="Q281" s="337"/>
      <c r="R281" s="337"/>
      <c r="S281" s="337"/>
      <c r="T281" s="337"/>
      <c r="U281" s="337"/>
      <c r="V281" s="306"/>
      <c r="W281" s="337"/>
      <c r="X281" s="337"/>
      <c r="Y281" s="337" t="n">
        <f aca="false">SUM(Y282)</f>
        <v>0</v>
      </c>
      <c r="Z281" s="337" t="n">
        <f aca="false">SUM(Z282)</f>
        <v>400000</v>
      </c>
      <c r="AA281" s="337" t="n">
        <f aca="false">AA282</f>
        <v>50000</v>
      </c>
      <c r="AB281" s="337" t="n">
        <f aca="false">AB282</f>
        <v>0</v>
      </c>
      <c r="AC281" s="337" t="n">
        <f aca="false">AC282</f>
        <v>150000</v>
      </c>
      <c r="AD281" s="337" t="n">
        <f aca="false">AD282</f>
        <v>150000</v>
      </c>
      <c r="AE281" s="337" t="n">
        <f aca="false">AE282</f>
        <v>0</v>
      </c>
      <c r="AF281" s="337" t="n">
        <f aca="false">AF282</f>
        <v>0</v>
      </c>
      <c r="AG281" s="337" t="n">
        <f aca="false">AG282</f>
        <v>150000</v>
      </c>
      <c r="AH281" s="337" t="n">
        <f aca="false">AH282</f>
        <v>143600</v>
      </c>
      <c r="AI281" s="337" t="n">
        <f aca="false">AI282</f>
        <v>100000</v>
      </c>
      <c r="AJ281" s="337" t="n">
        <f aca="false">AJ282</f>
        <v>0</v>
      </c>
      <c r="AK281" s="337" t="n">
        <f aca="false">AK282</f>
        <v>0</v>
      </c>
      <c r="AL281" s="337"/>
      <c r="AM281" s="337"/>
      <c r="AN281" s="338" t="n">
        <f aca="false">SUM(AK281+AL281-AM281)</f>
        <v>0</v>
      </c>
      <c r="AO281" s="306" t="n">
        <f aca="false">SUM(AN281/$AN$2)</f>
        <v>0</v>
      </c>
      <c r="AP281" s="338"/>
      <c r="AQ281" s="338"/>
      <c r="AR281" s="306" t="n">
        <f aca="false">SUM(AP281/$AN$2)</f>
        <v>0</v>
      </c>
      <c r="AS281" s="306"/>
      <c r="AT281" s="306"/>
      <c r="AU281" s="306"/>
      <c r="AV281" s="306"/>
      <c r="AW281" s="306" t="n">
        <f aca="false">SUM(AR281+AU281-AV281)</f>
        <v>0</v>
      </c>
      <c r="AX281" s="338"/>
      <c r="AY281" s="338"/>
      <c r="AZ281" s="338"/>
      <c r="BA281" s="338"/>
      <c r="BB281" s="338"/>
      <c r="BC281" s="338"/>
      <c r="BD281" s="338" t="n">
        <f aca="false">SUM(AX281+AY281+AZ281+BA281+BB281+BC281)</f>
        <v>0</v>
      </c>
      <c r="BE281" s="338" t="n">
        <f aca="false">SUM(AW281-BD281)</f>
        <v>0</v>
      </c>
      <c r="BF281" s="338" t="n">
        <f aca="false">SUM(BE281-AW281)</f>
        <v>0</v>
      </c>
      <c r="BG281" s="338"/>
      <c r="BH281" s="338" t="n">
        <f aca="false">SUM(BH282)</f>
        <v>3000</v>
      </c>
      <c r="BI281" s="338" t="n">
        <f aca="false">SUM(BI282)</f>
        <v>0</v>
      </c>
      <c r="BJ281" s="338" t="n">
        <f aca="false">SUM(BJ282)</f>
        <v>0</v>
      </c>
      <c r="BK281" s="338" t="n">
        <f aca="false">SUM(BK282)</f>
        <v>0</v>
      </c>
      <c r="BL281" s="338" t="n">
        <f aca="false">SUM(BL282)</f>
        <v>3000</v>
      </c>
      <c r="BM281" s="338" t="n">
        <f aca="false">SUM(BM282)</f>
        <v>3000</v>
      </c>
      <c r="BN281" s="338" t="n">
        <f aca="false">SUM(BN282)</f>
        <v>0</v>
      </c>
      <c r="BO281" s="338"/>
      <c r="BP281" s="338"/>
      <c r="BQ281" s="364"/>
      <c r="BR281" s="364"/>
      <c r="BS281" s="364"/>
      <c r="BT281" s="307" t="n">
        <f aca="false">SUM(BN281/BM281*100)</f>
        <v>0</v>
      </c>
    </row>
    <row r="282" customFormat="false" ht="12.75" hidden="true" customHeight="false" outlineLevel="0" collapsed="false">
      <c r="A282" s="333"/>
      <c r="B282" s="334"/>
      <c r="C282" s="334"/>
      <c r="D282" s="334"/>
      <c r="E282" s="334"/>
      <c r="F282" s="334"/>
      <c r="G282" s="334"/>
      <c r="H282" s="334"/>
      <c r="I282" s="335" t="n">
        <v>42315</v>
      </c>
      <c r="J282" s="336" t="s">
        <v>745</v>
      </c>
      <c r="K282" s="337"/>
      <c r="L282" s="337"/>
      <c r="M282" s="337"/>
      <c r="N282" s="337"/>
      <c r="O282" s="337"/>
      <c r="P282" s="337"/>
      <c r="Q282" s="337"/>
      <c r="R282" s="337"/>
      <c r="S282" s="337"/>
      <c r="T282" s="337"/>
      <c r="U282" s="337"/>
      <c r="V282" s="306"/>
      <c r="W282" s="337"/>
      <c r="X282" s="337"/>
      <c r="Y282" s="337" t="n">
        <v>0</v>
      </c>
      <c r="Z282" s="337" t="n">
        <v>400000</v>
      </c>
      <c r="AA282" s="337" t="n">
        <v>50000</v>
      </c>
      <c r="AB282" s="337"/>
      <c r="AC282" s="337" t="n">
        <v>150000</v>
      </c>
      <c r="AD282" s="337" t="n">
        <v>150000</v>
      </c>
      <c r="AE282" s="337"/>
      <c r="AF282" s="337"/>
      <c r="AG282" s="340" t="n">
        <f aca="false">SUM(AD282+AE282-AF282)</f>
        <v>150000</v>
      </c>
      <c r="AH282" s="337" t="n">
        <v>143600</v>
      </c>
      <c r="AI282" s="337" t="n">
        <v>100000</v>
      </c>
      <c r="AJ282" s="338" t="n">
        <v>0</v>
      </c>
      <c r="AK282" s="337" t="n">
        <v>0</v>
      </c>
      <c r="AL282" s="337"/>
      <c r="AM282" s="337"/>
      <c r="AN282" s="338" t="n">
        <f aca="false">SUM(AK282+AL282-AM282)</f>
        <v>0</v>
      </c>
      <c r="AO282" s="306" t="n">
        <f aca="false">SUM(AN282/$AN$2)</f>
        <v>0</v>
      </c>
      <c r="AP282" s="338"/>
      <c r="AQ282" s="338"/>
      <c r="AR282" s="306" t="n">
        <f aca="false">SUM(AP282/$AN$2)</f>
        <v>0</v>
      </c>
      <c r="AS282" s="306"/>
      <c r="AT282" s="306"/>
      <c r="AU282" s="306"/>
      <c r="AV282" s="306"/>
      <c r="AW282" s="306" t="n">
        <f aca="false">SUM(AR282+AU282-AV282)</f>
        <v>0</v>
      </c>
      <c r="AX282" s="338"/>
      <c r="AY282" s="338"/>
      <c r="AZ282" s="338"/>
      <c r="BA282" s="338"/>
      <c r="BB282" s="338"/>
      <c r="BC282" s="338"/>
      <c r="BD282" s="338" t="n">
        <f aca="false">SUM(AX282+AY282+AZ282+BA282+BB282+BC282)</f>
        <v>0</v>
      </c>
      <c r="BE282" s="338" t="n">
        <f aca="false">SUM(AW282-BD282)</f>
        <v>0</v>
      </c>
      <c r="BF282" s="338" t="n">
        <f aca="false">SUM(BE282-AW282)</f>
        <v>0</v>
      </c>
      <c r="BG282" s="338"/>
      <c r="BH282" s="338" t="n">
        <v>3000</v>
      </c>
      <c r="BI282" s="338"/>
      <c r="BJ282" s="338"/>
      <c r="BK282" s="338"/>
      <c r="BL282" s="338" t="n">
        <v>3000</v>
      </c>
      <c r="BM282" s="338" t="n">
        <v>3000</v>
      </c>
      <c r="BN282" s="338"/>
      <c r="BO282" s="338"/>
      <c r="BP282" s="338"/>
      <c r="BQ282" s="364"/>
      <c r="BR282" s="364"/>
      <c r="BS282" s="364"/>
      <c r="BT282" s="307" t="n">
        <f aca="false">SUM(BN282/BM282*100)</f>
        <v>0</v>
      </c>
    </row>
    <row r="283" customFormat="false" ht="12.75" hidden="false" customHeight="false" outlineLevel="0" collapsed="false">
      <c r="A283" s="308" t="s">
        <v>746</v>
      </c>
      <c r="B283" s="309"/>
      <c r="C283" s="309"/>
      <c r="D283" s="309"/>
      <c r="E283" s="309"/>
      <c r="F283" s="309"/>
      <c r="G283" s="309"/>
      <c r="H283" s="309"/>
      <c r="I283" s="310" t="s">
        <v>747</v>
      </c>
      <c r="J283" s="311" t="s">
        <v>748</v>
      </c>
      <c r="K283" s="312" t="e">
        <f aca="false">SUM(K284+K295+K382+K310)</f>
        <v>#REF!</v>
      </c>
      <c r="L283" s="312" t="e">
        <f aca="false">SUM(L284+L295+L382+L310)</f>
        <v>#REF!</v>
      </c>
      <c r="M283" s="312" t="e">
        <f aca="false">SUM(M284+M295+M382+M310)</f>
        <v>#REF!</v>
      </c>
      <c r="N283" s="312" t="n">
        <f aca="false">SUM(N284+N382+N310+N295)</f>
        <v>88000</v>
      </c>
      <c r="O283" s="312" t="n">
        <f aca="false">SUM(O284+O382+O310+O295)</f>
        <v>88000</v>
      </c>
      <c r="P283" s="312" t="n">
        <f aca="false">SUM(P284+P382+P310+P295+P304)</f>
        <v>508000</v>
      </c>
      <c r="Q283" s="312" t="n">
        <f aca="false">SUM(Q284+Q382+Q310+Q295+Q304)</f>
        <v>508000</v>
      </c>
      <c r="R283" s="312" t="n">
        <f aca="false">SUM(R284+R382+R310+R295)</f>
        <v>39709.34</v>
      </c>
      <c r="S283" s="312" t="n">
        <f aca="false">SUM(S284+S382+S310+S295)</f>
        <v>98000</v>
      </c>
      <c r="T283" s="312" t="n">
        <f aca="false">SUM(T284+T382+T310+T295)</f>
        <v>35615.2</v>
      </c>
      <c r="U283" s="312" t="n">
        <f aca="false">SUM(U284+U382+U310+U295)</f>
        <v>0</v>
      </c>
      <c r="V283" s="312" t="n">
        <f aca="false">SUM(V284+V382+V310+V295)</f>
        <v>610</v>
      </c>
      <c r="W283" s="312" t="n">
        <f aca="false">SUM(W284+W382+W310+W295)</f>
        <v>88000</v>
      </c>
      <c r="X283" s="312" t="n">
        <f aca="false">SUM(X284+X382+X310+X295)</f>
        <v>118000</v>
      </c>
      <c r="Y283" s="312" t="n">
        <f aca="false">SUM(Y284+Y382+Y310+Y295)</f>
        <v>113000</v>
      </c>
      <c r="Z283" s="312" t="n">
        <f aca="false">SUM(Z284+Z382+Z310+Z295)</f>
        <v>128000</v>
      </c>
      <c r="AA283" s="312" t="n">
        <f aca="false">SUM(AA284+AA382+AA310+AA295)</f>
        <v>137000</v>
      </c>
      <c r="AB283" s="312" t="n">
        <f aca="false">SUM(AB284+AB382+AB310+AB295)</f>
        <v>57395.38</v>
      </c>
      <c r="AC283" s="312" t="n">
        <f aca="false">SUM(AC284+AC382+AC310+AC295)</f>
        <v>437000</v>
      </c>
      <c r="AD283" s="312" t="n">
        <f aca="false">SUM(AD284+AD382+AD310+AD295)</f>
        <v>427000</v>
      </c>
      <c r="AE283" s="312" t="n">
        <f aca="false">SUM(AE284+AE382+AE310+AE295)</f>
        <v>0</v>
      </c>
      <c r="AF283" s="312" t="n">
        <f aca="false">SUM(AF284+AF382+AF310+AF295)</f>
        <v>0</v>
      </c>
      <c r="AG283" s="312" t="n">
        <f aca="false">SUM(AG284+AG382+AG310+AG295)</f>
        <v>427000</v>
      </c>
      <c r="AH283" s="312" t="n">
        <f aca="false">SUM(AH284+AH382+AH310+AH295)</f>
        <v>218703.98</v>
      </c>
      <c r="AI283" s="312" t="n">
        <f aca="false">SUM(AI284+AI382+AI310+AI295)</f>
        <v>730000</v>
      </c>
      <c r="AJ283" s="312" t="n">
        <f aca="false">SUM(AJ284+AJ382+AJ310+AJ295)</f>
        <v>86900.66</v>
      </c>
      <c r="AK283" s="312" t="n">
        <f aca="false">SUM(AK284+AK382+AK310+AK295)</f>
        <v>852000</v>
      </c>
      <c r="AL283" s="312" t="n">
        <f aca="false">SUM(AL284+AL382+AL310+AL295)</f>
        <v>10000</v>
      </c>
      <c r="AM283" s="312" t="n">
        <f aca="false">SUM(AM284+AM382+AM310+AM295)</f>
        <v>150000</v>
      </c>
      <c r="AN283" s="312" t="n">
        <f aca="false">SUM(AN284+AN382+AN310+AN295)</f>
        <v>712000</v>
      </c>
      <c r="AO283" s="306" t="n">
        <f aca="false">SUM(AN283/$AN$2)</f>
        <v>94498.6395912137</v>
      </c>
      <c r="AP283" s="312" t="n">
        <f aca="false">SUM(AP284+AP382+AP310+AP295)</f>
        <v>531000</v>
      </c>
      <c r="AQ283" s="312" t="n">
        <f aca="false">SUM(AQ284+AQ382+AQ310+AQ295)</f>
        <v>0</v>
      </c>
      <c r="AR283" s="306" t="n">
        <f aca="false">SUM(AP283/$AN$2)</f>
        <v>70475.8112681664</v>
      </c>
      <c r="AS283" s="306"/>
      <c r="AT283" s="306" t="n">
        <f aca="false">SUM(AT284+AT382+AT310+AT295)</f>
        <v>31515.59</v>
      </c>
      <c r="AU283" s="306" t="n">
        <f aca="false">SUM(AU284+AU382+AU310+AU295)</f>
        <v>0</v>
      </c>
      <c r="AV283" s="306" t="n">
        <f aca="false">SUM(AV284+AV382+AV310+AV295)</f>
        <v>0</v>
      </c>
      <c r="AW283" s="306" t="n">
        <f aca="false">SUM(AR283+AU283-AV283)</f>
        <v>70475.8112681664</v>
      </c>
      <c r="AX283" s="338"/>
      <c r="AY283" s="338"/>
      <c r="AZ283" s="338"/>
      <c r="BA283" s="338"/>
      <c r="BB283" s="338"/>
      <c r="BC283" s="338"/>
      <c r="BD283" s="338" t="n">
        <f aca="false">SUM(AX283+AY283+AZ283+BA283+BB283+BC283)</f>
        <v>0</v>
      </c>
      <c r="BE283" s="338" t="n">
        <f aca="false">SUM(AW283-BD283)</f>
        <v>70475.8112681664</v>
      </c>
      <c r="BF283" s="338" t="n">
        <f aca="false">SUM(BE283-AW283)</f>
        <v>0</v>
      </c>
      <c r="BG283" s="338" t="n">
        <f aca="false">SUM(BG284+BG295+BG310)</f>
        <v>18614.04</v>
      </c>
      <c r="BH283" s="338" t="n">
        <v>22422.75</v>
      </c>
      <c r="BI283" s="338" t="n">
        <f aca="false">SUM(BI284+BI295+BI310)</f>
        <v>22422.75</v>
      </c>
      <c r="BJ283" s="338" t="n">
        <f aca="false">SUM(BJ284+BJ295+BJ310)</f>
        <v>0</v>
      </c>
      <c r="BK283" s="338" t="n">
        <f aca="false">SUM(BK284+BK295+BK310)</f>
        <v>0</v>
      </c>
      <c r="BL283" s="338" t="n">
        <f aca="false">SUM(BL284+BL295+BL310)</f>
        <v>41150</v>
      </c>
      <c r="BM283" s="338" t="n">
        <f aca="false">SUM(BM284+BM295+BM310)</f>
        <v>41150</v>
      </c>
      <c r="BN283" s="338" t="n">
        <f aca="false">SUM(BN284+BN295+BN310)</f>
        <v>19454.32</v>
      </c>
      <c r="BO283" s="338"/>
      <c r="BP283" s="338"/>
      <c r="BQ283" s="364"/>
      <c r="BR283" s="364"/>
      <c r="BS283" s="364"/>
      <c r="BT283" s="307" t="n">
        <f aca="false">SUM(BN283/BM283*100)</f>
        <v>47.2765978128797</v>
      </c>
    </row>
    <row r="284" customFormat="false" ht="12.75" hidden="false" customHeight="false" outlineLevel="0" collapsed="false">
      <c r="A284" s="343" t="s">
        <v>749</v>
      </c>
      <c r="B284" s="334"/>
      <c r="C284" s="334"/>
      <c r="D284" s="334"/>
      <c r="E284" s="334"/>
      <c r="F284" s="334"/>
      <c r="G284" s="334"/>
      <c r="H284" s="334"/>
      <c r="I284" s="304" t="s">
        <v>533</v>
      </c>
      <c r="J284" s="305" t="s">
        <v>750</v>
      </c>
      <c r="K284" s="306" t="n">
        <f aca="false">SUM(K285)</f>
        <v>71746.5</v>
      </c>
      <c r="L284" s="306" t="n">
        <f aca="false">SUM(L285)</f>
        <v>180000</v>
      </c>
      <c r="M284" s="306" t="n">
        <f aca="false">SUM(M285)</f>
        <v>180000</v>
      </c>
      <c r="N284" s="306" t="n">
        <f aca="false">SUM(N285)</f>
        <v>61000</v>
      </c>
      <c r="O284" s="306" t="n">
        <f aca="false">SUM(O285)</f>
        <v>61000</v>
      </c>
      <c r="P284" s="306" t="n">
        <f aca="false">SUM(P285)</f>
        <v>70000</v>
      </c>
      <c r="Q284" s="306" t="n">
        <f aca="false">SUM(Q285)</f>
        <v>70000</v>
      </c>
      <c r="R284" s="306" t="n">
        <f aca="false">SUM(R285)</f>
        <v>21923.2</v>
      </c>
      <c r="S284" s="306" t="n">
        <f aca="false">SUM(S285)</f>
        <v>60000</v>
      </c>
      <c r="T284" s="306" t="n">
        <f aca="false">SUM(T285)</f>
        <v>16193.2</v>
      </c>
      <c r="U284" s="306" t="n">
        <f aca="false">SUM(U285)</f>
        <v>0</v>
      </c>
      <c r="V284" s="306" t="n">
        <f aca="false">SUM(V285)</f>
        <v>210</v>
      </c>
      <c r="W284" s="306" t="n">
        <f aca="false">SUM(W285)</f>
        <v>50000</v>
      </c>
      <c r="X284" s="306" t="n">
        <f aca="false">SUM(X285)</f>
        <v>50000</v>
      </c>
      <c r="Y284" s="306" t="n">
        <f aca="false">SUM(Y285)</f>
        <v>50000</v>
      </c>
      <c r="Z284" s="306" t="n">
        <f aca="false">SUM(Z285)</f>
        <v>65000</v>
      </c>
      <c r="AA284" s="306" t="n">
        <f aca="false">SUM(AA285)</f>
        <v>50000</v>
      </c>
      <c r="AB284" s="306" t="n">
        <f aca="false">SUM(AB285)</f>
        <v>23896.8</v>
      </c>
      <c r="AC284" s="306" t="n">
        <f aca="false">SUM(AC285)</f>
        <v>70000</v>
      </c>
      <c r="AD284" s="306" t="n">
        <f aca="false">SUM(AD285)</f>
        <v>70000</v>
      </c>
      <c r="AE284" s="306" t="n">
        <f aca="false">SUM(AE285)</f>
        <v>0</v>
      </c>
      <c r="AF284" s="306" t="n">
        <f aca="false">SUM(AF285)</f>
        <v>0</v>
      </c>
      <c r="AG284" s="306" t="n">
        <f aca="false">SUM(AG285)</f>
        <v>70000</v>
      </c>
      <c r="AH284" s="306" t="n">
        <f aca="false">SUM(AH285)</f>
        <v>46387.46</v>
      </c>
      <c r="AI284" s="306" t="n">
        <f aca="false">SUM(AI285)</f>
        <v>120000</v>
      </c>
      <c r="AJ284" s="306" t="n">
        <f aca="false">SUM(AJ285)</f>
        <v>63901.96</v>
      </c>
      <c r="AK284" s="306" t="n">
        <f aca="false">SUM(AK285)</f>
        <v>242000</v>
      </c>
      <c r="AL284" s="306" t="n">
        <f aca="false">SUM(AL285)</f>
        <v>10000</v>
      </c>
      <c r="AM284" s="306" t="n">
        <f aca="false">SUM(AM285)</f>
        <v>0</v>
      </c>
      <c r="AN284" s="306" t="n">
        <f aca="false">SUM(AN285)</f>
        <v>252000</v>
      </c>
      <c r="AO284" s="306" t="n">
        <f aca="false">SUM(AN284/$AN$2)</f>
        <v>33446.1477204858</v>
      </c>
      <c r="AP284" s="306" t="n">
        <f aca="false">SUM(AP285)</f>
        <v>227000</v>
      </c>
      <c r="AQ284" s="306" t="n">
        <f aca="false">SUM(AQ285)</f>
        <v>0</v>
      </c>
      <c r="AR284" s="306" t="n">
        <f aca="false">SUM(AP284/$AN$2)</f>
        <v>30128.0775101201</v>
      </c>
      <c r="AS284" s="306"/>
      <c r="AT284" s="306" t="n">
        <f aca="false">SUM(AT285)</f>
        <v>12461.14</v>
      </c>
      <c r="AU284" s="306" t="n">
        <f aca="false">SUM(AU285)</f>
        <v>0</v>
      </c>
      <c r="AV284" s="306" t="n">
        <f aca="false">SUM(AV285)</f>
        <v>0</v>
      </c>
      <c r="AW284" s="306" t="n">
        <f aca="false">SUM(AR284+AU284-AV284)</f>
        <v>30128.0775101201</v>
      </c>
      <c r="AX284" s="338"/>
      <c r="AY284" s="338"/>
      <c r="AZ284" s="338"/>
      <c r="BA284" s="338"/>
      <c r="BB284" s="338"/>
      <c r="BC284" s="338"/>
      <c r="BD284" s="338" t="n">
        <f aca="false">SUM(AX284+AY284+AZ284+BA284+BB284+BC284)</f>
        <v>0</v>
      </c>
      <c r="BE284" s="338" t="n">
        <f aca="false">SUM(AW284-BD284)</f>
        <v>30128.0775101201</v>
      </c>
      <c r="BF284" s="338" t="n">
        <f aca="false">SUM(BE284-AW284)</f>
        <v>0</v>
      </c>
      <c r="BG284" s="338" t="n">
        <f aca="false">SUM(BG287)</f>
        <v>15936.81</v>
      </c>
      <c r="BH284" s="338" t="n">
        <v>22422.75</v>
      </c>
      <c r="BI284" s="338" t="n">
        <f aca="false">SUM(BI287)</f>
        <v>22422.75</v>
      </c>
      <c r="BJ284" s="338" t="n">
        <f aca="false">SUM(BJ287)</f>
        <v>0</v>
      </c>
      <c r="BK284" s="338" t="n">
        <f aca="false">SUM(BK287)</f>
        <v>0</v>
      </c>
      <c r="BL284" s="338" t="n">
        <f aca="false">SUM(BL287)</f>
        <v>36000</v>
      </c>
      <c r="BM284" s="338" t="n">
        <f aca="false">SUM(BM287)</f>
        <v>36000</v>
      </c>
      <c r="BN284" s="338" t="n">
        <f aca="false">SUM(BN287)</f>
        <v>19454.32</v>
      </c>
      <c r="BO284" s="338"/>
      <c r="BP284" s="338"/>
      <c r="BQ284" s="364"/>
      <c r="BR284" s="364"/>
      <c r="BS284" s="364"/>
      <c r="BT284" s="307" t="n">
        <f aca="false">SUM(BN284/BM284*100)</f>
        <v>54.0397777777778</v>
      </c>
    </row>
    <row r="285" customFormat="false" ht="12.75" hidden="false" customHeight="false" outlineLevel="0" collapsed="false">
      <c r="A285" s="343"/>
      <c r="B285" s="334"/>
      <c r="C285" s="334"/>
      <c r="D285" s="334"/>
      <c r="E285" s="334"/>
      <c r="F285" s="334"/>
      <c r="G285" s="334"/>
      <c r="H285" s="334"/>
      <c r="I285" s="310" t="s">
        <v>751</v>
      </c>
      <c r="J285" s="311"/>
      <c r="K285" s="312" t="n">
        <f aca="false">SUM(K287)</f>
        <v>71746.5</v>
      </c>
      <c r="L285" s="312" t="n">
        <f aca="false">SUM(L287)</f>
        <v>180000</v>
      </c>
      <c r="M285" s="312" t="n">
        <f aca="false">SUM(M287)</f>
        <v>180000</v>
      </c>
      <c r="N285" s="312" t="n">
        <f aca="false">SUM(N287)</f>
        <v>61000</v>
      </c>
      <c r="O285" s="312" t="n">
        <f aca="false">SUM(O287)</f>
        <v>61000</v>
      </c>
      <c r="P285" s="312" t="n">
        <f aca="false">SUM(P287)</f>
        <v>70000</v>
      </c>
      <c r="Q285" s="312" t="n">
        <f aca="false">SUM(Q287)</f>
        <v>70000</v>
      </c>
      <c r="R285" s="312" t="n">
        <f aca="false">SUM(R287)</f>
        <v>21923.2</v>
      </c>
      <c r="S285" s="312" t="n">
        <f aca="false">SUM(S287)</f>
        <v>60000</v>
      </c>
      <c r="T285" s="312" t="n">
        <f aca="false">SUM(T287)</f>
        <v>16193.2</v>
      </c>
      <c r="U285" s="312" t="n">
        <f aca="false">SUM(U287)</f>
        <v>0</v>
      </c>
      <c r="V285" s="312" t="n">
        <f aca="false">SUM(V287)</f>
        <v>210</v>
      </c>
      <c r="W285" s="312" t="n">
        <f aca="false">SUM(W287)</f>
        <v>50000</v>
      </c>
      <c r="X285" s="312" t="n">
        <f aca="false">SUM(X287)</f>
        <v>50000</v>
      </c>
      <c r="Y285" s="312" t="n">
        <f aca="false">SUM(Y287)</f>
        <v>50000</v>
      </c>
      <c r="Z285" s="312" t="n">
        <f aca="false">SUM(Z287)</f>
        <v>65000</v>
      </c>
      <c r="AA285" s="312" t="n">
        <f aca="false">SUM(AA287)</f>
        <v>50000</v>
      </c>
      <c r="AB285" s="312" t="n">
        <f aca="false">SUM(AB287)</f>
        <v>23896.8</v>
      </c>
      <c r="AC285" s="312" t="n">
        <f aca="false">SUM(AC287)</f>
        <v>70000</v>
      </c>
      <c r="AD285" s="312" t="n">
        <f aca="false">SUM(AD287)</f>
        <v>70000</v>
      </c>
      <c r="AE285" s="312" t="n">
        <f aca="false">SUM(AE287)</f>
        <v>0</v>
      </c>
      <c r="AF285" s="312" t="n">
        <f aca="false">SUM(AF287)</f>
        <v>0</v>
      </c>
      <c r="AG285" s="312" t="n">
        <f aca="false">SUM(AG287)</f>
        <v>70000</v>
      </c>
      <c r="AH285" s="312" t="n">
        <f aca="false">SUM(AH287)</f>
        <v>46387.46</v>
      </c>
      <c r="AI285" s="312" t="n">
        <f aca="false">SUM(AI287)</f>
        <v>120000</v>
      </c>
      <c r="AJ285" s="312" t="n">
        <f aca="false">SUM(AJ287)</f>
        <v>63901.96</v>
      </c>
      <c r="AK285" s="312" t="n">
        <f aca="false">SUM(AK287)</f>
        <v>242000</v>
      </c>
      <c r="AL285" s="312" t="n">
        <f aca="false">SUM(AL287)</f>
        <v>10000</v>
      </c>
      <c r="AM285" s="312" t="n">
        <f aca="false">SUM(AM287)</f>
        <v>0</v>
      </c>
      <c r="AN285" s="312" t="n">
        <f aca="false">SUM(AN287)</f>
        <v>252000</v>
      </c>
      <c r="AO285" s="306" t="n">
        <f aca="false">SUM(AN285/$AN$2)</f>
        <v>33446.1477204858</v>
      </c>
      <c r="AP285" s="312" t="n">
        <f aca="false">SUM(AP287)</f>
        <v>227000</v>
      </c>
      <c r="AQ285" s="312" t="n">
        <f aca="false">SUM(AQ287)</f>
        <v>0</v>
      </c>
      <c r="AR285" s="306" t="n">
        <f aca="false">SUM(AP285/$AN$2)</f>
        <v>30128.0775101201</v>
      </c>
      <c r="AS285" s="306"/>
      <c r="AT285" s="306" t="n">
        <f aca="false">SUM(AT287)</f>
        <v>12461.14</v>
      </c>
      <c r="AU285" s="306" t="n">
        <f aca="false">SUM(AU287)</f>
        <v>0</v>
      </c>
      <c r="AV285" s="306" t="n">
        <f aca="false">SUM(AV287)</f>
        <v>0</v>
      </c>
      <c r="AW285" s="306" t="n">
        <f aca="false">SUM(AR285+AU285-AV285)</f>
        <v>30128.0775101201</v>
      </c>
      <c r="AX285" s="338"/>
      <c r="AY285" s="338"/>
      <c r="AZ285" s="338"/>
      <c r="BA285" s="338"/>
      <c r="BB285" s="338"/>
      <c r="BC285" s="338"/>
      <c r="BD285" s="338" t="n">
        <f aca="false">SUM(AX285+AY285+AZ285+BA285+BB285+BC285)</f>
        <v>0</v>
      </c>
      <c r="BE285" s="338" t="n">
        <f aca="false">SUM(AW285-BD285)</f>
        <v>30128.0775101201</v>
      </c>
      <c r="BF285" s="338" t="n">
        <f aca="false">SUM(BE285-AW285)</f>
        <v>0</v>
      </c>
      <c r="BG285" s="338"/>
      <c r="BH285" s="338" t="n">
        <v>22422.75</v>
      </c>
      <c r="BI285" s="338" t="n">
        <f aca="false">SUM(BI287)</f>
        <v>22422.75</v>
      </c>
      <c r="BJ285" s="338" t="n">
        <f aca="false">SUM(BJ287)</f>
        <v>0</v>
      </c>
      <c r="BK285" s="338" t="n">
        <f aca="false">SUM(BK287)</f>
        <v>0</v>
      </c>
      <c r="BL285" s="338" t="n">
        <f aca="false">SUM(BL287)</f>
        <v>36000</v>
      </c>
      <c r="BM285" s="338" t="n">
        <f aca="false">SUM(BM287)</f>
        <v>36000</v>
      </c>
      <c r="BN285" s="338" t="n">
        <f aca="false">SUM(BN287)</f>
        <v>19454.32</v>
      </c>
      <c r="BO285" s="338"/>
      <c r="BP285" s="338"/>
      <c r="BQ285" s="364"/>
      <c r="BR285" s="364"/>
      <c r="BS285" s="364"/>
      <c r="BT285" s="307" t="n">
        <f aca="false">SUM(BN285/BM285*100)</f>
        <v>54.0397777777778</v>
      </c>
    </row>
    <row r="286" customFormat="false" ht="12.75" hidden="true" customHeight="false" outlineLevel="0" collapsed="false">
      <c r="A286" s="343"/>
      <c r="B286" s="334" t="s">
        <v>537</v>
      </c>
      <c r="C286" s="334"/>
      <c r="D286" s="334"/>
      <c r="E286" s="334"/>
      <c r="F286" s="334"/>
      <c r="G286" s="334"/>
      <c r="H286" s="334"/>
      <c r="I286" s="335" t="s">
        <v>538</v>
      </c>
      <c r="J286" s="336" t="s">
        <v>75</v>
      </c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/>
      <c r="W286" s="312"/>
      <c r="X286" s="312"/>
      <c r="Y286" s="312"/>
      <c r="Z286" s="312"/>
      <c r="AA286" s="312"/>
      <c r="AB286" s="312"/>
      <c r="AC286" s="312"/>
      <c r="AD286" s="312"/>
      <c r="AE286" s="312"/>
      <c r="AF286" s="312"/>
      <c r="AG286" s="312"/>
      <c r="AH286" s="312"/>
      <c r="AI286" s="312"/>
      <c r="AJ286" s="312"/>
      <c r="AK286" s="312"/>
      <c r="AL286" s="312"/>
      <c r="AM286" s="312"/>
      <c r="AN286" s="312"/>
      <c r="AO286" s="306" t="n">
        <f aca="false">SUM(AN286/$AN$2)</f>
        <v>0</v>
      </c>
      <c r="AP286" s="312" t="n">
        <v>227000</v>
      </c>
      <c r="AQ286" s="312"/>
      <c r="AR286" s="306" t="n">
        <f aca="false">SUM(AP286/$AN$2)</f>
        <v>30128.0775101201</v>
      </c>
      <c r="AS286" s="306" t="n">
        <f aca="false">SUM(AQ286/$AN$2)</f>
        <v>0</v>
      </c>
      <c r="AT286" s="306" t="n">
        <f aca="false">SUM(AR286/$AN$2)</f>
        <v>3998.68305927668</v>
      </c>
      <c r="AU286" s="306" t="n">
        <f aca="false">SUM(AS286/$AN$2)</f>
        <v>0</v>
      </c>
      <c r="AV286" s="306"/>
      <c r="AW286" s="306" t="n">
        <v>30128.08</v>
      </c>
      <c r="AX286" s="338"/>
      <c r="AY286" s="338"/>
      <c r="AZ286" s="338"/>
      <c r="BA286" s="338"/>
      <c r="BB286" s="338"/>
      <c r="BC286" s="338"/>
      <c r="BD286" s="338" t="n">
        <f aca="false">SUM(AX286+AY286+AZ286+BA286+BB286+BC286)</f>
        <v>0</v>
      </c>
      <c r="BE286" s="338" t="n">
        <f aca="false">SUM(AW286-BD286)</f>
        <v>30128.08</v>
      </c>
      <c r="BF286" s="338" t="n">
        <f aca="false">SUM(BE286-AW286)</f>
        <v>0</v>
      </c>
      <c r="BG286" s="338"/>
      <c r="BH286" s="338" t="n">
        <v>32000</v>
      </c>
      <c r="BI286" s="338" t="n">
        <f aca="false">SUM(BL290:BL294)</f>
        <v>36000</v>
      </c>
      <c r="BJ286" s="338" t="e">
        <f aca="false">SUM(#REF!)</f>
        <v>#REF!</v>
      </c>
      <c r="BK286" s="338" t="n">
        <f aca="false">SUM(BM290:BM295)</f>
        <v>39850</v>
      </c>
      <c r="BL286" s="338"/>
      <c r="BM286" s="338"/>
      <c r="BN286" s="338"/>
      <c r="BO286" s="338"/>
      <c r="BP286" s="338"/>
      <c r="BQ286" s="364"/>
      <c r="BR286" s="364"/>
      <c r="BS286" s="364"/>
      <c r="BT286" s="307" t="e">
        <f aca="false">SUM(BN286/BM286*100)</f>
        <v>#DIV/0!</v>
      </c>
    </row>
    <row r="287" customFormat="false" ht="12.75" hidden="false" customHeight="false" outlineLevel="0" collapsed="false">
      <c r="A287" s="308"/>
      <c r="B287" s="303"/>
      <c r="C287" s="303"/>
      <c r="D287" s="303"/>
      <c r="E287" s="303"/>
      <c r="F287" s="303"/>
      <c r="G287" s="303"/>
      <c r="H287" s="303"/>
      <c r="I287" s="304" t="n">
        <v>3</v>
      </c>
      <c r="J287" s="305" t="s">
        <v>234</v>
      </c>
      <c r="K287" s="306" t="n">
        <f aca="false">SUM(K288)</f>
        <v>71746.5</v>
      </c>
      <c r="L287" s="306" t="n">
        <f aca="false">SUM(L288)</f>
        <v>180000</v>
      </c>
      <c r="M287" s="306" t="n">
        <f aca="false">SUM(M288)</f>
        <v>180000</v>
      </c>
      <c r="N287" s="306" t="n">
        <f aca="false">SUM(N288)</f>
        <v>61000</v>
      </c>
      <c r="O287" s="306" t="n">
        <f aca="false">SUM(O288)</f>
        <v>61000</v>
      </c>
      <c r="P287" s="306" t="n">
        <f aca="false">SUM(P288)</f>
        <v>70000</v>
      </c>
      <c r="Q287" s="306" t="n">
        <f aca="false">SUM(Q288)</f>
        <v>70000</v>
      </c>
      <c r="R287" s="306" t="n">
        <f aca="false">SUM(R288)</f>
        <v>21923.2</v>
      </c>
      <c r="S287" s="306" t="n">
        <f aca="false">SUM(S288)</f>
        <v>60000</v>
      </c>
      <c r="T287" s="306" t="n">
        <f aca="false">SUM(T288)</f>
        <v>16193.2</v>
      </c>
      <c r="U287" s="306" t="n">
        <f aca="false">SUM(U288)</f>
        <v>0</v>
      </c>
      <c r="V287" s="306" t="n">
        <f aca="false">SUM(V288)</f>
        <v>210</v>
      </c>
      <c r="W287" s="306" t="n">
        <f aca="false">SUM(W288)</f>
        <v>50000</v>
      </c>
      <c r="X287" s="306" t="n">
        <f aca="false">SUM(X288)</f>
        <v>50000</v>
      </c>
      <c r="Y287" s="306" t="n">
        <f aca="false">SUM(Y288)</f>
        <v>50000</v>
      </c>
      <c r="Z287" s="306" t="n">
        <f aca="false">SUM(Z288)</f>
        <v>65000</v>
      </c>
      <c r="AA287" s="306" t="n">
        <f aca="false">SUM(AA288)</f>
        <v>50000</v>
      </c>
      <c r="AB287" s="306" t="n">
        <f aca="false">SUM(AB288)</f>
        <v>23896.8</v>
      </c>
      <c r="AC287" s="306" t="n">
        <f aca="false">SUM(AC288)</f>
        <v>70000</v>
      </c>
      <c r="AD287" s="306" t="n">
        <f aca="false">SUM(AD288)</f>
        <v>70000</v>
      </c>
      <c r="AE287" s="306" t="n">
        <f aca="false">SUM(AE288)</f>
        <v>0</v>
      </c>
      <c r="AF287" s="306" t="n">
        <f aca="false">SUM(AF288)</f>
        <v>0</v>
      </c>
      <c r="AG287" s="306" t="n">
        <f aca="false">SUM(AG288)</f>
        <v>70000</v>
      </c>
      <c r="AH287" s="306" t="n">
        <f aca="false">SUM(AH288)</f>
        <v>46387.46</v>
      </c>
      <c r="AI287" s="306" t="n">
        <f aca="false">SUM(AI288)</f>
        <v>120000</v>
      </c>
      <c r="AJ287" s="306" t="n">
        <f aca="false">SUM(AJ288)</f>
        <v>63901.96</v>
      </c>
      <c r="AK287" s="306" t="n">
        <f aca="false">SUM(AK288)</f>
        <v>242000</v>
      </c>
      <c r="AL287" s="306" t="n">
        <f aca="false">SUM(AL288)</f>
        <v>10000</v>
      </c>
      <c r="AM287" s="306" t="n">
        <f aca="false">SUM(AM288)</f>
        <v>0</v>
      </c>
      <c r="AN287" s="306" t="n">
        <f aca="false">SUM(AN288)</f>
        <v>252000</v>
      </c>
      <c r="AO287" s="306" t="n">
        <f aca="false">SUM(AN287/$AN$2)</f>
        <v>33446.1477204858</v>
      </c>
      <c r="AP287" s="306" t="n">
        <f aca="false">SUM(AP288)</f>
        <v>227000</v>
      </c>
      <c r="AQ287" s="306" t="n">
        <f aca="false">SUM(AQ288)</f>
        <v>0</v>
      </c>
      <c r="AR287" s="306" t="n">
        <f aca="false">SUM(AP287/$AN$2)</f>
        <v>30128.0775101201</v>
      </c>
      <c r="AS287" s="306"/>
      <c r="AT287" s="306" t="n">
        <f aca="false">SUM(AT288)</f>
        <v>12461.14</v>
      </c>
      <c r="AU287" s="306" t="n">
        <f aca="false">SUM(AU288)</f>
        <v>0</v>
      </c>
      <c r="AV287" s="306" t="n">
        <f aca="false">SUM(AV288)</f>
        <v>0</v>
      </c>
      <c r="AW287" s="306" t="n">
        <f aca="false">SUM(AR287+AU287-AV287)</f>
        <v>30128.0775101201</v>
      </c>
      <c r="AX287" s="338"/>
      <c r="AY287" s="338"/>
      <c r="AZ287" s="338"/>
      <c r="BA287" s="338"/>
      <c r="BB287" s="338"/>
      <c r="BC287" s="338"/>
      <c r="BD287" s="338" t="n">
        <f aca="false">SUM(AX287+AY287+AZ287+BA287+BB287+BC287)</f>
        <v>0</v>
      </c>
      <c r="BE287" s="338" t="n">
        <f aca="false">SUM(AW287-BD287)</f>
        <v>30128.0775101201</v>
      </c>
      <c r="BF287" s="338" t="n">
        <f aca="false">SUM(BE287-AW287)</f>
        <v>0</v>
      </c>
      <c r="BG287" s="338" t="n">
        <f aca="false">SUM(BG288)</f>
        <v>15936.81</v>
      </c>
      <c r="BH287" s="338" t="n">
        <v>22422.75</v>
      </c>
      <c r="BI287" s="338" t="n">
        <f aca="false">SUM(BI288)</f>
        <v>22422.75</v>
      </c>
      <c r="BJ287" s="338" t="n">
        <f aca="false">SUM(BJ288)</f>
        <v>0</v>
      </c>
      <c r="BK287" s="338" t="n">
        <f aca="false">SUM(BK288)</f>
        <v>0</v>
      </c>
      <c r="BL287" s="338" t="n">
        <f aca="false">SUM(BL288)</f>
        <v>36000</v>
      </c>
      <c r="BM287" s="338" t="n">
        <f aca="false">SUM(BM288)</f>
        <v>36000</v>
      </c>
      <c r="BN287" s="338" t="n">
        <f aca="false">SUM(BN288)</f>
        <v>19454.32</v>
      </c>
      <c r="BO287" s="338"/>
      <c r="BP287" s="338"/>
      <c r="BQ287" s="364"/>
      <c r="BR287" s="364"/>
      <c r="BS287" s="364"/>
      <c r="BT287" s="307" t="n">
        <f aca="false">SUM(BN287/BM287*100)</f>
        <v>54.0397777777778</v>
      </c>
    </row>
    <row r="288" customFormat="false" ht="12.75" hidden="false" customHeight="false" outlineLevel="0" collapsed="false">
      <c r="A288" s="308"/>
      <c r="B288" s="303" t="s">
        <v>538</v>
      </c>
      <c r="C288" s="303"/>
      <c r="D288" s="303"/>
      <c r="E288" s="303"/>
      <c r="F288" s="303"/>
      <c r="G288" s="303"/>
      <c r="H288" s="303"/>
      <c r="I288" s="304" t="n">
        <v>37</v>
      </c>
      <c r="J288" s="305" t="s">
        <v>674</v>
      </c>
      <c r="K288" s="306" t="n">
        <f aca="false">SUM(K289)</f>
        <v>71746.5</v>
      </c>
      <c r="L288" s="306" t="n">
        <f aca="false">SUM(L289)</f>
        <v>180000</v>
      </c>
      <c r="M288" s="306" t="n">
        <f aca="false">SUM(M289)</f>
        <v>180000</v>
      </c>
      <c r="N288" s="306" t="n">
        <f aca="false">SUM(N289)</f>
        <v>61000</v>
      </c>
      <c r="O288" s="306" t="n">
        <f aca="false">SUM(O289)</f>
        <v>61000</v>
      </c>
      <c r="P288" s="306" t="n">
        <f aca="false">SUM(P289)</f>
        <v>70000</v>
      </c>
      <c r="Q288" s="306" t="n">
        <f aca="false">SUM(Q289)</f>
        <v>70000</v>
      </c>
      <c r="R288" s="306" t="n">
        <f aca="false">SUM(R289)</f>
        <v>21923.2</v>
      </c>
      <c r="S288" s="306" t="n">
        <f aca="false">SUM(S289)</f>
        <v>60000</v>
      </c>
      <c r="T288" s="306" t="n">
        <f aca="false">SUM(T289)</f>
        <v>16193.2</v>
      </c>
      <c r="U288" s="306" t="n">
        <f aca="false">SUM(U289)</f>
        <v>0</v>
      </c>
      <c r="V288" s="306" t="n">
        <f aca="false">SUM(V289)</f>
        <v>210</v>
      </c>
      <c r="W288" s="306" t="n">
        <f aca="false">SUM(W289)</f>
        <v>50000</v>
      </c>
      <c r="X288" s="306" t="n">
        <f aca="false">SUM(X289)</f>
        <v>50000</v>
      </c>
      <c r="Y288" s="306" t="n">
        <f aca="false">SUM(Y289)</f>
        <v>50000</v>
      </c>
      <c r="Z288" s="306" t="n">
        <f aca="false">SUM(Z289)</f>
        <v>65000</v>
      </c>
      <c r="AA288" s="306" t="n">
        <f aca="false">SUM(AA289)</f>
        <v>50000</v>
      </c>
      <c r="AB288" s="306" t="n">
        <f aca="false">SUM(AB289)</f>
        <v>23896.8</v>
      </c>
      <c r="AC288" s="306" t="n">
        <f aca="false">SUM(AC289)</f>
        <v>70000</v>
      </c>
      <c r="AD288" s="306" t="n">
        <f aca="false">SUM(AD289)</f>
        <v>70000</v>
      </c>
      <c r="AE288" s="306" t="n">
        <f aca="false">SUM(AE289)</f>
        <v>0</v>
      </c>
      <c r="AF288" s="306" t="n">
        <f aca="false">SUM(AF289)</f>
        <v>0</v>
      </c>
      <c r="AG288" s="306" t="n">
        <f aca="false">SUM(AG289)</f>
        <v>70000</v>
      </c>
      <c r="AH288" s="306" t="n">
        <f aca="false">SUM(AH289)</f>
        <v>46387.46</v>
      </c>
      <c r="AI288" s="306" t="n">
        <f aca="false">SUM(AI289)</f>
        <v>120000</v>
      </c>
      <c r="AJ288" s="306" t="n">
        <f aca="false">SUM(AJ289)</f>
        <v>63901.96</v>
      </c>
      <c r="AK288" s="306" t="n">
        <f aca="false">SUM(AK289)</f>
        <v>242000</v>
      </c>
      <c r="AL288" s="306" t="n">
        <f aca="false">SUM(AL289)</f>
        <v>10000</v>
      </c>
      <c r="AM288" s="306" t="n">
        <f aca="false">SUM(AM289)</f>
        <v>0</v>
      </c>
      <c r="AN288" s="306" t="n">
        <f aca="false">SUM(AN289)</f>
        <v>252000</v>
      </c>
      <c r="AO288" s="306" t="n">
        <f aca="false">SUM(AN288/$AN$2)</f>
        <v>33446.1477204858</v>
      </c>
      <c r="AP288" s="306" t="n">
        <f aca="false">SUM(AP289)</f>
        <v>227000</v>
      </c>
      <c r="AQ288" s="306"/>
      <c r="AR288" s="306" t="n">
        <f aca="false">SUM(AP288/$AN$2)</f>
        <v>30128.0775101201</v>
      </c>
      <c r="AS288" s="306"/>
      <c r="AT288" s="306" t="n">
        <f aca="false">SUM(AT289)</f>
        <v>12461.14</v>
      </c>
      <c r="AU288" s="306" t="n">
        <f aca="false">SUM(AU289)</f>
        <v>0</v>
      </c>
      <c r="AV288" s="306" t="n">
        <f aca="false">SUM(AV289)</f>
        <v>0</v>
      </c>
      <c r="AW288" s="306" t="n">
        <f aca="false">SUM(AR288+AU288-AV288)</f>
        <v>30128.0775101201</v>
      </c>
      <c r="AX288" s="338"/>
      <c r="AY288" s="338"/>
      <c r="AZ288" s="338"/>
      <c r="BA288" s="338"/>
      <c r="BB288" s="338"/>
      <c r="BC288" s="338"/>
      <c r="BD288" s="338" t="n">
        <f aca="false">SUM(AX288+AY288+AZ288+BA288+BB288+BC288)</f>
        <v>0</v>
      </c>
      <c r="BE288" s="338" t="n">
        <f aca="false">SUM(AW288-BD288)</f>
        <v>30128.0775101201</v>
      </c>
      <c r="BF288" s="338" t="n">
        <f aca="false">SUM(BE288-AW288)</f>
        <v>0</v>
      </c>
      <c r="BG288" s="338" t="n">
        <f aca="false">SUM(BG289)</f>
        <v>15936.81</v>
      </c>
      <c r="BH288" s="338" t="n">
        <v>22422.75</v>
      </c>
      <c r="BI288" s="338" t="n">
        <f aca="false">SUM(BI289)</f>
        <v>22422.75</v>
      </c>
      <c r="BJ288" s="338" t="n">
        <f aca="false">SUM(BJ289)</f>
        <v>0</v>
      </c>
      <c r="BK288" s="338" t="n">
        <f aca="false">SUM(BK289)</f>
        <v>0</v>
      </c>
      <c r="BL288" s="338" t="n">
        <f aca="false">SUM(BL289)</f>
        <v>36000</v>
      </c>
      <c r="BM288" s="338" t="n">
        <f aca="false">SUM(BM289)</f>
        <v>36000</v>
      </c>
      <c r="BN288" s="338" t="n">
        <f aca="false">SUM(BN289)</f>
        <v>19454.32</v>
      </c>
      <c r="BO288" s="338" t="n">
        <v>19454.32</v>
      </c>
      <c r="BP288" s="338"/>
      <c r="BQ288" s="364"/>
      <c r="BR288" s="364"/>
      <c r="BS288" s="364"/>
      <c r="BT288" s="307" t="n">
        <f aca="false">SUM(BN288/BM288*100)</f>
        <v>54.0397777777778</v>
      </c>
    </row>
    <row r="289" customFormat="false" ht="13.5" hidden="true" customHeight="true" outlineLevel="0" collapsed="false">
      <c r="A289" s="333"/>
      <c r="B289" s="334"/>
      <c r="C289" s="334"/>
      <c r="D289" s="334"/>
      <c r="E289" s="334"/>
      <c r="F289" s="334"/>
      <c r="G289" s="334"/>
      <c r="H289" s="334"/>
      <c r="I289" s="335" t="n">
        <v>372</v>
      </c>
      <c r="J289" s="336" t="s">
        <v>752</v>
      </c>
      <c r="K289" s="337" t="n">
        <f aca="false">SUM(K290)</f>
        <v>71746.5</v>
      </c>
      <c r="L289" s="337" t="n">
        <f aca="false">SUM(L290)</f>
        <v>180000</v>
      </c>
      <c r="M289" s="337" t="n">
        <f aca="false">SUM(M290)</f>
        <v>180000</v>
      </c>
      <c r="N289" s="337" t="n">
        <f aca="false">SUM(N290:N291)</f>
        <v>61000</v>
      </c>
      <c r="O289" s="337" t="n">
        <f aca="false">SUM(O290:O291)</f>
        <v>61000</v>
      </c>
      <c r="P289" s="337" t="n">
        <f aca="false">SUM(P290:P291)</f>
        <v>70000</v>
      </c>
      <c r="Q289" s="337" t="n">
        <f aca="false">SUM(Q290:Q291)</f>
        <v>70000</v>
      </c>
      <c r="R289" s="337" t="n">
        <f aca="false">SUM(R290:R291)</f>
        <v>21923.2</v>
      </c>
      <c r="S289" s="337" t="n">
        <f aca="false">SUM(S290:S291)</f>
        <v>60000</v>
      </c>
      <c r="T289" s="337" t="n">
        <f aca="false">SUM(T290:T291)</f>
        <v>16193.2</v>
      </c>
      <c r="U289" s="337" t="n">
        <f aca="false">SUM(U290:U291)</f>
        <v>0</v>
      </c>
      <c r="V289" s="337" t="n">
        <f aca="false">SUM(V290:V291)</f>
        <v>210</v>
      </c>
      <c r="W289" s="337" t="n">
        <f aca="false">SUM(W290:W291)</f>
        <v>50000</v>
      </c>
      <c r="X289" s="337" t="n">
        <f aca="false">SUM(X290:X294)</f>
        <v>50000</v>
      </c>
      <c r="Y289" s="337" t="n">
        <f aca="false">SUM(Y290:Y294)</f>
        <v>50000</v>
      </c>
      <c r="Z289" s="337" t="n">
        <f aca="false">SUM(Z290:Z294)</f>
        <v>65000</v>
      </c>
      <c r="AA289" s="337" t="n">
        <f aca="false">SUM(AA290:AA294)</f>
        <v>50000</v>
      </c>
      <c r="AB289" s="337" t="n">
        <f aca="false">SUM(AB290:AB294)</f>
        <v>23896.8</v>
      </c>
      <c r="AC289" s="337" t="n">
        <f aca="false">SUM(AC290:AC294)</f>
        <v>70000</v>
      </c>
      <c r="AD289" s="337" t="n">
        <f aca="false">SUM(AD290:AD294)</f>
        <v>70000</v>
      </c>
      <c r="AE289" s="337" t="n">
        <f aca="false">SUM(AE290:AE294)</f>
        <v>0</v>
      </c>
      <c r="AF289" s="337" t="n">
        <f aca="false">SUM(AF290:AF294)</f>
        <v>0</v>
      </c>
      <c r="AG289" s="337" t="n">
        <f aca="false">SUM(AG290:AG294)</f>
        <v>70000</v>
      </c>
      <c r="AH289" s="337" t="n">
        <f aca="false">SUM(AH290:AH294)</f>
        <v>46387.46</v>
      </c>
      <c r="AI289" s="337" t="n">
        <f aca="false">SUM(AI290:AI294)</f>
        <v>120000</v>
      </c>
      <c r="AJ289" s="337" t="n">
        <f aca="false">SUM(AJ290:AJ294)</f>
        <v>63901.96</v>
      </c>
      <c r="AK289" s="337" t="n">
        <f aca="false">SUM(AK290:AK294)</f>
        <v>242000</v>
      </c>
      <c r="AL289" s="337" t="n">
        <f aca="false">SUM(AL290:AL294)</f>
        <v>10000</v>
      </c>
      <c r="AM289" s="337" t="n">
        <f aca="false">SUM(AM290:AM294)</f>
        <v>0</v>
      </c>
      <c r="AN289" s="337" t="n">
        <f aca="false">SUM(AN290:AN294)</f>
        <v>252000</v>
      </c>
      <c r="AO289" s="306" t="n">
        <f aca="false">SUM(AN289/$AN$2)</f>
        <v>33446.1477204858</v>
      </c>
      <c r="AP289" s="337" t="n">
        <f aca="false">SUM(AP290:AP294)</f>
        <v>227000</v>
      </c>
      <c r="AQ289" s="337"/>
      <c r="AR289" s="306" t="n">
        <f aca="false">SUM(AP289/$AN$2)</f>
        <v>30128.0775101201</v>
      </c>
      <c r="AS289" s="306"/>
      <c r="AT289" s="306" t="n">
        <f aca="false">SUM(AT290:AT294)</f>
        <v>12461.14</v>
      </c>
      <c r="AU289" s="306" t="n">
        <f aca="false">SUM(AU290:AU294)</f>
        <v>0</v>
      </c>
      <c r="AV289" s="306" t="n">
        <f aca="false">SUM(AV290:AV294)</f>
        <v>0</v>
      </c>
      <c r="AW289" s="306" t="n">
        <f aca="false">SUM(AR289+AU289-AV289)</f>
        <v>30128.0775101201</v>
      </c>
      <c r="AX289" s="338"/>
      <c r="AY289" s="338"/>
      <c r="AZ289" s="338"/>
      <c r="BA289" s="338"/>
      <c r="BB289" s="338"/>
      <c r="BC289" s="338"/>
      <c r="BD289" s="338" t="n">
        <f aca="false">SUM(AX289+AY289+AZ289+BA289+BB289+BC289)</f>
        <v>0</v>
      </c>
      <c r="BE289" s="338" t="n">
        <f aca="false">SUM(AW289-BD289)</f>
        <v>30128.0775101201</v>
      </c>
      <c r="BF289" s="338" t="n">
        <f aca="false">SUM(BE289-AW289)</f>
        <v>0</v>
      </c>
      <c r="BG289" s="338" t="n">
        <f aca="false">SUM(BG290:BG294)</f>
        <v>15936.81</v>
      </c>
      <c r="BH289" s="338" t="n">
        <f aca="false">SUM(BH290:BH294)</f>
        <v>39000</v>
      </c>
      <c r="BI289" s="338" t="n">
        <f aca="false">SUM(BI290:BI294)</f>
        <v>22422.75</v>
      </c>
      <c r="BJ289" s="338" t="n">
        <f aca="false">SUM(BJ290:BJ294)</f>
        <v>0</v>
      </c>
      <c r="BK289" s="338" t="n">
        <f aca="false">SUM(BK290:BK294)</f>
        <v>0</v>
      </c>
      <c r="BL289" s="338" t="n">
        <f aca="false">SUM(BL290:BL294)</f>
        <v>36000</v>
      </c>
      <c r="BM289" s="338" t="n">
        <f aca="false">SUM(BM290:BM294)</f>
        <v>36000</v>
      </c>
      <c r="BN289" s="338" t="n">
        <f aca="false">SUM(BN290:BN294)</f>
        <v>19454.32</v>
      </c>
      <c r="BO289" s="338"/>
      <c r="BP289" s="338"/>
      <c r="BQ289" s="364"/>
      <c r="BR289" s="364"/>
      <c r="BS289" s="364"/>
      <c r="BT289" s="307" t="n">
        <f aca="false">SUM(BN289/BM289*100)</f>
        <v>54.0397777777778</v>
      </c>
    </row>
    <row r="290" customFormat="false" ht="12.75" hidden="true" customHeight="false" outlineLevel="0" collapsed="false">
      <c r="A290" s="333"/>
      <c r="B290" s="334"/>
      <c r="C290" s="334"/>
      <c r="D290" s="334"/>
      <c r="E290" s="334"/>
      <c r="F290" s="334"/>
      <c r="G290" s="334"/>
      <c r="H290" s="334"/>
      <c r="I290" s="335" t="n">
        <v>37211</v>
      </c>
      <c r="J290" s="336" t="s">
        <v>753</v>
      </c>
      <c r="K290" s="337" t="n">
        <v>71746.5</v>
      </c>
      <c r="L290" s="337" t="n">
        <v>180000</v>
      </c>
      <c r="M290" s="337" t="n">
        <v>180000</v>
      </c>
      <c r="N290" s="337" t="n">
        <v>44000</v>
      </c>
      <c r="O290" s="337" t="n">
        <v>44000</v>
      </c>
      <c r="P290" s="337" t="n">
        <v>50000</v>
      </c>
      <c r="Q290" s="337" t="n">
        <v>50000</v>
      </c>
      <c r="R290" s="337" t="n">
        <v>8923.2</v>
      </c>
      <c r="S290" s="337" t="n">
        <v>30000</v>
      </c>
      <c r="T290" s="337" t="n">
        <v>7893.2</v>
      </c>
      <c r="U290" s="337"/>
      <c r="V290" s="306" t="n">
        <f aca="false">S290/P290*100</f>
        <v>60</v>
      </c>
      <c r="W290" s="337" t="n">
        <v>25000</v>
      </c>
      <c r="X290" s="337" t="n">
        <v>20000</v>
      </c>
      <c r="Y290" s="337" t="n">
        <v>20000</v>
      </c>
      <c r="Z290" s="337" t="n">
        <v>20000</v>
      </c>
      <c r="AA290" s="337" t="n">
        <v>20000</v>
      </c>
      <c r="AB290" s="337" t="n">
        <v>5896.8</v>
      </c>
      <c r="AC290" s="337" t="n">
        <v>20000</v>
      </c>
      <c r="AD290" s="337" t="n">
        <v>20000</v>
      </c>
      <c r="AE290" s="337"/>
      <c r="AF290" s="337"/>
      <c r="AG290" s="340" t="n">
        <f aca="false">SUM(AD290+AE290-AF290)</f>
        <v>20000</v>
      </c>
      <c r="AH290" s="337" t="n">
        <v>9287.46</v>
      </c>
      <c r="AI290" s="337" t="n">
        <v>20000</v>
      </c>
      <c r="AJ290" s="338" t="n">
        <v>10601.96</v>
      </c>
      <c r="AK290" s="337" t="n">
        <v>20000</v>
      </c>
      <c r="AL290" s="337"/>
      <c r="AM290" s="337"/>
      <c r="AN290" s="338" t="n">
        <f aca="false">SUM(AK290+AL290-AM290)</f>
        <v>20000</v>
      </c>
      <c r="AO290" s="306" t="n">
        <f aca="false">SUM(AN290/$AN$2)</f>
        <v>2654.45616829252</v>
      </c>
      <c r="AP290" s="338" t="n">
        <v>20000</v>
      </c>
      <c r="AQ290" s="338"/>
      <c r="AR290" s="306" t="n">
        <f aca="false">SUM(AP290/$AN$2)</f>
        <v>2654.45616829252</v>
      </c>
      <c r="AS290" s="306" t="n">
        <v>666.76</v>
      </c>
      <c r="AT290" s="306" t="n">
        <v>666.76</v>
      </c>
      <c r="AU290" s="306"/>
      <c r="AV290" s="306"/>
      <c r="AW290" s="306" t="n">
        <f aca="false">SUM(AR290+AU290-AV290)</f>
        <v>2654.45616829252</v>
      </c>
      <c r="AX290" s="338" t="n">
        <v>2654.46</v>
      </c>
      <c r="AY290" s="338"/>
      <c r="AZ290" s="338"/>
      <c r="BA290" s="338"/>
      <c r="BB290" s="338"/>
      <c r="BC290" s="338"/>
      <c r="BD290" s="338" t="n">
        <f aca="false">SUM(AX290+AY290+AZ290+BA290+BB290+BC290)</f>
        <v>2654.46</v>
      </c>
      <c r="BE290" s="338" t="n">
        <f aca="false">SUM(AW290-BD290)</f>
        <v>-0.00383170747909389</v>
      </c>
      <c r="BF290" s="338" t="n">
        <f aca="false">SUM(BE290-AW290)</f>
        <v>-2654.46</v>
      </c>
      <c r="BG290" s="338" t="n">
        <v>757.25</v>
      </c>
      <c r="BH290" s="338" t="n">
        <v>1000</v>
      </c>
      <c r="BI290" s="338" t="n">
        <v>1003.48</v>
      </c>
      <c r="BJ290" s="338"/>
      <c r="BK290" s="338"/>
      <c r="BL290" s="338" t="n">
        <v>1000</v>
      </c>
      <c r="BM290" s="338" t="n">
        <v>1000</v>
      </c>
      <c r="BN290" s="338" t="n">
        <v>899.4</v>
      </c>
      <c r="BO290" s="338"/>
      <c r="BP290" s="338"/>
      <c r="BQ290" s="364"/>
      <c r="BR290" s="364"/>
      <c r="BS290" s="364"/>
      <c r="BT290" s="307" t="n">
        <f aca="false">SUM(BN290/BM290*100)</f>
        <v>89.94</v>
      </c>
    </row>
    <row r="291" customFormat="false" ht="12.75" hidden="true" customHeight="false" outlineLevel="0" collapsed="false">
      <c r="A291" s="333"/>
      <c r="B291" s="334"/>
      <c r="C291" s="334"/>
      <c r="D291" s="334"/>
      <c r="E291" s="334"/>
      <c r="F291" s="334"/>
      <c r="G291" s="334"/>
      <c r="H291" s="334"/>
      <c r="I291" s="335" t="n">
        <v>37211</v>
      </c>
      <c r="J291" s="336" t="s">
        <v>754</v>
      </c>
      <c r="K291" s="337"/>
      <c r="L291" s="337"/>
      <c r="M291" s="337"/>
      <c r="N291" s="337" t="n">
        <v>17000</v>
      </c>
      <c r="O291" s="337" t="n">
        <v>17000</v>
      </c>
      <c r="P291" s="337" t="n">
        <v>20000</v>
      </c>
      <c r="Q291" s="337" t="n">
        <v>20000</v>
      </c>
      <c r="R291" s="337" t="n">
        <v>13000</v>
      </c>
      <c r="S291" s="337" t="n">
        <v>30000</v>
      </c>
      <c r="T291" s="337" t="n">
        <v>8300</v>
      </c>
      <c r="U291" s="337"/>
      <c r="V291" s="306" t="n">
        <f aca="false">S291/P291*100</f>
        <v>150</v>
      </c>
      <c r="W291" s="337" t="n">
        <v>25000</v>
      </c>
      <c r="X291" s="337" t="n">
        <v>30000</v>
      </c>
      <c r="Y291" s="337" t="n">
        <v>30000</v>
      </c>
      <c r="Z291" s="337" t="n">
        <v>45000</v>
      </c>
      <c r="AA291" s="337" t="n">
        <v>30000</v>
      </c>
      <c r="AB291" s="337" t="n">
        <v>18000</v>
      </c>
      <c r="AC291" s="337" t="n">
        <v>50000</v>
      </c>
      <c r="AD291" s="337" t="n">
        <v>50000</v>
      </c>
      <c r="AE291" s="337"/>
      <c r="AF291" s="337"/>
      <c r="AG291" s="340" t="n">
        <f aca="false">SUM(AD291+AE291-AF291)</f>
        <v>50000</v>
      </c>
      <c r="AH291" s="337" t="n">
        <v>37100</v>
      </c>
      <c r="AI291" s="337" t="n">
        <v>70000</v>
      </c>
      <c r="AJ291" s="338" t="n">
        <v>27300</v>
      </c>
      <c r="AK291" s="337" t="n">
        <v>70000</v>
      </c>
      <c r="AL291" s="337" t="n">
        <v>10000</v>
      </c>
      <c r="AM291" s="337"/>
      <c r="AN291" s="338" t="n">
        <f aca="false">SUM(AK291+AL291-AM291)</f>
        <v>80000</v>
      </c>
      <c r="AO291" s="306" t="n">
        <f aca="false">SUM(AN291/$AN$2)</f>
        <v>10617.8246731701</v>
      </c>
      <c r="AP291" s="338" t="n">
        <v>50000</v>
      </c>
      <c r="AQ291" s="338"/>
      <c r="AR291" s="306" t="n">
        <f aca="false">SUM(AP291/$AN$2)</f>
        <v>6636.1404207313</v>
      </c>
      <c r="AS291" s="306" t="n">
        <v>5570</v>
      </c>
      <c r="AT291" s="306" t="n">
        <v>5570</v>
      </c>
      <c r="AU291" s="306"/>
      <c r="AV291" s="306"/>
      <c r="AW291" s="306" t="n">
        <f aca="false">SUM(AR291+AU291-AV291)</f>
        <v>6636.1404207313</v>
      </c>
      <c r="AX291" s="338" t="n">
        <v>6636.14</v>
      </c>
      <c r="AY291" s="338"/>
      <c r="AZ291" s="338"/>
      <c r="BA291" s="338"/>
      <c r="BB291" s="338"/>
      <c r="BC291" s="338"/>
      <c r="BD291" s="338" t="n">
        <f aca="false">SUM(AX291+AY291+AZ291+BA291+BB291+BC291)</f>
        <v>6636.14</v>
      </c>
      <c r="BE291" s="338" t="n">
        <f aca="false">SUM(AW291-BD291)</f>
        <v>0.000420731302256172</v>
      </c>
      <c r="BF291" s="338" t="n">
        <f aca="false">SUM(BE291-AW291)</f>
        <v>-6636.14</v>
      </c>
      <c r="BG291" s="338" t="n">
        <v>6900</v>
      </c>
      <c r="BH291" s="338" t="n">
        <v>9000</v>
      </c>
      <c r="BI291" s="338" t="n">
        <v>4025</v>
      </c>
      <c r="BJ291" s="338"/>
      <c r="BK291" s="338"/>
      <c r="BL291" s="338" t="n">
        <v>9000</v>
      </c>
      <c r="BM291" s="338" t="n">
        <v>9000</v>
      </c>
      <c r="BN291" s="338" t="n">
        <v>3650</v>
      </c>
      <c r="BO291" s="338"/>
      <c r="BP291" s="338"/>
      <c r="BQ291" s="364"/>
      <c r="BR291" s="364"/>
      <c r="BS291" s="364"/>
      <c r="BT291" s="307" t="n">
        <f aca="false">SUM(BN291/BM291*100)</f>
        <v>40.5555555555556</v>
      </c>
    </row>
    <row r="292" customFormat="false" ht="12.75" hidden="true" customHeight="false" outlineLevel="0" collapsed="false">
      <c r="A292" s="333"/>
      <c r="B292" s="334"/>
      <c r="C292" s="334"/>
      <c r="D292" s="334"/>
      <c r="E292" s="334"/>
      <c r="F292" s="334"/>
      <c r="G292" s="334"/>
      <c r="H292" s="334"/>
      <c r="I292" s="335" t="n">
        <v>37211</v>
      </c>
      <c r="J292" s="336" t="s">
        <v>755</v>
      </c>
      <c r="K292" s="337"/>
      <c r="L292" s="337"/>
      <c r="M292" s="337"/>
      <c r="N292" s="337"/>
      <c r="O292" s="337"/>
      <c r="P292" s="337"/>
      <c r="Q292" s="337"/>
      <c r="R292" s="337"/>
      <c r="S292" s="337"/>
      <c r="T292" s="337"/>
      <c r="U292" s="337"/>
      <c r="V292" s="306"/>
      <c r="W292" s="337"/>
      <c r="X292" s="337"/>
      <c r="Y292" s="337"/>
      <c r="Z292" s="337"/>
      <c r="AA292" s="337"/>
      <c r="AB292" s="337"/>
      <c r="AC292" s="337"/>
      <c r="AD292" s="337"/>
      <c r="AE292" s="337"/>
      <c r="AF292" s="337"/>
      <c r="AG292" s="340"/>
      <c r="AH292" s="337"/>
      <c r="AI292" s="337"/>
      <c r="AJ292" s="338"/>
      <c r="AK292" s="337" t="n">
        <v>70000</v>
      </c>
      <c r="AL292" s="337"/>
      <c r="AM292" s="337"/>
      <c r="AN292" s="338" t="n">
        <f aca="false">SUM(AK292+AL292-AM292)</f>
        <v>70000</v>
      </c>
      <c r="AO292" s="306" t="n">
        <f aca="false">SUM(AN292/$AN$2)</f>
        <v>9290.59658902382</v>
      </c>
      <c r="AP292" s="338" t="n">
        <v>70000</v>
      </c>
      <c r="AQ292" s="338"/>
      <c r="AR292" s="306" t="n">
        <f aca="false">SUM(AP292/$AN$2)</f>
        <v>9290.59658902382</v>
      </c>
      <c r="AS292" s="306"/>
      <c r="AT292" s="306"/>
      <c r="AU292" s="306"/>
      <c r="AV292" s="306"/>
      <c r="AW292" s="306" t="n">
        <f aca="false">SUM(AR292+AU292-AV292)</f>
        <v>9290.59658902382</v>
      </c>
      <c r="AX292" s="338" t="n">
        <v>9290.6</v>
      </c>
      <c r="AY292" s="338"/>
      <c r="AZ292" s="338"/>
      <c r="BA292" s="338"/>
      <c r="BB292" s="338"/>
      <c r="BC292" s="338"/>
      <c r="BD292" s="338" t="n">
        <f aca="false">SUM(AX292+AY292+AZ292+BA292+BB292+BC292)</f>
        <v>9290.6</v>
      </c>
      <c r="BE292" s="338" t="n">
        <f aca="false">SUM(AW292-BD292)</f>
        <v>-0.00341097617638297</v>
      </c>
      <c r="BF292" s="338" t="n">
        <f aca="false">SUM(BE292-AW292)</f>
        <v>-9290.6</v>
      </c>
      <c r="BG292" s="338"/>
      <c r="BH292" s="338" t="n">
        <v>18000</v>
      </c>
      <c r="BI292" s="338" t="n">
        <v>12330</v>
      </c>
      <c r="BJ292" s="338"/>
      <c r="BK292" s="338"/>
      <c r="BL292" s="338" t="n">
        <v>15000</v>
      </c>
      <c r="BM292" s="338" t="n">
        <v>15000</v>
      </c>
      <c r="BN292" s="338" t="n">
        <v>11630</v>
      </c>
      <c r="BO292" s="338"/>
      <c r="BP292" s="338"/>
      <c r="BQ292" s="364"/>
      <c r="BR292" s="364"/>
      <c r="BS292" s="364"/>
      <c r="BT292" s="307" t="n">
        <f aca="false">SUM(BN292/BM292*100)</f>
        <v>77.5333333333333</v>
      </c>
    </row>
    <row r="293" customFormat="false" ht="12.75" hidden="true" customHeight="false" outlineLevel="0" collapsed="false">
      <c r="A293" s="333"/>
      <c r="B293" s="334"/>
      <c r="C293" s="334"/>
      <c r="D293" s="334"/>
      <c r="E293" s="334"/>
      <c r="F293" s="334"/>
      <c r="G293" s="334"/>
      <c r="H293" s="334"/>
      <c r="I293" s="335" t="n">
        <v>37221</v>
      </c>
      <c r="J293" s="336" t="s">
        <v>756</v>
      </c>
      <c r="K293" s="337"/>
      <c r="L293" s="337"/>
      <c r="M293" s="337"/>
      <c r="N293" s="337"/>
      <c r="O293" s="337"/>
      <c r="P293" s="337"/>
      <c r="Q293" s="337"/>
      <c r="R293" s="337"/>
      <c r="S293" s="337"/>
      <c r="T293" s="337"/>
      <c r="U293" s="337"/>
      <c r="V293" s="306"/>
      <c r="W293" s="337"/>
      <c r="X293" s="337"/>
      <c r="Y293" s="337"/>
      <c r="Z293" s="337"/>
      <c r="AA293" s="337"/>
      <c r="AB293" s="337"/>
      <c r="AC293" s="337"/>
      <c r="AD293" s="337"/>
      <c r="AE293" s="337"/>
      <c r="AF293" s="337"/>
      <c r="AG293" s="340"/>
      <c r="AH293" s="337"/>
      <c r="AI293" s="337" t="n">
        <v>30000</v>
      </c>
      <c r="AJ293" s="338" t="n">
        <v>0</v>
      </c>
      <c r="AK293" s="337" t="n">
        <v>30000</v>
      </c>
      <c r="AL293" s="337"/>
      <c r="AM293" s="337"/>
      <c r="AN293" s="338" t="n">
        <f aca="false">SUM(AK293+AL293-AM293)</f>
        <v>30000</v>
      </c>
      <c r="AO293" s="306" t="n">
        <f aca="false">SUM(AN293/$AN$2)</f>
        <v>3981.68425243878</v>
      </c>
      <c r="AP293" s="338" t="n">
        <v>15000</v>
      </c>
      <c r="AQ293" s="338"/>
      <c r="AR293" s="306" t="n">
        <f aca="false">SUM(AP293/$AN$2)</f>
        <v>1990.84212621939</v>
      </c>
      <c r="AS293" s="306"/>
      <c r="AT293" s="306"/>
      <c r="AU293" s="306"/>
      <c r="AV293" s="306"/>
      <c r="AW293" s="306" t="n">
        <f aca="false">SUM(AR293+AU293-AV293)</f>
        <v>1990.84212621939</v>
      </c>
      <c r="AX293" s="338" t="n">
        <v>1990.84</v>
      </c>
      <c r="AY293" s="338"/>
      <c r="AZ293" s="338"/>
      <c r="BA293" s="338"/>
      <c r="BB293" s="338"/>
      <c r="BC293" s="338"/>
      <c r="BD293" s="338" t="n">
        <f aca="false">SUM(AX293+AY293+AZ293+BA293+BB293+BC293)</f>
        <v>1990.84</v>
      </c>
      <c r="BE293" s="338" t="n">
        <f aca="false">SUM(AW293-BD293)</f>
        <v>0.00212621939067503</v>
      </c>
      <c r="BF293" s="338" t="n">
        <f aca="false">SUM(BE293-AW293)</f>
        <v>-1990.84</v>
      </c>
      <c r="BG293" s="338"/>
      <c r="BH293" s="338" t="n">
        <v>1000</v>
      </c>
      <c r="BI293" s="338" t="n">
        <v>47.23</v>
      </c>
      <c r="BJ293" s="338"/>
      <c r="BK293" s="338"/>
      <c r="BL293" s="338" t="n">
        <v>1000</v>
      </c>
      <c r="BM293" s="338" t="n">
        <v>1000</v>
      </c>
      <c r="BN293" s="338" t="n">
        <v>89.56</v>
      </c>
      <c r="BO293" s="338"/>
      <c r="BP293" s="338"/>
      <c r="BQ293" s="364"/>
      <c r="BR293" s="364"/>
      <c r="BS293" s="364"/>
      <c r="BT293" s="307" t="n">
        <f aca="false">SUM(BN293/BM293*100)</f>
        <v>8.956</v>
      </c>
    </row>
    <row r="294" customFormat="false" ht="12.75" hidden="true" customHeight="false" outlineLevel="0" collapsed="false">
      <c r="A294" s="333"/>
      <c r="B294" s="334"/>
      <c r="C294" s="334"/>
      <c r="D294" s="334"/>
      <c r="E294" s="334"/>
      <c r="F294" s="334"/>
      <c r="G294" s="334"/>
      <c r="H294" s="334"/>
      <c r="I294" s="335" t="n">
        <v>37221</v>
      </c>
      <c r="J294" s="336" t="s">
        <v>757</v>
      </c>
      <c r="K294" s="337"/>
      <c r="L294" s="337"/>
      <c r="M294" s="337"/>
      <c r="N294" s="337"/>
      <c r="O294" s="337"/>
      <c r="P294" s="337"/>
      <c r="Q294" s="337"/>
      <c r="R294" s="337"/>
      <c r="S294" s="337"/>
      <c r="T294" s="337"/>
      <c r="U294" s="337"/>
      <c r="V294" s="306"/>
      <c r="W294" s="337"/>
      <c r="X294" s="337"/>
      <c r="Y294" s="337"/>
      <c r="Z294" s="337"/>
      <c r="AA294" s="337"/>
      <c r="AB294" s="337"/>
      <c r="AC294" s="337"/>
      <c r="AD294" s="337"/>
      <c r="AE294" s="337"/>
      <c r="AF294" s="337"/>
      <c r="AG294" s="340"/>
      <c r="AH294" s="337"/>
      <c r="AI294" s="337"/>
      <c r="AJ294" s="338" t="n">
        <v>26000</v>
      </c>
      <c r="AK294" s="337" t="n">
        <v>52000</v>
      </c>
      <c r="AL294" s="337"/>
      <c r="AM294" s="337"/>
      <c r="AN294" s="338" t="n">
        <f aca="false">SUM(AK294+AL294-AM294)</f>
        <v>52000</v>
      </c>
      <c r="AO294" s="306" t="n">
        <f aca="false">SUM(AN294/$AN$2)</f>
        <v>6901.58603756055</v>
      </c>
      <c r="AP294" s="338" t="n">
        <v>72000</v>
      </c>
      <c r="AQ294" s="338"/>
      <c r="AR294" s="306" t="n">
        <f aca="false">SUM(AP294/$AN$2)</f>
        <v>9556.04220585308</v>
      </c>
      <c r="AS294" s="306" t="n">
        <v>6224.38</v>
      </c>
      <c r="AT294" s="306" t="n">
        <v>6224.38</v>
      </c>
      <c r="AU294" s="306"/>
      <c r="AV294" s="306"/>
      <c r="AW294" s="306" t="n">
        <f aca="false">SUM(AR294+AU294-AV294)</f>
        <v>9556.04220585308</v>
      </c>
      <c r="AX294" s="338" t="n">
        <v>9556.04</v>
      </c>
      <c r="AY294" s="338"/>
      <c r="AZ294" s="338"/>
      <c r="BA294" s="338"/>
      <c r="BB294" s="338"/>
      <c r="BC294" s="338"/>
      <c r="BD294" s="338" t="n">
        <f aca="false">SUM(AX294+AY294+AZ294+BA294+BB294+BC294)</f>
        <v>9556.04</v>
      </c>
      <c r="BE294" s="338" t="n">
        <f aca="false">SUM(AW294-BD294)</f>
        <v>0.00220585307397414</v>
      </c>
      <c r="BF294" s="338" t="n">
        <f aca="false">SUM(BE294-AW294)</f>
        <v>-9556.04</v>
      </c>
      <c r="BG294" s="338" t="n">
        <v>8279.56</v>
      </c>
      <c r="BH294" s="338" t="n">
        <v>10000</v>
      </c>
      <c r="BI294" s="338" t="n">
        <v>5017.04</v>
      </c>
      <c r="BJ294" s="338"/>
      <c r="BK294" s="338"/>
      <c r="BL294" s="338" t="n">
        <v>10000</v>
      </c>
      <c r="BM294" s="338" t="n">
        <v>10000</v>
      </c>
      <c r="BN294" s="338" t="n">
        <v>3185.36</v>
      </c>
      <c r="BO294" s="338"/>
      <c r="BP294" s="338"/>
      <c r="BQ294" s="364"/>
      <c r="BR294" s="364"/>
      <c r="BS294" s="364"/>
      <c r="BT294" s="307" t="n">
        <f aca="false">SUM(BN294/BM294*100)</f>
        <v>31.8536</v>
      </c>
    </row>
    <row r="295" customFormat="false" ht="12.75" hidden="false" customHeight="false" outlineLevel="0" collapsed="false">
      <c r="A295" s="333" t="s">
        <v>758</v>
      </c>
      <c r="B295" s="334"/>
      <c r="C295" s="334"/>
      <c r="D295" s="334"/>
      <c r="E295" s="334"/>
      <c r="F295" s="334"/>
      <c r="G295" s="334"/>
      <c r="H295" s="334"/>
      <c r="I295" s="335" t="s">
        <v>533</v>
      </c>
      <c r="J295" s="336" t="s">
        <v>759</v>
      </c>
      <c r="K295" s="337" t="e">
        <f aca="false">SUM(#REF!)</f>
        <v>#REF!</v>
      </c>
      <c r="L295" s="337" t="e">
        <f aca="false">SUM(#REF!)</f>
        <v>#REF!</v>
      </c>
      <c r="M295" s="337" t="e">
        <f aca="false">SUM(#REF!)</f>
        <v>#REF!</v>
      </c>
      <c r="N295" s="306" t="n">
        <f aca="false">SUM(N296)</f>
        <v>16000</v>
      </c>
      <c r="O295" s="306" t="n">
        <f aca="false">SUM(O296)</f>
        <v>16000</v>
      </c>
      <c r="P295" s="306" t="n">
        <f aca="false">SUM(P296)</f>
        <v>25000</v>
      </c>
      <c r="Q295" s="306" t="n">
        <f aca="false">SUM(Q296)</f>
        <v>25000</v>
      </c>
      <c r="R295" s="306" t="n">
        <f aca="false">SUM(R296)</f>
        <v>16786.14</v>
      </c>
      <c r="S295" s="306" t="n">
        <f aca="false">SUM(S296)</f>
        <v>25000</v>
      </c>
      <c r="T295" s="306" t="n">
        <f aca="false">SUM(T296)</f>
        <v>16422</v>
      </c>
      <c r="U295" s="306" t="n">
        <f aca="false">SUM(U296)</f>
        <v>0</v>
      </c>
      <c r="V295" s="306" t="n">
        <f aca="false">SUM(V296)</f>
        <v>200</v>
      </c>
      <c r="W295" s="306" t="n">
        <f aca="false">SUM(W296)</f>
        <v>25000</v>
      </c>
      <c r="X295" s="306" t="n">
        <f aca="false">SUM(X296)</f>
        <v>25000</v>
      </c>
      <c r="Y295" s="306" t="n">
        <f aca="false">SUM(Y296)</f>
        <v>30000</v>
      </c>
      <c r="Z295" s="306" t="n">
        <f aca="false">SUM(Z296)</f>
        <v>30000</v>
      </c>
      <c r="AA295" s="306" t="n">
        <f aca="false">SUM(AA296)</f>
        <v>30000</v>
      </c>
      <c r="AB295" s="306" t="n">
        <f aca="false">SUM(AB296)</f>
        <v>15498.58</v>
      </c>
      <c r="AC295" s="306" t="n">
        <f aca="false">SUM(AC296)</f>
        <v>30000</v>
      </c>
      <c r="AD295" s="306" t="n">
        <f aca="false">SUM(AD296)</f>
        <v>45000</v>
      </c>
      <c r="AE295" s="306" t="n">
        <f aca="false">SUM(AE296)</f>
        <v>0</v>
      </c>
      <c r="AF295" s="306" t="n">
        <f aca="false">SUM(AF296)</f>
        <v>0</v>
      </c>
      <c r="AG295" s="306" t="n">
        <f aca="false">SUM(AG296)</f>
        <v>45000</v>
      </c>
      <c r="AH295" s="306" t="n">
        <f aca="false">SUM(AH296)</f>
        <v>28479.63</v>
      </c>
      <c r="AI295" s="306" t="n">
        <f aca="false">SUM(AI296)</f>
        <v>45000</v>
      </c>
      <c r="AJ295" s="306" t="n">
        <f aca="false">SUM(AJ296)</f>
        <v>12998.7</v>
      </c>
      <c r="AK295" s="306" t="n">
        <f aca="false">SUM(AK296)</f>
        <v>45000</v>
      </c>
      <c r="AL295" s="306" t="n">
        <f aca="false">SUM(AL296)</f>
        <v>0</v>
      </c>
      <c r="AM295" s="306" t="n">
        <f aca="false">SUM(AM296)</f>
        <v>0</v>
      </c>
      <c r="AN295" s="306" t="n">
        <f aca="false">SUM(AN296)</f>
        <v>45000</v>
      </c>
      <c r="AO295" s="306" t="n">
        <f aca="false">SUM(AN295/$AN$2)</f>
        <v>5972.52637865817</v>
      </c>
      <c r="AP295" s="306" t="n">
        <f aca="false">SUM(AP296)</f>
        <v>34000</v>
      </c>
      <c r="AQ295" s="306" t="n">
        <f aca="false">SUM(AQ296)</f>
        <v>0</v>
      </c>
      <c r="AR295" s="306" t="n">
        <f aca="false">SUM(AP295/$AN$2)</f>
        <v>4512.57548609729</v>
      </c>
      <c r="AS295" s="306"/>
      <c r="AT295" s="306" t="n">
        <f aca="false">SUM(AT296)</f>
        <v>0</v>
      </c>
      <c r="AU295" s="306" t="n">
        <f aca="false">SUM(AU296)</f>
        <v>0</v>
      </c>
      <c r="AV295" s="306" t="n">
        <f aca="false">SUM(AV296)</f>
        <v>0</v>
      </c>
      <c r="AW295" s="306" t="n">
        <f aca="false">SUM(AR295+AU295-AV295)</f>
        <v>4512.57548609729</v>
      </c>
      <c r="AX295" s="338"/>
      <c r="AY295" s="338"/>
      <c r="AZ295" s="338"/>
      <c r="BA295" s="338"/>
      <c r="BB295" s="338"/>
      <c r="BC295" s="338"/>
      <c r="BD295" s="338" t="n">
        <f aca="false">SUM(AX295+AY295+AZ295+BA295+BB295+BC295)</f>
        <v>0</v>
      </c>
      <c r="BE295" s="338" t="n">
        <f aca="false">SUM(AW295-BD295)</f>
        <v>4512.57548609729</v>
      </c>
      <c r="BF295" s="338" t="n">
        <f aca="false">SUM(BE295-AW295)</f>
        <v>0</v>
      </c>
      <c r="BG295" s="338" t="n">
        <f aca="false">SUM(BG298)</f>
        <v>1350</v>
      </c>
      <c r="BH295" s="338" t="n">
        <v>0</v>
      </c>
      <c r="BI295" s="338" t="n">
        <f aca="false">SUM(BI298)</f>
        <v>0</v>
      </c>
      <c r="BJ295" s="338" t="n">
        <f aca="false">SUM(BJ298)</f>
        <v>0</v>
      </c>
      <c r="BK295" s="338" t="n">
        <f aca="false">SUM(BK298)</f>
        <v>0</v>
      </c>
      <c r="BL295" s="338" t="n">
        <f aca="false">SUM(BL298)</f>
        <v>3850</v>
      </c>
      <c r="BM295" s="338" t="n">
        <f aca="false">SUM(BM298)</f>
        <v>3850</v>
      </c>
      <c r="BN295" s="338" t="n">
        <f aca="false">SUM(BN298)</f>
        <v>0</v>
      </c>
      <c r="BO295" s="338"/>
      <c r="BP295" s="338"/>
      <c r="BQ295" s="364"/>
      <c r="BR295" s="364"/>
      <c r="BS295" s="364"/>
      <c r="BT295" s="307" t="n">
        <f aca="false">SUM(BN295/BM295*100)</f>
        <v>0</v>
      </c>
    </row>
    <row r="296" customFormat="false" ht="12.75" hidden="false" customHeight="false" outlineLevel="0" collapsed="false">
      <c r="A296" s="343"/>
      <c r="B296" s="334"/>
      <c r="C296" s="334"/>
      <c r="D296" s="334"/>
      <c r="E296" s="334"/>
      <c r="F296" s="334"/>
      <c r="G296" s="334"/>
      <c r="H296" s="334"/>
      <c r="I296" s="310" t="s">
        <v>751</v>
      </c>
      <c r="J296" s="311"/>
      <c r="K296" s="312" t="e">
        <f aca="false">SUM(#REF!)</f>
        <v>#REF!</v>
      </c>
      <c r="L296" s="312" t="e">
        <f aca="false">SUM(#REF!)</f>
        <v>#REF!</v>
      </c>
      <c r="M296" s="312" t="e">
        <f aca="false">SUM(#REF!)</f>
        <v>#REF!</v>
      </c>
      <c r="N296" s="312" t="n">
        <f aca="false">SUM(N298)</f>
        <v>16000</v>
      </c>
      <c r="O296" s="312" t="n">
        <f aca="false">SUM(O298)</f>
        <v>16000</v>
      </c>
      <c r="P296" s="312" t="n">
        <f aca="false">SUM(P298)</f>
        <v>25000</v>
      </c>
      <c r="Q296" s="312" t="n">
        <f aca="false">SUM(Q298)</f>
        <v>25000</v>
      </c>
      <c r="R296" s="312" t="n">
        <f aca="false">SUM(R298)</f>
        <v>16786.14</v>
      </c>
      <c r="S296" s="312" t="n">
        <f aca="false">SUM(S298)</f>
        <v>25000</v>
      </c>
      <c r="T296" s="312" t="n">
        <f aca="false">SUM(T298)</f>
        <v>16422</v>
      </c>
      <c r="U296" s="312" t="n">
        <f aca="false">SUM(U298)</f>
        <v>0</v>
      </c>
      <c r="V296" s="312" t="n">
        <f aca="false">SUM(V298)</f>
        <v>200</v>
      </c>
      <c r="W296" s="312" t="n">
        <f aca="false">SUM(W298)</f>
        <v>25000</v>
      </c>
      <c r="X296" s="312" t="n">
        <f aca="false">SUM(X298)</f>
        <v>25000</v>
      </c>
      <c r="Y296" s="312" t="n">
        <f aca="false">SUM(Y298)</f>
        <v>30000</v>
      </c>
      <c r="Z296" s="312" t="n">
        <f aca="false">SUM(Z298)</f>
        <v>30000</v>
      </c>
      <c r="AA296" s="312" t="n">
        <f aca="false">SUM(AA298)</f>
        <v>30000</v>
      </c>
      <c r="AB296" s="312" t="n">
        <f aca="false">SUM(AB298)</f>
        <v>15498.58</v>
      </c>
      <c r="AC296" s="312" t="n">
        <f aca="false">SUM(AC298)</f>
        <v>30000</v>
      </c>
      <c r="AD296" s="312" t="n">
        <f aca="false">SUM(AD298)</f>
        <v>45000</v>
      </c>
      <c r="AE296" s="312" t="n">
        <f aca="false">SUM(AE298)</f>
        <v>0</v>
      </c>
      <c r="AF296" s="312" t="n">
        <f aca="false">SUM(AF298)</f>
        <v>0</v>
      </c>
      <c r="AG296" s="312" t="n">
        <f aca="false">SUM(AG298)</f>
        <v>45000</v>
      </c>
      <c r="AH296" s="312" t="n">
        <f aca="false">SUM(AH298)</f>
        <v>28479.63</v>
      </c>
      <c r="AI296" s="312" t="n">
        <f aca="false">SUM(AI298)</f>
        <v>45000</v>
      </c>
      <c r="AJ296" s="312" t="n">
        <f aca="false">SUM(AJ298)</f>
        <v>12998.7</v>
      </c>
      <c r="AK296" s="312" t="n">
        <f aca="false">SUM(AK298)</f>
        <v>45000</v>
      </c>
      <c r="AL296" s="312" t="n">
        <f aca="false">SUM(AL298)</f>
        <v>0</v>
      </c>
      <c r="AM296" s="312" t="n">
        <f aca="false">SUM(AM298)</f>
        <v>0</v>
      </c>
      <c r="AN296" s="312" t="n">
        <f aca="false">SUM(AN298)</f>
        <v>45000</v>
      </c>
      <c r="AO296" s="306" t="n">
        <f aca="false">SUM(AN296/$AN$2)</f>
        <v>5972.52637865817</v>
      </c>
      <c r="AP296" s="312" t="n">
        <f aca="false">SUM(AP298)</f>
        <v>34000</v>
      </c>
      <c r="AQ296" s="312" t="n">
        <f aca="false">SUM(AQ298)</f>
        <v>0</v>
      </c>
      <c r="AR296" s="306" t="n">
        <f aca="false">SUM(AP296/$AN$2)</f>
        <v>4512.57548609729</v>
      </c>
      <c r="AS296" s="306"/>
      <c r="AT296" s="306" t="n">
        <f aca="false">SUM(AT298)</f>
        <v>0</v>
      </c>
      <c r="AU296" s="306" t="n">
        <f aca="false">SUM(AU298)</f>
        <v>0</v>
      </c>
      <c r="AV296" s="306" t="n">
        <f aca="false">SUM(AV298)</f>
        <v>0</v>
      </c>
      <c r="AW296" s="306" t="n">
        <f aca="false">SUM(AR296+AU296-AV296)</f>
        <v>4512.57548609729</v>
      </c>
      <c r="AX296" s="338"/>
      <c r="AY296" s="338"/>
      <c r="AZ296" s="338"/>
      <c r="BA296" s="338"/>
      <c r="BB296" s="338"/>
      <c r="BC296" s="338"/>
      <c r="BD296" s="338" t="n">
        <f aca="false">SUM(AX296+AY296+AZ296+BA296+BB296+BC296)</f>
        <v>0</v>
      </c>
      <c r="BE296" s="338" t="n">
        <f aca="false">SUM(AW296-BD296)</f>
        <v>4512.57548609729</v>
      </c>
      <c r="BF296" s="338" t="n">
        <f aca="false">SUM(BE296-AW296)</f>
        <v>0</v>
      </c>
      <c r="BG296" s="338"/>
      <c r="BH296" s="338" t="n">
        <v>0</v>
      </c>
      <c r="BI296" s="338" t="n">
        <f aca="false">SUM(BI295)</f>
        <v>0</v>
      </c>
      <c r="BJ296" s="338" t="n">
        <f aca="false">SUM(BJ295)</f>
        <v>0</v>
      </c>
      <c r="BK296" s="338" t="n">
        <f aca="false">SUM(BK295)</f>
        <v>0</v>
      </c>
      <c r="BL296" s="338" t="n">
        <f aca="false">SUM(BL295)</f>
        <v>3850</v>
      </c>
      <c r="BM296" s="338" t="n">
        <f aca="false">SUM(BM295)</f>
        <v>3850</v>
      </c>
      <c r="BN296" s="338" t="n">
        <f aca="false">SUM(BN295)</f>
        <v>0</v>
      </c>
      <c r="BO296" s="338"/>
      <c r="BP296" s="338"/>
      <c r="BQ296" s="364"/>
      <c r="BR296" s="364"/>
      <c r="BS296" s="364"/>
      <c r="BT296" s="307" t="n">
        <f aca="false">SUM(BN296/BM296*100)</f>
        <v>0</v>
      </c>
    </row>
    <row r="297" customFormat="false" ht="12.75" hidden="true" customHeight="false" outlineLevel="0" collapsed="false">
      <c r="A297" s="343"/>
      <c r="B297" s="334" t="s">
        <v>537</v>
      </c>
      <c r="C297" s="334"/>
      <c r="D297" s="334"/>
      <c r="E297" s="334"/>
      <c r="F297" s="334"/>
      <c r="G297" s="334"/>
      <c r="H297" s="334"/>
      <c r="I297" s="335" t="s">
        <v>538</v>
      </c>
      <c r="J297" s="336" t="s">
        <v>75</v>
      </c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/>
      <c r="W297" s="312"/>
      <c r="X297" s="312"/>
      <c r="Y297" s="312"/>
      <c r="Z297" s="312"/>
      <c r="AA297" s="312"/>
      <c r="AB297" s="312"/>
      <c r="AC297" s="312"/>
      <c r="AD297" s="312"/>
      <c r="AE297" s="312"/>
      <c r="AF297" s="312"/>
      <c r="AG297" s="312"/>
      <c r="AH297" s="312"/>
      <c r="AI297" s="312"/>
      <c r="AJ297" s="312"/>
      <c r="AK297" s="312"/>
      <c r="AL297" s="312"/>
      <c r="AM297" s="312"/>
      <c r="AN297" s="312"/>
      <c r="AO297" s="306" t="n">
        <f aca="false">SUM(AN297/$AN$2)</f>
        <v>0</v>
      </c>
      <c r="AP297" s="312" t="n">
        <v>34000</v>
      </c>
      <c r="AQ297" s="312"/>
      <c r="AR297" s="306" t="n">
        <f aca="false">SUM(AP297/$AN$2)</f>
        <v>4512.57548609729</v>
      </c>
      <c r="AS297" s="306"/>
      <c r="AT297" s="306" t="n">
        <v>34000</v>
      </c>
      <c r="AU297" s="306"/>
      <c r="AV297" s="306"/>
      <c r="AW297" s="306" t="n">
        <f aca="false">SUM(AR297+AU297-AV297)</f>
        <v>4512.57548609729</v>
      </c>
      <c r="AX297" s="338"/>
      <c r="AY297" s="338"/>
      <c r="AZ297" s="338"/>
      <c r="BA297" s="338"/>
      <c r="BB297" s="338"/>
      <c r="BC297" s="338"/>
      <c r="BD297" s="338" t="n">
        <f aca="false">SUM(AX297+AY297+AZ297+BA297+BB297+BC297)</f>
        <v>0</v>
      </c>
      <c r="BE297" s="338" t="n">
        <f aca="false">SUM(AW297-BD297)</f>
        <v>4512.57548609729</v>
      </c>
      <c r="BF297" s="338" t="n">
        <f aca="false">SUM(BE297-AW297)</f>
        <v>0</v>
      </c>
      <c r="BG297" s="338"/>
      <c r="BH297" s="338" t="n">
        <f aca="false">SUM(BL301:BL303)</f>
        <v>3850</v>
      </c>
      <c r="BI297" s="338" t="e">
        <f aca="false">SUM(#REF!)</f>
        <v>#REF!</v>
      </c>
      <c r="BJ297" s="338" t="e">
        <f aca="false">SUM(#REF!)</f>
        <v>#REF!</v>
      </c>
      <c r="BK297" s="338" t="n">
        <f aca="false">SUM(BM301:BM303)</f>
        <v>3850</v>
      </c>
      <c r="BL297" s="338"/>
      <c r="BM297" s="338"/>
      <c r="BN297" s="338"/>
      <c r="BO297" s="338"/>
      <c r="BP297" s="338"/>
      <c r="BQ297" s="364"/>
      <c r="BR297" s="364"/>
      <c r="BS297" s="364"/>
      <c r="BT297" s="307" t="e">
        <f aca="false">SUM(BN297/BM297*100)</f>
        <v>#DIV/0!</v>
      </c>
    </row>
    <row r="298" customFormat="false" ht="12.75" hidden="false" customHeight="false" outlineLevel="0" collapsed="false">
      <c r="A298" s="302"/>
      <c r="B298" s="303"/>
      <c r="C298" s="303"/>
      <c r="D298" s="303"/>
      <c r="E298" s="303"/>
      <c r="F298" s="303"/>
      <c r="G298" s="303"/>
      <c r="H298" s="303"/>
      <c r="I298" s="304" t="n">
        <v>3</v>
      </c>
      <c r="J298" s="305" t="s">
        <v>234</v>
      </c>
      <c r="K298" s="312"/>
      <c r="L298" s="312"/>
      <c r="M298" s="312"/>
      <c r="N298" s="312" t="n">
        <f aca="false">SUM(N299+N307)</f>
        <v>16000</v>
      </c>
      <c r="O298" s="312" t="n">
        <f aca="false">SUM(O299+O307)</f>
        <v>16000</v>
      </c>
      <c r="P298" s="312" t="n">
        <f aca="false">SUM(P299)</f>
        <v>25000</v>
      </c>
      <c r="Q298" s="312" t="n">
        <f aca="false">SUM(Q299)</f>
        <v>25000</v>
      </c>
      <c r="R298" s="312" t="n">
        <f aca="false">SUM(R299+R307)</f>
        <v>16786.14</v>
      </c>
      <c r="S298" s="312" t="n">
        <f aca="false">SUM(S299+S307)</f>
        <v>25000</v>
      </c>
      <c r="T298" s="312" t="n">
        <f aca="false">SUM(T299+T307)</f>
        <v>16422</v>
      </c>
      <c r="U298" s="312" t="n">
        <f aca="false">SUM(U299+U307)</f>
        <v>0</v>
      </c>
      <c r="V298" s="312" t="n">
        <f aca="false">SUM(V299+V307)</f>
        <v>200</v>
      </c>
      <c r="W298" s="312" t="n">
        <f aca="false">SUM(W299+W307)</f>
        <v>25000</v>
      </c>
      <c r="X298" s="312" t="n">
        <f aca="false">SUM(X299+X307)</f>
        <v>25000</v>
      </c>
      <c r="Y298" s="312" t="n">
        <f aca="false">SUM(Y299+Y307)</f>
        <v>30000</v>
      </c>
      <c r="Z298" s="312" t="n">
        <f aca="false">SUM(Z299+Z307)</f>
        <v>30000</v>
      </c>
      <c r="AA298" s="312" t="n">
        <f aca="false">SUM(AA299+AA307)</f>
        <v>30000</v>
      </c>
      <c r="AB298" s="312" t="n">
        <f aca="false">SUM(AB299+AB307)</f>
        <v>15498.58</v>
      </c>
      <c r="AC298" s="312" t="n">
        <f aca="false">SUM(AC299+AC307)</f>
        <v>30000</v>
      </c>
      <c r="AD298" s="312" t="n">
        <f aca="false">SUM(AD299+AD307)</f>
        <v>45000</v>
      </c>
      <c r="AE298" s="312" t="n">
        <f aca="false">SUM(AE299+AE307)</f>
        <v>0</v>
      </c>
      <c r="AF298" s="312" t="n">
        <f aca="false">SUM(AF299+AF307)</f>
        <v>0</v>
      </c>
      <c r="AG298" s="312" t="n">
        <f aca="false">SUM(AG299+AG307)</f>
        <v>45000</v>
      </c>
      <c r="AH298" s="312" t="n">
        <f aca="false">SUM(AH299+AH307)</f>
        <v>28479.63</v>
      </c>
      <c r="AI298" s="312" t="n">
        <f aca="false">SUM(AI299+AI307)</f>
        <v>45000</v>
      </c>
      <c r="AJ298" s="312" t="n">
        <f aca="false">SUM(AJ299+AJ307)</f>
        <v>12998.7</v>
      </c>
      <c r="AK298" s="312" t="n">
        <f aca="false">SUM(AK299+AK307)</f>
        <v>45000</v>
      </c>
      <c r="AL298" s="312" t="n">
        <f aca="false">SUM(AL299+AL307)</f>
        <v>0</v>
      </c>
      <c r="AM298" s="312" t="n">
        <f aca="false">SUM(AM299+AM307)</f>
        <v>0</v>
      </c>
      <c r="AN298" s="312" t="n">
        <f aca="false">SUM(AN299+AN307)</f>
        <v>45000</v>
      </c>
      <c r="AO298" s="306" t="n">
        <f aca="false">SUM(AN298/$AN$2)</f>
        <v>5972.52637865817</v>
      </c>
      <c r="AP298" s="312" t="n">
        <f aca="false">SUM(AP299+AP307)</f>
        <v>34000</v>
      </c>
      <c r="AQ298" s="312" t="n">
        <f aca="false">SUM(AQ299+AQ307)</f>
        <v>0</v>
      </c>
      <c r="AR298" s="306" t="n">
        <f aca="false">SUM(AP298/$AN$2)</f>
        <v>4512.57548609729</v>
      </c>
      <c r="AS298" s="306"/>
      <c r="AT298" s="306" t="n">
        <f aca="false">SUM(AT299+AT307)</f>
        <v>0</v>
      </c>
      <c r="AU298" s="306" t="n">
        <f aca="false">SUM(AU299+AU307)</f>
        <v>0</v>
      </c>
      <c r="AV298" s="306" t="n">
        <f aca="false">SUM(AV299+AV307)</f>
        <v>0</v>
      </c>
      <c r="AW298" s="306" t="n">
        <f aca="false">SUM(AR298+AU298-AV298)</f>
        <v>4512.57548609729</v>
      </c>
      <c r="AX298" s="338"/>
      <c r="AY298" s="338"/>
      <c r="AZ298" s="338"/>
      <c r="BA298" s="338"/>
      <c r="BB298" s="338"/>
      <c r="BC298" s="338"/>
      <c r="BD298" s="338" t="n">
        <f aca="false">SUM(AX298+AY298+AZ298+BA298+BB298+BC298)</f>
        <v>0</v>
      </c>
      <c r="BE298" s="338" t="n">
        <f aca="false">SUM(AW298-BD298)</f>
        <v>4512.57548609729</v>
      </c>
      <c r="BF298" s="338" t="n">
        <f aca="false">SUM(BE298-AW298)</f>
        <v>0</v>
      </c>
      <c r="BG298" s="338" t="n">
        <f aca="false">SUM(BG299)</f>
        <v>1350</v>
      </c>
      <c r="BH298" s="338" t="n">
        <v>0</v>
      </c>
      <c r="BI298" s="338" t="n">
        <f aca="false">SUM(BI299)</f>
        <v>0</v>
      </c>
      <c r="BJ298" s="338" t="n">
        <f aca="false">SUM(BJ299)</f>
        <v>0</v>
      </c>
      <c r="BK298" s="338" t="n">
        <f aca="false">SUM(BK299)</f>
        <v>0</v>
      </c>
      <c r="BL298" s="338" t="n">
        <f aca="false">SUM(BL299)</f>
        <v>3850</v>
      </c>
      <c r="BM298" s="338" t="n">
        <f aca="false">SUM(BM299)</f>
        <v>3850</v>
      </c>
      <c r="BN298" s="338" t="n">
        <f aca="false">SUM(BN299)</f>
        <v>0</v>
      </c>
      <c r="BO298" s="338"/>
      <c r="BP298" s="338"/>
      <c r="BQ298" s="364"/>
      <c r="BR298" s="364"/>
      <c r="BS298" s="364"/>
      <c r="BT298" s="307" t="n">
        <f aca="false">SUM(BN298/BM298*100)</f>
        <v>0</v>
      </c>
    </row>
    <row r="299" customFormat="false" ht="12.75" hidden="false" customHeight="false" outlineLevel="0" collapsed="false">
      <c r="A299" s="308"/>
      <c r="B299" s="303" t="s">
        <v>538</v>
      </c>
      <c r="C299" s="303"/>
      <c r="D299" s="303"/>
      <c r="E299" s="303"/>
      <c r="F299" s="303"/>
      <c r="G299" s="303"/>
      <c r="H299" s="303"/>
      <c r="I299" s="304" t="n">
        <v>37</v>
      </c>
      <c r="J299" s="305" t="s">
        <v>674</v>
      </c>
      <c r="K299" s="306" t="n">
        <f aca="false">SUM(K300)</f>
        <v>25650</v>
      </c>
      <c r="L299" s="306" t="n">
        <f aca="false">SUM(L300)</f>
        <v>40000</v>
      </c>
      <c r="M299" s="306" t="n">
        <f aca="false">SUM(M300)</f>
        <v>40000</v>
      </c>
      <c r="N299" s="306" t="n">
        <f aca="false">SUM(N300)</f>
        <v>16000</v>
      </c>
      <c r="O299" s="306" t="n">
        <f aca="false">SUM(O300)</f>
        <v>16000</v>
      </c>
      <c r="P299" s="306" t="n">
        <f aca="false">SUM(P300)</f>
        <v>25000</v>
      </c>
      <c r="Q299" s="306" t="n">
        <f aca="false">SUM(Q300)</f>
        <v>25000</v>
      </c>
      <c r="R299" s="306" t="n">
        <f aca="false">SUM(R300)</f>
        <v>14665.8</v>
      </c>
      <c r="S299" s="306" t="n">
        <f aca="false">SUM(S300)</f>
        <v>25000</v>
      </c>
      <c r="T299" s="306" t="n">
        <f aca="false">SUM(T300)</f>
        <v>16422</v>
      </c>
      <c r="U299" s="306" t="n">
        <f aca="false">SUM(U300)</f>
        <v>0</v>
      </c>
      <c r="V299" s="306" t="n">
        <f aca="false">SUM(V300)</f>
        <v>200</v>
      </c>
      <c r="W299" s="306" t="n">
        <f aca="false">SUM(W300)</f>
        <v>25000</v>
      </c>
      <c r="X299" s="306" t="n">
        <f aca="false">SUM(X300)</f>
        <v>25000</v>
      </c>
      <c r="Y299" s="306" t="n">
        <f aca="false">SUM(Y300)</f>
        <v>30000</v>
      </c>
      <c r="Z299" s="306" t="n">
        <f aca="false">SUM(Z300)</f>
        <v>30000</v>
      </c>
      <c r="AA299" s="306" t="n">
        <f aca="false">SUM(AA300)</f>
        <v>30000</v>
      </c>
      <c r="AB299" s="306" t="n">
        <f aca="false">SUM(AB300)</f>
        <v>15498.58</v>
      </c>
      <c r="AC299" s="306" t="n">
        <f aca="false">SUM(AC300)</f>
        <v>30000</v>
      </c>
      <c r="AD299" s="306" t="n">
        <f aca="false">SUM(AD300)</f>
        <v>45000</v>
      </c>
      <c r="AE299" s="306" t="n">
        <f aca="false">SUM(AE300)</f>
        <v>0</v>
      </c>
      <c r="AF299" s="306" t="n">
        <f aca="false">SUM(AF300)</f>
        <v>0</v>
      </c>
      <c r="AG299" s="306" t="n">
        <f aca="false">SUM(AG300)</f>
        <v>45000</v>
      </c>
      <c r="AH299" s="306" t="n">
        <f aca="false">SUM(AH300)</f>
        <v>28479.63</v>
      </c>
      <c r="AI299" s="306" t="n">
        <f aca="false">SUM(AI300)</f>
        <v>45000</v>
      </c>
      <c r="AJ299" s="306" t="n">
        <f aca="false">SUM(AJ300)</f>
        <v>12998.7</v>
      </c>
      <c r="AK299" s="306" t="n">
        <f aca="false">SUM(AK300)</f>
        <v>45000</v>
      </c>
      <c r="AL299" s="306" t="n">
        <f aca="false">SUM(AL300)</f>
        <v>0</v>
      </c>
      <c r="AM299" s="306" t="n">
        <f aca="false">SUM(AM300)</f>
        <v>0</v>
      </c>
      <c r="AN299" s="306" t="n">
        <f aca="false">SUM(AN300)</f>
        <v>45000</v>
      </c>
      <c r="AO299" s="306" t="n">
        <f aca="false">SUM(AN299/$AN$2)</f>
        <v>5972.52637865817</v>
      </c>
      <c r="AP299" s="306" t="n">
        <f aca="false">SUM(AP300)</f>
        <v>34000</v>
      </c>
      <c r="AQ299" s="306"/>
      <c r="AR299" s="306" t="n">
        <f aca="false">SUM(AP299/$AN$2)</f>
        <v>4512.57548609729</v>
      </c>
      <c r="AS299" s="306"/>
      <c r="AT299" s="306" t="n">
        <f aca="false">SUM(AT300)</f>
        <v>0</v>
      </c>
      <c r="AU299" s="306" t="n">
        <f aca="false">SUM(AU300)</f>
        <v>0</v>
      </c>
      <c r="AV299" s="306" t="n">
        <f aca="false">SUM(AV300)</f>
        <v>0</v>
      </c>
      <c r="AW299" s="306" t="n">
        <f aca="false">SUM(AR299+AU299-AV299)</f>
        <v>4512.57548609729</v>
      </c>
      <c r="AX299" s="338"/>
      <c r="AY299" s="338"/>
      <c r="AZ299" s="338"/>
      <c r="BA299" s="338"/>
      <c r="BB299" s="338"/>
      <c r="BC299" s="338"/>
      <c r="BD299" s="338" t="n">
        <f aca="false">SUM(AX299+AY299+AZ299+BA299+BB299+BC299)</f>
        <v>0</v>
      </c>
      <c r="BE299" s="338" t="n">
        <f aca="false">SUM(AW299-BD299)</f>
        <v>4512.57548609729</v>
      </c>
      <c r="BF299" s="338" t="n">
        <f aca="false">SUM(BE299-AW299)</f>
        <v>0</v>
      </c>
      <c r="BG299" s="338" t="n">
        <f aca="false">SUM(BG300)</f>
        <v>1350</v>
      </c>
      <c r="BH299" s="338" t="n">
        <v>0</v>
      </c>
      <c r="BI299" s="338" t="n">
        <f aca="false">SUM(BI300)</f>
        <v>0</v>
      </c>
      <c r="BJ299" s="338" t="n">
        <f aca="false">SUM(BJ300)</f>
        <v>0</v>
      </c>
      <c r="BK299" s="338" t="n">
        <f aca="false">SUM(BK300)</f>
        <v>0</v>
      </c>
      <c r="BL299" s="338" t="n">
        <f aca="false">SUM(BL300)</f>
        <v>3850</v>
      </c>
      <c r="BM299" s="338" t="n">
        <f aca="false">SUM(BM300)</f>
        <v>3850</v>
      </c>
      <c r="BN299" s="338" t="n">
        <f aca="false">SUM(BN300)</f>
        <v>0</v>
      </c>
      <c r="BO299" s="338"/>
      <c r="BP299" s="338"/>
      <c r="BQ299" s="364"/>
      <c r="BR299" s="364"/>
      <c r="BS299" s="364"/>
      <c r="BT299" s="307" t="n">
        <f aca="false">SUM(BN299/BM299*100)</f>
        <v>0</v>
      </c>
    </row>
    <row r="300" customFormat="false" ht="12.75" hidden="true" customHeight="false" outlineLevel="0" collapsed="false">
      <c r="A300" s="333"/>
      <c r="B300" s="334"/>
      <c r="C300" s="334"/>
      <c r="D300" s="334"/>
      <c r="E300" s="334"/>
      <c r="F300" s="334"/>
      <c r="G300" s="334"/>
      <c r="H300" s="334"/>
      <c r="I300" s="335" t="n">
        <v>372</v>
      </c>
      <c r="J300" s="336" t="s">
        <v>752</v>
      </c>
      <c r="K300" s="337" t="n">
        <f aca="false">SUM(K301)</f>
        <v>25650</v>
      </c>
      <c r="L300" s="337" t="n">
        <f aca="false">SUM(L301)</f>
        <v>40000</v>
      </c>
      <c r="M300" s="337" t="n">
        <f aca="false">SUM(M301)</f>
        <v>40000</v>
      </c>
      <c r="N300" s="337" t="n">
        <f aca="false">SUM(N301:N303)</f>
        <v>16000</v>
      </c>
      <c r="O300" s="337" t="n">
        <f aca="false">SUM(O301:O303)</f>
        <v>16000</v>
      </c>
      <c r="P300" s="337" t="n">
        <f aca="false">SUM(P301:P303)</f>
        <v>25000</v>
      </c>
      <c r="Q300" s="337" t="n">
        <f aca="false">SUM(Q301:Q303)</f>
        <v>25000</v>
      </c>
      <c r="R300" s="337" t="n">
        <f aca="false">SUM(R301:R303)</f>
        <v>14665.8</v>
      </c>
      <c r="S300" s="337" t="n">
        <f aca="false">SUM(S301:S303)</f>
        <v>25000</v>
      </c>
      <c r="T300" s="337" t="n">
        <f aca="false">SUM(T301:T303)</f>
        <v>16422</v>
      </c>
      <c r="U300" s="337" t="n">
        <f aca="false">SUM(U301:U303)</f>
        <v>0</v>
      </c>
      <c r="V300" s="337" t="n">
        <f aca="false">SUM(V301:V303)</f>
        <v>200</v>
      </c>
      <c r="W300" s="337" t="n">
        <f aca="false">SUM(W301:W303)</f>
        <v>25000</v>
      </c>
      <c r="X300" s="337" t="n">
        <f aca="false">SUM(X301:X303)</f>
        <v>25000</v>
      </c>
      <c r="Y300" s="337" t="n">
        <f aca="false">SUM(Y301:Y303)</f>
        <v>30000</v>
      </c>
      <c r="Z300" s="337" t="n">
        <f aca="false">SUM(Z301:Z303)</f>
        <v>30000</v>
      </c>
      <c r="AA300" s="337" t="n">
        <f aca="false">SUM(AA301:AA303)</f>
        <v>30000</v>
      </c>
      <c r="AB300" s="337" t="n">
        <f aca="false">SUM(AB301:AB303)</f>
        <v>15498.58</v>
      </c>
      <c r="AC300" s="337" t="n">
        <f aca="false">SUM(AC301:AC303)</f>
        <v>30000</v>
      </c>
      <c r="AD300" s="337" t="n">
        <f aca="false">SUM(AD301:AD303)</f>
        <v>45000</v>
      </c>
      <c r="AE300" s="337" t="n">
        <f aca="false">SUM(AE301:AE303)</f>
        <v>0</v>
      </c>
      <c r="AF300" s="337" t="n">
        <f aca="false">SUM(AF301:AF303)</f>
        <v>0</v>
      </c>
      <c r="AG300" s="337" t="n">
        <f aca="false">SUM(AG301:AG303)</f>
        <v>45000</v>
      </c>
      <c r="AH300" s="337" t="n">
        <f aca="false">SUM(AH301:AH303)</f>
        <v>28479.63</v>
      </c>
      <c r="AI300" s="337" t="n">
        <f aca="false">SUM(AI301:AI303)</f>
        <v>45000</v>
      </c>
      <c r="AJ300" s="337" t="n">
        <f aca="false">SUM(AJ301:AJ303)</f>
        <v>12998.7</v>
      </c>
      <c r="AK300" s="337" t="n">
        <f aca="false">SUM(AK301:AK303)</f>
        <v>45000</v>
      </c>
      <c r="AL300" s="337" t="n">
        <f aca="false">SUM(AL301:AL303)</f>
        <v>0</v>
      </c>
      <c r="AM300" s="337" t="n">
        <f aca="false">SUM(AM301:AM303)</f>
        <v>0</v>
      </c>
      <c r="AN300" s="337" t="n">
        <f aca="false">SUM(AN301:AN303)</f>
        <v>45000</v>
      </c>
      <c r="AO300" s="306" t="n">
        <f aca="false">SUM(AN300/$AN$2)</f>
        <v>5972.52637865817</v>
      </c>
      <c r="AP300" s="337" t="n">
        <f aca="false">SUM(AP301:AP303)</f>
        <v>34000</v>
      </c>
      <c r="AQ300" s="337"/>
      <c r="AR300" s="306" t="n">
        <f aca="false">SUM(AP300/$AN$2)</f>
        <v>4512.57548609729</v>
      </c>
      <c r="AS300" s="306"/>
      <c r="AT300" s="306" t="n">
        <f aca="false">SUM(AT301:AT303)</f>
        <v>0</v>
      </c>
      <c r="AU300" s="306" t="n">
        <f aca="false">SUM(AU301:AU303)</f>
        <v>0</v>
      </c>
      <c r="AV300" s="306" t="n">
        <f aca="false">SUM(AV301:AV303)</f>
        <v>0</v>
      </c>
      <c r="AW300" s="306" t="n">
        <f aca="false">SUM(AR300+AU300-AV300)</f>
        <v>4512.57548609729</v>
      </c>
      <c r="AX300" s="338"/>
      <c r="AY300" s="338"/>
      <c r="AZ300" s="338"/>
      <c r="BA300" s="338"/>
      <c r="BB300" s="338"/>
      <c r="BC300" s="338"/>
      <c r="BD300" s="338" t="n">
        <f aca="false">SUM(AX300+AY300+AZ300+BA300+BB300+BC300)</f>
        <v>0</v>
      </c>
      <c r="BE300" s="338" t="n">
        <f aca="false">SUM(AW300-BD300)</f>
        <v>4512.57548609729</v>
      </c>
      <c r="BF300" s="338" t="n">
        <f aca="false">SUM(BE300-AW300)</f>
        <v>0</v>
      </c>
      <c r="BG300" s="338" t="n">
        <f aca="false">SUM(BG301:BG303)</f>
        <v>1350</v>
      </c>
      <c r="BH300" s="338" t="n">
        <f aca="false">SUM(BH301:BH303)</f>
        <v>3850</v>
      </c>
      <c r="BI300" s="338" t="n">
        <f aca="false">SUM(BI301:BI303)</f>
        <v>0</v>
      </c>
      <c r="BJ300" s="338" t="n">
        <f aca="false">SUM(BJ301:BJ303)</f>
        <v>0</v>
      </c>
      <c r="BK300" s="338" t="n">
        <f aca="false">SUM(BK301:BK303)</f>
        <v>0</v>
      </c>
      <c r="BL300" s="338" t="n">
        <f aca="false">SUM(BL301:BL303)</f>
        <v>3850</v>
      </c>
      <c r="BM300" s="338" t="n">
        <f aca="false">SUM(BM301:BM303)</f>
        <v>3850</v>
      </c>
      <c r="BN300" s="338" t="n">
        <f aca="false">SUM(BN301:BN303)</f>
        <v>0</v>
      </c>
      <c r="BO300" s="338"/>
      <c r="BP300" s="338"/>
      <c r="BQ300" s="364"/>
      <c r="BR300" s="364"/>
      <c r="BS300" s="364"/>
      <c r="BT300" s="307" t="n">
        <f aca="false">SUM(BN300/BM300*100)</f>
        <v>0</v>
      </c>
    </row>
    <row r="301" customFormat="false" ht="12.75" hidden="true" customHeight="false" outlineLevel="0" collapsed="false">
      <c r="A301" s="333"/>
      <c r="B301" s="334"/>
      <c r="C301" s="334"/>
      <c r="D301" s="334"/>
      <c r="E301" s="334"/>
      <c r="F301" s="334"/>
      <c r="G301" s="334"/>
      <c r="H301" s="334"/>
      <c r="I301" s="335" t="n">
        <v>37211</v>
      </c>
      <c r="J301" s="336" t="s">
        <v>760</v>
      </c>
      <c r="K301" s="337" t="n">
        <v>25650</v>
      </c>
      <c r="L301" s="337" t="n">
        <v>40000</v>
      </c>
      <c r="M301" s="337" t="n">
        <v>40000</v>
      </c>
      <c r="N301" s="337" t="n">
        <v>6000</v>
      </c>
      <c r="O301" s="337" t="n">
        <v>6000</v>
      </c>
      <c r="P301" s="337" t="n">
        <v>10000</v>
      </c>
      <c r="Q301" s="337" t="n">
        <v>10000</v>
      </c>
      <c r="R301" s="337" t="n">
        <v>4289</v>
      </c>
      <c r="S301" s="337" t="n">
        <v>10000</v>
      </c>
      <c r="T301" s="337" t="n">
        <v>2847</v>
      </c>
      <c r="U301" s="337"/>
      <c r="V301" s="306" t="n">
        <f aca="false">S301/P301*100</f>
        <v>100</v>
      </c>
      <c r="W301" s="337" t="n">
        <v>10000</v>
      </c>
      <c r="X301" s="337" t="n">
        <v>10000</v>
      </c>
      <c r="Y301" s="337" t="n">
        <v>15000</v>
      </c>
      <c r="Z301" s="337" t="n">
        <v>10000</v>
      </c>
      <c r="AA301" s="337" t="n">
        <v>15000</v>
      </c>
      <c r="AB301" s="337"/>
      <c r="AC301" s="337" t="n">
        <v>15000</v>
      </c>
      <c r="AD301" s="337" t="n">
        <v>15000</v>
      </c>
      <c r="AE301" s="337"/>
      <c r="AF301" s="337"/>
      <c r="AG301" s="340" t="n">
        <f aca="false">SUM(AD301+AE301-AF301)</f>
        <v>15000</v>
      </c>
      <c r="AH301" s="337" t="n">
        <v>14980.98</v>
      </c>
      <c r="AI301" s="337" t="n">
        <v>15000</v>
      </c>
      <c r="AJ301" s="338" t="n">
        <v>0</v>
      </c>
      <c r="AK301" s="337" t="n">
        <v>15000</v>
      </c>
      <c r="AL301" s="337"/>
      <c r="AM301" s="337"/>
      <c r="AN301" s="338" t="n">
        <f aca="false">SUM(AK301+AL301-AM301)</f>
        <v>15000</v>
      </c>
      <c r="AO301" s="306" t="n">
        <f aca="false">SUM(AN301/$AN$2)</f>
        <v>1990.84212621939</v>
      </c>
      <c r="AP301" s="338" t="n">
        <v>15000</v>
      </c>
      <c r="AQ301" s="338"/>
      <c r="AR301" s="306" t="n">
        <f aca="false">SUM(AP301/$AN$2)</f>
        <v>1990.84212621939</v>
      </c>
      <c r="AS301" s="306"/>
      <c r="AT301" s="306"/>
      <c r="AU301" s="306"/>
      <c r="AV301" s="306"/>
      <c r="AW301" s="306" t="n">
        <f aca="false">SUM(AR301+AU301-AV301)</f>
        <v>1990.84212621939</v>
      </c>
      <c r="AX301" s="338" t="n">
        <v>1990.84</v>
      </c>
      <c r="AY301" s="338"/>
      <c r="AZ301" s="338"/>
      <c r="BA301" s="338"/>
      <c r="BB301" s="338"/>
      <c r="BC301" s="338"/>
      <c r="BD301" s="338" t="n">
        <f aca="false">SUM(AX301+AY301+AZ301+BA301+BB301+BC301)</f>
        <v>1990.84</v>
      </c>
      <c r="BE301" s="338" t="n">
        <f aca="false">SUM(AW301-BD301)</f>
        <v>0.00212621939067503</v>
      </c>
      <c r="BF301" s="338" t="n">
        <f aca="false">SUM(BE301-AW301)</f>
        <v>-1990.84</v>
      </c>
      <c r="BG301" s="338" t="n">
        <v>1350</v>
      </c>
      <c r="BH301" s="338" t="n">
        <v>1350</v>
      </c>
      <c r="BI301" s="338"/>
      <c r="BJ301" s="338"/>
      <c r="BK301" s="338"/>
      <c r="BL301" s="338" t="n">
        <v>1350</v>
      </c>
      <c r="BM301" s="338" t="n">
        <v>1350</v>
      </c>
      <c r="BN301" s="338"/>
      <c r="BO301" s="338"/>
      <c r="BP301" s="338"/>
      <c r="BQ301" s="364"/>
      <c r="BR301" s="364"/>
      <c r="BS301" s="364"/>
      <c r="BT301" s="307" t="n">
        <f aca="false">SUM(BN301/BM301*100)</f>
        <v>0</v>
      </c>
    </row>
    <row r="302" customFormat="false" ht="12.75" hidden="true" customHeight="false" outlineLevel="0" collapsed="false">
      <c r="A302" s="333"/>
      <c r="B302" s="334"/>
      <c r="C302" s="334"/>
      <c r="D302" s="334"/>
      <c r="E302" s="334"/>
      <c r="F302" s="334"/>
      <c r="G302" s="334"/>
      <c r="H302" s="334"/>
      <c r="I302" s="335" t="n">
        <v>37211</v>
      </c>
      <c r="J302" s="336" t="s">
        <v>761</v>
      </c>
      <c r="K302" s="337"/>
      <c r="L302" s="337"/>
      <c r="M302" s="337"/>
      <c r="N302" s="337"/>
      <c r="O302" s="337"/>
      <c r="P302" s="337"/>
      <c r="Q302" s="337"/>
      <c r="R302" s="337"/>
      <c r="S302" s="337"/>
      <c r="T302" s="337"/>
      <c r="U302" s="337"/>
      <c r="V302" s="306"/>
      <c r="W302" s="337"/>
      <c r="X302" s="337"/>
      <c r="Y302" s="337"/>
      <c r="Z302" s="337"/>
      <c r="AA302" s="337"/>
      <c r="AB302" s="337"/>
      <c r="AC302" s="337"/>
      <c r="AD302" s="337"/>
      <c r="AE302" s="337"/>
      <c r="AF302" s="337"/>
      <c r="AG302" s="340"/>
      <c r="AH302" s="337"/>
      <c r="AI302" s="337"/>
      <c r="AJ302" s="338"/>
      <c r="AK302" s="337"/>
      <c r="AL302" s="337"/>
      <c r="AM302" s="337"/>
      <c r="AN302" s="338"/>
      <c r="AO302" s="306" t="n">
        <f aca="false">SUM(AN302/$AN$2)</f>
        <v>0</v>
      </c>
      <c r="AP302" s="338" t="n">
        <v>4000</v>
      </c>
      <c r="AQ302" s="338"/>
      <c r="AR302" s="306" t="n">
        <f aca="false">SUM(AP302/$AN$2)</f>
        <v>530.891233658504</v>
      </c>
      <c r="AS302" s="306"/>
      <c r="AT302" s="306"/>
      <c r="AU302" s="306"/>
      <c r="AV302" s="306"/>
      <c r="AW302" s="306" t="n">
        <f aca="false">SUM(AR302+AU302-AV302)</f>
        <v>530.891233658504</v>
      </c>
      <c r="AX302" s="338" t="n">
        <v>530.89</v>
      </c>
      <c r="AY302" s="338"/>
      <c r="AZ302" s="338"/>
      <c r="BA302" s="338"/>
      <c r="BB302" s="338"/>
      <c r="BC302" s="338"/>
      <c r="BD302" s="338" t="n">
        <f aca="false">SUM(AX302+AY302+AZ302+BA302+BB302+BC302)</f>
        <v>530.89</v>
      </c>
      <c r="BE302" s="338" t="n">
        <f aca="false">SUM(AW302-BD302)</f>
        <v>0.00123365850424761</v>
      </c>
      <c r="BF302" s="338" t="n">
        <f aca="false">SUM(BE302-AW302)</f>
        <v>-530.89</v>
      </c>
      <c r="BG302" s="338"/>
      <c r="BH302" s="338" t="n">
        <v>500</v>
      </c>
      <c r="BI302" s="338"/>
      <c r="BJ302" s="338"/>
      <c r="BK302" s="338"/>
      <c r="BL302" s="338" t="n">
        <v>500</v>
      </c>
      <c r="BM302" s="338" t="n">
        <v>500</v>
      </c>
      <c r="BN302" s="338"/>
      <c r="BO302" s="338"/>
      <c r="BP302" s="338"/>
      <c r="BQ302" s="364"/>
      <c r="BR302" s="364"/>
      <c r="BS302" s="364"/>
      <c r="BT302" s="307" t="n">
        <f aca="false">SUM(BN302/BM302*100)</f>
        <v>0</v>
      </c>
    </row>
    <row r="303" customFormat="false" ht="12.75" hidden="true" customHeight="false" outlineLevel="0" collapsed="false">
      <c r="A303" s="333"/>
      <c r="B303" s="334"/>
      <c r="C303" s="334"/>
      <c r="D303" s="334"/>
      <c r="E303" s="334"/>
      <c r="F303" s="334"/>
      <c r="G303" s="334"/>
      <c r="H303" s="334"/>
      <c r="I303" s="335" t="n">
        <v>37211</v>
      </c>
      <c r="J303" s="336" t="s">
        <v>762</v>
      </c>
      <c r="K303" s="337"/>
      <c r="L303" s="337"/>
      <c r="M303" s="337"/>
      <c r="N303" s="337" t="n">
        <v>10000</v>
      </c>
      <c r="O303" s="337" t="n">
        <v>10000</v>
      </c>
      <c r="P303" s="337" t="n">
        <v>15000</v>
      </c>
      <c r="Q303" s="337" t="n">
        <v>15000</v>
      </c>
      <c r="R303" s="337" t="n">
        <v>10376.8</v>
      </c>
      <c r="S303" s="337" t="n">
        <v>15000</v>
      </c>
      <c r="T303" s="337" t="n">
        <v>13575</v>
      </c>
      <c r="U303" s="337"/>
      <c r="V303" s="306" t="n">
        <f aca="false">S303/P303*100</f>
        <v>100</v>
      </c>
      <c r="W303" s="337" t="n">
        <v>15000</v>
      </c>
      <c r="X303" s="337" t="n">
        <v>15000</v>
      </c>
      <c r="Y303" s="337" t="n">
        <v>15000</v>
      </c>
      <c r="Z303" s="337" t="n">
        <v>20000</v>
      </c>
      <c r="AA303" s="337" t="n">
        <v>15000</v>
      </c>
      <c r="AB303" s="337" t="n">
        <v>15498.58</v>
      </c>
      <c r="AC303" s="337" t="n">
        <v>15000</v>
      </c>
      <c r="AD303" s="337" t="n">
        <v>30000</v>
      </c>
      <c r="AE303" s="337"/>
      <c r="AF303" s="337"/>
      <c r="AG303" s="340" t="n">
        <f aca="false">SUM(AD303+AE303-AF303)</f>
        <v>30000</v>
      </c>
      <c r="AH303" s="337" t="n">
        <v>13498.65</v>
      </c>
      <c r="AI303" s="337" t="n">
        <v>30000</v>
      </c>
      <c r="AJ303" s="338" t="n">
        <v>12998.7</v>
      </c>
      <c r="AK303" s="337" t="n">
        <v>30000</v>
      </c>
      <c r="AL303" s="337"/>
      <c r="AM303" s="337"/>
      <c r="AN303" s="338" t="n">
        <f aca="false">SUM(AK303+AL303-AM303)</f>
        <v>30000</v>
      </c>
      <c r="AO303" s="306" t="n">
        <f aca="false">SUM(AN303/$AN$2)</f>
        <v>3981.68425243878</v>
      </c>
      <c r="AP303" s="338" t="n">
        <v>15000</v>
      </c>
      <c r="AQ303" s="338"/>
      <c r="AR303" s="306" t="n">
        <f aca="false">SUM(AP303/$AN$2)</f>
        <v>1990.84212621939</v>
      </c>
      <c r="AS303" s="306"/>
      <c r="AT303" s="306"/>
      <c r="AU303" s="306"/>
      <c r="AV303" s="306"/>
      <c r="AW303" s="306" t="n">
        <f aca="false">SUM(AR303+AU303-AV303)</f>
        <v>1990.84212621939</v>
      </c>
      <c r="AX303" s="338" t="n">
        <v>1990.84</v>
      </c>
      <c r="AY303" s="338"/>
      <c r="AZ303" s="338"/>
      <c r="BA303" s="338"/>
      <c r="BB303" s="338"/>
      <c r="BC303" s="338"/>
      <c r="BD303" s="338" t="n">
        <f aca="false">SUM(AX303+AY303+AZ303+BA303+BB303+BC303)</f>
        <v>1990.84</v>
      </c>
      <c r="BE303" s="338" t="n">
        <f aca="false">SUM(AW303-BD303)</f>
        <v>0.00212621939067503</v>
      </c>
      <c r="BF303" s="338" t="n">
        <f aca="false">SUM(BE303-AW303)</f>
        <v>-1990.84</v>
      </c>
      <c r="BG303" s="338"/>
      <c r="BH303" s="338" t="n">
        <v>2000</v>
      </c>
      <c r="BI303" s="338"/>
      <c r="BJ303" s="338"/>
      <c r="BK303" s="338"/>
      <c r="BL303" s="338" t="n">
        <v>2000</v>
      </c>
      <c r="BM303" s="338" t="n">
        <v>2000</v>
      </c>
      <c r="BN303" s="338"/>
      <c r="BO303" s="338"/>
      <c r="BP303" s="338"/>
      <c r="BQ303" s="364"/>
      <c r="BR303" s="364"/>
      <c r="BS303" s="364"/>
      <c r="BT303" s="307" t="n">
        <f aca="false">SUM(BN303/BM303*100)</f>
        <v>0</v>
      </c>
    </row>
    <row r="304" customFormat="false" ht="12.75" hidden="true" customHeight="false" outlineLevel="0" collapsed="false">
      <c r="A304" s="343" t="s">
        <v>763</v>
      </c>
      <c r="B304" s="334"/>
      <c r="C304" s="334"/>
      <c r="D304" s="334"/>
      <c r="E304" s="334"/>
      <c r="F304" s="334"/>
      <c r="G304" s="334"/>
      <c r="H304" s="334"/>
      <c r="I304" s="336" t="s">
        <v>764</v>
      </c>
      <c r="J304" s="334"/>
      <c r="K304" s="334"/>
      <c r="L304" s="334"/>
      <c r="M304" s="334"/>
      <c r="N304" s="334"/>
      <c r="O304" s="334"/>
      <c r="P304" s="344" t="n">
        <f aca="false">SUM(P305)</f>
        <v>400000</v>
      </c>
      <c r="Q304" s="344" t="n">
        <f aca="false">SUM(Q305)</f>
        <v>400000</v>
      </c>
      <c r="R304" s="344" t="n">
        <f aca="false">SUM(R305)</f>
        <v>2120.34</v>
      </c>
      <c r="S304" s="344" t="n">
        <f aca="false">SUM(S305)</f>
        <v>0</v>
      </c>
      <c r="T304" s="344" t="n">
        <f aca="false">SUM(T305)</f>
        <v>0</v>
      </c>
      <c r="U304" s="344" t="n">
        <f aca="false">SUM(U305)</f>
        <v>0</v>
      </c>
      <c r="V304" s="344" t="n">
        <f aca="false">SUM(V305)</f>
        <v>0</v>
      </c>
      <c r="W304" s="344"/>
      <c r="X304" s="337"/>
      <c r="Y304" s="337"/>
      <c r="Z304" s="337"/>
      <c r="AA304" s="337" t="n">
        <v>0</v>
      </c>
      <c r="AB304" s="337"/>
      <c r="AC304" s="337" t="n">
        <v>0</v>
      </c>
      <c r="AD304" s="337"/>
      <c r="AE304" s="337"/>
      <c r="AF304" s="337"/>
      <c r="AG304" s="340" t="n">
        <f aca="false">SUM(AC304+AE304-AF304)</f>
        <v>0</v>
      </c>
      <c r="AH304" s="337"/>
      <c r="AI304" s="337"/>
      <c r="AJ304" s="338"/>
      <c r="AK304" s="337"/>
      <c r="AL304" s="337"/>
      <c r="AM304" s="337"/>
      <c r="AN304" s="338" t="n">
        <f aca="false">SUM(AK304+AL304-AM304)</f>
        <v>0</v>
      </c>
      <c r="AO304" s="306" t="n">
        <f aca="false">SUM(AN304/$AN$2)</f>
        <v>0</v>
      </c>
      <c r="AP304" s="338"/>
      <c r="AQ304" s="338"/>
      <c r="AR304" s="306" t="n">
        <f aca="false">SUM(AP304/$AN$2)</f>
        <v>0</v>
      </c>
      <c r="AS304" s="306"/>
      <c r="AT304" s="306"/>
      <c r="AU304" s="306"/>
      <c r="AV304" s="306"/>
      <c r="AW304" s="306" t="n">
        <f aca="false">SUM(AR304+AU304-AV304)</f>
        <v>0</v>
      </c>
      <c r="AX304" s="338"/>
      <c r="AY304" s="338"/>
      <c r="AZ304" s="338"/>
      <c r="BA304" s="338"/>
      <c r="BB304" s="338"/>
      <c r="BC304" s="338"/>
      <c r="BD304" s="338" t="n">
        <f aca="false">SUM(AX304+AY304+AZ304+BA304+BB304+BC304)</f>
        <v>0</v>
      </c>
      <c r="BE304" s="338" t="n">
        <f aca="false">SUM(AW304-BD304)</f>
        <v>0</v>
      </c>
      <c r="BF304" s="338" t="n">
        <f aca="false">SUM(BE304-AW304)</f>
        <v>0</v>
      </c>
      <c r="BG304" s="338"/>
      <c r="BH304" s="338"/>
      <c r="BI304" s="338"/>
      <c r="BJ304" s="338"/>
      <c r="BK304" s="338"/>
      <c r="BL304" s="338"/>
      <c r="BM304" s="338"/>
      <c r="BN304" s="338"/>
      <c r="BO304" s="338"/>
      <c r="BP304" s="338"/>
      <c r="BQ304" s="364"/>
      <c r="BR304" s="364"/>
      <c r="BS304" s="364"/>
      <c r="BT304" s="307" t="e">
        <f aca="false">SUM(BN304/BM304*100)</f>
        <v>#DIV/0!</v>
      </c>
    </row>
    <row r="305" customFormat="false" ht="12.75" hidden="true" customHeight="false" outlineLevel="0" collapsed="false">
      <c r="A305" s="343"/>
      <c r="B305" s="334"/>
      <c r="C305" s="334"/>
      <c r="D305" s="334"/>
      <c r="E305" s="334"/>
      <c r="F305" s="334"/>
      <c r="G305" s="334"/>
      <c r="H305" s="334"/>
      <c r="I305" s="336" t="s">
        <v>765</v>
      </c>
      <c r="J305" s="334"/>
      <c r="K305" s="334"/>
      <c r="L305" s="334"/>
      <c r="M305" s="334"/>
      <c r="N305" s="334"/>
      <c r="O305" s="334"/>
      <c r="P305" s="344" t="n">
        <f aca="false">SUM(P306)</f>
        <v>400000</v>
      </c>
      <c r="Q305" s="344" t="n">
        <f aca="false">SUM(Q306)</f>
        <v>400000</v>
      </c>
      <c r="R305" s="344" t="n">
        <f aca="false">SUM(R306)</f>
        <v>2120.34</v>
      </c>
      <c r="S305" s="344" t="n">
        <f aca="false">SUM(S306)</f>
        <v>0</v>
      </c>
      <c r="T305" s="344" t="n">
        <f aca="false">SUM(T306)</f>
        <v>0</v>
      </c>
      <c r="U305" s="344" t="n">
        <f aca="false">SUM(U306)</f>
        <v>0</v>
      </c>
      <c r="V305" s="344" t="n">
        <f aca="false">SUM(V306)</f>
        <v>0</v>
      </c>
      <c r="W305" s="344"/>
      <c r="X305" s="337"/>
      <c r="Y305" s="337"/>
      <c r="Z305" s="337"/>
      <c r="AA305" s="337" t="n">
        <v>0</v>
      </c>
      <c r="AB305" s="337"/>
      <c r="AC305" s="337" t="n">
        <v>0</v>
      </c>
      <c r="AD305" s="337"/>
      <c r="AE305" s="337"/>
      <c r="AF305" s="337"/>
      <c r="AG305" s="340" t="n">
        <f aca="false">SUM(AC305+AE305-AF305)</f>
        <v>0</v>
      </c>
      <c r="AH305" s="337"/>
      <c r="AI305" s="337"/>
      <c r="AJ305" s="338"/>
      <c r="AK305" s="337"/>
      <c r="AL305" s="337"/>
      <c r="AM305" s="337"/>
      <c r="AN305" s="338" t="n">
        <f aca="false">SUM(AK305+AL305-AM305)</f>
        <v>0</v>
      </c>
      <c r="AO305" s="306" t="n">
        <f aca="false">SUM(AN305/$AN$2)</f>
        <v>0</v>
      </c>
      <c r="AP305" s="338"/>
      <c r="AQ305" s="338"/>
      <c r="AR305" s="306" t="n">
        <f aca="false">SUM(AP305/$AN$2)</f>
        <v>0</v>
      </c>
      <c r="AS305" s="306"/>
      <c r="AT305" s="306"/>
      <c r="AU305" s="306"/>
      <c r="AV305" s="306"/>
      <c r="AW305" s="306" t="n">
        <f aca="false">SUM(AR305+AU305-AV305)</f>
        <v>0</v>
      </c>
      <c r="AX305" s="338"/>
      <c r="AY305" s="338"/>
      <c r="AZ305" s="338"/>
      <c r="BA305" s="338"/>
      <c r="BB305" s="338"/>
      <c r="BC305" s="338"/>
      <c r="BD305" s="338" t="n">
        <f aca="false">SUM(AX305+AY305+AZ305+BA305+BB305+BC305)</f>
        <v>0</v>
      </c>
      <c r="BE305" s="338" t="n">
        <f aca="false">SUM(AW305-BD305)</f>
        <v>0</v>
      </c>
      <c r="BF305" s="338" t="n">
        <f aca="false">SUM(BE305-AW305)</f>
        <v>0</v>
      </c>
      <c r="BG305" s="338"/>
      <c r="BH305" s="338"/>
      <c r="BI305" s="338"/>
      <c r="BJ305" s="338"/>
      <c r="BK305" s="338"/>
      <c r="BL305" s="338"/>
      <c r="BM305" s="338"/>
      <c r="BN305" s="338"/>
      <c r="BO305" s="338"/>
      <c r="BP305" s="338"/>
      <c r="BQ305" s="364"/>
      <c r="BR305" s="364"/>
      <c r="BS305" s="364"/>
      <c r="BT305" s="307" t="e">
        <f aca="false">SUM(BN305/BM305*100)</f>
        <v>#DIV/0!</v>
      </c>
    </row>
    <row r="306" customFormat="false" ht="12.75" hidden="true" customHeight="false" outlineLevel="0" collapsed="false">
      <c r="A306" s="308"/>
      <c r="B306" s="303"/>
      <c r="C306" s="303"/>
      <c r="D306" s="303"/>
      <c r="E306" s="303"/>
      <c r="F306" s="303"/>
      <c r="G306" s="303"/>
      <c r="H306" s="303"/>
      <c r="I306" s="304" t="n">
        <v>3</v>
      </c>
      <c r="J306" s="305" t="s">
        <v>234</v>
      </c>
      <c r="K306" s="306"/>
      <c r="L306" s="306"/>
      <c r="M306" s="306"/>
      <c r="N306" s="306"/>
      <c r="O306" s="306"/>
      <c r="P306" s="306" t="n">
        <f aca="false">SUM(P307)</f>
        <v>400000</v>
      </c>
      <c r="Q306" s="306" t="n">
        <f aca="false">SUM(Q307)</f>
        <v>400000</v>
      </c>
      <c r="R306" s="306" t="n">
        <f aca="false">SUM(R307)</f>
        <v>2120.34</v>
      </c>
      <c r="S306" s="306" t="n">
        <f aca="false">SUM(S307)</f>
        <v>0</v>
      </c>
      <c r="T306" s="306" t="n">
        <f aca="false">SUM(T307)</f>
        <v>0</v>
      </c>
      <c r="U306" s="306" t="n">
        <f aca="false">SUM(U307)</f>
        <v>0</v>
      </c>
      <c r="V306" s="306" t="n">
        <f aca="false">S306/P306*100</f>
        <v>0</v>
      </c>
      <c r="W306" s="306"/>
      <c r="X306" s="306"/>
      <c r="Y306" s="306"/>
      <c r="Z306" s="306"/>
      <c r="AA306" s="306" t="n">
        <v>0</v>
      </c>
      <c r="AB306" s="306"/>
      <c r="AC306" s="306" t="n">
        <v>0</v>
      </c>
      <c r="AD306" s="306"/>
      <c r="AE306" s="306"/>
      <c r="AF306" s="306"/>
      <c r="AG306" s="340" t="n">
        <f aca="false">SUM(AC306+AE306-AF306)</f>
        <v>0</v>
      </c>
      <c r="AH306" s="337"/>
      <c r="AI306" s="337"/>
      <c r="AJ306" s="338"/>
      <c r="AK306" s="337"/>
      <c r="AL306" s="337"/>
      <c r="AM306" s="337"/>
      <c r="AN306" s="338" t="n">
        <f aca="false">SUM(AK306+AL306-AM306)</f>
        <v>0</v>
      </c>
      <c r="AO306" s="306" t="n">
        <f aca="false">SUM(AN306/$AN$2)</f>
        <v>0</v>
      </c>
      <c r="AP306" s="338"/>
      <c r="AQ306" s="338"/>
      <c r="AR306" s="306" t="n">
        <f aca="false">SUM(AP306/$AN$2)</f>
        <v>0</v>
      </c>
      <c r="AS306" s="306"/>
      <c r="AT306" s="306"/>
      <c r="AU306" s="306"/>
      <c r="AV306" s="306"/>
      <c r="AW306" s="306" t="n">
        <f aca="false">SUM(AR306+AU306-AV306)</f>
        <v>0</v>
      </c>
      <c r="AX306" s="338"/>
      <c r="AY306" s="338"/>
      <c r="AZ306" s="338"/>
      <c r="BA306" s="338"/>
      <c r="BB306" s="338"/>
      <c r="BC306" s="338"/>
      <c r="BD306" s="338" t="n">
        <f aca="false">SUM(AX306+AY306+AZ306+BA306+BB306+BC306)</f>
        <v>0</v>
      </c>
      <c r="BE306" s="338" t="n">
        <f aca="false">SUM(AW306-BD306)</f>
        <v>0</v>
      </c>
      <c r="BF306" s="338" t="n">
        <f aca="false">SUM(BE306-AW306)</f>
        <v>0</v>
      </c>
      <c r="BG306" s="338"/>
      <c r="BH306" s="338"/>
      <c r="BI306" s="338"/>
      <c r="BJ306" s="338"/>
      <c r="BK306" s="338"/>
      <c r="BL306" s="338"/>
      <c r="BM306" s="338"/>
      <c r="BN306" s="338"/>
      <c r="BO306" s="338"/>
      <c r="BP306" s="338"/>
      <c r="BQ306" s="364"/>
      <c r="BR306" s="364"/>
      <c r="BS306" s="364"/>
      <c r="BT306" s="307" t="e">
        <f aca="false">SUM(BN306/BM306*100)</f>
        <v>#DIV/0!</v>
      </c>
    </row>
    <row r="307" customFormat="false" ht="12.75" hidden="true" customHeight="false" outlineLevel="0" collapsed="false">
      <c r="A307" s="308"/>
      <c r="B307" s="303"/>
      <c r="C307" s="303"/>
      <c r="D307" s="303"/>
      <c r="E307" s="303"/>
      <c r="F307" s="303"/>
      <c r="G307" s="303"/>
      <c r="H307" s="303"/>
      <c r="I307" s="304" t="n">
        <v>38</v>
      </c>
      <c r="J307" s="305" t="s">
        <v>383</v>
      </c>
      <c r="K307" s="306"/>
      <c r="L307" s="306"/>
      <c r="M307" s="306"/>
      <c r="N307" s="306"/>
      <c r="O307" s="306"/>
      <c r="P307" s="306" t="n">
        <f aca="false">SUM(P309)</f>
        <v>400000</v>
      </c>
      <c r="Q307" s="306" t="n">
        <f aca="false">SUM(Q309)</f>
        <v>400000</v>
      </c>
      <c r="R307" s="306" t="n">
        <f aca="false">SUM(R309)</f>
        <v>2120.34</v>
      </c>
      <c r="S307" s="306" t="n">
        <f aca="false">SUM(S309)</f>
        <v>0</v>
      </c>
      <c r="T307" s="306" t="n">
        <f aca="false">SUM(T309)</f>
        <v>0</v>
      </c>
      <c r="U307" s="306" t="n">
        <v>0</v>
      </c>
      <c r="V307" s="306" t="n">
        <f aca="false">S307/P307*100</f>
        <v>0</v>
      </c>
      <c r="W307" s="306"/>
      <c r="X307" s="306"/>
      <c r="Y307" s="306"/>
      <c r="Z307" s="306"/>
      <c r="AA307" s="306" t="n">
        <v>0</v>
      </c>
      <c r="AB307" s="306"/>
      <c r="AC307" s="306" t="n">
        <v>0</v>
      </c>
      <c r="AD307" s="306"/>
      <c r="AE307" s="306"/>
      <c r="AF307" s="306"/>
      <c r="AG307" s="340" t="n">
        <f aca="false">SUM(AC307+AE307-AF307)</f>
        <v>0</v>
      </c>
      <c r="AH307" s="337"/>
      <c r="AI307" s="337"/>
      <c r="AJ307" s="338"/>
      <c r="AK307" s="337"/>
      <c r="AL307" s="337"/>
      <c r="AM307" s="337"/>
      <c r="AN307" s="338" t="n">
        <f aca="false">SUM(AK307+AL307-AM307)</f>
        <v>0</v>
      </c>
      <c r="AO307" s="306" t="n">
        <f aca="false">SUM(AN307/$AN$2)</f>
        <v>0</v>
      </c>
      <c r="AP307" s="338"/>
      <c r="AQ307" s="338"/>
      <c r="AR307" s="306" t="n">
        <f aca="false">SUM(AP307/$AN$2)</f>
        <v>0</v>
      </c>
      <c r="AS307" s="306"/>
      <c r="AT307" s="306"/>
      <c r="AU307" s="306"/>
      <c r="AV307" s="306"/>
      <c r="AW307" s="306" t="n">
        <f aca="false">SUM(AR307+AU307-AV307)</f>
        <v>0</v>
      </c>
      <c r="AX307" s="338"/>
      <c r="AY307" s="338"/>
      <c r="AZ307" s="338"/>
      <c r="BA307" s="338"/>
      <c r="BB307" s="338"/>
      <c r="BC307" s="338"/>
      <c r="BD307" s="338" t="n">
        <f aca="false">SUM(AX307+AY307+AZ307+BA307+BB307+BC307)</f>
        <v>0</v>
      </c>
      <c r="BE307" s="338" t="n">
        <f aca="false">SUM(AW307-BD307)</f>
        <v>0</v>
      </c>
      <c r="BF307" s="338" t="n">
        <f aca="false">SUM(BE307-AW307)</f>
        <v>0</v>
      </c>
      <c r="BG307" s="338"/>
      <c r="BH307" s="338"/>
      <c r="BI307" s="338"/>
      <c r="BJ307" s="338"/>
      <c r="BK307" s="338"/>
      <c r="BL307" s="338"/>
      <c r="BM307" s="338"/>
      <c r="BN307" s="338"/>
      <c r="BO307" s="338"/>
      <c r="BP307" s="338"/>
      <c r="BQ307" s="364"/>
      <c r="BR307" s="364"/>
      <c r="BS307" s="364"/>
      <c r="BT307" s="307" t="e">
        <f aca="false">SUM(BN307/BM307*100)</f>
        <v>#DIV/0!</v>
      </c>
    </row>
    <row r="308" customFormat="false" ht="12.75" hidden="true" customHeight="false" outlineLevel="0" collapsed="false">
      <c r="A308" s="333"/>
      <c r="B308" s="334"/>
      <c r="C308" s="334"/>
      <c r="D308" s="334"/>
      <c r="E308" s="334"/>
      <c r="F308" s="334"/>
      <c r="G308" s="334"/>
      <c r="H308" s="334"/>
      <c r="I308" s="335" t="n">
        <v>382</v>
      </c>
      <c r="J308" s="336" t="s">
        <v>199</v>
      </c>
      <c r="K308" s="337"/>
      <c r="L308" s="337"/>
      <c r="M308" s="337"/>
      <c r="N308" s="337"/>
      <c r="O308" s="337"/>
      <c r="P308" s="337" t="n">
        <f aca="false">SUM(P309)</f>
        <v>400000</v>
      </c>
      <c r="Q308" s="337" t="n">
        <f aca="false">SUM(Q309)</f>
        <v>400000</v>
      </c>
      <c r="R308" s="337" t="n">
        <f aca="false">SUM(R309)</f>
        <v>2120.34</v>
      </c>
      <c r="S308" s="337" t="n">
        <f aca="false">SUM(S309)</f>
        <v>0</v>
      </c>
      <c r="T308" s="337" t="n">
        <f aca="false">SUM(T309)</f>
        <v>0</v>
      </c>
      <c r="U308" s="337"/>
      <c r="V308" s="306" t="n">
        <f aca="false">S308/P308*100</f>
        <v>0</v>
      </c>
      <c r="W308" s="337"/>
      <c r="X308" s="337"/>
      <c r="Y308" s="337"/>
      <c r="Z308" s="337"/>
      <c r="AA308" s="337" t="n">
        <v>0</v>
      </c>
      <c r="AB308" s="337"/>
      <c r="AC308" s="337" t="n">
        <v>0</v>
      </c>
      <c r="AD308" s="337"/>
      <c r="AE308" s="337"/>
      <c r="AF308" s="337"/>
      <c r="AG308" s="340" t="n">
        <f aca="false">SUM(AC308+AE308-AF308)</f>
        <v>0</v>
      </c>
      <c r="AH308" s="337"/>
      <c r="AI308" s="337"/>
      <c r="AJ308" s="338"/>
      <c r="AK308" s="337"/>
      <c r="AL308" s="337"/>
      <c r="AM308" s="337"/>
      <c r="AN308" s="338" t="n">
        <f aca="false">SUM(AK308+AL308-AM308)</f>
        <v>0</v>
      </c>
      <c r="AO308" s="306" t="n">
        <f aca="false">SUM(AN308/$AN$2)</f>
        <v>0</v>
      </c>
      <c r="AP308" s="338"/>
      <c r="AQ308" s="338"/>
      <c r="AR308" s="306" t="n">
        <f aca="false">SUM(AP308/$AN$2)</f>
        <v>0</v>
      </c>
      <c r="AS308" s="306"/>
      <c r="AT308" s="306"/>
      <c r="AU308" s="306"/>
      <c r="AV308" s="306"/>
      <c r="AW308" s="306" t="n">
        <f aca="false">SUM(AR308+AU308-AV308)</f>
        <v>0</v>
      </c>
      <c r="AX308" s="338"/>
      <c r="AY308" s="338"/>
      <c r="AZ308" s="338"/>
      <c r="BA308" s="338"/>
      <c r="BB308" s="338"/>
      <c r="BC308" s="338"/>
      <c r="BD308" s="338" t="n">
        <f aca="false">SUM(AX308+AY308+AZ308+BA308+BB308+BC308)</f>
        <v>0</v>
      </c>
      <c r="BE308" s="338" t="n">
        <f aca="false">SUM(AW308-BD308)</f>
        <v>0</v>
      </c>
      <c r="BF308" s="338" t="n">
        <f aca="false">SUM(BE308-AW308)</f>
        <v>0</v>
      </c>
      <c r="BG308" s="338"/>
      <c r="BH308" s="338"/>
      <c r="BI308" s="338"/>
      <c r="BJ308" s="338"/>
      <c r="BK308" s="338"/>
      <c r="BL308" s="338"/>
      <c r="BM308" s="338"/>
      <c r="BN308" s="338"/>
      <c r="BO308" s="338"/>
      <c r="BP308" s="338"/>
      <c r="BQ308" s="364"/>
      <c r="BR308" s="364"/>
      <c r="BS308" s="364"/>
      <c r="BT308" s="307" t="e">
        <f aca="false">SUM(BN308/BM308*100)</f>
        <v>#DIV/0!</v>
      </c>
    </row>
    <row r="309" customFormat="false" ht="12.75" hidden="true" customHeight="false" outlineLevel="0" collapsed="false">
      <c r="A309" s="333"/>
      <c r="B309" s="334"/>
      <c r="C309" s="334"/>
      <c r="D309" s="334"/>
      <c r="E309" s="334"/>
      <c r="F309" s="334"/>
      <c r="G309" s="334"/>
      <c r="H309" s="334"/>
      <c r="I309" s="335" t="n">
        <v>38221</v>
      </c>
      <c r="J309" s="336" t="s">
        <v>766</v>
      </c>
      <c r="K309" s="337"/>
      <c r="L309" s="337"/>
      <c r="M309" s="337"/>
      <c r="N309" s="337"/>
      <c r="O309" s="337"/>
      <c r="P309" s="337" t="n">
        <v>400000</v>
      </c>
      <c r="Q309" s="337" t="n">
        <v>400000</v>
      </c>
      <c r="R309" s="337" t="n">
        <v>2120.34</v>
      </c>
      <c r="S309" s="337"/>
      <c r="T309" s="337"/>
      <c r="U309" s="337"/>
      <c r="V309" s="306" t="n">
        <f aca="false">S309/P309*100</f>
        <v>0</v>
      </c>
      <c r="W309" s="337"/>
      <c r="X309" s="337"/>
      <c r="Y309" s="337"/>
      <c r="Z309" s="337"/>
      <c r="AA309" s="337" t="n">
        <v>0</v>
      </c>
      <c r="AB309" s="337"/>
      <c r="AC309" s="337" t="n">
        <v>0</v>
      </c>
      <c r="AD309" s="337"/>
      <c r="AE309" s="337"/>
      <c r="AF309" s="337"/>
      <c r="AG309" s="340" t="n">
        <f aca="false">SUM(AC309+AE309-AF309)</f>
        <v>0</v>
      </c>
      <c r="AH309" s="337"/>
      <c r="AI309" s="337"/>
      <c r="AJ309" s="338"/>
      <c r="AK309" s="337"/>
      <c r="AL309" s="337"/>
      <c r="AM309" s="337"/>
      <c r="AN309" s="338" t="n">
        <f aca="false">SUM(AK309+AL309-AM309)</f>
        <v>0</v>
      </c>
      <c r="AO309" s="306" t="n">
        <f aca="false">SUM(AN309/$AN$2)</f>
        <v>0</v>
      </c>
      <c r="AP309" s="338"/>
      <c r="AQ309" s="338"/>
      <c r="AR309" s="306" t="n">
        <f aca="false">SUM(AP309/$AN$2)</f>
        <v>0</v>
      </c>
      <c r="AS309" s="306"/>
      <c r="AT309" s="306"/>
      <c r="AU309" s="306"/>
      <c r="AV309" s="306"/>
      <c r="AW309" s="306" t="n">
        <f aca="false">SUM(AR309+AU309-AV309)</f>
        <v>0</v>
      </c>
      <c r="AX309" s="338"/>
      <c r="AY309" s="338"/>
      <c r="AZ309" s="338"/>
      <c r="BA309" s="338"/>
      <c r="BB309" s="338"/>
      <c r="BC309" s="338"/>
      <c r="BD309" s="338" t="n">
        <f aca="false">SUM(AX309+AY309+AZ309+BA309+BB309+BC309)</f>
        <v>0</v>
      </c>
      <c r="BE309" s="338" t="n">
        <f aca="false">SUM(AW309-BD309)</f>
        <v>0</v>
      </c>
      <c r="BF309" s="338" t="n">
        <f aca="false">SUM(BE309-AW309)</f>
        <v>0</v>
      </c>
      <c r="BG309" s="338"/>
      <c r="BH309" s="338"/>
      <c r="BI309" s="338"/>
      <c r="BJ309" s="338"/>
      <c r="BK309" s="338"/>
      <c r="BL309" s="338"/>
      <c r="BM309" s="338"/>
      <c r="BN309" s="338"/>
      <c r="BO309" s="338"/>
      <c r="BP309" s="338"/>
      <c r="BQ309" s="364"/>
      <c r="BR309" s="364"/>
      <c r="BS309" s="364"/>
      <c r="BT309" s="307" t="e">
        <f aca="false">SUM(BN309/BM309*100)</f>
        <v>#DIV/0!</v>
      </c>
    </row>
    <row r="310" customFormat="false" ht="12.75" hidden="false" customHeight="false" outlineLevel="0" collapsed="false">
      <c r="A310" s="333" t="s">
        <v>767</v>
      </c>
      <c r="B310" s="334"/>
      <c r="C310" s="334"/>
      <c r="D310" s="334"/>
      <c r="E310" s="334"/>
      <c r="F310" s="334"/>
      <c r="G310" s="334"/>
      <c r="H310" s="334"/>
      <c r="I310" s="335" t="s">
        <v>533</v>
      </c>
      <c r="J310" s="336" t="s">
        <v>768</v>
      </c>
      <c r="K310" s="337" t="n">
        <f aca="false">SUM(K311)</f>
        <v>10000</v>
      </c>
      <c r="L310" s="337" t="n">
        <f aca="false">SUM(L311)</f>
        <v>20000</v>
      </c>
      <c r="M310" s="337" t="n">
        <f aca="false">SUM(M311)</f>
        <v>20000</v>
      </c>
      <c r="N310" s="337" t="n">
        <f aca="false">SUM(N311)</f>
        <v>3000</v>
      </c>
      <c r="O310" s="337" t="n">
        <f aca="false">SUM(O311)</f>
        <v>3000</v>
      </c>
      <c r="P310" s="337" t="n">
        <f aca="false">SUM(P311)</f>
        <v>3000</v>
      </c>
      <c r="Q310" s="337" t="n">
        <f aca="false">SUM(Q311)</f>
        <v>3000</v>
      </c>
      <c r="R310" s="337" t="n">
        <f aca="false">SUM(R311)</f>
        <v>0</v>
      </c>
      <c r="S310" s="337" t="n">
        <f aca="false">SUM(S311)</f>
        <v>3000</v>
      </c>
      <c r="T310" s="337" t="n">
        <f aca="false">SUM(T311)</f>
        <v>0</v>
      </c>
      <c r="U310" s="337" t="n">
        <f aca="false">SUM(U311)</f>
        <v>0</v>
      </c>
      <c r="V310" s="337" t="n">
        <f aca="false">SUM(V311)</f>
        <v>100</v>
      </c>
      <c r="W310" s="337" t="n">
        <f aca="false">SUM(W311)</f>
        <v>3000</v>
      </c>
      <c r="X310" s="337" t="n">
        <f aca="false">SUM(X311)</f>
        <v>3000</v>
      </c>
      <c r="Y310" s="337" t="n">
        <f aca="false">SUM(Y311)</f>
        <v>3000</v>
      </c>
      <c r="Z310" s="337" t="n">
        <f aca="false">SUM(Z311)</f>
        <v>3000</v>
      </c>
      <c r="AA310" s="337" t="n">
        <f aca="false">SUM(AA311)</f>
        <v>22000</v>
      </c>
      <c r="AB310" s="337" t="n">
        <f aca="false">SUM(AB311)</f>
        <v>0</v>
      </c>
      <c r="AC310" s="337" t="n">
        <f aca="false">SUM(AC311)</f>
        <v>22000</v>
      </c>
      <c r="AD310" s="337" t="n">
        <f aca="false">SUM(AD311)</f>
        <v>22000</v>
      </c>
      <c r="AE310" s="337" t="n">
        <f aca="false">SUM(AE311)</f>
        <v>0</v>
      </c>
      <c r="AF310" s="337" t="n">
        <f aca="false">SUM(AF311)</f>
        <v>0</v>
      </c>
      <c r="AG310" s="337" t="n">
        <f aca="false">SUM(AG311)</f>
        <v>22000</v>
      </c>
      <c r="AH310" s="337" t="n">
        <f aca="false">SUM(AH311)</f>
        <v>10836.89</v>
      </c>
      <c r="AI310" s="337" t="n">
        <f aca="false">SUM(AI311)</f>
        <v>10000</v>
      </c>
      <c r="AJ310" s="337" t="n">
        <f aca="false">SUM(AJ311)</f>
        <v>10000</v>
      </c>
      <c r="AK310" s="337" t="n">
        <f aca="false">SUM(AK311)</f>
        <v>10000</v>
      </c>
      <c r="AL310" s="337" t="n">
        <f aca="false">SUM(AL311)</f>
        <v>0</v>
      </c>
      <c r="AM310" s="337" t="n">
        <f aca="false">SUM(AM311)</f>
        <v>0</v>
      </c>
      <c r="AN310" s="337" t="n">
        <f aca="false">SUM(AN311)</f>
        <v>10000</v>
      </c>
      <c r="AO310" s="306" t="n">
        <f aca="false">SUM(AN310/$AN$2)</f>
        <v>1327.22808414626</v>
      </c>
      <c r="AP310" s="337" t="n">
        <f aca="false">SUM(AP311)</f>
        <v>10000</v>
      </c>
      <c r="AQ310" s="337" t="n">
        <f aca="false">SUM(AQ311)</f>
        <v>0</v>
      </c>
      <c r="AR310" s="306" t="n">
        <f aca="false">SUM(AP310/$AN$2)</f>
        <v>1327.22808414626</v>
      </c>
      <c r="AS310" s="306"/>
      <c r="AT310" s="306" t="n">
        <f aca="false">SUM(AT311)</f>
        <v>0</v>
      </c>
      <c r="AU310" s="306" t="n">
        <f aca="false">SUM(AU311)</f>
        <v>0</v>
      </c>
      <c r="AV310" s="306" t="n">
        <f aca="false">SUM(AV311)</f>
        <v>0</v>
      </c>
      <c r="AW310" s="306" t="n">
        <f aca="false">SUM(AR310+AU310-AV310)</f>
        <v>1327.22808414626</v>
      </c>
      <c r="AX310" s="338"/>
      <c r="AY310" s="338"/>
      <c r="AZ310" s="338"/>
      <c r="BA310" s="338"/>
      <c r="BB310" s="338"/>
      <c r="BC310" s="338"/>
      <c r="BD310" s="338" t="n">
        <f aca="false">SUM(AX310+AY310+AZ310+BA310+BB310+BC310)</f>
        <v>0</v>
      </c>
      <c r="BE310" s="338" t="n">
        <f aca="false">SUM(AW310-BD310)</f>
        <v>1327.22808414626</v>
      </c>
      <c r="BF310" s="338" t="n">
        <f aca="false">SUM(BE310-AW310)</f>
        <v>0</v>
      </c>
      <c r="BG310" s="338" t="n">
        <f aca="false">SUM(BG313)</f>
        <v>1327.23</v>
      </c>
      <c r="BH310" s="338" t="n">
        <v>0</v>
      </c>
      <c r="BI310" s="338" t="n">
        <f aca="false">SUM(BI313)</f>
        <v>0</v>
      </c>
      <c r="BJ310" s="338" t="n">
        <f aca="false">SUM(BJ313)</f>
        <v>0</v>
      </c>
      <c r="BK310" s="338" t="n">
        <f aca="false">SUM(BK313)</f>
        <v>0</v>
      </c>
      <c r="BL310" s="338" t="n">
        <f aca="false">SUM(BL313)</f>
        <v>1300</v>
      </c>
      <c r="BM310" s="338" t="n">
        <f aca="false">SUM(BM313)</f>
        <v>1300</v>
      </c>
      <c r="BN310" s="338" t="n">
        <f aca="false">SUM(BN313)</f>
        <v>0</v>
      </c>
      <c r="BO310" s="338"/>
      <c r="BP310" s="338"/>
      <c r="BQ310" s="364"/>
      <c r="BR310" s="364"/>
      <c r="BS310" s="364"/>
      <c r="BT310" s="307" t="n">
        <f aca="false">SUM(BN310/BM310*100)</f>
        <v>0</v>
      </c>
    </row>
    <row r="311" customFormat="false" ht="12.75" hidden="false" customHeight="false" outlineLevel="0" collapsed="false">
      <c r="A311" s="333"/>
      <c r="B311" s="334"/>
      <c r="C311" s="334"/>
      <c r="D311" s="334"/>
      <c r="E311" s="334"/>
      <c r="F311" s="334"/>
      <c r="G311" s="334"/>
      <c r="H311" s="334"/>
      <c r="I311" s="335" t="s">
        <v>751</v>
      </c>
      <c r="J311" s="336"/>
      <c r="K311" s="337" t="n">
        <f aca="false">SUM(K313)</f>
        <v>10000</v>
      </c>
      <c r="L311" s="337" t="n">
        <f aca="false">SUM(L313)</f>
        <v>20000</v>
      </c>
      <c r="M311" s="337" t="n">
        <f aca="false">SUM(M313)</f>
        <v>20000</v>
      </c>
      <c r="N311" s="337" t="n">
        <f aca="false">SUM(N313)</f>
        <v>3000</v>
      </c>
      <c r="O311" s="337" t="n">
        <f aca="false">SUM(O313)</f>
        <v>3000</v>
      </c>
      <c r="P311" s="337" t="n">
        <f aca="false">SUM(P313)</f>
        <v>3000</v>
      </c>
      <c r="Q311" s="337" t="n">
        <f aca="false">SUM(Q313)</f>
        <v>3000</v>
      </c>
      <c r="R311" s="337" t="n">
        <f aca="false">SUM(R313)</f>
        <v>0</v>
      </c>
      <c r="S311" s="337" t="n">
        <f aca="false">SUM(S313)</f>
        <v>3000</v>
      </c>
      <c r="T311" s="337" t="n">
        <f aca="false">SUM(T313)</f>
        <v>0</v>
      </c>
      <c r="U311" s="337" t="n">
        <f aca="false">SUM(U313)</f>
        <v>0</v>
      </c>
      <c r="V311" s="337" t="n">
        <f aca="false">SUM(V313)</f>
        <v>100</v>
      </c>
      <c r="W311" s="337" t="n">
        <f aca="false">SUM(W313)</f>
        <v>3000</v>
      </c>
      <c r="X311" s="337" t="n">
        <f aca="false">SUM(X313)</f>
        <v>3000</v>
      </c>
      <c r="Y311" s="337" t="n">
        <f aca="false">SUM(Y313)</f>
        <v>3000</v>
      </c>
      <c r="Z311" s="337" t="n">
        <f aca="false">SUM(Z313)</f>
        <v>3000</v>
      </c>
      <c r="AA311" s="337" t="n">
        <f aca="false">SUM(AA313)</f>
        <v>22000</v>
      </c>
      <c r="AB311" s="337" t="n">
        <f aca="false">SUM(AB313)</f>
        <v>0</v>
      </c>
      <c r="AC311" s="337" t="n">
        <f aca="false">SUM(AC313)</f>
        <v>22000</v>
      </c>
      <c r="AD311" s="337" t="n">
        <f aca="false">SUM(AD313)</f>
        <v>22000</v>
      </c>
      <c r="AE311" s="337" t="n">
        <f aca="false">SUM(AE313)</f>
        <v>0</v>
      </c>
      <c r="AF311" s="337" t="n">
        <f aca="false">SUM(AF313)</f>
        <v>0</v>
      </c>
      <c r="AG311" s="337" t="n">
        <f aca="false">SUM(AG313)</f>
        <v>22000</v>
      </c>
      <c r="AH311" s="337" t="n">
        <f aca="false">SUM(AH313)</f>
        <v>10836.89</v>
      </c>
      <c r="AI311" s="337" t="n">
        <f aca="false">SUM(AI313)</f>
        <v>10000</v>
      </c>
      <c r="AJ311" s="337" t="n">
        <f aca="false">SUM(AJ313)</f>
        <v>10000</v>
      </c>
      <c r="AK311" s="337" t="n">
        <f aca="false">SUM(AK313)</f>
        <v>10000</v>
      </c>
      <c r="AL311" s="337" t="n">
        <f aca="false">SUM(AL313)</f>
        <v>0</v>
      </c>
      <c r="AM311" s="337" t="n">
        <f aca="false">SUM(AM313)</f>
        <v>0</v>
      </c>
      <c r="AN311" s="337" t="n">
        <f aca="false">SUM(AN313)</f>
        <v>10000</v>
      </c>
      <c r="AO311" s="306" t="n">
        <f aca="false">SUM(AN311/$AN$2)</f>
        <v>1327.22808414626</v>
      </c>
      <c r="AP311" s="337" t="n">
        <f aca="false">SUM(AP313)</f>
        <v>10000</v>
      </c>
      <c r="AQ311" s="337" t="n">
        <f aca="false">SUM(AQ313)</f>
        <v>0</v>
      </c>
      <c r="AR311" s="306" t="n">
        <f aca="false">SUM(AP311/$AN$2)</f>
        <v>1327.22808414626</v>
      </c>
      <c r="AS311" s="306"/>
      <c r="AT311" s="306" t="n">
        <f aca="false">SUM(AT313)</f>
        <v>0</v>
      </c>
      <c r="AU311" s="306" t="n">
        <f aca="false">SUM(AU313)</f>
        <v>0</v>
      </c>
      <c r="AV311" s="306" t="n">
        <f aca="false">SUM(AV313)</f>
        <v>0</v>
      </c>
      <c r="AW311" s="306" t="n">
        <f aca="false">SUM(AR311+AU311-AV311)</f>
        <v>1327.22808414626</v>
      </c>
      <c r="AX311" s="338"/>
      <c r="AY311" s="338"/>
      <c r="AZ311" s="338"/>
      <c r="BA311" s="338"/>
      <c r="BB311" s="338"/>
      <c r="BC311" s="338"/>
      <c r="BD311" s="338" t="n">
        <f aca="false">SUM(AX311+AY311+AZ311+BA311+BB311+BC311)</f>
        <v>0</v>
      </c>
      <c r="BE311" s="338" t="n">
        <f aca="false">SUM(AW311-BD311)</f>
        <v>1327.22808414626</v>
      </c>
      <c r="BF311" s="338" t="n">
        <f aca="false">SUM(BE311-AW311)</f>
        <v>0</v>
      </c>
      <c r="BG311" s="338"/>
      <c r="BH311" s="338" t="n">
        <v>0</v>
      </c>
      <c r="BI311" s="338" t="n">
        <f aca="false">SUM(BI312)</f>
        <v>1300</v>
      </c>
      <c r="BJ311" s="338" t="n">
        <f aca="false">SUM(BJ312)</f>
        <v>1300</v>
      </c>
      <c r="BK311" s="338" t="n">
        <f aca="false">SUM(BK312)</f>
        <v>1300</v>
      </c>
      <c r="BL311" s="338" t="n">
        <f aca="false">SUM(BL312)</f>
        <v>1300</v>
      </c>
      <c r="BM311" s="338" t="n">
        <f aca="false">SUM(BM312)</f>
        <v>1300</v>
      </c>
      <c r="BN311" s="338" t="n">
        <f aca="false">SUM(BN312)</f>
        <v>0</v>
      </c>
      <c r="BO311" s="338"/>
      <c r="BP311" s="338"/>
      <c r="BQ311" s="364"/>
      <c r="BR311" s="364"/>
      <c r="BS311" s="364"/>
      <c r="BT311" s="307" t="n">
        <f aca="false">SUM(BN311/BM311*100)</f>
        <v>0</v>
      </c>
    </row>
    <row r="312" customFormat="false" ht="12.75" hidden="true" customHeight="false" outlineLevel="0" collapsed="false">
      <c r="A312" s="333"/>
      <c r="B312" s="334" t="s">
        <v>537</v>
      </c>
      <c r="C312" s="334"/>
      <c r="D312" s="334"/>
      <c r="E312" s="334"/>
      <c r="F312" s="334"/>
      <c r="G312" s="334"/>
      <c r="H312" s="334"/>
      <c r="I312" s="335" t="s">
        <v>538</v>
      </c>
      <c r="J312" s="336" t="s">
        <v>75</v>
      </c>
      <c r="K312" s="337"/>
      <c r="L312" s="337"/>
      <c r="M312" s="337"/>
      <c r="N312" s="337"/>
      <c r="O312" s="337"/>
      <c r="P312" s="337"/>
      <c r="Q312" s="337"/>
      <c r="R312" s="337"/>
      <c r="S312" s="337"/>
      <c r="T312" s="337"/>
      <c r="U312" s="337"/>
      <c r="V312" s="337"/>
      <c r="W312" s="337"/>
      <c r="X312" s="337"/>
      <c r="Y312" s="337"/>
      <c r="Z312" s="337"/>
      <c r="AA312" s="337"/>
      <c r="AB312" s="337"/>
      <c r="AC312" s="337"/>
      <c r="AD312" s="337"/>
      <c r="AE312" s="337"/>
      <c r="AF312" s="337"/>
      <c r="AG312" s="337"/>
      <c r="AH312" s="337"/>
      <c r="AI312" s="337"/>
      <c r="AJ312" s="337"/>
      <c r="AK312" s="337"/>
      <c r="AL312" s="337"/>
      <c r="AM312" s="337"/>
      <c r="AN312" s="337"/>
      <c r="AO312" s="306" t="n">
        <f aca="false">SUM(AN312/$AN$2)</f>
        <v>0</v>
      </c>
      <c r="AP312" s="337" t="n">
        <v>10000</v>
      </c>
      <c r="AQ312" s="337"/>
      <c r="AR312" s="306" t="n">
        <f aca="false">SUM(AP312/$AN$2)</f>
        <v>1327.22808414626</v>
      </c>
      <c r="AS312" s="306"/>
      <c r="AT312" s="306" t="n">
        <v>10000</v>
      </c>
      <c r="AU312" s="306"/>
      <c r="AV312" s="306"/>
      <c r="AW312" s="306" t="n">
        <f aca="false">SUM(AR312+AU312-AV312)</f>
        <v>1327.22808414626</v>
      </c>
      <c r="AX312" s="338"/>
      <c r="AY312" s="338"/>
      <c r="AZ312" s="338"/>
      <c r="BA312" s="338"/>
      <c r="BB312" s="338"/>
      <c r="BC312" s="338"/>
      <c r="BD312" s="338" t="n">
        <f aca="false">SUM(AX312+AY312+AZ312+BA312+BB312+BC312)</f>
        <v>0</v>
      </c>
      <c r="BE312" s="338" t="n">
        <f aca="false">SUM(AW312-BD312)</f>
        <v>1327.22808414626</v>
      </c>
      <c r="BF312" s="338" t="n">
        <f aca="false">SUM(BE312-AW312)</f>
        <v>0</v>
      </c>
      <c r="BG312" s="338"/>
      <c r="BH312" s="338" t="n">
        <v>1300</v>
      </c>
      <c r="BI312" s="338" t="n">
        <v>1300</v>
      </c>
      <c r="BJ312" s="338" t="n">
        <v>1300</v>
      </c>
      <c r="BK312" s="338" t="n">
        <v>1300</v>
      </c>
      <c r="BL312" s="338" t="n">
        <v>1300</v>
      </c>
      <c r="BM312" s="338" t="n">
        <v>1300</v>
      </c>
      <c r="BN312" s="338"/>
      <c r="BO312" s="338"/>
      <c r="BP312" s="338"/>
      <c r="BQ312" s="364"/>
      <c r="BR312" s="364"/>
      <c r="BS312" s="364"/>
      <c r="BT312" s="307" t="n">
        <f aca="false">SUM(BN312/BM312*100)</f>
        <v>0</v>
      </c>
    </row>
    <row r="313" customFormat="false" ht="12.75" hidden="false" customHeight="false" outlineLevel="0" collapsed="false">
      <c r="A313" s="308"/>
      <c r="B313" s="303"/>
      <c r="C313" s="303"/>
      <c r="D313" s="303"/>
      <c r="E313" s="303"/>
      <c r="F313" s="303"/>
      <c r="G313" s="303"/>
      <c r="H313" s="303"/>
      <c r="I313" s="304" t="n">
        <v>3</v>
      </c>
      <c r="J313" s="305" t="s">
        <v>234</v>
      </c>
      <c r="K313" s="306" t="n">
        <f aca="false">SUM(K314)</f>
        <v>10000</v>
      </c>
      <c r="L313" s="306" t="n">
        <f aca="false">SUM(L314)</f>
        <v>20000</v>
      </c>
      <c r="M313" s="306" t="n">
        <f aca="false">SUM(M314)</f>
        <v>20000</v>
      </c>
      <c r="N313" s="306" t="n">
        <f aca="false">SUM(N314)</f>
        <v>3000</v>
      </c>
      <c r="O313" s="306" t="n">
        <f aca="false">SUM(O314)</f>
        <v>3000</v>
      </c>
      <c r="P313" s="306" t="n">
        <f aca="false">SUM(P314)</f>
        <v>3000</v>
      </c>
      <c r="Q313" s="306" t="n">
        <f aca="false">SUM(Q314)</f>
        <v>3000</v>
      </c>
      <c r="R313" s="306" t="n">
        <f aca="false">SUM(R314)</f>
        <v>0</v>
      </c>
      <c r="S313" s="306" t="n">
        <f aca="false">SUM(S314)</f>
        <v>3000</v>
      </c>
      <c r="T313" s="306" t="n">
        <f aca="false">SUM(T314)</f>
        <v>0</v>
      </c>
      <c r="U313" s="306" t="n">
        <f aca="false">SUM(U314)</f>
        <v>0</v>
      </c>
      <c r="V313" s="306" t="n">
        <f aca="false">SUM(V314)</f>
        <v>100</v>
      </c>
      <c r="W313" s="306" t="n">
        <f aca="false">SUM(W314)</f>
        <v>3000</v>
      </c>
      <c r="X313" s="306" t="n">
        <f aca="false">SUM(X314)</f>
        <v>3000</v>
      </c>
      <c r="Y313" s="306" t="n">
        <f aca="false">SUM(Y314)</f>
        <v>3000</v>
      </c>
      <c r="Z313" s="306" t="n">
        <f aca="false">SUM(Z314)</f>
        <v>3000</v>
      </c>
      <c r="AA313" s="306" t="n">
        <f aca="false">SUM(AA314)</f>
        <v>22000</v>
      </c>
      <c r="AB313" s="306" t="n">
        <f aca="false">SUM(AB314)</f>
        <v>0</v>
      </c>
      <c r="AC313" s="306" t="n">
        <f aca="false">SUM(AC314)</f>
        <v>22000</v>
      </c>
      <c r="AD313" s="306" t="n">
        <f aca="false">SUM(AD314)</f>
        <v>22000</v>
      </c>
      <c r="AE313" s="306" t="n">
        <f aca="false">SUM(AE314)</f>
        <v>0</v>
      </c>
      <c r="AF313" s="306" t="n">
        <f aca="false">SUM(AF314)</f>
        <v>0</v>
      </c>
      <c r="AG313" s="306" t="n">
        <f aca="false">SUM(AG314)</f>
        <v>22000</v>
      </c>
      <c r="AH313" s="306" t="n">
        <f aca="false">SUM(AH314)</f>
        <v>10836.89</v>
      </c>
      <c r="AI313" s="306" t="n">
        <f aca="false">SUM(AI314)</f>
        <v>10000</v>
      </c>
      <c r="AJ313" s="306" t="n">
        <f aca="false">SUM(AJ314)</f>
        <v>10000</v>
      </c>
      <c r="AK313" s="306" t="n">
        <f aca="false">SUM(AK314)</f>
        <v>10000</v>
      </c>
      <c r="AL313" s="306" t="n">
        <f aca="false">SUM(AL314)</f>
        <v>0</v>
      </c>
      <c r="AM313" s="306" t="n">
        <f aca="false">SUM(AM314)</f>
        <v>0</v>
      </c>
      <c r="AN313" s="306" t="n">
        <f aca="false">SUM(AN314)</f>
        <v>10000</v>
      </c>
      <c r="AO313" s="306" t="n">
        <f aca="false">SUM(AN313/$AN$2)</f>
        <v>1327.22808414626</v>
      </c>
      <c r="AP313" s="306" t="n">
        <f aca="false">SUM(AP314)</f>
        <v>10000</v>
      </c>
      <c r="AQ313" s="306" t="n">
        <f aca="false">SUM(AQ314)</f>
        <v>0</v>
      </c>
      <c r="AR313" s="306" t="n">
        <f aca="false">SUM(AP313/$AN$2)</f>
        <v>1327.22808414626</v>
      </c>
      <c r="AS313" s="306"/>
      <c r="AT313" s="306" t="n">
        <f aca="false">SUM(AT314)</f>
        <v>0</v>
      </c>
      <c r="AU313" s="306" t="n">
        <f aca="false">SUM(AU314)</f>
        <v>0</v>
      </c>
      <c r="AV313" s="306" t="n">
        <f aca="false">SUM(AV314)</f>
        <v>0</v>
      </c>
      <c r="AW313" s="306" t="n">
        <f aca="false">SUM(AR313+AU313-AV313)</f>
        <v>1327.22808414626</v>
      </c>
      <c r="AX313" s="338"/>
      <c r="AY313" s="338"/>
      <c r="AZ313" s="338"/>
      <c r="BA313" s="338"/>
      <c r="BB313" s="338"/>
      <c r="BC313" s="338"/>
      <c r="BD313" s="338" t="n">
        <f aca="false">SUM(AX313+AY313+AZ313+BA313+BB313+BC313)</f>
        <v>0</v>
      </c>
      <c r="BE313" s="338" t="n">
        <f aca="false">SUM(AW313-BD313)</f>
        <v>1327.22808414626</v>
      </c>
      <c r="BF313" s="338" t="n">
        <f aca="false">SUM(BE313-AW313)</f>
        <v>0</v>
      </c>
      <c r="BG313" s="338" t="n">
        <f aca="false">SUM(BG314)</f>
        <v>1327.23</v>
      </c>
      <c r="BH313" s="338" t="n">
        <v>0</v>
      </c>
      <c r="BI313" s="338" t="n">
        <f aca="false">SUM(BI314)</f>
        <v>0</v>
      </c>
      <c r="BJ313" s="338" t="n">
        <f aca="false">SUM(BJ314)</f>
        <v>0</v>
      </c>
      <c r="BK313" s="338" t="n">
        <f aca="false">SUM(BK314)</f>
        <v>0</v>
      </c>
      <c r="BL313" s="338" t="n">
        <f aca="false">SUM(BL314)</f>
        <v>1300</v>
      </c>
      <c r="BM313" s="338" t="n">
        <f aca="false">SUM(BM314)</f>
        <v>1300</v>
      </c>
      <c r="BN313" s="338" t="n">
        <f aca="false">SUM(BN314)</f>
        <v>0</v>
      </c>
      <c r="BO313" s="338"/>
      <c r="BP313" s="338"/>
      <c r="BQ313" s="364"/>
      <c r="BR313" s="364"/>
      <c r="BS313" s="364"/>
      <c r="BT313" s="307" t="n">
        <f aca="false">SUM(BN313/BM313*100)</f>
        <v>0</v>
      </c>
    </row>
    <row r="314" customFormat="false" ht="12.75" hidden="false" customHeight="false" outlineLevel="0" collapsed="false">
      <c r="A314" s="308"/>
      <c r="B314" s="303" t="s">
        <v>538</v>
      </c>
      <c r="C314" s="303"/>
      <c r="D314" s="303"/>
      <c r="E314" s="303"/>
      <c r="F314" s="303"/>
      <c r="G314" s="303"/>
      <c r="H314" s="303"/>
      <c r="I314" s="304" t="n">
        <v>38</v>
      </c>
      <c r="J314" s="305" t="s">
        <v>383</v>
      </c>
      <c r="K314" s="306" t="n">
        <f aca="false">SUM(K316)</f>
        <v>10000</v>
      </c>
      <c r="L314" s="306" t="n">
        <f aca="false">SUM(L316)</f>
        <v>20000</v>
      </c>
      <c r="M314" s="306" t="n">
        <f aca="false">SUM(M316)</f>
        <v>20000</v>
      </c>
      <c r="N314" s="306" t="n">
        <f aca="false">SUM(N316)</f>
        <v>3000</v>
      </c>
      <c r="O314" s="306" t="n">
        <f aca="false">SUM(O316)</f>
        <v>3000</v>
      </c>
      <c r="P314" s="306" t="n">
        <f aca="false">SUM(P316)</f>
        <v>3000</v>
      </c>
      <c r="Q314" s="306" t="n">
        <f aca="false">SUM(Q316)</f>
        <v>3000</v>
      </c>
      <c r="R314" s="306" t="n">
        <f aca="false">SUM(R316)</f>
        <v>0</v>
      </c>
      <c r="S314" s="306" t="n">
        <f aca="false">SUM(S316)</f>
        <v>3000</v>
      </c>
      <c r="T314" s="306" t="n">
        <f aca="false">SUM(T316)</f>
        <v>0</v>
      </c>
      <c r="U314" s="306" t="n">
        <f aca="false">SUM(U316)</f>
        <v>0</v>
      </c>
      <c r="V314" s="306" t="n">
        <f aca="false">SUM(V316)</f>
        <v>100</v>
      </c>
      <c r="W314" s="306" t="n">
        <f aca="false">SUM(W316)</f>
        <v>3000</v>
      </c>
      <c r="X314" s="306" t="n">
        <f aca="false">SUM(X316)</f>
        <v>3000</v>
      </c>
      <c r="Y314" s="306" t="n">
        <f aca="false">SUM(Y316)</f>
        <v>3000</v>
      </c>
      <c r="Z314" s="306" t="n">
        <f aca="false">SUM(Z316)</f>
        <v>3000</v>
      </c>
      <c r="AA314" s="306" t="n">
        <f aca="false">SUM(AA316)</f>
        <v>22000</v>
      </c>
      <c r="AB314" s="306" t="n">
        <f aca="false">SUM(AB316)</f>
        <v>0</v>
      </c>
      <c r="AC314" s="306" t="n">
        <f aca="false">SUM(AC316)</f>
        <v>22000</v>
      </c>
      <c r="AD314" s="306" t="n">
        <f aca="false">SUM(AD316)</f>
        <v>22000</v>
      </c>
      <c r="AE314" s="306" t="n">
        <f aca="false">SUM(AE316)</f>
        <v>0</v>
      </c>
      <c r="AF314" s="306" t="n">
        <f aca="false">SUM(AF316)</f>
        <v>0</v>
      </c>
      <c r="AG314" s="306" t="n">
        <f aca="false">SUM(AG316)</f>
        <v>22000</v>
      </c>
      <c r="AH314" s="306" t="n">
        <f aca="false">SUM(AH316)</f>
        <v>10836.89</v>
      </c>
      <c r="AI314" s="306" t="n">
        <f aca="false">SUM(AI316)</f>
        <v>10000</v>
      </c>
      <c r="AJ314" s="306" t="n">
        <f aca="false">SUM(AJ316)</f>
        <v>10000</v>
      </c>
      <c r="AK314" s="306" t="n">
        <f aca="false">SUM(AK316)</f>
        <v>10000</v>
      </c>
      <c r="AL314" s="306" t="n">
        <f aca="false">SUM(AL316)</f>
        <v>0</v>
      </c>
      <c r="AM314" s="306" t="n">
        <f aca="false">SUM(AM316)</f>
        <v>0</v>
      </c>
      <c r="AN314" s="306" t="n">
        <f aca="false">SUM(AN316)</f>
        <v>10000</v>
      </c>
      <c r="AO314" s="306" t="n">
        <f aca="false">SUM(AN314/$AN$2)</f>
        <v>1327.22808414626</v>
      </c>
      <c r="AP314" s="306" t="n">
        <f aca="false">SUM(AP316)</f>
        <v>10000</v>
      </c>
      <c r="AQ314" s="306"/>
      <c r="AR314" s="306" t="n">
        <f aca="false">SUM(AP314/$AN$2)</f>
        <v>1327.22808414626</v>
      </c>
      <c r="AS314" s="306"/>
      <c r="AT314" s="306" t="n">
        <f aca="false">SUM(AT316)</f>
        <v>0</v>
      </c>
      <c r="AU314" s="306" t="n">
        <f aca="false">SUM(AU316)</f>
        <v>0</v>
      </c>
      <c r="AV314" s="306" t="n">
        <f aca="false">SUM(AV316)</f>
        <v>0</v>
      </c>
      <c r="AW314" s="306" t="n">
        <f aca="false">SUM(AR314+AU314-AV314)</f>
        <v>1327.22808414626</v>
      </c>
      <c r="AX314" s="338"/>
      <c r="AY314" s="338"/>
      <c r="AZ314" s="338"/>
      <c r="BA314" s="338"/>
      <c r="BB314" s="338"/>
      <c r="BC314" s="338"/>
      <c r="BD314" s="338" t="n">
        <f aca="false">SUM(AX314+AY314+AZ314+BA314+BB314+BC314)</f>
        <v>0</v>
      </c>
      <c r="BE314" s="338" t="n">
        <f aca="false">SUM(AW314-BD314)</f>
        <v>1327.22808414626</v>
      </c>
      <c r="BF314" s="338" t="n">
        <f aca="false">SUM(BE314-AW314)</f>
        <v>0</v>
      </c>
      <c r="BG314" s="338" t="n">
        <f aca="false">SUM(BG315)</f>
        <v>1327.23</v>
      </c>
      <c r="BH314" s="338" t="n">
        <v>0</v>
      </c>
      <c r="BI314" s="338" t="n">
        <f aca="false">SUM(BI315)</f>
        <v>0</v>
      </c>
      <c r="BJ314" s="338" t="n">
        <f aca="false">SUM(BJ315)</f>
        <v>0</v>
      </c>
      <c r="BK314" s="338" t="n">
        <f aca="false">SUM(BK315)</f>
        <v>0</v>
      </c>
      <c r="BL314" s="338" t="n">
        <f aca="false">SUM(BL315)</f>
        <v>1300</v>
      </c>
      <c r="BM314" s="338" t="n">
        <f aca="false">SUM(BM315)</f>
        <v>1300</v>
      </c>
      <c r="BN314" s="338" t="n">
        <f aca="false">SUM(BN315)</f>
        <v>0</v>
      </c>
      <c r="BO314" s="338"/>
      <c r="BP314" s="338"/>
      <c r="BQ314" s="364"/>
      <c r="BR314" s="364"/>
      <c r="BS314" s="364"/>
      <c r="BT314" s="307" t="n">
        <f aca="false">SUM(BN314/BM314*100)</f>
        <v>0</v>
      </c>
    </row>
    <row r="315" customFormat="false" ht="12.75" hidden="true" customHeight="false" outlineLevel="0" collapsed="false">
      <c r="A315" s="333"/>
      <c r="B315" s="334"/>
      <c r="C315" s="334"/>
      <c r="D315" s="334"/>
      <c r="E315" s="334"/>
      <c r="F315" s="334"/>
      <c r="G315" s="334"/>
      <c r="H315" s="334"/>
      <c r="I315" s="335" t="n">
        <v>381</v>
      </c>
      <c r="J315" s="336" t="s">
        <v>197</v>
      </c>
      <c r="K315" s="337" t="n">
        <f aca="false">SUM(K316)</f>
        <v>10000</v>
      </c>
      <c r="L315" s="337" t="n">
        <f aca="false">SUM(L316)</f>
        <v>20000</v>
      </c>
      <c r="M315" s="337" t="n">
        <f aca="false">SUM(M316)</f>
        <v>20000</v>
      </c>
      <c r="N315" s="337" t="n">
        <f aca="false">SUM(N316)</f>
        <v>3000</v>
      </c>
      <c r="O315" s="337" t="n">
        <f aca="false">SUM(O316)</f>
        <v>3000</v>
      </c>
      <c r="P315" s="337" t="n">
        <f aca="false">SUM(P316)</f>
        <v>3000</v>
      </c>
      <c r="Q315" s="337" t="n">
        <f aca="false">SUM(Q316)</f>
        <v>3000</v>
      </c>
      <c r="R315" s="337" t="n">
        <f aca="false">SUM(R316)</f>
        <v>0</v>
      </c>
      <c r="S315" s="337" t="n">
        <f aca="false">SUM(S316)</f>
        <v>3000</v>
      </c>
      <c r="T315" s="337" t="n">
        <f aca="false">SUM(T316)</f>
        <v>0</v>
      </c>
      <c r="U315" s="337" t="n">
        <f aca="false">SUM(U316)</f>
        <v>0</v>
      </c>
      <c r="V315" s="337" t="n">
        <f aca="false">SUM(V316)</f>
        <v>100</v>
      </c>
      <c r="W315" s="337" t="n">
        <f aca="false">SUM(W316)</f>
        <v>3000</v>
      </c>
      <c r="X315" s="337" t="n">
        <f aca="false">SUM(X316)</f>
        <v>3000</v>
      </c>
      <c r="Y315" s="337" t="n">
        <f aca="false">SUM(Y316)</f>
        <v>3000</v>
      </c>
      <c r="Z315" s="337" t="n">
        <f aca="false">SUM(Z316)</f>
        <v>3000</v>
      </c>
      <c r="AA315" s="337" t="n">
        <f aca="false">SUM(AA316)</f>
        <v>22000</v>
      </c>
      <c r="AB315" s="337" t="n">
        <f aca="false">SUM(AB316)</f>
        <v>0</v>
      </c>
      <c r="AC315" s="337" t="n">
        <f aca="false">SUM(AC316)</f>
        <v>22000</v>
      </c>
      <c r="AD315" s="337" t="n">
        <f aca="false">SUM(AD316)</f>
        <v>22000</v>
      </c>
      <c r="AE315" s="337" t="n">
        <f aca="false">SUM(AE316)</f>
        <v>0</v>
      </c>
      <c r="AF315" s="337" t="n">
        <f aca="false">SUM(AF316)</f>
        <v>0</v>
      </c>
      <c r="AG315" s="337" t="n">
        <f aca="false">SUM(AG316)</f>
        <v>22000</v>
      </c>
      <c r="AH315" s="337" t="n">
        <f aca="false">SUM(AH316)</f>
        <v>10836.89</v>
      </c>
      <c r="AI315" s="337" t="n">
        <f aca="false">SUM(AI316)</f>
        <v>10000</v>
      </c>
      <c r="AJ315" s="337" t="n">
        <f aca="false">SUM(AJ316)</f>
        <v>10000</v>
      </c>
      <c r="AK315" s="337" t="n">
        <f aca="false">SUM(AK316)</f>
        <v>10000</v>
      </c>
      <c r="AL315" s="337" t="n">
        <f aca="false">SUM(AL316)</f>
        <v>0</v>
      </c>
      <c r="AM315" s="337" t="n">
        <f aca="false">SUM(AM316)</f>
        <v>0</v>
      </c>
      <c r="AN315" s="337" t="n">
        <f aca="false">SUM(AN316)</f>
        <v>10000</v>
      </c>
      <c r="AO315" s="306" t="n">
        <f aca="false">SUM(AN315/$AN$2)</f>
        <v>1327.22808414626</v>
      </c>
      <c r="AP315" s="337" t="n">
        <f aca="false">SUM(AP316)</f>
        <v>10000</v>
      </c>
      <c r="AQ315" s="337"/>
      <c r="AR315" s="306" t="n">
        <f aca="false">SUM(AP315/$AN$2)</f>
        <v>1327.22808414626</v>
      </c>
      <c r="AS315" s="306"/>
      <c r="AT315" s="306" t="n">
        <f aca="false">SUM(AT316)</f>
        <v>0</v>
      </c>
      <c r="AU315" s="306" t="n">
        <f aca="false">SUM(AU316)</f>
        <v>0</v>
      </c>
      <c r="AV315" s="306" t="n">
        <f aca="false">SUM(AV316)</f>
        <v>0</v>
      </c>
      <c r="AW315" s="306" t="n">
        <f aca="false">SUM(AR315+AU315-AV315)</f>
        <v>1327.22808414626</v>
      </c>
      <c r="AX315" s="338"/>
      <c r="AY315" s="338"/>
      <c r="AZ315" s="338"/>
      <c r="BA315" s="338"/>
      <c r="BB315" s="338"/>
      <c r="BC315" s="338"/>
      <c r="BD315" s="338" t="n">
        <f aca="false">SUM(AX315+AY315+AZ315+BA315+BB315+BC315)</f>
        <v>0</v>
      </c>
      <c r="BE315" s="338" t="n">
        <f aca="false">SUM(AW315-BD315)</f>
        <v>1327.22808414626</v>
      </c>
      <c r="BF315" s="338" t="n">
        <f aca="false">SUM(BE315-AW315)</f>
        <v>0</v>
      </c>
      <c r="BG315" s="338" t="n">
        <f aca="false">SUM(BG316)</f>
        <v>1327.23</v>
      </c>
      <c r="BH315" s="338" t="n">
        <f aca="false">SUM(BH316)</f>
        <v>1300</v>
      </c>
      <c r="BI315" s="338" t="n">
        <f aca="false">SUM(BI316)</f>
        <v>0</v>
      </c>
      <c r="BJ315" s="338" t="n">
        <f aca="false">SUM(BJ316)</f>
        <v>0</v>
      </c>
      <c r="BK315" s="338" t="n">
        <f aca="false">SUM(BK316)</f>
        <v>0</v>
      </c>
      <c r="BL315" s="338" t="n">
        <f aca="false">SUM(BL316)</f>
        <v>1300</v>
      </c>
      <c r="BM315" s="338" t="n">
        <f aca="false">SUM(BM316)</f>
        <v>1300</v>
      </c>
      <c r="BN315" s="338" t="n">
        <f aca="false">SUM(BN316)</f>
        <v>0</v>
      </c>
      <c r="BO315" s="338"/>
      <c r="BP315" s="338"/>
      <c r="BQ315" s="364"/>
      <c r="BR315" s="364"/>
      <c r="BS315" s="364"/>
      <c r="BT315" s="307" t="n">
        <f aca="false">SUM(BN315/BM315*100)</f>
        <v>0</v>
      </c>
    </row>
    <row r="316" customFormat="false" ht="12.75" hidden="true" customHeight="false" outlineLevel="0" collapsed="false">
      <c r="A316" s="333"/>
      <c r="B316" s="334"/>
      <c r="C316" s="334"/>
      <c r="D316" s="334"/>
      <c r="E316" s="334"/>
      <c r="F316" s="334"/>
      <c r="G316" s="334"/>
      <c r="H316" s="334"/>
      <c r="I316" s="335" t="n">
        <v>38111</v>
      </c>
      <c r="J316" s="336" t="s">
        <v>769</v>
      </c>
      <c r="K316" s="337" t="n">
        <v>10000</v>
      </c>
      <c r="L316" s="337" t="n">
        <v>20000</v>
      </c>
      <c r="M316" s="337" t="n">
        <v>20000</v>
      </c>
      <c r="N316" s="337" t="n">
        <v>3000</v>
      </c>
      <c r="O316" s="337" t="n">
        <v>3000</v>
      </c>
      <c r="P316" s="337" t="n">
        <v>3000</v>
      </c>
      <c r="Q316" s="337" t="n">
        <v>3000</v>
      </c>
      <c r="R316" s="337"/>
      <c r="S316" s="337" t="n">
        <v>3000</v>
      </c>
      <c r="T316" s="337"/>
      <c r="U316" s="337"/>
      <c r="V316" s="306" t="n">
        <f aca="false">S316/P316*100</f>
        <v>100</v>
      </c>
      <c r="W316" s="337" t="n">
        <v>3000</v>
      </c>
      <c r="X316" s="337" t="n">
        <v>3000</v>
      </c>
      <c r="Y316" s="337" t="n">
        <v>3000</v>
      </c>
      <c r="Z316" s="337" t="n">
        <v>3000</v>
      </c>
      <c r="AA316" s="337" t="n">
        <v>22000</v>
      </c>
      <c r="AB316" s="337"/>
      <c r="AC316" s="337" t="n">
        <v>22000</v>
      </c>
      <c r="AD316" s="337" t="n">
        <v>22000</v>
      </c>
      <c r="AE316" s="337"/>
      <c r="AF316" s="337"/>
      <c r="AG316" s="340" t="n">
        <f aca="false">SUM(AD316+AE316-AF316)</f>
        <v>22000</v>
      </c>
      <c r="AH316" s="337" t="n">
        <v>10836.89</v>
      </c>
      <c r="AI316" s="337" t="n">
        <v>10000</v>
      </c>
      <c r="AJ316" s="338" t="n">
        <v>10000</v>
      </c>
      <c r="AK316" s="337" t="n">
        <v>10000</v>
      </c>
      <c r="AL316" s="337"/>
      <c r="AM316" s="337"/>
      <c r="AN316" s="338" t="n">
        <f aca="false">SUM(AK316+AL316-AM316)</f>
        <v>10000</v>
      </c>
      <c r="AO316" s="306" t="n">
        <f aca="false">SUM(AN316/$AN$2)</f>
        <v>1327.22808414626</v>
      </c>
      <c r="AP316" s="338" t="n">
        <v>10000</v>
      </c>
      <c r="AQ316" s="338"/>
      <c r="AR316" s="306" t="n">
        <f aca="false">SUM(AP316/$AN$2)</f>
        <v>1327.22808414626</v>
      </c>
      <c r="AS316" s="306"/>
      <c r="AT316" s="306"/>
      <c r="AU316" s="306"/>
      <c r="AV316" s="306"/>
      <c r="AW316" s="306" t="n">
        <f aca="false">SUM(AR316+AU316-AV316)</f>
        <v>1327.22808414626</v>
      </c>
      <c r="AX316" s="338" t="n">
        <v>1327.23</v>
      </c>
      <c r="AY316" s="338"/>
      <c r="AZ316" s="338"/>
      <c r="BA316" s="338"/>
      <c r="BB316" s="338"/>
      <c r="BC316" s="338"/>
      <c r="BD316" s="338" t="n">
        <f aca="false">SUM(AX316+AY316+AZ316+BA316+BB316+BC316)</f>
        <v>1327.23</v>
      </c>
      <c r="BE316" s="338" t="n">
        <f aca="false">SUM(AW316-BD316)</f>
        <v>-0.00191585373954695</v>
      </c>
      <c r="BF316" s="338" t="n">
        <f aca="false">SUM(BE316-AW316)</f>
        <v>-1327.23</v>
      </c>
      <c r="BG316" s="338" t="n">
        <v>1327.23</v>
      </c>
      <c r="BH316" s="338" t="n">
        <v>1300</v>
      </c>
      <c r="BI316" s="338"/>
      <c r="BJ316" s="338"/>
      <c r="BK316" s="338"/>
      <c r="BL316" s="338" t="n">
        <v>1300</v>
      </c>
      <c r="BM316" s="338" t="n">
        <v>1300</v>
      </c>
      <c r="BN316" s="338"/>
      <c r="BO316" s="338"/>
      <c r="BP316" s="338"/>
      <c r="BQ316" s="364"/>
      <c r="BR316" s="364"/>
      <c r="BS316" s="364"/>
      <c r="BT316" s="307" t="n">
        <f aca="false">SUM(BN316/BM316*100)</f>
        <v>0</v>
      </c>
    </row>
    <row r="317" customFormat="false" ht="12.75" hidden="false" customHeight="false" outlineLevel="0" collapsed="false">
      <c r="A317" s="308" t="s">
        <v>770</v>
      </c>
      <c r="B317" s="309"/>
      <c r="C317" s="309"/>
      <c r="D317" s="309"/>
      <c r="E317" s="309"/>
      <c r="F317" s="309"/>
      <c r="G317" s="309"/>
      <c r="H317" s="309"/>
      <c r="I317" s="310" t="s">
        <v>771</v>
      </c>
      <c r="J317" s="311" t="s">
        <v>772</v>
      </c>
      <c r="K317" s="312" t="e">
        <f aca="false">SUM(#REF!+K318+K330+K337+K344+K351+#REF!)</f>
        <v>#REF!</v>
      </c>
      <c r="L317" s="312" t="e">
        <f aca="false">SUM(#REF!+L318+L330+L337+L344+L351+#REF!)</f>
        <v>#REF!</v>
      </c>
      <c r="M317" s="312" t="e">
        <f aca="false">SUM(#REF!+M318+M330+M337+M344+M351+#REF!)</f>
        <v>#REF!</v>
      </c>
      <c r="N317" s="312" t="n">
        <f aca="false">SUM(N318+N330+N337+N344+N351)</f>
        <v>54000</v>
      </c>
      <c r="O317" s="312" t="n">
        <f aca="false">SUM(O318+O330+O337+O344+O351)</f>
        <v>54000</v>
      </c>
      <c r="P317" s="312" t="n">
        <f aca="false">SUM(P318+P330+P337+P344+P351)</f>
        <v>95000</v>
      </c>
      <c r="Q317" s="312" t="n">
        <f aca="false">SUM(Q318+Q330+Q337+Q344+Q351)</f>
        <v>95000</v>
      </c>
      <c r="R317" s="312" t="n">
        <f aca="false">SUM(R318+R330+R337+R344+R351)</f>
        <v>72200</v>
      </c>
      <c r="S317" s="312" t="n">
        <f aca="false">SUM(S318+S330+S337+S344+S351)</f>
        <v>110000</v>
      </c>
      <c r="T317" s="312" t="n">
        <f aca="false">SUM(T318+T330+T337+T344+T351)</f>
        <v>57200</v>
      </c>
      <c r="U317" s="312" t="n">
        <f aca="false">SUM(U318+U330+U337+U344+U351)</f>
        <v>0</v>
      </c>
      <c r="V317" s="312" t="e">
        <f aca="false">SUM(V318+V330+V337+V344+V351)</f>
        <v>#DIV/0!</v>
      </c>
      <c r="W317" s="312" t="n">
        <f aca="false">SUM(W318+W330+W337+W344+W351)</f>
        <v>135000</v>
      </c>
      <c r="X317" s="312" t="n">
        <f aca="false">SUM(X318+X330+X337+X344+X351)</f>
        <v>255000</v>
      </c>
      <c r="Y317" s="312" t="n">
        <f aca="false">SUM(Y318+Y330+Y337+Y344+Y351)</f>
        <v>245000</v>
      </c>
      <c r="Z317" s="312" t="n">
        <f aca="false">SUM(Z318+Z330+Z337+Z344+Z351)</f>
        <v>345000</v>
      </c>
      <c r="AA317" s="312" t="n">
        <f aca="false">SUM(AA318+AA330+AA337+AA344+AA351)</f>
        <v>323000</v>
      </c>
      <c r="AB317" s="312" t="n">
        <f aca="false">SUM(AB318+AB330+AB337+AB344+AB351)</f>
        <v>113000</v>
      </c>
      <c r="AC317" s="312" t="n">
        <f aca="false">SUM(AC318+AC330+AC337+AC344+AC351)</f>
        <v>433000</v>
      </c>
      <c r="AD317" s="312" t="n">
        <f aca="false">SUM(AD318+AD330+AD337+AD344+AD351)</f>
        <v>544000</v>
      </c>
      <c r="AE317" s="312" t="n">
        <f aca="false">SUM(AE318+AE330+AE337+AE344+AE351)</f>
        <v>0</v>
      </c>
      <c r="AF317" s="312" t="n">
        <f aca="false">SUM(AF318+AF330+AF337+AF344+AF351)</f>
        <v>0</v>
      </c>
      <c r="AG317" s="312" t="n">
        <f aca="false">SUM(AG318+AG330+AG337+AG344+AG351)</f>
        <v>556000</v>
      </c>
      <c r="AH317" s="312" t="n">
        <f aca="false">SUM(AH318+AH330+AH337+AH344+AH351)</f>
        <v>395155</v>
      </c>
      <c r="AI317" s="312" t="n">
        <f aca="false">SUM(AI318+AI330+AI337+AI344+AI351)</f>
        <v>462000</v>
      </c>
      <c r="AJ317" s="312" t="n">
        <f aca="false">SUM(AJ318+AJ330+AJ337+AJ344+AJ351)</f>
        <v>162500</v>
      </c>
      <c r="AK317" s="312" t="n">
        <f aca="false">SUM(AK318+AK330+AK337+AK344+AK351)</f>
        <v>588000</v>
      </c>
      <c r="AL317" s="312" t="n">
        <f aca="false">SUM(AL318+AL330+AL337+AL344+AL351)</f>
        <v>47000</v>
      </c>
      <c r="AM317" s="312" t="n">
        <f aca="false">SUM(AM318+AM330+AM337+AM344+AM351)</f>
        <v>0</v>
      </c>
      <c r="AN317" s="312" t="n">
        <f aca="false">SUM(AN318+AN330+AN337+AN344+AN351)</f>
        <v>635000</v>
      </c>
      <c r="AO317" s="306" t="n">
        <f aca="false">SUM(AN317/$AN$2)</f>
        <v>84278.9833432876</v>
      </c>
      <c r="AP317" s="312" t="n">
        <f aca="false">SUM(AP318+AP330+AP337+AP344+AP351)</f>
        <v>551000</v>
      </c>
      <c r="AQ317" s="312" t="n">
        <f aca="false">SUM(AQ318+AQ330+AQ337+AQ344+AQ351)</f>
        <v>0</v>
      </c>
      <c r="AR317" s="306" t="n">
        <f aca="false">SUM(AP317/$AN$2)</f>
        <v>73130.267436459</v>
      </c>
      <c r="AS317" s="306"/>
      <c r="AT317" s="306" t="n">
        <f aca="false">SUM(AT318+AT330+AT337+AT344+AT351)</f>
        <v>18608.38</v>
      </c>
      <c r="AU317" s="306" t="n">
        <f aca="false">SUM(AU318+AU330+AU337+AU344+AU351)</f>
        <v>0</v>
      </c>
      <c r="AV317" s="306" t="n">
        <f aca="false">SUM(AV318+AV330+AV337+AV344+AV351)</f>
        <v>0</v>
      </c>
      <c r="AW317" s="306" t="n">
        <f aca="false">SUM(AR317+AU317-AV317)</f>
        <v>73130.267436459</v>
      </c>
      <c r="AX317" s="338"/>
      <c r="AY317" s="338"/>
      <c r="AZ317" s="338"/>
      <c r="BA317" s="338"/>
      <c r="BB317" s="338"/>
      <c r="BC317" s="338"/>
      <c r="BD317" s="338" t="n">
        <f aca="false">SUM(AX317+AY317+AZ317+BA317+BB317+BC317)</f>
        <v>0</v>
      </c>
      <c r="BE317" s="338" t="n">
        <f aca="false">SUM(AW317-BD317)</f>
        <v>73130.267436459</v>
      </c>
      <c r="BF317" s="338" t="n">
        <f aca="false">SUM(BE317-AW317)</f>
        <v>0</v>
      </c>
      <c r="BG317" s="338" t="n">
        <f aca="false">SUM(BG318+BG330+BG337+BG344+BG351)</f>
        <v>34886.53</v>
      </c>
      <c r="BH317" s="338" t="n">
        <v>21921</v>
      </c>
      <c r="BI317" s="338" t="n">
        <f aca="false">SUM(BI318+BI330+BI337+BI344+BI351)</f>
        <v>21921</v>
      </c>
      <c r="BJ317" s="338" t="n">
        <f aca="false">SUM(BJ318+BJ330+BJ337+BJ344+BJ351)</f>
        <v>0</v>
      </c>
      <c r="BK317" s="338" t="n">
        <f aca="false">SUM(BK318+BK330+BK337+BK344+BK351)</f>
        <v>0</v>
      </c>
      <c r="BL317" s="338" t="n">
        <f aca="false">SUM(BL318+BL330+BL337+BL344+BL351)</f>
        <v>65665</v>
      </c>
      <c r="BM317" s="338" t="n">
        <f aca="false">SUM(BM318+BM330+BM337+BM344+BM351)</f>
        <v>65665</v>
      </c>
      <c r="BN317" s="338" t="n">
        <f aca="false">SUM(BN318+BN330+BN337+BN344+BN351)</f>
        <v>12700</v>
      </c>
      <c r="BO317" s="338"/>
      <c r="BP317" s="338"/>
      <c r="BQ317" s="364"/>
      <c r="BR317" s="364"/>
      <c r="BS317" s="364"/>
      <c r="BT317" s="307" t="n">
        <f aca="false">SUM(BN317/BM317*100)</f>
        <v>19.3405924008224</v>
      </c>
    </row>
    <row r="318" customFormat="false" ht="12.75" hidden="false" customHeight="false" outlineLevel="0" collapsed="false">
      <c r="A318" s="343" t="s">
        <v>773</v>
      </c>
      <c r="B318" s="334"/>
      <c r="C318" s="334"/>
      <c r="D318" s="334"/>
      <c r="E318" s="334"/>
      <c r="F318" s="334"/>
      <c r="G318" s="334"/>
      <c r="H318" s="334"/>
      <c r="I318" s="310" t="s">
        <v>533</v>
      </c>
      <c r="J318" s="311" t="s">
        <v>774</v>
      </c>
      <c r="K318" s="312" t="n">
        <f aca="false">SUM(K319)</f>
        <v>36000</v>
      </c>
      <c r="L318" s="312" t="n">
        <f aca="false">SUM(L319)</f>
        <v>20000</v>
      </c>
      <c r="M318" s="312" t="n">
        <f aca="false">SUM(M319)</f>
        <v>20000</v>
      </c>
      <c r="N318" s="312" t="n">
        <f aca="false">SUM(N319)</f>
        <v>13000</v>
      </c>
      <c r="O318" s="312" t="n">
        <f aca="false">SUM(O319)</f>
        <v>13000</v>
      </c>
      <c r="P318" s="312" t="n">
        <f aca="false">SUM(P319)</f>
        <v>25000</v>
      </c>
      <c r="Q318" s="312" t="n">
        <f aca="false">SUM(Q319)</f>
        <v>25000</v>
      </c>
      <c r="R318" s="312" t="n">
        <f aca="false">SUM(R319)</f>
        <v>20000</v>
      </c>
      <c r="S318" s="312" t="n">
        <f aca="false">SUM(S319)</f>
        <v>25000</v>
      </c>
      <c r="T318" s="312" t="n">
        <f aca="false">SUM(T319)</f>
        <v>13500</v>
      </c>
      <c r="U318" s="312" t="n">
        <f aca="false">SUM(U319)</f>
        <v>0</v>
      </c>
      <c r="V318" s="312" t="n">
        <f aca="false">SUM(V319)</f>
        <v>200</v>
      </c>
      <c r="W318" s="312" t="n">
        <f aca="false">SUM(W319)</f>
        <v>45000</v>
      </c>
      <c r="X318" s="312" t="n">
        <f aca="false">SUM(X319)</f>
        <v>45000</v>
      </c>
      <c r="Y318" s="312" t="n">
        <f aca="false">SUM(Y319)</f>
        <v>45000</v>
      </c>
      <c r="Z318" s="312" t="n">
        <f aca="false">SUM(Z319)</f>
        <v>65000</v>
      </c>
      <c r="AA318" s="312" t="n">
        <f aca="false">SUM(AA319)</f>
        <v>55000</v>
      </c>
      <c r="AB318" s="312" t="n">
        <f aca="false">SUM(AB319)</f>
        <v>9500</v>
      </c>
      <c r="AC318" s="312" t="n">
        <f aca="false">SUM(AC319)</f>
        <v>115000</v>
      </c>
      <c r="AD318" s="312" t="n">
        <f aca="false">SUM(AD319)</f>
        <v>220000</v>
      </c>
      <c r="AE318" s="312" t="n">
        <f aca="false">SUM(AE319)</f>
        <v>0</v>
      </c>
      <c r="AF318" s="312" t="n">
        <f aca="false">SUM(AF319)</f>
        <v>0</v>
      </c>
      <c r="AG318" s="312" t="n">
        <f aca="false">SUM(AG319)</f>
        <v>220000</v>
      </c>
      <c r="AH318" s="312" t="n">
        <f aca="false">SUM(AH319)</f>
        <v>211155</v>
      </c>
      <c r="AI318" s="312" t="n">
        <f aca="false">SUM(AI319)</f>
        <v>135000</v>
      </c>
      <c r="AJ318" s="312" t="n">
        <f aca="false">SUM(AJ319)</f>
        <v>12500</v>
      </c>
      <c r="AK318" s="312" t="n">
        <f aca="false">SUM(AK319)</f>
        <v>200000</v>
      </c>
      <c r="AL318" s="312" t="n">
        <f aca="false">SUM(AL319)</f>
        <v>0</v>
      </c>
      <c r="AM318" s="312" t="n">
        <f aca="false">SUM(AM319)</f>
        <v>0</v>
      </c>
      <c r="AN318" s="312" t="n">
        <f aca="false">SUM(AN319)</f>
        <v>200000</v>
      </c>
      <c r="AO318" s="306" t="n">
        <f aca="false">SUM(AN318/$AN$2)</f>
        <v>26544.5616829252</v>
      </c>
      <c r="AP318" s="312" t="n">
        <f aca="false">SUM(AP319)</f>
        <v>175000</v>
      </c>
      <c r="AQ318" s="312" t="n">
        <f aca="false">SUM(AQ319)</f>
        <v>0</v>
      </c>
      <c r="AR318" s="306" t="n">
        <f aca="false">SUM(AP318/$AN$2)</f>
        <v>23226.4914725596</v>
      </c>
      <c r="AS318" s="306"/>
      <c r="AT318" s="306" t="n">
        <f aca="false">SUM(AT319)</f>
        <v>0</v>
      </c>
      <c r="AU318" s="306" t="n">
        <f aca="false">SUM(AU319)</f>
        <v>0</v>
      </c>
      <c r="AV318" s="306" t="n">
        <f aca="false">SUM(AV319)</f>
        <v>0</v>
      </c>
      <c r="AW318" s="306" t="n">
        <f aca="false">SUM(AR318+AU318-AV318)</f>
        <v>23226.4914725596</v>
      </c>
      <c r="AX318" s="338"/>
      <c r="AY318" s="338"/>
      <c r="AZ318" s="338"/>
      <c r="BA318" s="338"/>
      <c r="BB318" s="338"/>
      <c r="BC318" s="338"/>
      <c r="BD318" s="338" t="n">
        <f aca="false">SUM(AX318+AY318+AZ318+BA318+BB318+BC318)</f>
        <v>0</v>
      </c>
      <c r="BE318" s="338" t="n">
        <f aca="false">SUM(AW318-BD318)</f>
        <v>23226.4914725596</v>
      </c>
      <c r="BF318" s="338" t="n">
        <f aca="false">SUM(BE318-AW318)</f>
        <v>0</v>
      </c>
      <c r="BG318" s="338" t="n">
        <f aca="false">SUM(BG323)</f>
        <v>4000</v>
      </c>
      <c r="BH318" s="338" t="n">
        <v>700</v>
      </c>
      <c r="BI318" s="338" t="n">
        <f aca="false">SUM(BI323)</f>
        <v>700</v>
      </c>
      <c r="BJ318" s="338" t="n">
        <f aca="false">SUM(BJ323)</f>
        <v>0</v>
      </c>
      <c r="BK318" s="338" t="n">
        <f aca="false">SUM(BK323)</f>
        <v>0</v>
      </c>
      <c r="BL318" s="338" t="n">
        <f aca="false">SUM(BL323)</f>
        <v>13400</v>
      </c>
      <c r="BM318" s="338" t="n">
        <f aca="false">SUM(BM323)</f>
        <v>13400</v>
      </c>
      <c r="BN318" s="338" t="n">
        <f aca="false">SUM(BN323)</f>
        <v>400</v>
      </c>
      <c r="BO318" s="338"/>
      <c r="BP318" s="338"/>
      <c r="BQ318" s="364"/>
      <c r="BR318" s="364"/>
      <c r="BS318" s="364"/>
      <c r="BT318" s="307" t="n">
        <f aca="false">SUM(BN318/BM318*100)</f>
        <v>2.98507462686567</v>
      </c>
    </row>
    <row r="319" customFormat="false" ht="12.75" hidden="false" customHeight="false" outlineLevel="0" collapsed="false">
      <c r="A319" s="343"/>
      <c r="B319" s="334"/>
      <c r="C319" s="334"/>
      <c r="D319" s="334"/>
      <c r="E319" s="334"/>
      <c r="F319" s="334"/>
      <c r="G319" s="334"/>
      <c r="H319" s="334"/>
      <c r="I319" s="310" t="s">
        <v>775</v>
      </c>
      <c r="J319" s="311"/>
      <c r="K319" s="312" t="n">
        <f aca="false">SUM(K323)</f>
        <v>36000</v>
      </c>
      <c r="L319" s="312" t="n">
        <f aca="false">SUM(L323)</f>
        <v>20000</v>
      </c>
      <c r="M319" s="312" t="n">
        <f aca="false">SUM(M323)</f>
        <v>20000</v>
      </c>
      <c r="N319" s="312" t="n">
        <f aca="false">SUM(N323)</f>
        <v>13000</v>
      </c>
      <c r="O319" s="312" t="n">
        <f aca="false">SUM(O323)</f>
        <v>13000</v>
      </c>
      <c r="P319" s="312" t="n">
        <f aca="false">SUM(P323)</f>
        <v>25000</v>
      </c>
      <c r="Q319" s="312" t="n">
        <f aca="false">SUM(Q323)</f>
        <v>25000</v>
      </c>
      <c r="R319" s="312" t="n">
        <f aca="false">SUM(R323)</f>
        <v>20000</v>
      </c>
      <c r="S319" s="312" t="n">
        <f aca="false">SUM(S323)</f>
        <v>25000</v>
      </c>
      <c r="T319" s="312" t="n">
        <f aca="false">SUM(T323)</f>
        <v>13500</v>
      </c>
      <c r="U319" s="312" t="n">
        <f aca="false">SUM(U323)</f>
        <v>0</v>
      </c>
      <c r="V319" s="312" t="n">
        <f aca="false">SUM(V323)</f>
        <v>200</v>
      </c>
      <c r="W319" s="312" t="n">
        <f aca="false">SUM(W323)</f>
        <v>45000</v>
      </c>
      <c r="X319" s="312" t="n">
        <f aca="false">SUM(X323)</f>
        <v>45000</v>
      </c>
      <c r="Y319" s="312" t="n">
        <f aca="false">SUM(Y323)</f>
        <v>45000</v>
      </c>
      <c r="Z319" s="312" t="n">
        <f aca="false">SUM(Z323)</f>
        <v>65000</v>
      </c>
      <c r="AA319" s="312" t="n">
        <f aca="false">SUM(AA323)</f>
        <v>55000</v>
      </c>
      <c r="AB319" s="312" t="n">
        <f aca="false">SUM(AB323)</f>
        <v>9500</v>
      </c>
      <c r="AC319" s="312" t="n">
        <f aca="false">SUM(AC323)</f>
        <v>115000</v>
      </c>
      <c r="AD319" s="312" t="n">
        <f aca="false">SUM(AD323)</f>
        <v>220000</v>
      </c>
      <c r="AE319" s="312" t="n">
        <f aca="false">SUM(AE323)</f>
        <v>0</v>
      </c>
      <c r="AF319" s="312" t="n">
        <f aca="false">SUM(AF323)</f>
        <v>0</v>
      </c>
      <c r="AG319" s="312" t="n">
        <f aca="false">SUM(AG323)</f>
        <v>220000</v>
      </c>
      <c r="AH319" s="312" t="n">
        <f aca="false">SUM(AH323)</f>
        <v>211155</v>
      </c>
      <c r="AI319" s="312" t="n">
        <f aca="false">SUM(AI323)</f>
        <v>135000</v>
      </c>
      <c r="AJ319" s="312" t="n">
        <f aca="false">SUM(AJ323)</f>
        <v>12500</v>
      </c>
      <c r="AK319" s="312" t="n">
        <f aca="false">SUM(AK323)</f>
        <v>200000</v>
      </c>
      <c r="AL319" s="312" t="n">
        <f aca="false">SUM(AL323)</f>
        <v>0</v>
      </c>
      <c r="AM319" s="312" t="n">
        <f aca="false">SUM(AM323)</f>
        <v>0</v>
      </c>
      <c r="AN319" s="312" t="n">
        <f aca="false">SUM(AN323)</f>
        <v>200000</v>
      </c>
      <c r="AO319" s="306" t="n">
        <f aca="false">SUM(AN319/$AN$2)</f>
        <v>26544.5616829252</v>
      </c>
      <c r="AP319" s="312" t="n">
        <f aca="false">SUM(AP323)</f>
        <v>175000</v>
      </c>
      <c r="AQ319" s="312" t="n">
        <f aca="false">SUM(AQ323)</f>
        <v>0</v>
      </c>
      <c r="AR319" s="306" t="n">
        <f aca="false">SUM(AP319/$AN$2)</f>
        <v>23226.4914725596</v>
      </c>
      <c r="AS319" s="306"/>
      <c r="AT319" s="306" t="n">
        <f aca="false">SUM(AT323)</f>
        <v>0</v>
      </c>
      <c r="AU319" s="306" t="n">
        <f aca="false">SUM(AU323)</f>
        <v>0</v>
      </c>
      <c r="AV319" s="306" t="n">
        <f aca="false">SUM(AV323)</f>
        <v>0</v>
      </c>
      <c r="AW319" s="306" t="n">
        <f aca="false">SUM(AR319+AU319-AV319)</f>
        <v>23226.4914725596</v>
      </c>
      <c r="AX319" s="338"/>
      <c r="AY319" s="338"/>
      <c r="AZ319" s="338"/>
      <c r="BA319" s="338"/>
      <c r="BB319" s="338"/>
      <c r="BC319" s="338"/>
      <c r="BD319" s="338" t="n">
        <f aca="false">SUM(AX319+AY319+AZ319+BA319+BB319+BC319)</f>
        <v>0</v>
      </c>
      <c r="BE319" s="338" t="n">
        <f aca="false">SUM(AW319-BD319)</f>
        <v>23226.4914725596</v>
      </c>
      <c r="BF319" s="338" t="n">
        <f aca="false">SUM(BE319-AW319)</f>
        <v>0</v>
      </c>
      <c r="BG319" s="338"/>
      <c r="BH319" s="338" t="n">
        <v>700</v>
      </c>
      <c r="BI319" s="338" t="n">
        <f aca="false">SUM(BI318)</f>
        <v>700</v>
      </c>
      <c r="BJ319" s="338" t="n">
        <f aca="false">SUM(BJ318)</f>
        <v>0</v>
      </c>
      <c r="BK319" s="338" t="n">
        <f aca="false">SUM(BK318)</f>
        <v>0</v>
      </c>
      <c r="BL319" s="338" t="n">
        <f aca="false">SUM(BL318)</f>
        <v>13400</v>
      </c>
      <c r="BM319" s="338" t="n">
        <f aca="false">SUM(BM318)</f>
        <v>13400</v>
      </c>
      <c r="BN319" s="338" t="n">
        <f aca="false">SUM(BN318)</f>
        <v>400</v>
      </c>
      <c r="BO319" s="338"/>
      <c r="BP319" s="338"/>
      <c r="BQ319" s="364"/>
      <c r="BR319" s="364"/>
      <c r="BS319" s="364"/>
      <c r="BT319" s="307" t="n">
        <f aca="false">SUM(BN319/BM319*100)</f>
        <v>2.98507462686567</v>
      </c>
    </row>
    <row r="320" customFormat="false" ht="12.75" hidden="true" customHeight="false" outlineLevel="0" collapsed="false">
      <c r="A320" s="343"/>
      <c r="B320" s="334" t="s">
        <v>537</v>
      </c>
      <c r="C320" s="334"/>
      <c r="D320" s="334"/>
      <c r="E320" s="334"/>
      <c r="F320" s="334"/>
      <c r="G320" s="334"/>
      <c r="H320" s="334"/>
      <c r="I320" s="335" t="s">
        <v>538</v>
      </c>
      <c r="J320" s="336" t="s">
        <v>75</v>
      </c>
      <c r="K320" s="312"/>
      <c r="L320" s="312"/>
      <c r="M320" s="312"/>
      <c r="N320" s="312"/>
      <c r="O320" s="312"/>
      <c r="P320" s="312"/>
      <c r="Q320" s="312"/>
      <c r="R320" s="312"/>
      <c r="S320" s="312"/>
      <c r="T320" s="312"/>
      <c r="U320" s="312"/>
      <c r="V320" s="312"/>
      <c r="W320" s="312"/>
      <c r="X320" s="312"/>
      <c r="Y320" s="312"/>
      <c r="Z320" s="312"/>
      <c r="AA320" s="312"/>
      <c r="AB320" s="312"/>
      <c r="AC320" s="312"/>
      <c r="AD320" s="312"/>
      <c r="AE320" s="312"/>
      <c r="AF320" s="312"/>
      <c r="AG320" s="312"/>
      <c r="AH320" s="312"/>
      <c r="AI320" s="312"/>
      <c r="AJ320" s="312"/>
      <c r="AK320" s="312"/>
      <c r="AL320" s="312"/>
      <c r="AM320" s="312"/>
      <c r="AN320" s="312"/>
      <c r="AO320" s="306"/>
      <c r="AP320" s="312"/>
      <c r="AQ320" s="312"/>
      <c r="AR320" s="306"/>
      <c r="AS320" s="306"/>
      <c r="AT320" s="306"/>
      <c r="AU320" s="306"/>
      <c r="AV320" s="306"/>
      <c r="AW320" s="306"/>
      <c r="AX320" s="338"/>
      <c r="AY320" s="338"/>
      <c r="AZ320" s="338"/>
      <c r="BA320" s="338"/>
      <c r="BB320" s="338"/>
      <c r="BC320" s="338"/>
      <c r="BD320" s="338"/>
      <c r="BE320" s="338"/>
      <c r="BF320" s="338"/>
      <c r="BG320" s="338"/>
      <c r="BH320" s="338" t="n">
        <v>11790</v>
      </c>
      <c r="BI320" s="338" t="n">
        <v>700</v>
      </c>
      <c r="BJ320" s="338" t="n">
        <v>14000</v>
      </c>
      <c r="BK320" s="338" t="n">
        <v>15000</v>
      </c>
      <c r="BL320" s="338"/>
      <c r="BM320" s="338"/>
      <c r="BN320" s="338"/>
      <c r="BO320" s="338"/>
      <c r="BP320" s="338"/>
      <c r="BQ320" s="364"/>
      <c r="BR320" s="364"/>
      <c r="BS320" s="364"/>
      <c r="BT320" s="307" t="e">
        <f aca="false">SUM(BN320/BM320*100)</f>
        <v>#DIV/0!</v>
      </c>
    </row>
    <row r="321" customFormat="false" ht="12.75" hidden="true" customHeight="false" outlineLevel="0" collapsed="false">
      <c r="A321" s="343"/>
      <c r="B321" s="334" t="s">
        <v>554</v>
      </c>
      <c r="C321" s="334"/>
      <c r="D321" s="334"/>
      <c r="E321" s="334"/>
      <c r="F321" s="334"/>
      <c r="G321" s="334"/>
      <c r="H321" s="334"/>
      <c r="I321" s="339" t="s">
        <v>555</v>
      </c>
      <c r="J321" s="336" t="s">
        <v>39</v>
      </c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  <c r="Y321" s="312"/>
      <c r="Z321" s="312"/>
      <c r="AA321" s="312"/>
      <c r="AB321" s="312"/>
      <c r="AC321" s="312"/>
      <c r="AD321" s="312"/>
      <c r="AE321" s="312"/>
      <c r="AF321" s="312"/>
      <c r="AG321" s="312"/>
      <c r="AH321" s="312"/>
      <c r="AI321" s="312"/>
      <c r="AJ321" s="312"/>
      <c r="AK321" s="312"/>
      <c r="AL321" s="312"/>
      <c r="AM321" s="312"/>
      <c r="AN321" s="312"/>
      <c r="AO321" s="306" t="n">
        <f aca="false">SUM(AN321/$AN$2)</f>
        <v>0</v>
      </c>
      <c r="AP321" s="312" t="n">
        <v>25000</v>
      </c>
      <c r="AQ321" s="312"/>
      <c r="AR321" s="306" t="n">
        <f aca="false">SUM(AP321/$AN$2)</f>
        <v>3318.07021036565</v>
      </c>
      <c r="AS321" s="306"/>
      <c r="AT321" s="306" t="n">
        <v>25000</v>
      </c>
      <c r="AU321" s="306"/>
      <c r="AV321" s="306"/>
      <c r="AW321" s="306" t="n">
        <f aca="false">SUM(AR321+AU321-AV321)</f>
        <v>3318.07021036565</v>
      </c>
      <c r="AX321" s="338"/>
      <c r="AY321" s="338"/>
      <c r="AZ321" s="338"/>
      <c r="BA321" s="338"/>
      <c r="BB321" s="338"/>
      <c r="BC321" s="338"/>
      <c r="BD321" s="338" t="n">
        <f aca="false">SUM(AX321+AY321+AZ321+BA321+BB321+BC321)</f>
        <v>0</v>
      </c>
      <c r="BE321" s="338" t="n">
        <f aca="false">SUM(AW321-BD321)</f>
        <v>3318.07021036565</v>
      </c>
      <c r="BF321" s="338" t="n">
        <f aca="false">SUM(BE321-AW321)</f>
        <v>0</v>
      </c>
      <c r="BG321" s="338"/>
      <c r="BH321" s="338" t="n">
        <v>1610</v>
      </c>
      <c r="BI321" s="338"/>
      <c r="BJ321" s="338"/>
      <c r="BK321" s="338"/>
      <c r="BL321" s="338"/>
      <c r="BM321" s="338"/>
      <c r="BN321" s="338"/>
      <c r="BO321" s="338"/>
      <c r="BP321" s="338"/>
      <c r="BQ321" s="364"/>
      <c r="BR321" s="364"/>
      <c r="BS321" s="364"/>
      <c r="BT321" s="307" t="e">
        <f aca="false">SUM(BN321/BM321*100)</f>
        <v>#DIV/0!</v>
      </c>
    </row>
    <row r="322" customFormat="false" ht="12.75" hidden="true" customHeight="false" outlineLevel="0" collapsed="false">
      <c r="A322" s="343"/>
      <c r="B322" s="334" t="s">
        <v>554</v>
      </c>
      <c r="C322" s="334"/>
      <c r="D322" s="334"/>
      <c r="E322" s="334"/>
      <c r="F322" s="334"/>
      <c r="G322" s="334"/>
      <c r="H322" s="334"/>
      <c r="I322" s="335" t="s">
        <v>560</v>
      </c>
      <c r="J322" s="336" t="s">
        <v>561</v>
      </c>
      <c r="K322" s="312"/>
      <c r="L322" s="312"/>
      <c r="M322" s="312"/>
      <c r="N322" s="312"/>
      <c r="O322" s="312"/>
      <c r="P322" s="312"/>
      <c r="Q322" s="312"/>
      <c r="R322" s="312"/>
      <c r="S322" s="312"/>
      <c r="T322" s="312"/>
      <c r="U322" s="312"/>
      <c r="V322" s="312"/>
      <c r="W322" s="312"/>
      <c r="X322" s="312"/>
      <c r="Y322" s="312"/>
      <c r="Z322" s="312"/>
      <c r="AA322" s="312"/>
      <c r="AB322" s="312"/>
      <c r="AC322" s="312"/>
      <c r="AD322" s="312"/>
      <c r="AE322" s="312"/>
      <c r="AF322" s="312"/>
      <c r="AG322" s="312"/>
      <c r="AH322" s="312"/>
      <c r="AI322" s="312"/>
      <c r="AJ322" s="312"/>
      <c r="AK322" s="312"/>
      <c r="AL322" s="312"/>
      <c r="AM322" s="312"/>
      <c r="AN322" s="312"/>
      <c r="AO322" s="306" t="n">
        <f aca="false">SUM(AN322/$AN$2)</f>
        <v>0</v>
      </c>
      <c r="AP322" s="312" t="n">
        <v>150000</v>
      </c>
      <c r="AQ322" s="312"/>
      <c r="AR322" s="306" t="n">
        <f aca="false">SUM(AP322/$AN$2)</f>
        <v>19908.4212621939</v>
      </c>
      <c r="AS322" s="306"/>
      <c r="AT322" s="306" t="n">
        <v>150000</v>
      </c>
      <c r="AU322" s="306"/>
      <c r="AV322" s="306"/>
      <c r="AW322" s="306" t="n">
        <f aca="false">SUM(AR322+AU322-AV322)</f>
        <v>19908.4212621939</v>
      </c>
      <c r="AX322" s="338"/>
      <c r="AY322" s="338"/>
      <c r="AZ322" s="338"/>
      <c r="BA322" s="338"/>
      <c r="BB322" s="338"/>
      <c r="BC322" s="338"/>
      <c r="BD322" s="338" t="n">
        <f aca="false">SUM(AX322+AY322+AZ322+BA322+BB322+BC322)</f>
        <v>0</v>
      </c>
      <c r="BE322" s="338" t="n">
        <f aca="false">SUM(AW322-BD322)</f>
        <v>19908.4212621939</v>
      </c>
      <c r="BF322" s="338" t="n">
        <f aca="false">SUM(BE322-AW322)</f>
        <v>0</v>
      </c>
      <c r="BG322" s="338"/>
      <c r="BH322" s="338" t="n">
        <v>0</v>
      </c>
      <c r="BI322" s="338"/>
      <c r="BJ322" s="338"/>
      <c r="BK322" s="338"/>
      <c r="BL322" s="338"/>
      <c r="BM322" s="338"/>
      <c r="BN322" s="338"/>
      <c r="BO322" s="338"/>
      <c r="BP322" s="338"/>
      <c r="BQ322" s="364"/>
      <c r="BR322" s="364"/>
      <c r="BS322" s="364"/>
      <c r="BT322" s="307" t="e">
        <f aca="false">SUM(BN322/BM322*100)</f>
        <v>#DIV/0!</v>
      </c>
    </row>
    <row r="323" customFormat="false" ht="12.75" hidden="false" customHeight="false" outlineLevel="0" collapsed="false">
      <c r="A323" s="302"/>
      <c r="B323" s="303"/>
      <c r="C323" s="303"/>
      <c r="D323" s="303"/>
      <c r="E323" s="303"/>
      <c r="F323" s="303"/>
      <c r="G323" s="303"/>
      <c r="H323" s="303"/>
      <c r="I323" s="304" t="n">
        <v>3</v>
      </c>
      <c r="J323" s="305" t="s">
        <v>234</v>
      </c>
      <c r="K323" s="312" t="n">
        <f aca="false">SUM(K324)</f>
        <v>36000</v>
      </c>
      <c r="L323" s="312" t="n">
        <f aca="false">SUM(L324)</f>
        <v>20000</v>
      </c>
      <c r="M323" s="312" t="n">
        <f aca="false">SUM(M324)</f>
        <v>20000</v>
      </c>
      <c r="N323" s="312" t="n">
        <f aca="false">SUM(N324)</f>
        <v>13000</v>
      </c>
      <c r="O323" s="312" t="n">
        <f aca="false">SUM(O324)</f>
        <v>13000</v>
      </c>
      <c r="P323" s="312" t="n">
        <f aca="false">SUM(P324)</f>
        <v>25000</v>
      </c>
      <c r="Q323" s="312" t="n">
        <f aca="false">SUM(Q324)</f>
        <v>25000</v>
      </c>
      <c r="R323" s="312" t="n">
        <f aca="false">SUM(R324)</f>
        <v>20000</v>
      </c>
      <c r="S323" s="312" t="n">
        <f aca="false">SUM(S324)</f>
        <v>25000</v>
      </c>
      <c r="T323" s="312" t="n">
        <f aca="false">SUM(T324)</f>
        <v>13500</v>
      </c>
      <c r="U323" s="312" t="n">
        <f aca="false">SUM(U324)</f>
        <v>0</v>
      </c>
      <c r="V323" s="312" t="n">
        <f aca="false">SUM(V324)</f>
        <v>200</v>
      </c>
      <c r="W323" s="312" t="n">
        <f aca="false">SUM(W324)</f>
        <v>45000</v>
      </c>
      <c r="X323" s="312" t="n">
        <f aca="false">SUM(X324)</f>
        <v>45000</v>
      </c>
      <c r="Y323" s="312" t="n">
        <f aca="false">SUM(Y324)</f>
        <v>45000</v>
      </c>
      <c r="Z323" s="312" t="n">
        <f aca="false">SUM(Z324)</f>
        <v>65000</v>
      </c>
      <c r="AA323" s="312" t="n">
        <f aca="false">SUM(AA324)</f>
        <v>55000</v>
      </c>
      <c r="AB323" s="312" t="n">
        <f aca="false">SUM(AB324)</f>
        <v>9500</v>
      </c>
      <c r="AC323" s="312" t="n">
        <f aca="false">SUM(AC324)</f>
        <v>115000</v>
      </c>
      <c r="AD323" s="312" t="n">
        <f aca="false">SUM(AD324)</f>
        <v>220000</v>
      </c>
      <c r="AE323" s="312" t="n">
        <f aca="false">SUM(AE324)</f>
        <v>0</v>
      </c>
      <c r="AF323" s="312" t="n">
        <f aca="false">SUM(AF324)</f>
        <v>0</v>
      </c>
      <c r="AG323" s="312" t="n">
        <f aca="false">SUM(AG324)</f>
        <v>220000</v>
      </c>
      <c r="AH323" s="312" t="n">
        <f aca="false">SUM(AH324)</f>
        <v>211155</v>
      </c>
      <c r="AI323" s="312" t="n">
        <f aca="false">SUM(AI324)</f>
        <v>135000</v>
      </c>
      <c r="AJ323" s="312" t="n">
        <f aca="false">SUM(AJ324)</f>
        <v>12500</v>
      </c>
      <c r="AK323" s="312" t="n">
        <f aca="false">SUM(AK324)</f>
        <v>200000</v>
      </c>
      <c r="AL323" s="312" t="n">
        <f aca="false">SUM(AL324)</f>
        <v>0</v>
      </c>
      <c r="AM323" s="312" t="n">
        <f aca="false">SUM(AM324)</f>
        <v>0</v>
      </c>
      <c r="AN323" s="312" t="n">
        <f aca="false">SUM(AN324)</f>
        <v>200000</v>
      </c>
      <c r="AO323" s="306" t="n">
        <f aca="false">SUM(AN323/$AN$2)</f>
        <v>26544.5616829252</v>
      </c>
      <c r="AP323" s="312" t="n">
        <f aca="false">SUM(AP324)</f>
        <v>175000</v>
      </c>
      <c r="AQ323" s="312" t="n">
        <f aca="false">SUM(AQ324)</f>
        <v>0</v>
      </c>
      <c r="AR323" s="306" t="n">
        <f aca="false">SUM(AP323/$AN$2)</f>
        <v>23226.4914725596</v>
      </c>
      <c r="AS323" s="306"/>
      <c r="AT323" s="306" t="n">
        <f aca="false">SUM(AT324)</f>
        <v>0</v>
      </c>
      <c r="AU323" s="306" t="n">
        <f aca="false">SUM(AU324)</f>
        <v>0</v>
      </c>
      <c r="AV323" s="306" t="n">
        <f aca="false">SUM(AV324)</f>
        <v>0</v>
      </c>
      <c r="AW323" s="306" t="n">
        <f aca="false">SUM(AR323+AU323-AV323)</f>
        <v>23226.4914725596</v>
      </c>
      <c r="AX323" s="338"/>
      <c r="AY323" s="338"/>
      <c r="AZ323" s="338"/>
      <c r="BA323" s="338"/>
      <c r="BB323" s="338"/>
      <c r="BC323" s="338"/>
      <c r="BD323" s="338" t="n">
        <f aca="false">SUM(AX323+AY323+AZ323+BA323+BB323+BC323)</f>
        <v>0</v>
      </c>
      <c r="BE323" s="338" t="n">
        <f aca="false">SUM(AW323-BD323)</f>
        <v>23226.4914725596</v>
      </c>
      <c r="BF323" s="338" t="n">
        <f aca="false">SUM(BE323-AW323)</f>
        <v>0</v>
      </c>
      <c r="BG323" s="338" t="n">
        <f aca="false">SUM(BG324)</f>
        <v>4000</v>
      </c>
      <c r="BH323" s="338" t="n">
        <v>700</v>
      </c>
      <c r="BI323" s="338" t="n">
        <f aca="false">SUM(BI324)</f>
        <v>700</v>
      </c>
      <c r="BJ323" s="338" t="n">
        <f aca="false">SUM(BJ324)</f>
        <v>0</v>
      </c>
      <c r="BK323" s="338" t="n">
        <f aca="false">SUM(BK324)</f>
        <v>0</v>
      </c>
      <c r="BL323" s="338" t="n">
        <f aca="false">SUM(BL324)</f>
        <v>13400</v>
      </c>
      <c r="BM323" s="338" t="n">
        <f aca="false">SUM(BM324)</f>
        <v>13400</v>
      </c>
      <c r="BN323" s="338" t="n">
        <f aca="false">SUM(BN324)</f>
        <v>400</v>
      </c>
      <c r="BO323" s="366"/>
      <c r="BP323" s="338" t="n">
        <v>400</v>
      </c>
      <c r="BQ323" s="364"/>
      <c r="BR323" s="364"/>
      <c r="BS323" s="364"/>
      <c r="BT323" s="307" t="n">
        <f aca="false">SUM(BN323/BM323*100)</f>
        <v>2.98507462686567</v>
      </c>
    </row>
    <row r="324" customFormat="false" ht="12.75" hidden="false" customHeight="false" outlineLevel="0" collapsed="false">
      <c r="A324" s="302"/>
      <c r="B324" s="303" t="s">
        <v>776</v>
      </c>
      <c r="C324" s="303"/>
      <c r="D324" s="303"/>
      <c r="E324" s="303"/>
      <c r="F324" s="303"/>
      <c r="G324" s="303"/>
      <c r="H324" s="303"/>
      <c r="I324" s="304" t="n">
        <v>38</v>
      </c>
      <c r="J324" s="305" t="s">
        <v>383</v>
      </c>
      <c r="K324" s="312" t="n">
        <f aca="false">SUM(K325)</f>
        <v>36000</v>
      </c>
      <c r="L324" s="312" t="n">
        <f aca="false">SUM(L325)</f>
        <v>20000</v>
      </c>
      <c r="M324" s="312" t="n">
        <f aca="false">SUM(M325)</f>
        <v>20000</v>
      </c>
      <c r="N324" s="312" t="n">
        <f aca="false">SUM(N325+N328)</f>
        <v>13000</v>
      </c>
      <c r="O324" s="312" t="n">
        <f aca="false">SUM(O325+O328)</f>
        <v>13000</v>
      </c>
      <c r="P324" s="312" t="n">
        <f aca="false">SUM(P325+P328)</f>
        <v>25000</v>
      </c>
      <c r="Q324" s="312" t="n">
        <f aca="false">SUM(Q325+Q328)</f>
        <v>25000</v>
      </c>
      <c r="R324" s="312" t="n">
        <f aca="false">SUM(R325+R328)</f>
        <v>20000</v>
      </c>
      <c r="S324" s="312" t="n">
        <f aca="false">SUM(S325+S328)</f>
        <v>25000</v>
      </c>
      <c r="T324" s="312" t="n">
        <f aca="false">SUM(T325+T328)</f>
        <v>13500</v>
      </c>
      <c r="U324" s="312" t="n">
        <f aca="false">SUM(U325+U328)</f>
        <v>0</v>
      </c>
      <c r="V324" s="312" t="n">
        <f aca="false">SUM(V325+V328)</f>
        <v>200</v>
      </c>
      <c r="W324" s="312" t="n">
        <f aca="false">SUM(W325+W328)</f>
        <v>45000</v>
      </c>
      <c r="X324" s="312" t="n">
        <f aca="false">SUM(X325+X328)</f>
        <v>45000</v>
      </c>
      <c r="Y324" s="312" t="n">
        <f aca="false">SUM(Y325+Y328)</f>
        <v>45000</v>
      </c>
      <c r="Z324" s="312" t="n">
        <f aca="false">SUM(Z325+Z328)</f>
        <v>65000</v>
      </c>
      <c r="AA324" s="312" t="n">
        <f aca="false">SUM(AA325+AA328)</f>
        <v>55000</v>
      </c>
      <c r="AB324" s="312" t="n">
        <f aca="false">SUM(AB325+AB328)</f>
        <v>9500</v>
      </c>
      <c r="AC324" s="312" t="n">
        <f aca="false">SUM(AC325+AC328)</f>
        <v>115000</v>
      </c>
      <c r="AD324" s="312" t="n">
        <f aca="false">SUM(AD325+AD328)</f>
        <v>220000</v>
      </c>
      <c r="AE324" s="312" t="n">
        <f aca="false">SUM(AE325+AE328)</f>
        <v>0</v>
      </c>
      <c r="AF324" s="312" t="n">
        <f aca="false">SUM(AF325+AF328)</f>
        <v>0</v>
      </c>
      <c r="AG324" s="312" t="n">
        <f aca="false">SUM(AG325+AG328)</f>
        <v>220000</v>
      </c>
      <c r="AH324" s="312" t="n">
        <f aca="false">SUM(AH325+AH328)</f>
        <v>211155</v>
      </c>
      <c r="AI324" s="312" t="n">
        <f aca="false">SUM(AI325+AI328)</f>
        <v>135000</v>
      </c>
      <c r="AJ324" s="312" t="n">
        <f aca="false">SUM(AJ325+AJ328)</f>
        <v>12500</v>
      </c>
      <c r="AK324" s="312" t="n">
        <f aca="false">SUM(AK325+AK328)</f>
        <v>200000</v>
      </c>
      <c r="AL324" s="312" t="n">
        <f aca="false">SUM(AL325+AL328)</f>
        <v>0</v>
      </c>
      <c r="AM324" s="312" t="n">
        <f aca="false">SUM(AM325+AM328)</f>
        <v>0</v>
      </c>
      <c r="AN324" s="312" t="n">
        <f aca="false">SUM(AN325+AN328)</f>
        <v>200000</v>
      </c>
      <c r="AO324" s="306" t="n">
        <f aca="false">SUM(AN324/$AN$2)</f>
        <v>26544.5616829252</v>
      </c>
      <c r="AP324" s="312" t="n">
        <f aca="false">SUM(AP325+AP328)</f>
        <v>175000</v>
      </c>
      <c r="AQ324" s="312"/>
      <c r="AR324" s="306" t="n">
        <f aca="false">SUM(AP324/$AN$2)</f>
        <v>23226.4914725596</v>
      </c>
      <c r="AS324" s="306"/>
      <c r="AT324" s="306" t="n">
        <f aca="false">SUM(AT325+AT328)</f>
        <v>0</v>
      </c>
      <c r="AU324" s="306" t="n">
        <f aca="false">SUM(AU325+AU328)</f>
        <v>0</v>
      </c>
      <c r="AV324" s="306" t="n">
        <f aca="false">SUM(AV325+AV328)</f>
        <v>0</v>
      </c>
      <c r="AW324" s="306" t="n">
        <f aca="false">SUM(AR324+AU324-AV324)</f>
        <v>23226.4914725596</v>
      </c>
      <c r="AX324" s="338"/>
      <c r="AY324" s="338"/>
      <c r="AZ324" s="338"/>
      <c r="BA324" s="338"/>
      <c r="BB324" s="338"/>
      <c r="BC324" s="338"/>
      <c r="BD324" s="338" t="n">
        <f aca="false">SUM(AX324+AY324+AZ324+BA324+BB324+BC324)</f>
        <v>0</v>
      </c>
      <c r="BE324" s="338" t="n">
        <f aca="false">SUM(AW324-BD324)</f>
        <v>23226.4914725596</v>
      </c>
      <c r="BF324" s="338" t="n">
        <f aca="false">SUM(BE324-AW324)</f>
        <v>0</v>
      </c>
      <c r="BG324" s="338" t="n">
        <f aca="false">SUM(BG325+BG328)</f>
        <v>4000</v>
      </c>
      <c r="BH324" s="338" t="n">
        <v>700</v>
      </c>
      <c r="BI324" s="338" t="n">
        <f aca="false">SUM(BI325+BI328)</f>
        <v>700</v>
      </c>
      <c r="BJ324" s="338" t="n">
        <f aca="false">SUM(BJ325+BJ328)</f>
        <v>0</v>
      </c>
      <c r="BK324" s="338" t="n">
        <f aca="false">SUM(BK325+BK328)</f>
        <v>0</v>
      </c>
      <c r="BL324" s="338" t="n">
        <f aca="false">SUM(BL325+BL328)</f>
        <v>13400</v>
      </c>
      <c r="BM324" s="338" t="n">
        <f aca="false">SUM(BM325+BM328)</f>
        <v>13400</v>
      </c>
      <c r="BN324" s="338" t="n">
        <f aca="false">SUM(BN325+BN328)</f>
        <v>400</v>
      </c>
      <c r="BO324" s="338"/>
      <c r="BP324" s="338"/>
      <c r="BQ324" s="364"/>
      <c r="BR324" s="364"/>
      <c r="BS324" s="364"/>
      <c r="BT324" s="307" t="n">
        <f aca="false">SUM(BN324/BM324*100)</f>
        <v>2.98507462686567</v>
      </c>
    </row>
    <row r="325" customFormat="false" ht="12.75" hidden="true" customHeight="false" outlineLevel="0" collapsed="false">
      <c r="A325" s="343"/>
      <c r="B325" s="334"/>
      <c r="C325" s="334"/>
      <c r="D325" s="334"/>
      <c r="E325" s="334"/>
      <c r="F325" s="334"/>
      <c r="G325" s="334"/>
      <c r="H325" s="334"/>
      <c r="I325" s="335" t="n">
        <v>381</v>
      </c>
      <c r="J325" s="336" t="s">
        <v>197</v>
      </c>
      <c r="K325" s="312" t="n">
        <f aca="false">SUM(K326)</f>
        <v>36000</v>
      </c>
      <c r="L325" s="312" t="n">
        <f aca="false">SUM(L326)</f>
        <v>20000</v>
      </c>
      <c r="M325" s="312" t="n">
        <f aca="false">SUM(M326)</f>
        <v>20000</v>
      </c>
      <c r="N325" s="340" t="n">
        <f aca="false">SUM(N326)</f>
        <v>3000</v>
      </c>
      <c r="O325" s="340" t="n">
        <f aca="false">SUM(O326)</f>
        <v>3000</v>
      </c>
      <c r="P325" s="340" t="n">
        <f aca="false">SUM(P326)</f>
        <v>5000</v>
      </c>
      <c r="Q325" s="340" t="n">
        <f aca="false">SUM(Q326)</f>
        <v>5000</v>
      </c>
      <c r="R325" s="340" t="n">
        <f aca="false">SUM(R326)</f>
        <v>20000</v>
      </c>
      <c r="S325" s="340" t="n">
        <f aca="false">SUM(S326)</f>
        <v>5000</v>
      </c>
      <c r="T325" s="340" t="n">
        <f aca="false">SUM(T326)</f>
        <v>0</v>
      </c>
      <c r="U325" s="340" t="n">
        <f aca="false">SUM(U326)</f>
        <v>0</v>
      </c>
      <c r="V325" s="340" t="n">
        <f aca="false">SUM(V326)</f>
        <v>100</v>
      </c>
      <c r="W325" s="340" t="n">
        <f aca="false">SUM(W326)</f>
        <v>5000</v>
      </c>
      <c r="X325" s="340" t="n">
        <f aca="false">SUM(X326)</f>
        <v>25000</v>
      </c>
      <c r="Y325" s="340" t="n">
        <f aca="false">SUM(Y326)</f>
        <v>25000</v>
      </c>
      <c r="Z325" s="340" t="n">
        <f aca="false">SUM(Z326)</f>
        <v>15000</v>
      </c>
      <c r="AA325" s="340" t="n">
        <f aca="false">SUM(AA326:AA327)</f>
        <v>30000</v>
      </c>
      <c r="AB325" s="340" t="n">
        <f aca="false">SUM(AB326:AB327)</f>
        <v>9500</v>
      </c>
      <c r="AC325" s="340" t="n">
        <f aca="false">SUM(AC326:AC327)</f>
        <v>30000</v>
      </c>
      <c r="AD325" s="340" t="n">
        <f aca="false">SUM(AD326:AD327)</f>
        <v>35000</v>
      </c>
      <c r="AE325" s="340" t="n">
        <f aca="false">SUM(AE326:AE327)</f>
        <v>0</v>
      </c>
      <c r="AF325" s="340" t="n">
        <f aca="false">SUM(AF326:AF327)</f>
        <v>0</v>
      </c>
      <c r="AG325" s="340" t="n">
        <f aca="false">SUM(AG326:AG327)</f>
        <v>35000</v>
      </c>
      <c r="AH325" s="340" t="n">
        <f aca="false">SUM(AH326:AH327)</f>
        <v>31500</v>
      </c>
      <c r="AI325" s="340" t="n">
        <f aca="false">SUM(AI326:AI327)</f>
        <v>35000</v>
      </c>
      <c r="AJ325" s="340" t="n">
        <f aca="false">SUM(AJ326:AJ327)</f>
        <v>12500</v>
      </c>
      <c r="AK325" s="340" t="n">
        <f aca="false">SUM(AK326:AK327)</f>
        <v>35000</v>
      </c>
      <c r="AL325" s="340" t="n">
        <f aca="false">SUM(AL326:AL327)</f>
        <v>0</v>
      </c>
      <c r="AM325" s="340" t="n">
        <f aca="false">SUM(AM326:AM327)</f>
        <v>0</v>
      </c>
      <c r="AN325" s="340" t="n">
        <f aca="false">SUM(AN326:AN327)</f>
        <v>35000</v>
      </c>
      <c r="AO325" s="306" t="n">
        <f aca="false">SUM(AN325/$AN$2)</f>
        <v>4645.29829451191</v>
      </c>
      <c r="AP325" s="340" t="n">
        <f aca="false">SUM(AP326:AP327)</f>
        <v>25000</v>
      </c>
      <c r="AQ325" s="340"/>
      <c r="AR325" s="306" t="n">
        <f aca="false">SUM(AP325/$AN$2)</f>
        <v>3318.07021036565</v>
      </c>
      <c r="AS325" s="306"/>
      <c r="AT325" s="306" t="n">
        <f aca="false">SUM(AT326:AT327)</f>
        <v>0</v>
      </c>
      <c r="AU325" s="306" t="n">
        <f aca="false">SUM(AU326:AU327)</f>
        <v>0</v>
      </c>
      <c r="AV325" s="306" t="n">
        <f aca="false">SUM(AV326:AV327)</f>
        <v>0</v>
      </c>
      <c r="AW325" s="306" t="n">
        <f aca="false">SUM(AR325+AU325-AV325)</f>
        <v>3318.07021036565</v>
      </c>
      <c r="AX325" s="338"/>
      <c r="AY325" s="338"/>
      <c r="AZ325" s="338"/>
      <c r="BA325" s="338"/>
      <c r="BB325" s="338"/>
      <c r="BC325" s="338"/>
      <c r="BD325" s="338" t="n">
        <f aca="false">SUM(AX325+AY325+AZ325+BA325+BB325+BC325)</f>
        <v>0</v>
      </c>
      <c r="BE325" s="338" t="n">
        <f aca="false">SUM(AW325-BD325)</f>
        <v>3318.07021036565</v>
      </c>
      <c r="BF325" s="338" t="n">
        <f aca="false">SUM(BE325-AW325)</f>
        <v>0</v>
      </c>
      <c r="BG325" s="338" t="n">
        <f aca="false">SUM(BG326+BG327)</f>
        <v>0</v>
      </c>
      <c r="BH325" s="338" t="n">
        <f aca="false">SUM(BH326+BH327)</f>
        <v>3400</v>
      </c>
      <c r="BI325" s="338" t="n">
        <f aca="false">SUM(BI326+BI327)</f>
        <v>0</v>
      </c>
      <c r="BJ325" s="338" t="n">
        <f aca="false">SUM(BJ326+BJ327)</f>
        <v>0</v>
      </c>
      <c r="BK325" s="338" t="n">
        <f aca="false">SUM(BK326+BK327)</f>
        <v>0</v>
      </c>
      <c r="BL325" s="338" t="n">
        <f aca="false">SUM(BL326+BL327)</f>
        <v>3400</v>
      </c>
      <c r="BM325" s="338" t="n">
        <f aca="false">SUM(BM326+BM327)</f>
        <v>3400</v>
      </c>
      <c r="BN325" s="338" t="n">
        <f aca="false">SUM(BN326+BN327)</f>
        <v>400</v>
      </c>
      <c r="BO325" s="338"/>
      <c r="BP325" s="338"/>
      <c r="BQ325" s="364"/>
      <c r="BR325" s="364"/>
      <c r="BS325" s="364"/>
      <c r="BT325" s="307" t="n">
        <f aca="false">SUM(BN325/BM325*100)</f>
        <v>11.7647058823529</v>
      </c>
    </row>
    <row r="326" customFormat="false" ht="12.75" hidden="true" customHeight="false" outlineLevel="0" collapsed="false">
      <c r="A326" s="343"/>
      <c r="B326" s="334"/>
      <c r="C326" s="334"/>
      <c r="D326" s="334"/>
      <c r="E326" s="334"/>
      <c r="F326" s="334"/>
      <c r="G326" s="334"/>
      <c r="H326" s="334"/>
      <c r="I326" s="335" t="n">
        <v>38113</v>
      </c>
      <c r="J326" s="336" t="s">
        <v>777</v>
      </c>
      <c r="K326" s="337" t="n">
        <v>36000</v>
      </c>
      <c r="L326" s="337" t="n">
        <v>20000</v>
      </c>
      <c r="M326" s="337" t="n">
        <v>20000</v>
      </c>
      <c r="N326" s="337" t="n">
        <v>3000</v>
      </c>
      <c r="O326" s="337" t="n">
        <v>3000</v>
      </c>
      <c r="P326" s="337" t="n">
        <v>5000</v>
      </c>
      <c r="Q326" s="337" t="n">
        <v>5000</v>
      </c>
      <c r="R326" s="337" t="n">
        <v>20000</v>
      </c>
      <c r="S326" s="337" t="n">
        <v>5000</v>
      </c>
      <c r="T326" s="337" t="n">
        <v>0</v>
      </c>
      <c r="U326" s="337"/>
      <c r="V326" s="306" t="n">
        <f aca="false">S326/P326*100</f>
        <v>100</v>
      </c>
      <c r="W326" s="337" t="n">
        <v>5000</v>
      </c>
      <c r="X326" s="337" t="n">
        <v>25000</v>
      </c>
      <c r="Y326" s="337" t="n">
        <v>25000</v>
      </c>
      <c r="Z326" s="337" t="n">
        <v>15000</v>
      </c>
      <c r="AA326" s="337" t="n">
        <v>26000</v>
      </c>
      <c r="AB326" s="337" t="n">
        <v>9500</v>
      </c>
      <c r="AC326" s="337" t="n">
        <v>26000</v>
      </c>
      <c r="AD326" s="337" t="n">
        <v>30000</v>
      </c>
      <c r="AE326" s="337"/>
      <c r="AF326" s="337"/>
      <c r="AG326" s="340" t="n">
        <f aca="false">SUM(AD326+AE326-AF326)</f>
        <v>30000</v>
      </c>
      <c r="AH326" s="337" t="n">
        <v>30000</v>
      </c>
      <c r="AI326" s="337" t="n">
        <v>30000</v>
      </c>
      <c r="AJ326" s="338" t="n">
        <v>12500</v>
      </c>
      <c r="AK326" s="337" t="n">
        <v>30000</v>
      </c>
      <c r="AL326" s="337"/>
      <c r="AM326" s="337"/>
      <c r="AN326" s="338" t="n">
        <f aca="false">SUM(AK326+AL326-AM326)</f>
        <v>30000</v>
      </c>
      <c r="AO326" s="306" t="n">
        <f aca="false">SUM(AN326/$AN$2)</f>
        <v>3981.68425243878</v>
      </c>
      <c r="AP326" s="338" t="n">
        <v>20000</v>
      </c>
      <c r="AQ326" s="338"/>
      <c r="AR326" s="306" t="n">
        <f aca="false">SUM(AP326/$AN$2)</f>
        <v>2654.45616829252</v>
      </c>
      <c r="AS326" s="306"/>
      <c r="AT326" s="306"/>
      <c r="AU326" s="306"/>
      <c r="AV326" s="306"/>
      <c r="AW326" s="306" t="n">
        <f aca="false">SUM(AR326+AU326-AV326)</f>
        <v>2654.45616829252</v>
      </c>
      <c r="AX326" s="338"/>
      <c r="AY326" s="338"/>
      <c r="AZ326" s="338" t="n">
        <v>2654.46</v>
      </c>
      <c r="BA326" s="338"/>
      <c r="BB326" s="338"/>
      <c r="BC326" s="338"/>
      <c r="BD326" s="338" t="n">
        <f aca="false">SUM(AX326+AY326+AZ326+BA326+BB326+BC326)</f>
        <v>2654.46</v>
      </c>
      <c r="BE326" s="338" t="n">
        <f aca="false">SUM(AW326-BD326)</f>
        <v>-0.00383170747909389</v>
      </c>
      <c r="BF326" s="338" t="n">
        <f aca="false">SUM(BE326-AW326)</f>
        <v>-2654.46</v>
      </c>
      <c r="BG326" s="338"/>
      <c r="BH326" s="338" t="n">
        <v>2700</v>
      </c>
      <c r="BI326" s="338"/>
      <c r="BJ326" s="338"/>
      <c r="BK326" s="338"/>
      <c r="BL326" s="338" t="n">
        <v>2700</v>
      </c>
      <c r="BM326" s="338" t="n">
        <v>2700</v>
      </c>
      <c r="BN326" s="338" t="n">
        <v>400</v>
      </c>
      <c r="BO326" s="338"/>
      <c r="BP326" s="338"/>
      <c r="BQ326" s="364"/>
      <c r="BR326" s="364"/>
      <c r="BS326" s="364"/>
      <c r="BT326" s="307" t="n">
        <f aca="false">SUM(BN326/BM326*100)</f>
        <v>14.8148148148148</v>
      </c>
    </row>
    <row r="327" customFormat="false" ht="12.75" hidden="true" customHeight="false" outlineLevel="0" collapsed="false">
      <c r="A327" s="343"/>
      <c r="B327" s="334"/>
      <c r="C327" s="334"/>
      <c r="D327" s="334"/>
      <c r="E327" s="334"/>
      <c r="F327" s="334"/>
      <c r="G327" s="334"/>
      <c r="H327" s="334"/>
      <c r="I327" s="335" t="n">
        <v>38113</v>
      </c>
      <c r="J327" s="336" t="s">
        <v>778</v>
      </c>
      <c r="K327" s="337"/>
      <c r="L327" s="337"/>
      <c r="M327" s="337"/>
      <c r="N327" s="337"/>
      <c r="O327" s="337"/>
      <c r="P327" s="337"/>
      <c r="Q327" s="337"/>
      <c r="R327" s="337"/>
      <c r="S327" s="337"/>
      <c r="T327" s="337"/>
      <c r="U327" s="337"/>
      <c r="V327" s="306"/>
      <c r="W327" s="337"/>
      <c r="X327" s="337"/>
      <c r="Y327" s="337"/>
      <c r="Z327" s="337"/>
      <c r="AA327" s="337" t="n">
        <v>4000</v>
      </c>
      <c r="AB327" s="337"/>
      <c r="AC327" s="337" t="n">
        <v>4000</v>
      </c>
      <c r="AD327" s="337" t="n">
        <v>5000</v>
      </c>
      <c r="AE327" s="337"/>
      <c r="AF327" s="337"/>
      <c r="AG327" s="340" t="n">
        <f aca="false">SUM(AD327+AE327-AF327)</f>
        <v>5000</v>
      </c>
      <c r="AH327" s="337" t="n">
        <v>1500</v>
      </c>
      <c r="AI327" s="337" t="n">
        <v>5000</v>
      </c>
      <c r="AJ327" s="338" t="n">
        <v>0</v>
      </c>
      <c r="AK327" s="337" t="n">
        <v>5000</v>
      </c>
      <c r="AL327" s="337"/>
      <c r="AM327" s="337"/>
      <c r="AN327" s="338" t="n">
        <f aca="false">SUM(AK327+AL327-AM327)</f>
        <v>5000</v>
      </c>
      <c r="AO327" s="306" t="n">
        <f aca="false">SUM(AN327/$AN$2)</f>
        <v>663.61404207313</v>
      </c>
      <c r="AP327" s="338" t="n">
        <v>5000</v>
      </c>
      <c r="AQ327" s="338"/>
      <c r="AR327" s="306" t="n">
        <f aca="false">SUM(AP327/$AN$2)</f>
        <v>663.61404207313</v>
      </c>
      <c r="AS327" s="306"/>
      <c r="AT327" s="306"/>
      <c r="AU327" s="306"/>
      <c r="AV327" s="306"/>
      <c r="AW327" s="306" t="n">
        <f aca="false">SUM(AR327+AU327-AV327)</f>
        <v>663.61404207313</v>
      </c>
      <c r="AX327" s="338"/>
      <c r="AY327" s="338"/>
      <c r="AZ327" s="338" t="n">
        <v>663.61</v>
      </c>
      <c r="BA327" s="338"/>
      <c r="BB327" s="338"/>
      <c r="BC327" s="338"/>
      <c r="BD327" s="338" t="n">
        <f aca="false">SUM(AX327+AY327+AZ327+BA327+BB327+BC327)</f>
        <v>663.61</v>
      </c>
      <c r="BE327" s="338" t="n">
        <f aca="false">SUM(AW327-BD327)</f>
        <v>0.00404207313022198</v>
      </c>
      <c r="BF327" s="338" t="n">
        <f aca="false">SUM(BE327-AW327)</f>
        <v>-663.61</v>
      </c>
      <c r="BG327" s="338"/>
      <c r="BH327" s="338" t="n">
        <v>700</v>
      </c>
      <c r="BI327" s="338"/>
      <c r="BJ327" s="338"/>
      <c r="BK327" s="338"/>
      <c r="BL327" s="338" t="n">
        <v>700</v>
      </c>
      <c r="BM327" s="338" t="n">
        <v>700</v>
      </c>
      <c r="BN327" s="338"/>
      <c r="BO327" s="338"/>
      <c r="BP327" s="338"/>
      <c r="BQ327" s="364"/>
      <c r="BR327" s="364"/>
      <c r="BS327" s="364"/>
      <c r="BT327" s="307" t="n">
        <f aca="false">SUM(BN327/BM327*100)</f>
        <v>0</v>
      </c>
    </row>
    <row r="328" customFormat="false" ht="12.75" hidden="true" customHeight="false" outlineLevel="0" collapsed="false">
      <c r="A328" s="343"/>
      <c r="B328" s="334"/>
      <c r="C328" s="334"/>
      <c r="D328" s="334"/>
      <c r="E328" s="334"/>
      <c r="F328" s="334"/>
      <c r="G328" s="334"/>
      <c r="H328" s="334"/>
      <c r="I328" s="335" t="n">
        <v>382</v>
      </c>
      <c r="J328" s="336" t="s">
        <v>199</v>
      </c>
      <c r="K328" s="337"/>
      <c r="L328" s="337"/>
      <c r="M328" s="337"/>
      <c r="N328" s="337" t="n">
        <f aca="false">SUM(N329)</f>
        <v>10000</v>
      </c>
      <c r="O328" s="337" t="n">
        <f aca="false">SUM(O329)</f>
        <v>10000</v>
      </c>
      <c r="P328" s="337" t="n">
        <f aca="false">SUM(P329)</f>
        <v>20000</v>
      </c>
      <c r="Q328" s="337" t="n">
        <f aca="false">SUM(Q329)</f>
        <v>20000</v>
      </c>
      <c r="R328" s="337" t="n">
        <f aca="false">SUM(R329)</f>
        <v>0</v>
      </c>
      <c r="S328" s="337" t="n">
        <f aca="false">SUM(S329)</f>
        <v>20000</v>
      </c>
      <c r="T328" s="337" t="n">
        <f aca="false">SUM(T329)</f>
        <v>13500</v>
      </c>
      <c r="U328" s="337" t="n">
        <f aca="false">SUM(U329)</f>
        <v>0</v>
      </c>
      <c r="V328" s="337" t="n">
        <f aca="false">SUM(V329)</f>
        <v>100</v>
      </c>
      <c r="W328" s="337" t="n">
        <f aca="false">SUM(W329)</f>
        <v>40000</v>
      </c>
      <c r="X328" s="337" t="n">
        <f aca="false">SUM(X329)</f>
        <v>20000</v>
      </c>
      <c r="Y328" s="337" t="n">
        <f aca="false">SUM(Y329)</f>
        <v>20000</v>
      </c>
      <c r="Z328" s="337" t="n">
        <f aca="false">SUM(Z329)</f>
        <v>50000</v>
      </c>
      <c r="AA328" s="337" t="n">
        <f aca="false">SUM(AA329)</f>
        <v>25000</v>
      </c>
      <c r="AB328" s="337" t="n">
        <f aca="false">SUM(AB329)</f>
        <v>0</v>
      </c>
      <c r="AC328" s="337" t="n">
        <f aca="false">SUM(AC329)</f>
        <v>85000</v>
      </c>
      <c r="AD328" s="337" t="n">
        <f aca="false">SUM(AD329)</f>
        <v>185000</v>
      </c>
      <c r="AE328" s="337" t="n">
        <f aca="false">SUM(AE329)</f>
        <v>0</v>
      </c>
      <c r="AF328" s="337" t="n">
        <f aca="false">SUM(AF329)</f>
        <v>0</v>
      </c>
      <c r="AG328" s="337" t="n">
        <f aca="false">SUM(AG329)</f>
        <v>185000</v>
      </c>
      <c r="AH328" s="337" t="n">
        <f aca="false">SUM(AH329)</f>
        <v>179655</v>
      </c>
      <c r="AI328" s="337" t="n">
        <f aca="false">SUM(AI329)</f>
        <v>100000</v>
      </c>
      <c r="AJ328" s="337" t="n">
        <f aca="false">SUM(AJ329)</f>
        <v>0</v>
      </c>
      <c r="AK328" s="337" t="n">
        <f aca="false">SUM(AK329)</f>
        <v>165000</v>
      </c>
      <c r="AL328" s="337" t="n">
        <f aca="false">SUM(AL329)</f>
        <v>0</v>
      </c>
      <c r="AM328" s="337" t="n">
        <f aca="false">SUM(AM329)</f>
        <v>0</v>
      </c>
      <c r="AN328" s="337" t="n">
        <f aca="false">SUM(AN329)</f>
        <v>165000</v>
      </c>
      <c r="AO328" s="306" t="n">
        <f aca="false">SUM(AN328/$AN$2)</f>
        <v>21899.2633884133</v>
      </c>
      <c r="AP328" s="337" t="n">
        <f aca="false">SUM(AP329)</f>
        <v>150000</v>
      </c>
      <c r="AQ328" s="337"/>
      <c r="AR328" s="306" t="n">
        <f aca="false">SUM(AP328/$AN$2)</f>
        <v>19908.4212621939</v>
      </c>
      <c r="AS328" s="306"/>
      <c r="AT328" s="306"/>
      <c r="AU328" s="306"/>
      <c r="AV328" s="306"/>
      <c r="AW328" s="306" t="n">
        <f aca="false">SUM(AR328+AU328-AV328)</f>
        <v>19908.4212621939</v>
      </c>
      <c r="AX328" s="338"/>
      <c r="AY328" s="338"/>
      <c r="AZ328" s="338"/>
      <c r="BA328" s="338"/>
      <c r="BB328" s="338"/>
      <c r="BC328" s="338"/>
      <c r="BD328" s="338" t="n">
        <f aca="false">SUM(AX328+AY328+AZ328+BA328+BB328+BC328)</f>
        <v>0</v>
      </c>
      <c r="BE328" s="338" t="n">
        <f aca="false">SUM(AW328-BD328)</f>
        <v>19908.4212621939</v>
      </c>
      <c r="BF328" s="338" t="n">
        <f aca="false">SUM(BE328-AW328)</f>
        <v>0</v>
      </c>
      <c r="BG328" s="338" t="n">
        <f aca="false">SUM(BG329)</f>
        <v>4000</v>
      </c>
      <c r="BH328" s="338" t="n">
        <f aca="false">SUM(BH329)</f>
        <v>10000</v>
      </c>
      <c r="BI328" s="338" t="n">
        <f aca="false">SUM(BI329)</f>
        <v>700</v>
      </c>
      <c r="BJ328" s="338" t="n">
        <f aca="false">SUM(BJ329)</f>
        <v>0</v>
      </c>
      <c r="BK328" s="338" t="n">
        <f aca="false">SUM(BK329)</f>
        <v>0</v>
      </c>
      <c r="BL328" s="338" t="n">
        <f aca="false">SUM(BL329)</f>
        <v>10000</v>
      </c>
      <c r="BM328" s="338" t="n">
        <f aca="false">SUM(BM329)</f>
        <v>10000</v>
      </c>
      <c r="BN328" s="338" t="n">
        <f aca="false">SUM(BN329)</f>
        <v>0</v>
      </c>
      <c r="BO328" s="338"/>
      <c r="BP328" s="338"/>
      <c r="BQ328" s="364"/>
      <c r="BR328" s="364"/>
      <c r="BS328" s="364"/>
      <c r="BT328" s="307" t="n">
        <f aca="false">SUM(BN328/BM328*100)</f>
        <v>0</v>
      </c>
    </row>
    <row r="329" customFormat="false" ht="12.75" hidden="true" customHeight="false" outlineLevel="0" collapsed="false">
      <c r="A329" s="343"/>
      <c r="B329" s="334"/>
      <c r="C329" s="334"/>
      <c r="D329" s="334"/>
      <c r="E329" s="334"/>
      <c r="F329" s="334"/>
      <c r="G329" s="334"/>
      <c r="H329" s="334"/>
      <c r="I329" s="335" t="n">
        <v>38212</v>
      </c>
      <c r="J329" s="336" t="s">
        <v>779</v>
      </c>
      <c r="K329" s="337"/>
      <c r="L329" s="337"/>
      <c r="M329" s="337"/>
      <c r="N329" s="337" t="n">
        <v>10000</v>
      </c>
      <c r="O329" s="337" t="n">
        <v>10000</v>
      </c>
      <c r="P329" s="337" t="n">
        <v>20000</v>
      </c>
      <c r="Q329" s="337" t="n">
        <v>20000</v>
      </c>
      <c r="R329" s="337"/>
      <c r="S329" s="337" t="n">
        <v>20000</v>
      </c>
      <c r="T329" s="337" t="n">
        <v>13500</v>
      </c>
      <c r="U329" s="337"/>
      <c r="V329" s="306" t="n">
        <f aca="false">S329/P329*100</f>
        <v>100</v>
      </c>
      <c r="W329" s="306" t="n">
        <v>40000</v>
      </c>
      <c r="X329" s="337" t="n">
        <v>20000</v>
      </c>
      <c r="Y329" s="337" t="n">
        <v>20000</v>
      </c>
      <c r="Z329" s="337" t="n">
        <v>50000</v>
      </c>
      <c r="AA329" s="337" t="n">
        <v>25000</v>
      </c>
      <c r="AB329" s="337"/>
      <c r="AC329" s="337" t="n">
        <v>85000</v>
      </c>
      <c r="AD329" s="337" t="n">
        <v>185000</v>
      </c>
      <c r="AE329" s="337"/>
      <c r="AF329" s="337"/>
      <c r="AG329" s="340" t="n">
        <f aca="false">SUM(AD329+AE329-AF329)</f>
        <v>185000</v>
      </c>
      <c r="AH329" s="337" t="n">
        <v>179655</v>
      </c>
      <c r="AI329" s="337" t="n">
        <v>100000</v>
      </c>
      <c r="AJ329" s="338" t="n">
        <v>0</v>
      </c>
      <c r="AK329" s="337" t="n">
        <v>165000</v>
      </c>
      <c r="AL329" s="337"/>
      <c r="AM329" s="337"/>
      <c r="AN329" s="338" t="n">
        <f aca="false">SUM(AK329+AL329-AM329)</f>
        <v>165000</v>
      </c>
      <c r="AO329" s="306" t="n">
        <f aca="false">SUM(AN329/$AN$2)</f>
        <v>21899.2633884133</v>
      </c>
      <c r="AP329" s="338" t="n">
        <v>150000</v>
      </c>
      <c r="AQ329" s="338"/>
      <c r="AR329" s="306" t="n">
        <f aca="false">SUM(AP329/$AN$2)</f>
        <v>19908.4212621939</v>
      </c>
      <c r="AS329" s="306"/>
      <c r="AT329" s="306"/>
      <c r="AU329" s="306"/>
      <c r="AV329" s="306"/>
      <c r="AW329" s="306" t="n">
        <f aca="false">SUM(AR329+AU329-AV329)</f>
        <v>19908.4212621939</v>
      </c>
      <c r="AX329" s="338"/>
      <c r="AY329" s="338"/>
      <c r="AZ329" s="338"/>
      <c r="BA329" s="338"/>
      <c r="BB329" s="338"/>
      <c r="BC329" s="338" t="n">
        <v>19908.42</v>
      </c>
      <c r="BD329" s="338" t="n">
        <f aca="false">SUM(AX329+AY329+AZ329+BA329+BB329+BC329)</f>
        <v>19908.42</v>
      </c>
      <c r="BE329" s="338" t="n">
        <f aca="false">SUM(AW329-BD329)</f>
        <v>0.001262193909497</v>
      </c>
      <c r="BF329" s="338" t="n">
        <f aca="false">SUM(BE329-AW329)</f>
        <v>-19908.42</v>
      </c>
      <c r="BG329" s="338" t="n">
        <v>4000</v>
      </c>
      <c r="BH329" s="338" t="n">
        <v>10000</v>
      </c>
      <c r="BI329" s="338" t="n">
        <v>700</v>
      </c>
      <c r="BJ329" s="338"/>
      <c r="BK329" s="338"/>
      <c r="BL329" s="338" t="n">
        <v>10000</v>
      </c>
      <c r="BM329" s="338" t="n">
        <v>10000</v>
      </c>
      <c r="BN329" s="338"/>
      <c r="BO329" s="338"/>
      <c r="BP329" s="338"/>
      <c r="BQ329" s="364"/>
      <c r="BR329" s="364"/>
      <c r="BS329" s="364"/>
      <c r="BT329" s="307" t="n">
        <f aca="false">SUM(BN329/BM329*100)</f>
        <v>0</v>
      </c>
    </row>
    <row r="330" customFormat="false" ht="12.75" hidden="false" customHeight="false" outlineLevel="0" collapsed="false">
      <c r="A330" s="343" t="s">
        <v>780</v>
      </c>
      <c r="B330" s="334"/>
      <c r="C330" s="334"/>
      <c r="D330" s="334"/>
      <c r="E330" s="334"/>
      <c r="F330" s="334"/>
      <c r="G330" s="334"/>
      <c r="H330" s="334"/>
      <c r="I330" s="335" t="s">
        <v>533</v>
      </c>
      <c r="J330" s="336" t="s">
        <v>781</v>
      </c>
      <c r="K330" s="312" t="n">
        <f aca="false">SUM(K331)</f>
        <v>26000</v>
      </c>
      <c r="L330" s="312" t="n">
        <f aca="false">SUM(L331)</f>
        <v>95000</v>
      </c>
      <c r="M330" s="312" t="n">
        <f aca="false">SUM(M331)</f>
        <v>95000</v>
      </c>
      <c r="N330" s="312" t="n">
        <f aca="false">SUM(N331)</f>
        <v>5000</v>
      </c>
      <c r="O330" s="312" t="n">
        <f aca="false">SUM(O331)</f>
        <v>5000</v>
      </c>
      <c r="P330" s="312" t="n">
        <f aca="false">SUM(P331)</f>
        <v>15000</v>
      </c>
      <c r="Q330" s="312" t="n">
        <f aca="false">SUM(Q331)</f>
        <v>15000</v>
      </c>
      <c r="R330" s="312" t="n">
        <f aca="false">SUM(R331)</f>
        <v>0</v>
      </c>
      <c r="S330" s="312" t="n">
        <f aca="false">SUM(S331)</f>
        <v>15000</v>
      </c>
      <c r="T330" s="312" t="n">
        <f aca="false">SUM(T331)</f>
        <v>0</v>
      </c>
      <c r="U330" s="312" t="n">
        <f aca="false">SUM(U331)</f>
        <v>0</v>
      </c>
      <c r="V330" s="312" t="n">
        <f aca="false">SUM(V331)</f>
        <v>100</v>
      </c>
      <c r="W330" s="312" t="n">
        <f aca="false">SUM(W331)</f>
        <v>15000</v>
      </c>
      <c r="X330" s="312" t="n">
        <f aca="false">SUM(X331)</f>
        <v>40000</v>
      </c>
      <c r="Y330" s="312" t="n">
        <f aca="false">SUM(Y331)</f>
        <v>40000</v>
      </c>
      <c r="Z330" s="312" t="n">
        <f aca="false">SUM(Z331)</f>
        <v>40000</v>
      </c>
      <c r="AA330" s="312" t="n">
        <f aca="false">SUM(AA331)</f>
        <v>40000</v>
      </c>
      <c r="AB330" s="312" t="n">
        <f aca="false">SUM(AB331)</f>
        <v>20000</v>
      </c>
      <c r="AC330" s="312" t="n">
        <f aca="false">SUM(AC331)</f>
        <v>40000</v>
      </c>
      <c r="AD330" s="312" t="n">
        <f aca="false">SUM(AD331)</f>
        <v>40000</v>
      </c>
      <c r="AE330" s="312" t="n">
        <f aca="false">SUM(AE331)</f>
        <v>0</v>
      </c>
      <c r="AF330" s="312" t="n">
        <f aca="false">SUM(AF331)</f>
        <v>0</v>
      </c>
      <c r="AG330" s="312" t="n">
        <f aca="false">SUM(AG331)</f>
        <v>40000</v>
      </c>
      <c r="AH330" s="312" t="n">
        <f aca="false">SUM(AH331)</f>
        <v>0</v>
      </c>
      <c r="AI330" s="312" t="n">
        <f aca="false">SUM(AI331)</f>
        <v>40000</v>
      </c>
      <c r="AJ330" s="312" t="n">
        <f aca="false">SUM(AJ331)</f>
        <v>27500</v>
      </c>
      <c r="AK330" s="312" t="n">
        <f aca="false">SUM(AK331)</f>
        <v>40000</v>
      </c>
      <c r="AL330" s="312" t="n">
        <f aca="false">SUM(AL331)</f>
        <v>0</v>
      </c>
      <c r="AM330" s="312" t="n">
        <f aca="false">SUM(AM331)</f>
        <v>0</v>
      </c>
      <c r="AN330" s="312" t="n">
        <f aca="false">SUM(AN331)</f>
        <v>40000</v>
      </c>
      <c r="AO330" s="306" t="n">
        <f aca="false">SUM(AN330/$AN$2)</f>
        <v>5308.91233658504</v>
      </c>
      <c r="AP330" s="312" t="n">
        <f aca="false">SUM(AP331)</f>
        <v>40000</v>
      </c>
      <c r="AQ330" s="312" t="n">
        <f aca="false">SUM(AQ331)</f>
        <v>0</v>
      </c>
      <c r="AR330" s="306" t="n">
        <f aca="false">SUM(AP330/$AN$2)</f>
        <v>5308.91233658504</v>
      </c>
      <c r="AS330" s="306"/>
      <c r="AT330" s="306" t="n">
        <f aca="false">SUM(AT331)</f>
        <v>2654</v>
      </c>
      <c r="AU330" s="306" t="n">
        <f aca="false">SUM(AU331)</f>
        <v>0</v>
      </c>
      <c r="AV330" s="306" t="n">
        <f aca="false">SUM(AV331)</f>
        <v>0</v>
      </c>
      <c r="AW330" s="306" t="n">
        <f aca="false">SUM(AR330+AU330-AV330)</f>
        <v>5308.91233658504</v>
      </c>
      <c r="AX330" s="338"/>
      <c r="AY330" s="338"/>
      <c r="AZ330" s="338"/>
      <c r="BA330" s="338"/>
      <c r="BB330" s="338"/>
      <c r="BC330" s="338"/>
      <c r="BD330" s="338" t="n">
        <f aca="false">SUM(AX330+AY330+AZ330+BA330+BB330+BC330)</f>
        <v>0</v>
      </c>
      <c r="BE330" s="338" t="n">
        <f aca="false">SUM(AW330-BD330)</f>
        <v>5308.91233658504</v>
      </c>
      <c r="BF330" s="338" t="n">
        <f aca="false">SUM(BE330-AW330)</f>
        <v>0</v>
      </c>
      <c r="BG330" s="338" t="n">
        <f aca="false">SUM(BG333)</f>
        <v>2654</v>
      </c>
      <c r="BH330" s="338" t="n">
        <v>1250</v>
      </c>
      <c r="BI330" s="338" t="n">
        <f aca="false">SUM(BI333)</f>
        <v>1250</v>
      </c>
      <c r="BJ330" s="338" t="n">
        <f aca="false">SUM(BJ333)</f>
        <v>0</v>
      </c>
      <c r="BK330" s="338" t="n">
        <f aca="false">SUM(BK333)</f>
        <v>0</v>
      </c>
      <c r="BL330" s="338" t="n">
        <f aca="false">SUM(BL333)</f>
        <v>4000</v>
      </c>
      <c r="BM330" s="338" t="n">
        <f aca="false">SUM(BM333)</f>
        <v>4000</v>
      </c>
      <c r="BN330" s="338" t="n">
        <f aca="false">SUM(BN333)</f>
        <v>1000</v>
      </c>
      <c r="BO330" s="338"/>
      <c r="BP330" s="338"/>
      <c r="BQ330" s="364"/>
      <c r="BR330" s="364"/>
      <c r="BS330" s="364"/>
      <c r="BT330" s="307" t="n">
        <f aca="false">SUM(BN330/BM330*100)</f>
        <v>25</v>
      </c>
    </row>
    <row r="331" customFormat="false" ht="12.75" hidden="false" customHeight="false" outlineLevel="0" collapsed="false">
      <c r="A331" s="343"/>
      <c r="B331" s="334"/>
      <c r="C331" s="334"/>
      <c r="D331" s="334"/>
      <c r="E331" s="334"/>
      <c r="F331" s="334"/>
      <c r="G331" s="334"/>
      <c r="H331" s="334"/>
      <c r="I331" s="335" t="s">
        <v>782</v>
      </c>
      <c r="J331" s="336"/>
      <c r="K331" s="312" t="n">
        <f aca="false">SUM(K333)</f>
        <v>26000</v>
      </c>
      <c r="L331" s="312" t="n">
        <f aca="false">SUM(L333)</f>
        <v>95000</v>
      </c>
      <c r="M331" s="312" t="n">
        <f aca="false">SUM(M333)</f>
        <v>95000</v>
      </c>
      <c r="N331" s="312" t="n">
        <f aca="false">SUM(N333)</f>
        <v>5000</v>
      </c>
      <c r="O331" s="312" t="n">
        <f aca="false">SUM(O333)</f>
        <v>5000</v>
      </c>
      <c r="P331" s="312" t="n">
        <f aca="false">SUM(P333)</f>
        <v>15000</v>
      </c>
      <c r="Q331" s="312" t="n">
        <f aca="false">SUM(Q333)</f>
        <v>15000</v>
      </c>
      <c r="R331" s="312" t="n">
        <f aca="false">SUM(R333)</f>
        <v>0</v>
      </c>
      <c r="S331" s="312" t="n">
        <f aca="false">SUM(S333)</f>
        <v>15000</v>
      </c>
      <c r="T331" s="312" t="n">
        <f aca="false">SUM(T333)</f>
        <v>0</v>
      </c>
      <c r="U331" s="312" t="n">
        <f aca="false">SUM(U333)</f>
        <v>0</v>
      </c>
      <c r="V331" s="312" t="n">
        <f aca="false">SUM(V333)</f>
        <v>100</v>
      </c>
      <c r="W331" s="312" t="n">
        <f aca="false">SUM(W333)</f>
        <v>15000</v>
      </c>
      <c r="X331" s="312" t="n">
        <f aca="false">SUM(X333)</f>
        <v>40000</v>
      </c>
      <c r="Y331" s="312" t="n">
        <f aca="false">SUM(Y333)</f>
        <v>40000</v>
      </c>
      <c r="Z331" s="312" t="n">
        <f aca="false">SUM(Z333)</f>
        <v>40000</v>
      </c>
      <c r="AA331" s="312" t="n">
        <f aca="false">SUM(AA333)</f>
        <v>40000</v>
      </c>
      <c r="AB331" s="312" t="n">
        <f aca="false">SUM(AB333)</f>
        <v>20000</v>
      </c>
      <c r="AC331" s="312" t="n">
        <f aca="false">SUM(AC333)</f>
        <v>40000</v>
      </c>
      <c r="AD331" s="312" t="n">
        <f aca="false">SUM(AD333)</f>
        <v>40000</v>
      </c>
      <c r="AE331" s="312" t="n">
        <f aca="false">SUM(AE333)</f>
        <v>0</v>
      </c>
      <c r="AF331" s="312" t="n">
        <f aca="false">SUM(AF333)</f>
        <v>0</v>
      </c>
      <c r="AG331" s="312" t="n">
        <f aca="false">SUM(AG333)</f>
        <v>40000</v>
      </c>
      <c r="AH331" s="312" t="n">
        <f aca="false">SUM(AH333)</f>
        <v>0</v>
      </c>
      <c r="AI331" s="312" t="n">
        <f aca="false">SUM(AI333)</f>
        <v>40000</v>
      </c>
      <c r="AJ331" s="312" t="n">
        <f aca="false">SUM(AJ333)</f>
        <v>27500</v>
      </c>
      <c r="AK331" s="312" t="n">
        <f aca="false">SUM(AK333)</f>
        <v>40000</v>
      </c>
      <c r="AL331" s="312" t="n">
        <f aca="false">SUM(AL333)</f>
        <v>0</v>
      </c>
      <c r="AM331" s="312" t="n">
        <f aca="false">SUM(AM333)</f>
        <v>0</v>
      </c>
      <c r="AN331" s="312" t="n">
        <f aca="false">SUM(AN333)</f>
        <v>40000</v>
      </c>
      <c r="AO331" s="306" t="n">
        <f aca="false">SUM(AN331/$AN$2)</f>
        <v>5308.91233658504</v>
      </c>
      <c r="AP331" s="312" t="n">
        <f aca="false">SUM(AP333)</f>
        <v>40000</v>
      </c>
      <c r="AQ331" s="312" t="n">
        <f aca="false">SUM(AQ333)</f>
        <v>0</v>
      </c>
      <c r="AR331" s="306" t="n">
        <f aca="false">SUM(AP331/$AN$2)</f>
        <v>5308.91233658504</v>
      </c>
      <c r="AS331" s="306"/>
      <c r="AT331" s="306" t="n">
        <f aca="false">SUM(AT333)</f>
        <v>2654</v>
      </c>
      <c r="AU331" s="306" t="n">
        <f aca="false">SUM(AU333)</f>
        <v>0</v>
      </c>
      <c r="AV331" s="306" t="n">
        <f aca="false">SUM(AV333)</f>
        <v>0</v>
      </c>
      <c r="AW331" s="306" t="n">
        <f aca="false">SUM(AR331+AU331-AV331)</f>
        <v>5308.91233658504</v>
      </c>
      <c r="AX331" s="338"/>
      <c r="AY331" s="338"/>
      <c r="AZ331" s="338"/>
      <c r="BA331" s="338"/>
      <c r="BB331" s="338"/>
      <c r="BC331" s="338"/>
      <c r="BD331" s="338" t="n">
        <f aca="false">SUM(AX331+AY331+AZ331+BA331+BB331+BC331)</f>
        <v>0</v>
      </c>
      <c r="BE331" s="338" t="n">
        <f aca="false">SUM(AW331-BD331)</f>
        <v>5308.91233658504</v>
      </c>
      <c r="BF331" s="338" t="n">
        <f aca="false">SUM(BE331-AW331)</f>
        <v>0</v>
      </c>
      <c r="BG331" s="338"/>
      <c r="BH331" s="338" t="n">
        <v>1250</v>
      </c>
      <c r="BI331" s="338" t="n">
        <f aca="false">SUM(BI332)</f>
        <v>1250</v>
      </c>
      <c r="BJ331" s="338" t="n">
        <f aca="false">SUM(BJ332)</f>
        <v>0</v>
      </c>
      <c r="BK331" s="338" t="n">
        <f aca="false">SUM(BK332)</f>
        <v>0</v>
      </c>
      <c r="BL331" s="338" t="n">
        <f aca="false">SUM(BL332)</f>
        <v>4000</v>
      </c>
      <c r="BM331" s="338" t="n">
        <f aca="false">SUM(BM332)</f>
        <v>4000</v>
      </c>
      <c r="BN331" s="338" t="n">
        <f aca="false">SUM(BN332)</f>
        <v>1000</v>
      </c>
      <c r="BO331" s="338"/>
      <c r="BP331" s="338"/>
      <c r="BQ331" s="364"/>
      <c r="BR331" s="364"/>
      <c r="BS331" s="364"/>
      <c r="BT331" s="307" t="n">
        <f aca="false">SUM(BN331/BM331*100)</f>
        <v>25</v>
      </c>
    </row>
    <row r="332" customFormat="false" ht="12.75" hidden="true" customHeight="false" outlineLevel="0" collapsed="false">
      <c r="A332" s="343"/>
      <c r="B332" s="334" t="s">
        <v>554</v>
      </c>
      <c r="C332" s="334"/>
      <c r="D332" s="334"/>
      <c r="E332" s="334"/>
      <c r="F332" s="334"/>
      <c r="G332" s="334"/>
      <c r="H332" s="334"/>
      <c r="I332" s="339" t="s">
        <v>555</v>
      </c>
      <c r="J332" s="336" t="s">
        <v>39</v>
      </c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  <c r="Y332" s="312"/>
      <c r="Z332" s="312"/>
      <c r="AA332" s="312"/>
      <c r="AB332" s="312"/>
      <c r="AC332" s="312"/>
      <c r="AD332" s="312"/>
      <c r="AE332" s="312"/>
      <c r="AF332" s="312"/>
      <c r="AG332" s="312"/>
      <c r="AH332" s="312"/>
      <c r="AI332" s="312"/>
      <c r="AJ332" s="312"/>
      <c r="AK332" s="312"/>
      <c r="AL332" s="312"/>
      <c r="AM332" s="312"/>
      <c r="AN332" s="312"/>
      <c r="AO332" s="306" t="n">
        <f aca="false">SUM(AN332/$AN$2)</f>
        <v>0</v>
      </c>
      <c r="AP332" s="312" t="n">
        <v>40000</v>
      </c>
      <c r="AQ332" s="312"/>
      <c r="AR332" s="306" t="n">
        <f aca="false">SUM(AP332/$AN$2)</f>
        <v>5308.91233658504</v>
      </c>
      <c r="AS332" s="306"/>
      <c r="AT332" s="306" t="n">
        <v>40000</v>
      </c>
      <c r="AU332" s="306"/>
      <c r="AV332" s="306"/>
      <c r="AW332" s="306" t="n">
        <f aca="false">SUM(AR332+AU332-AV332)</f>
        <v>5308.91233658504</v>
      </c>
      <c r="AX332" s="338"/>
      <c r="AY332" s="338"/>
      <c r="AZ332" s="338"/>
      <c r="BA332" s="338"/>
      <c r="BB332" s="338"/>
      <c r="BC332" s="338"/>
      <c r="BD332" s="338" t="n">
        <f aca="false">SUM(AX332+AY332+AZ332+BA332+BB332+BC332)</f>
        <v>0</v>
      </c>
      <c r="BE332" s="338" t="n">
        <f aca="false">SUM(AW332-BD332)</f>
        <v>5308.91233658504</v>
      </c>
      <c r="BF332" s="338" t="n">
        <f aca="false">SUM(BE332-AW332)</f>
        <v>0</v>
      </c>
      <c r="BG332" s="338"/>
      <c r="BH332" s="338" t="n">
        <f aca="false">SUM(BH333)</f>
        <v>1250</v>
      </c>
      <c r="BI332" s="338" t="n">
        <f aca="false">SUM(BI333)</f>
        <v>1250</v>
      </c>
      <c r="BJ332" s="338" t="n">
        <f aca="false">SUM(BJ333)</f>
        <v>0</v>
      </c>
      <c r="BK332" s="338" t="n">
        <f aca="false">SUM(BK333)</f>
        <v>0</v>
      </c>
      <c r="BL332" s="338" t="n">
        <f aca="false">SUM(BL333)</f>
        <v>4000</v>
      </c>
      <c r="BM332" s="338" t="n">
        <f aca="false">SUM(BM333)</f>
        <v>4000</v>
      </c>
      <c r="BN332" s="338" t="n">
        <f aca="false">SUM(BN333)</f>
        <v>1000</v>
      </c>
      <c r="BO332" s="338"/>
      <c r="BP332" s="338"/>
      <c r="BQ332" s="364"/>
      <c r="BR332" s="364"/>
      <c r="BS332" s="364"/>
      <c r="BT332" s="307" t="n">
        <f aca="false">SUM(BN332/BM332*100)</f>
        <v>25</v>
      </c>
    </row>
    <row r="333" customFormat="false" ht="12.75" hidden="false" customHeight="false" outlineLevel="0" collapsed="false">
      <c r="A333" s="302"/>
      <c r="B333" s="303"/>
      <c r="C333" s="303"/>
      <c r="D333" s="303"/>
      <c r="E333" s="303"/>
      <c r="F333" s="303"/>
      <c r="G333" s="303"/>
      <c r="H333" s="303"/>
      <c r="I333" s="304" t="n">
        <v>3</v>
      </c>
      <c r="J333" s="305" t="s">
        <v>234</v>
      </c>
      <c r="K333" s="312" t="n">
        <f aca="false">SUM(K334)</f>
        <v>26000</v>
      </c>
      <c r="L333" s="312" t="n">
        <f aca="false">SUM(L334)</f>
        <v>95000</v>
      </c>
      <c r="M333" s="312" t="n">
        <f aca="false">SUM(M334)</f>
        <v>95000</v>
      </c>
      <c r="N333" s="312" t="n">
        <f aca="false">SUM(N334)</f>
        <v>5000</v>
      </c>
      <c r="O333" s="312" t="n">
        <f aca="false">SUM(O334)</f>
        <v>5000</v>
      </c>
      <c r="P333" s="312" t="n">
        <f aca="false">SUM(P334)</f>
        <v>15000</v>
      </c>
      <c r="Q333" s="312" t="n">
        <f aca="false">SUM(Q334)</f>
        <v>15000</v>
      </c>
      <c r="R333" s="312" t="n">
        <f aca="false">SUM(R334)</f>
        <v>0</v>
      </c>
      <c r="S333" s="312" t="n">
        <f aca="false">SUM(S334)</f>
        <v>15000</v>
      </c>
      <c r="T333" s="312" t="n">
        <f aca="false">SUM(T334)</f>
        <v>0</v>
      </c>
      <c r="U333" s="312" t="n">
        <f aca="false">SUM(U334)</f>
        <v>0</v>
      </c>
      <c r="V333" s="312" t="n">
        <f aca="false">SUM(V334)</f>
        <v>100</v>
      </c>
      <c r="W333" s="312" t="n">
        <f aca="false">SUM(W334)</f>
        <v>15000</v>
      </c>
      <c r="X333" s="312" t="n">
        <f aca="false">SUM(X334)</f>
        <v>40000</v>
      </c>
      <c r="Y333" s="312" t="n">
        <f aca="false">SUM(Y334)</f>
        <v>40000</v>
      </c>
      <c r="Z333" s="312" t="n">
        <f aca="false">SUM(Z334)</f>
        <v>40000</v>
      </c>
      <c r="AA333" s="312" t="n">
        <f aca="false">SUM(AA334)</f>
        <v>40000</v>
      </c>
      <c r="AB333" s="312" t="n">
        <f aca="false">SUM(AB334)</f>
        <v>20000</v>
      </c>
      <c r="AC333" s="312" t="n">
        <f aca="false">SUM(AC334)</f>
        <v>40000</v>
      </c>
      <c r="AD333" s="312" t="n">
        <f aca="false">SUM(AD334)</f>
        <v>40000</v>
      </c>
      <c r="AE333" s="312" t="n">
        <f aca="false">SUM(AE334)</f>
        <v>0</v>
      </c>
      <c r="AF333" s="312" t="n">
        <f aca="false">SUM(AF334)</f>
        <v>0</v>
      </c>
      <c r="AG333" s="312" t="n">
        <f aca="false">SUM(AG334)</f>
        <v>40000</v>
      </c>
      <c r="AH333" s="312" t="n">
        <f aca="false">SUM(AH334)</f>
        <v>0</v>
      </c>
      <c r="AI333" s="312" t="n">
        <f aca="false">SUM(AI334)</f>
        <v>40000</v>
      </c>
      <c r="AJ333" s="312" t="n">
        <f aca="false">SUM(AJ334)</f>
        <v>27500</v>
      </c>
      <c r="AK333" s="312" t="n">
        <f aca="false">SUM(AK334)</f>
        <v>40000</v>
      </c>
      <c r="AL333" s="312" t="n">
        <f aca="false">SUM(AL334)</f>
        <v>0</v>
      </c>
      <c r="AM333" s="312" t="n">
        <f aca="false">SUM(AM334)</f>
        <v>0</v>
      </c>
      <c r="AN333" s="312" t="n">
        <f aca="false">SUM(AN334)</f>
        <v>40000</v>
      </c>
      <c r="AO333" s="306" t="n">
        <f aca="false">SUM(AN333/$AN$2)</f>
        <v>5308.91233658504</v>
      </c>
      <c r="AP333" s="312" t="n">
        <f aca="false">SUM(AP334)</f>
        <v>40000</v>
      </c>
      <c r="AQ333" s="312" t="n">
        <f aca="false">SUM(AQ334)</f>
        <v>0</v>
      </c>
      <c r="AR333" s="306" t="n">
        <f aca="false">SUM(AP333/$AN$2)</f>
        <v>5308.91233658504</v>
      </c>
      <c r="AS333" s="306"/>
      <c r="AT333" s="306" t="n">
        <f aca="false">SUM(AT334)</f>
        <v>2654</v>
      </c>
      <c r="AU333" s="306" t="n">
        <f aca="false">SUM(AU334)</f>
        <v>0</v>
      </c>
      <c r="AV333" s="306" t="n">
        <f aca="false">SUM(AV334)</f>
        <v>0</v>
      </c>
      <c r="AW333" s="306" t="n">
        <f aca="false">SUM(AR333+AU333-AV333)</f>
        <v>5308.91233658504</v>
      </c>
      <c r="AX333" s="338"/>
      <c r="AY333" s="338"/>
      <c r="AZ333" s="338"/>
      <c r="BA333" s="338"/>
      <c r="BB333" s="338"/>
      <c r="BC333" s="338"/>
      <c r="BD333" s="338" t="n">
        <f aca="false">SUM(AX333+AY333+AZ333+BA333+BB333+BC333)</f>
        <v>0</v>
      </c>
      <c r="BE333" s="338" t="n">
        <f aca="false">SUM(AW333-BD333)</f>
        <v>5308.91233658504</v>
      </c>
      <c r="BF333" s="338" t="n">
        <f aca="false">SUM(BE333-AW333)</f>
        <v>0</v>
      </c>
      <c r="BG333" s="338" t="n">
        <f aca="false">SUM(BG334)</f>
        <v>2654</v>
      </c>
      <c r="BH333" s="338" t="n">
        <v>1250</v>
      </c>
      <c r="BI333" s="338" t="n">
        <f aca="false">SUM(BI334)</f>
        <v>1250</v>
      </c>
      <c r="BJ333" s="338" t="n">
        <f aca="false">SUM(BJ334)</f>
        <v>0</v>
      </c>
      <c r="BK333" s="338" t="n">
        <f aca="false">SUM(BK334)</f>
        <v>0</v>
      </c>
      <c r="BL333" s="338" t="n">
        <f aca="false">SUM(BL334)</f>
        <v>4000</v>
      </c>
      <c r="BM333" s="338" t="n">
        <f aca="false">SUM(BM334)</f>
        <v>4000</v>
      </c>
      <c r="BN333" s="338" t="n">
        <f aca="false">SUM(BN334)</f>
        <v>1000</v>
      </c>
      <c r="BO333" s="338"/>
      <c r="BP333" s="338"/>
      <c r="BQ333" s="364"/>
      <c r="BR333" s="364"/>
      <c r="BS333" s="364"/>
      <c r="BT333" s="307" t="n">
        <f aca="false">SUM(BN333/BM333*100)</f>
        <v>25</v>
      </c>
    </row>
    <row r="334" customFormat="false" ht="12.75" hidden="false" customHeight="false" outlineLevel="0" collapsed="false">
      <c r="A334" s="302"/>
      <c r="B334" s="303" t="s">
        <v>555</v>
      </c>
      <c r="C334" s="303"/>
      <c r="D334" s="303"/>
      <c r="E334" s="303"/>
      <c r="F334" s="303"/>
      <c r="G334" s="303"/>
      <c r="H334" s="303"/>
      <c r="I334" s="304" t="n">
        <v>38</v>
      </c>
      <c r="J334" s="305" t="s">
        <v>383</v>
      </c>
      <c r="K334" s="312" t="n">
        <f aca="false">SUM(K335)</f>
        <v>26000</v>
      </c>
      <c r="L334" s="312" t="n">
        <f aca="false">SUM(L335)</f>
        <v>95000</v>
      </c>
      <c r="M334" s="312" t="n">
        <f aca="false">SUM(M335)</f>
        <v>95000</v>
      </c>
      <c r="N334" s="312" t="n">
        <f aca="false">SUM(N335)</f>
        <v>5000</v>
      </c>
      <c r="O334" s="312" t="n">
        <f aca="false">SUM(O335)</f>
        <v>5000</v>
      </c>
      <c r="P334" s="312" t="n">
        <f aca="false">SUM(P335)</f>
        <v>15000</v>
      </c>
      <c r="Q334" s="312" t="n">
        <f aca="false">SUM(Q335)</f>
        <v>15000</v>
      </c>
      <c r="R334" s="312" t="n">
        <f aca="false">SUM(R335)</f>
        <v>0</v>
      </c>
      <c r="S334" s="312" t="n">
        <f aca="false">SUM(S335)</f>
        <v>15000</v>
      </c>
      <c r="T334" s="312" t="n">
        <f aca="false">SUM(T335)</f>
        <v>0</v>
      </c>
      <c r="U334" s="312" t="n">
        <f aca="false">SUM(U335)</f>
        <v>0</v>
      </c>
      <c r="V334" s="312" t="n">
        <f aca="false">SUM(V335)</f>
        <v>100</v>
      </c>
      <c r="W334" s="312" t="n">
        <f aca="false">SUM(W335)</f>
        <v>15000</v>
      </c>
      <c r="X334" s="312" t="n">
        <f aca="false">SUM(X335)</f>
        <v>40000</v>
      </c>
      <c r="Y334" s="312" t="n">
        <f aca="false">SUM(Y335)</f>
        <v>40000</v>
      </c>
      <c r="Z334" s="312" t="n">
        <f aca="false">SUM(Z335)</f>
        <v>40000</v>
      </c>
      <c r="AA334" s="312" t="n">
        <f aca="false">SUM(AA335)</f>
        <v>40000</v>
      </c>
      <c r="AB334" s="312" t="n">
        <f aca="false">SUM(AB335)</f>
        <v>20000</v>
      </c>
      <c r="AC334" s="312" t="n">
        <f aca="false">SUM(AC335)</f>
        <v>40000</v>
      </c>
      <c r="AD334" s="312" t="n">
        <f aca="false">SUM(AD335)</f>
        <v>40000</v>
      </c>
      <c r="AE334" s="312" t="n">
        <f aca="false">SUM(AE335)</f>
        <v>0</v>
      </c>
      <c r="AF334" s="312" t="n">
        <f aca="false">SUM(AF335)</f>
        <v>0</v>
      </c>
      <c r="AG334" s="312" t="n">
        <f aca="false">SUM(AG335)</f>
        <v>40000</v>
      </c>
      <c r="AH334" s="312" t="n">
        <f aca="false">SUM(AH335)</f>
        <v>0</v>
      </c>
      <c r="AI334" s="312" t="n">
        <f aca="false">SUM(AI335)</f>
        <v>40000</v>
      </c>
      <c r="AJ334" s="312" t="n">
        <f aca="false">SUM(AJ335)</f>
        <v>27500</v>
      </c>
      <c r="AK334" s="312" t="n">
        <f aca="false">SUM(AK335)</f>
        <v>40000</v>
      </c>
      <c r="AL334" s="312" t="n">
        <f aca="false">SUM(AL335)</f>
        <v>0</v>
      </c>
      <c r="AM334" s="312" t="n">
        <f aca="false">SUM(AM335)</f>
        <v>0</v>
      </c>
      <c r="AN334" s="312" t="n">
        <f aca="false">SUM(AN335)</f>
        <v>40000</v>
      </c>
      <c r="AO334" s="306" t="n">
        <f aca="false">SUM(AN334/$AN$2)</f>
        <v>5308.91233658504</v>
      </c>
      <c r="AP334" s="312" t="n">
        <f aca="false">SUM(AP335)</f>
        <v>40000</v>
      </c>
      <c r="AQ334" s="312"/>
      <c r="AR334" s="306" t="n">
        <f aca="false">SUM(AP334/$AN$2)</f>
        <v>5308.91233658504</v>
      </c>
      <c r="AS334" s="306"/>
      <c r="AT334" s="306" t="n">
        <f aca="false">SUM(AT335)</f>
        <v>2654</v>
      </c>
      <c r="AU334" s="306" t="n">
        <f aca="false">SUM(AU335)</f>
        <v>0</v>
      </c>
      <c r="AV334" s="306" t="n">
        <f aca="false">SUM(AV335)</f>
        <v>0</v>
      </c>
      <c r="AW334" s="306" t="n">
        <f aca="false">SUM(AR334+AU334-AV334)</f>
        <v>5308.91233658504</v>
      </c>
      <c r="AX334" s="338"/>
      <c r="AY334" s="338"/>
      <c r="AZ334" s="338"/>
      <c r="BA334" s="338"/>
      <c r="BB334" s="338"/>
      <c r="BC334" s="338"/>
      <c r="BD334" s="338" t="n">
        <f aca="false">SUM(AX334+AY334+AZ334+BA334+BB334+BC334)</f>
        <v>0</v>
      </c>
      <c r="BE334" s="338" t="n">
        <f aca="false">SUM(AW334-BD334)</f>
        <v>5308.91233658504</v>
      </c>
      <c r="BF334" s="338" t="n">
        <f aca="false">SUM(BE334-AW334)</f>
        <v>0</v>
      </c>
      <c r="BG334" s="338" t="n">
        <f aca="false">SUM(BG335)</f>
        <v>2654</v>
      </c>
      <c r="BH334" s="338" t="n">
        <v>1250</v>
      </c>
      <c r="BI334" s="338" t="n">
        <f aca="false">SUM(BI335)</f>
        <v>1250</v>
      </c>
      <c r="BJ334" s="338" t="n">
        <f aca="false">SUM(BJ335)</f>
        <v>0</v>
      </c>
      <c r="BK334" s="338" t="n">
        <f aca="false">SUM(BK335)</f>
        <v>0</v>
      </c>
      <c r="BL334" s="338" t="n">
        <f aca="false">SUM(BL335)</f>
        <v>4000</v>
      </c>
      <c r="BM334" s="338" t="n">
        <f aca="false">SUM(BM335)</f>
        <v>4000</v>
      </c>
      <c r="BN334" s="338" t="n">
        <f aca="false">SUM(BN335)</f>
        <v>1000</v>
      </c>
      <c r="BO334" s="338"/>
      <c r="BP334" s="338"/>
      <c r="BQ334" s="364" t="n">
        <v>1000</v>
      </c>
      <c r="BR334" s="364"/>
      <c r="BS334" s="364"/>
      <c r="BT334" s="307" t="n">
        <f aca="false">SUM(BN334/BM334*100)</f>
        <v>25</v>
      </c>
    </row>
    <row r="335" customFormat="false" ht="12.75" hidden="true" customHeight="false" outlineLevel="0" collapsed="false">
      <c r="A335" s="343"/>
      <c r="B335" s="334"/>
      <c r="C335" s="334"/>
      <c r="D335" s="334"/>
      <c r="E335" s="334"/>
      <c r="F335" s="334"/>
      <c r="G335" s="334"/>
      <c r="H335" s="334"/>
      <c r="I335" s="335" t="n">
        <v>381</v>
      </c>
      <c r="J335" s="336" t="s">
        <v>197</v>
      </c>
      <c r="K335" s="312" t="n">
        <f aca="false">SUM(K336)</f>
        <v>26000</v>
      </c>
      <c r="L335" s="312" t="n">
        <f aca="false">SUM(L336)</f>
        <v>95000</v>
      </c>
      <c r="M335" s="312" t="n">
        <f aca="false">SUM(M336)</f>
        <v>95000</v>
      </c>
      <c r="N335" s="340" t="n">
        <f aca="false">SUM(N336)</f>
        <v>5000</v>
      </c>
      <c r="O335" s="340" t="n">
        <f aca="false">SUM(O336)</f>
        <v>5000</v>
      </c>
      <c r="P335" s="340" t="n">
        <f aca="false">SUM(P336)</f>
        <v>15000</v>
      </c>
      <c r="Q335" s="340" t="n">
        <f aca="false">SUM(Q336)</f>
        <v>15000</v>
      </c>
      <c r="R335" s="340" t="n">
        <f aca="false">SUM(R336)</f>
        <v>0</v>
      </c>
      <c r="S335" s="340" t="n">
        <f aca="false">SUM(S336)</f>
        <v>15000</v>
      </c>
      <c r="T335" s="340" t="n">
        <f aca="false">SUM(T336)</f>
        <v>0</v>
      </c>
      <c r="U335" s="340" t="n">
        <f aca="false">SUM(U336)</f>
        <v>0</v>
      </c>
      <c r="V335" s="340" t="n">
        <f aca="false">SUM(V336)</f>
        <v>100</v>
      </c>
      <c r="W335" s="340" t="n">
        <f aca="false">SUM(W336)</f>
        <v>15000</v>
      </c>
      <c r="X335" s="340" t="n">
        <f aca="false">SUM(X336)</f>
        <v>40000</v>
      </c>
      <c r="Y335" s="340" t="n">
        <f aca="false">SUM(Y336)</f>
        <v>40000</v>
      </c>
      <c r="Z335" s="340" t="n">
        <f aca="false">SUM(Z336)</f>
        <v>40000</v>
      </c>
      <c r="AA335" s="340" t="n">
        <f aca="false">SUM(AA336)</f>
        <v>40000</v>
      </c>
      <c r="AB335" s="340" t="n">
        <f aca="false">SUM(AB336)</f>
        <v>20000</v>
      </c>
      <c r="AC335" s="340" t="n">
        <f aca="false">SUM(AC336)</f>
        <v>40000</v>
      </c>
      <c r="AD335" s="340" t="n">
        <f aca="false">SUM(AD336)</f>
        <v>40000</v>
      </c>
      <c r="AE335" s="340" t="n">
        <f aca="false">SUM(AE336)</f>
        <v>0</v>
      </c>
      <c r="AF335" s="340" t="n">
        <f aca="false">SUM(AF336)</f>
        <v>0</v>
      </c>
      <c r="AG335" s="340" t="n">
        <f aca="false">SUM(AG336)</f>
        <v>40000</v>
      </c>
      <c r="AH335" s="340" t="n">
        <f aca="false">SUM(AH336)</f>
        <v>0</v>
      </c>
      <c r="AI335" s="340" t="n">
        <f aca="false">SUM(AI336)</f>
        <v>40000</v>
      </c>
      <c r="AJ335" s="340" t="n">
        <f aca="false">SUM(AJ336)</f>
        <v>27500</v>
      </c>
      <c r="AK335" s="340" t="n">
        <f aca="false">SUM(AK336)</f>
        <v>40000</v>
      </c>
      <c r="AL335" s="340" t="n">
        <f aca="false">SUM(AL336)</f>
        <v>0</v>
      </c>
      <c r="AM335" s="340" t="n">
        <f aca="false">SUM(AM336)</f>
        <v>0</v>
      </c>
      <c r="AN335" s="340" t="n">
        <f aca="false">SUM(AN336)</f>
        <v>40000</v>
      </c>
      <c r="AO335" s="306" t="n">
        <f aca="false">SUM(AN335/$AN$2)</f>
        <v>5308.91233658504</v>
      </c>
      <c r="AP335" s="340" t="n">
        <f aca="false">SUM(AP336)</f>
        <v>40000</v>
      </c>
      <c r="AQ335" s="340"/>
      <c r="AR335" s="306" t="n">
        <f aca="false">SUM(AP335/$AN$2)</f>
        <v>5308.91233658504</v>
      </c>
      <c r="AS335" s="306"/>
      <c r="AT335" s="306" t="n">
        <f aca="false">SUM(AT336)</f>
        <v>2654</v>
      </c>
      <c r="AU335" s="306" t="n">
        <f aca="false">SUM(AU336)</f>
        <v>0</v>
      </c>
      <c r="AV335" s="306" t="n">
        <f aca="false">SUM(AV336)</f>
        <v>0</v>
      </c>
      <c r="AW335" s="306" t="n">
        <f aca="false">SUM(AR335+AU335-AV335)</f>
        <v>5308.91233658504</v>
      </c>
      <c r="AX335" s="338"/>
      <c r="AY335" s="338"/>
      <c r="AZ335" s="338"/>
      <c r="BA335" s="338"/>
      <c r="BB335" s="338"/>
      <c r="BC335" s="338"/>
      <c r="BD335" s="338" t="n">
        <f aca="false">SUM(AX335+AY335+AZ335+BA335+BB335+BC335)</f>
        <v>0</v>
      </c>
      <c r="BE335" s="338" t="n">
        <f aca="false">SUM(AW335-BD335)</f>
        <v>5308.91233658504</v>
      </c>
      <c r="BF335" s="338" t="n">
        <f aca="false">SUM(BE335-AW335)</f>
        <v>0</v>
      </c>
      <c r="BG335" s="338" t="n">
        <f aca="false">SUM(BG336)</f>
        <v>2654</v>
      </c>
      <c r="BH335" s="338" t="n">
        <f aca="false">SUM(BH336)</f>
        <v>5000</v>
      </c>
      <c r="BI335" s="338" t="n">
        <f aca="false">SUM(BI336)</f>
        <v>1250</v>
      </c>
      <c r="BJ335" s="338" t="n">
        <f aca="false">SUM(BJ336)</f>
        <v>0</v>
      </c>
      <c r="BK335" s="338" t="n">
        <f aca="false">SUM(BK336)</f>
        <v>0</v>
      </c>
      <c r="BL335" s="338" t="n">
        <f aca="false">SUM(BL336)</f>
        <v>4000</v>
      </c>
      <c r="BM335" s="338" t="n">
        <f aca="false">SUM(BM336)</f>
        <v>4000</v>
      </c>
      <c r="BN335" s="338" t="n">
        <f aca="false">SUM(BN336)</f>
        <v>1000</v>
      </c>
      <c r="BO335" s="338"/>
      <c r="BP335" s="338"/>
      <c r="BQ335" s="364"/>
      <c r="BR335" s="364"/>
      <c r="BS335" s="364"/>
      <c r="BT335" s="307" t="n">
        <f aca="false">SUM(BN335/BM335*100)</f>
        <v>25</v>
      </c>
    </row>
    <row r="336" customFormat="false" ht="12.75" hidden="true" customHeight="false" outlineLevel="0" collapsed="false">
      <c r="A336" s="343"/>
      <c r="B336" s="334"/>
      <c r="C336" s="334"/>
      <c r="D336" s="334"/>
      <c r="E336" s="334"/>
      <c r="F336" s="334"/>
      <c r="G336" s="334"/>
      <c r="H336" s="334"/>
      <c r="I336" s="335" t="n">
        <v>38113</v>
      </c>
      <c r="J336" s="336" t="s">
        <v>783</v>
      </c>
      <c r="K336" s="337" t="n">
        <v>26000</v>
      </c>
      <c r="L336" s="337" t="n">
        <v>95000</v>
      </c>
      <c r="M336" s="337" t="n">
        <v>95000</v>
      </c>
      <c r="N336" s="337" t="n">
        <v>5000</v>
      </c>
      <c r="O336" s="337" t="n">
        <v>5000</v>
      </c>
      <c r="P336" s="337" t="n">
        <v>15000</v>
      </c>
      <c r="Q336" s="337" t="n">
        <v>15000</v>
      </c>
      <c r="R336" s="337"/>
      <c r="S336" s="337" t="n">
        <v>15000</v>
      </c>
      <c r="T336" s="337"/>
      <c r="U336" s="337"/>
      <c r="V336" s="306" t="n">
        <f aca="false">S336/P336*100</f>
        <v>100</v>
      </c>
      <c r="W336" s="306" t="n">
        <v>15000</v>
      </c>
      <c r="X336" s="337" t="n">
        <v>40000</v>
      </c>
      <c r="Y336" s="337" t="n">
        <v>40000</v>
      </c>
      <c r="Z336" s="337" t="n">
        <v>40000</v>
      </c>
      <c r="AA336" s="337" t="n">
        <v>40000</v>
      </c>
      <c r="AB336" s="337" t="n">
        <v>20000</v>
      </c>
      <c r="AC336" s="337" t="n">
        <v>40000</v>
      </c>
      <c r="AD336" s="337" t="n">
        <v>40000</v>
      </c>
      <c r="AE336" s="337"/>
      <c r="AF336" s="337"/>
      <c r="AG336" s="340" t="n">
        <f aca="false">SUM(AD336+AE336-AF336)</f>
        <v>40000</v>
      </c>
      <c r="AH336" s="337"/>
      <c r="AI336" s="337" t="n">
        <v>40000</v>
      </c>
      <c r="AJ336" s="338" t="n">
        <v>27500</v>
      </c>
      <c r="AK336" s="337" t="n">
        <v>40000</v>
      </c>
      <c r="AL336" s="337"/>
      <c r="AM336" s="337"/>
      <c r="AN336" s="338" t="n">
        <f aca="false">SUM(AK336+AL336-AM336)</f>
        <v>40000</v>
      </c>
      <c r="AO336" s="306" t="n">
        <f aca="false">SUM(AN336/$AN$2)</f>
        <v>5308.91233658504</v>
      </c>
      <c r="AP336" s="338" t="n">
        <v>40000</v>
      </c>
      <c r="AQ336" s="338"/>
      <c r="AR336" s="306" t="n">
        <f aca="false">SUM(AP336/$AN$2)</f>
        <v>5308.91233658504</v>
      </c>
      <c r="AS336" s="306" t="n">
        <v>2654</v>
      </c>
      <c r="AT336" s="306" t="n">
        <v>2654</v>
      </c>
      <c r="AU336" s="306"/>
      <c r="AV336" s="306"/>
      <c r="AW336" s="306" t="n">
        <f aca="false">SUM(AR336+AU336-AV336)</f>
        <v>5308.91233658504</v>
      </c>
      <c r="AX336" s="338"/>
      <c r="AY336" s="338"/>
      <c r="AZ336" s="338" t="n">
        <v>5308.91</v>
      </c>
      <c r="BA336" s="338"/>
      <c r="BB336" s="338"/>
      <c r="BC336" s="338"/>
      <c r="BD336" s="338" t="n">
        <f aca="false">SUM(AX336+AY336+AZ336+BA336+BB336+BC336)</f>
        <v>5308.91</v>
      </c>
      <c r="BE336" s="338" t="n">
        <f aca="false">SUM(AW336-BD336)</f>
        <v>0.00233658504203049</v>
      </c>
      <c r="BF336" s="338" t="n">
        <f aca="false">SUM(BE336-AW336)</f>
        <v>-5308.91</v>
      </c>
      <c r="BG336" s="338" t="n">
        <v>2654</v>
      </c>
      <c r="BH336" s="338" t="n">
        <v>5000</v>
      </c>
      <c r="BI336" s="338" t="n">
        <v>1250</v>
      </c>
      <c r="BJ336" s="338"/>
      <c r="BK336" s="338"/>
      <c r="BL336" s="338" t="n">
        <v>4000</v>
      </c>
      <c r="BM336" s="338" t="n">
        <v>4000</v>
      </c>
      <c r="BN336" s="338" t="n">
        <v>1000</v>
      </c>
      <c r="BO336" s="338"/>
      <c r="BP336" s="338"/>
      <c r="BQ336" s="364"/>
      <c r="BR336" s="364"/>
      <c r="BS336" s="364"/>
      <c r="BT336" s="307" t="n">
        <f aca="false">SUM(BN336/BM336*100)</f>
        <v>25</v>
      </c>
    </row>
    <row r="337" customFormat="false" ht="12.75" hidden="false" customHeight="false" outlineLevel="0" collapsed="false">
      <c r="A337" s="343" t="s">
        <v>784</v>
      </c>
      <c r="B337" s="334"/>
      <c r="C337" s="334"/>
      <c r="D337" s="334"/>
      <c r="E337" s="334"/>
      <c r="F337" s="334"/>
      <c r="G337" s="334"/>
      <c r="H337" s="334"/>
      <c r="I337" s="335" t="s">
        <v>533</v>
      </c>
      <c r="J337" s="336" t="s">
        <v>785</v>
      </c>
      <c r="K337" s="312" t="n">
        <f aca="false">SUM(K338)</f>
        <v>13000</v>
      </c>
      <c r="L337" s="312" t="n">
        <f aca="false">SUM(L338)</f>
        <v>0</v>
      </c>
      <c r="M337" s="312" t="n">
        <f aca="false">SUM(M338)</f>
        <v>0</v>
      </c>
      <c r="N337" s="312" t="n">
        <f aca="false">SUM(N338)</f>
        <v>14000</v>
      </c>
      <c r="O337" s="312" t="n">
        <f aca="false">SUM(O338)</f>
        <v>14000</v>
      </c>
      <c r="P337" s="312" t="n">
        <f aca="false">SUM(P338)</f>
        <v>20000</v>
      </c>
      <c r="Q337" s="312" t="n">
        <f aca="false">SUM(Q338)</f>
        <v>20000</v>
      </c>
      <c r="R337" s="312" t="n">
        <f aca="false">SUM(R338)</f>
        <v>15200</v>
      </c>
      <c r="S337" s="312" t="n">
        <f aca="false">SUM(S338)</f>
        <v>25000</v>
      </c>
      <c r="T337" s="312" t="n">
        <f aca="false">SUM(T338)</f>
        <v>17700</v>
      </c>
      <c r="U337" s="312" t="n">
        <f aca="false">SUM(U338)</f>
        <v>0</v>
      </c>
      <c r="V337" s="312" t="n">
        <f aca="false">SUM(V338)</f>
        <v>125</v>
      </c>
      <c r="W337" s="312" t="n">
        <f aca="false">SUM(W338)</f>
        <v>25000</v>
      </c>
      <c r="X337" s="312" t="n">
        <f aca="false">SUM(X338)</f>
        <v>60000</v>
      </c>
      <c r="Y337" s="312" t="n">
        <f aca="false">SUM(Y338)</f>
        <v>10000</v>
      </c>
      <c r="Z337" s="312" t="n">
        <f aca="false">SUM(Z338)</f>
        <v>15000</v>
      </c>
      <c r="AA337" s="312" t="n">
        <f aca="false">SUM(AA338)</f>
        <v>15000</v>
      </c>
      <c r="AB337" s="312" t="n">
        <f aca="false">SUM(AB338)</f>
        <v>4500</v>
      </c>
      <c r="AC337" s="312" t="n">
        <f aca="false">SUM(AC338)</f>
        <v>15000</v>
      </c>
      <c r="AD337" s="312" t="n">
        <f aca="false">SUM(AD338)</f>
        <v>15000</v>
      </c>
      <c r="AE337" s="312" t="n">
        <f aca="false">SUM(AE338)</f>
        <v>0</v>
      </c>
      <c r="AF337" s="312" t="n">
        <f aca="false">SUM(AF338)</f>
        <v>0</v>
      </c>
      <c r="AG337" s="312" t="n">
        <f aca="false">SUM(AG338)</f>
        <v>15000</v>
      </c>
      <c r="AH337" s="312" t="n">
        <f aca="false">SUM(AH338)</f>
        <v>0</v>
      </c>
      <c r="AI337" s="312" t="n">
        <f aca="false">SUM(AI338)</f>
        <v>15000</v>
      </c>
      <c r="AJ337" s="312" t="n">
        <f aca="false">SUM(AJ338)</f>
        <v>0</v>
      </c>
      <c r="AK337" s="312" t="n">
        <f aca="false">SUM(AK338)</f>
        <v>15000</v>
      </c>
      <c r="AL337" s="312" t="n">
        <f aca="false">SUM(AL338)</f>
        <v>0</v>
      </c>
      <c r="AM337" s="312" t="n">
        <f aca="false">SUM(AM338)</f>
        <v>0</v>
      </c>
      <c r="AN337" s="312" t="n">
        <f aca="false">SUM(AN338)</f>
        <v>15000</v>
      </c>
      <c r="AO337" s="306" t="n">
        <f aca="false">SUM(AN337/$AN$2)</f>
        <v>1990.84212621939</v>
      </c>
      <c r="AP337" s="312" t="n">
        <f aca="false">SUM(AP338)</f>
        <v>15000</v>
      </c>
      <c r="AQ337" s="312" t="n">
        <f aca="false">SUM(AQ338)</f>
        <v>0</v>
      </c>
      <c r="AR337" s="306" t="n">
        <f aca="false">SUM(AP337/$AN$2)</f>
        <v>1990.84212621939</v>
      </c>
      <c r="AS337" s="306"/>
      <c r="AT337" s="306" t="n">
        <f aca="false">SUM(AT338)</f>
        <v>150</v>
      </c>
      <c r="AU337" s="306" t="n">
        <f aca="false">SUM(AU338)</f>
        <v>0</v>
      </c>
      <c r="AV337" s="306" t="n">
        <f aca="false">SUM(AV338)</f>
        <v>0</v>
      </c>
      <c r="AW337" s="306" t="n">
        <f aca="false">SUM(AR337+AU337-AV337)</f>
        <v>1990.84212621939</v>
      </c>
      <c r="AX337" s="338"/>
      <c r="AY337" s="338"/>
      <c r="AZ337" s="338"/>
      <c r="BA337" s="338"/>
      <c r="BB337" s="338"/>
      <c r="BC337" s="338"/>
      <c r="BD337" s="338" t="n">
        <f aca="false">SUM(AX337+AY337+AZ337+BA337+BB337+BC337)</f>
        <v>0</v>
      </c>
      <c r="BE337" s="338" t="n">
        <f aca="false">SUM(AW337-BD337)</f>
        <v>1990.84212621939</v>
      </c>
      <c r="BF337" s="338" t="n">
        <f aca="false">SUM(BE337-AW337)</f>
        <v>0</v>
      </c>
      <c r="BG337" s="338" t="n">
        <f aca="false">SUM(BG340)</f>
        <v>0</v>
      </c>
      <c r="BH337" s="338" t="n">
        <v>300</v>
      </c>
      <c r="BI337" s="338" t="n">
        <f aca="false">SUM(BI340)</f>
        <v>300</v>
      </c>
      <c r="BJ337" s="338" t="n">
        <f aca="false">SUM(BJ340)</f>
        <v>0</v>
      </c>
      <c r="BK337" s="338" t="n">
        <f aca="false">SUM(BK340)</f>
        <v>0</v>
      </c>
      <c r="BL337" s="338" t="n">
        <f aca="false">SUM(BL340)</f>
        <v>5000</v>
      </c>
      <c r="BM337" s="338" t="n">
        <f aca="false">SUM(BM340)</f>
        <v>5000</v>
      </c>
      <c r="BN337" s="338" t="n">
        <f aca="false">SUM(BN340)</f>
        <v>0</v>
      </c>
      <c r="BO337" s="338"/>
      <c r="BP337" s="338"/>
      <c r="BQ337" s="364"/>
      <c r="BR337" s="364"/>
      <c r="BS337" s="364"/>
      <c r="BT337" s="307" t="n">
        <f aca="false">SUM(BN337/BM337*100)</f>
        <v>0</v>
      </c>
    </row>
    <row r="338" customFormat="false" ht="12.75" hidden="false" customHeight="false" outlineLevel="0" collapsed="false">
      <c r="A338" s="343"/>
      <c r="B338" s="334"/>
      <c r="C338" s="334"/>
      <c r="D338" s="334"/>
      <c r="E338" s="334"/>
      <c r="F338" s="334"/>
      <c r="G338" s="334"/>
      <c r="H338" s="334"/>
      <c r="I338" s="335" t="s">
        <v>782</v>
      </c>
      <c r="J338" s="336"/>
      <c r="K338" s="312" t="n">
        <f aca="false">SUM(K340)</f>
        <v>13000</v>
      </c>
      <c r="L338" s="312" t="n">
        <f aca="false">SUM(L340)</f>
        <v>0</v>
      </c>
      <c r="M338" s="312" t="n">
        <f aca="false">SUM(M340)</f>
        <v>0</v>
      </c>
      <c r="N338" s="312" t="n">
        <f aca="false">SUM(N340)</f>
        <v>14000</v>
      </c>
      <c r="O338" s="312" t="n">
        <f aca="false">SUM(O340)</f>
        <v>14000</v>
      </c>
      <c r="P338" s="312" t="n">
        <f aca="false">SUM(P340)</f>
        <v>20000</v>
      </c>
      <c r="Q338" s="312" t="n">
        <f aca="false">SUM(Q340)</f>
        <v>20000</v>
      </c>
      <c r="R338" s="312" t="n">
        <f aca="false">SUM(R340)</f>
        <v>15200</v>
      </c>
      <c r="S338" s="312" t="n">
        <f aca="false">SUM(S340)</f>
        <v>25000</v>
      </c>
      <c r="T338" s="312" t="n">
        <f aca="false">SUM(T340)</f>
        <v>17700</v>
      </c>
      <c r="U338" s="312" t="n">
        <f aca="false">SUM(U340)</f>
        <v>0</v>
      </c>
      <c r="V338" s="312" t="n">
        <f aca="false">SUM(V340)</f>
        <v>125</v>
      </c>
      <c r="W338" s="312" t="n">
        <f aca="false">SUM(W340)</f>
        <v>25000</v>
      </c>
      <c r="X338" s="312" t="n">
        <f aca="false">SUM(X340)</f>
        <v>60000</v>
      </c>
      <c r="Y338" s="312" t="n">
        <f aca="false">SUM(Y340)</f>
        <v>10000</v>
      </c>
      <c r="Z338" s="312" t="n">
        <f aca="false">SUM(Z340)</f>
        <v>15000</v>
      </c>
      <c r="AA338" s="312" t="n">
        <f aca="false">SUM(AA340)</f>
        <v>15000</v>
      </c>
      <c r="AB338" s="312" t="n">
        <f aca="false">SUM(AB340)</f>
        <v>4500</v>
      </c>
      <c r="AC338" s="312" t="n">
        <f aca="false">SUM(AC340)</f>
        <v>15000</v>
      </c>
      <c r="AD338" s="312" t="n">
        <f aca="false">SUM(AD340)</f>
        <v>15000</v>
      </c>
      <c r="AE338" s="312" t="n">
        <f aca="false">SUM(AE340)</f>
        <v>0</v>
      </c>
      <c r="AF338" s="312" t="n">
        <f aca="false">SUM(AF340)</f>
        <v>0</v>
      </c>
      <c r="AG338" s="312" t="n">
        <f aca="false">SUM(AG340)</f>
        <v>15000</v>
      </c>
      <c r="AH338" s="312" t="n">
        <f aca="false">SUM(AH340)</f>
        <v>0</v>
      </c>
      <c r="AI338" s="312" t="n">
        <f aca="false">SUM(AI340)</f>
        <v>15000</v>
      </c>
      <c r="AJ338" s="312" t="n">
        <f aca="false">SUM(AJ340)</f>
        <v>0</v>
      </c>
      <c r="AK338" s="312" t="n">
        <f aca="false">SUM(AK340)</f>
        <v>15000</v>
      </c>
      <c r="AL338" s="312" t="n">
        <f aca="false">SUM(AL340)</f>
        <v>0</v>
      </c>
      <c r="AM338" s="312" t="n">
        <f aca="false">SUM(AM340)</f>
        <v>0</v>
      </c>
      <c r="AN338" s="312" t="n">
        <f aca="false">SUM(AN340)</f>
        <v>15000</v>
      </c>
      <c r="AO338" s="306" t="n">
        <f aca="false">SUM(AN338/$AN$2)</f>
        <v>1990.84212621939</v>
      </c>
      <c r="AP338" s="312" t="n">
        <f aca="false">SUM(AP340)</f>
        <v>15000</v>
      </c>
      <c r="AQ338" s="312" t="n">
        <f aca="false">SUM(AQ340)</f>
        <v>0</v>
      </c>
      <c r="AR338" s="306" t="n">
        <f aca="false">SUM(AP338/$AN$2)</f>
        <v>1990.84212621939</v>
      </c>
      <c r="AS338" s="306"/>
      <c r="AT338" s="306" t="n">
        <f aca="false">SUM(AT340)</f>
        <v>150</v>
      </c>
      <c r="AU338" s="306" t="n">
        <f aca="false">SUM(AU340)</f>
        <v>0</v>
      </c>
      <c r="AV338" s="306" t="n">
        <f aca="false">SUM(AV340)</f>
        <v>0</v>
      </c>
      <c r="AW338" s="306" t="n">
        <f aca="false">SUM(AR338+AU338-AV338)</f>
        <v>1990.84212621939</v>
      </c>
      <c r="AX338" s="338"/>
      <c r="AY338" s="338"/>
      <c r="AZ338" s="338"/>
      <c r="BA338" s="338"/>
      <c r="BB338" s="338"/>
      <c r="BC338" s="338"/>
      <c r="BD338" s="338" t="n">
        <f aca="false">SUM(AX338+AY338+AZ338+BA338+BB338+BC338)</f>
        <v>0</v>
      </c>
      <c r="BE338" s="338" t="n">
        <f aca="false">SUM(AW338-BD338)</f>
        <v>1990.84212621939</v>
      </c>
      <c r="BF338" s="338" t="n">
        <f aca="false">SUM(BE338-AW338)</f>
        <v>0</v>
      </c>
      <c r="BG338" s="338"/>
      <c r="BH338" s="338" t="n">
        <v>300</v>
      </c>
      <c r="BI338" s="338" t="n">
        <f aca="false">SUM(BI339)</f>
        <v>300</v>
      </c>
      <c r="BJ338" s="338" t="n">
        <f aca="false">SUM(BJ339)</f>
        <v>0</v>
      </c>
      <c r="BK338" s="338" t="n">
        <f aca="false">SUM(BK339)</f>
        <v>0</v>
      </c>
      <c r="BL338" s="338" t="n">
        <f aca="false">SUM(BL339)</f>
        <v>5000</v>
      </c>
      <c r="BM338" s="338" t="n">
        <f aca="false">SUM(BM339)</f>
        <v>5000</v>
      </c>
      <c r="BN338" s="338" t="n">
        <f aca="false">SUM(BN339)</f>
        <v>0</v>
      </c>
      <c r="BO338" s="338"/>
      <c r="BP338" s="338"/>
      <c r="BQ338" s="364"/>
      <c r="BR338" s="364"/>
      <c r="BS338" s="364"/>
      <c r="BT338" s="307" t="n">
        <f aca="false">SUM(BN338/BM338*100)</f>
        <v>0</v>
      </c>
    </row>
    <row r="339" customFormat="false" ht="12.75" hidden="true" customHeight="false" outlineLevel="0" collapsed="false">
      <c r="A339" s="343"/>
      <c r="B339" s="334" t="s">
        <v>554</v>
      </c>
      <c r="C339" s="334"/>
      <c r="D339" s="334"/>
      <c r="E339" s="334"/>
      <c r="F339" s="334"/>
      <c r="G339" s="334"/>
      <c r="H339" s="334"/>
      <c r="I339" s="339" t="s">
        <v>555</v>
      </c>
      <c r="J339" s="336" t="s">
        <v>39</v>
      </c>
      <c r="K339" s="312"/>
      <c r="L339" s="312"/>
      <c r="M339" s="312"/>
      <c r="N339" s="312"/>
      <c r="O339" s="312"/>
      <c r="P339" s="312"/>
      <c r="Q339" s="312"/>
      <c r="R339" s="312"/>
      <c r="S339" s="312"/>
      <c r="T339" s="312"/>
      <c r="U339" s="312"/>
      <c r="V339" s="312"/>
      <c r="W339" s="312"/>
      <c r="X339" s="312"/>
      <c r="Y339" s="312"/>
      <c r="Z339" s="312"/>
      <c r="AA339" s="312"/>
      <c r="AB339" s="312"/>
      <c r="AC339" s="312"/>
      <c r="AD339" s="312"/>
      <c r="AE339" s="312"/>
      <c r="AF339" s="312"/>
      <c r="AG339" s="312"/>
      <c r="AH339" s="312"/>
      <c r="AI339" s="312"/>
      <c r="AJ339" s="312"/>
      <c r="AK339" s="312"/>
      <c r="AL339" s="312"/>
      <c r="AM339" s="312"/>
      <c r="AN339" s="312"/>
      <c r="AO339" s="306" t="n">
        <f aca="false">SUM(AN339/$AN$2)</f>
        <v>0</v>
      </c>
      <c r="AP339" s="312" t="n">
        <v>15000</v>
      </c>
      <c r="AQ339" s="312"/>
      <c r="AR339" s="306" t="n">
        <f aca="false">SUM(AP339/$AN$2)</f>
        <v>1990.84212621939</v>
      </c>
      <c r="AS339" s="306"/>
      <c r="AT339" s="306" t="n">
        <v>15000</v>
      </c>
      <c r="AU339" s="306"/>
      <c r="AV339" s="306"/>
      <c r="AW339" s="306" t="n">
        <f aca="false">SUM(AR339+AU339-AV339)</f>
        <v>1990.84212621939</v>
      </c>
      <c r="AX339" s="338"/>
      <c r="AY339" s="338"/>
      <c r="AZ339" s="338"/>
      <c r="BA339" s="338"/>
      <c r="BB339" s="338"/>
      <c r="BC339" s="338"/>
      <c r="BD339" s="338" t="n">
        <f aca="false">SUM(AX339+AY339+AZ339+BA339+BB339+BC339)</f>
        <v>0</v>
      </c>
      <c r="BE339" s="338" t="n">
        <f aca="false">SUM(AW339-BD339)</f>
        <v>1990.84212621939</v>
      </c>
      <c r="BF339" s="338" t="n">
        <f aca="false">SUM(BE339-AW339)</f>
        <v>0</v>
      </c>
      <c r="BG339" s="338"/>
      <c r="BH339" s="338" t="n">
        <f aca="false">SUM(BH340)</f>
        <v>300</v>
      </c>
      <c r="BI339" s="338" t="n">
        <f aca="false">SUM(BI340)</f>
        <v>300</v>
      </c>
      <c r="BJ339" s="338" t="n">
        <f aca="false">SUM(BJ340)</f>
        <v>0</v>
      </c>
      <c r="BK339" s="338" t="n">
        <f aca="false">SUM(BK340)</f>
        <v>0</v>
      </c>
      <c r="BL339" s="338" t="n">
        <f aca="false">SUM(BL340)</f>
        <v>5000</v>
      </c>
      <c r="BM339" s="338" t="n">
        <f aca="false">SUM(BM340)</f>
        <v>5000</v>
      </c>
      <c r="BN339" s="338" t="n">
        <f aca="false">SUM(BN340)</f>
        <v>0</v>
      </c>
      <c r="BO339" s="338"/>
      <c r="BP339" s="338"/>
      <c r="BQ339" s="364"/>
      <c r="BR339" s="364"/>
      <c r="BS339" s="364"/>
      <c r="BT339" s="307" t="n">
        <f aca="false">SUM(BN339/BM339*100)</f>
        <v>0</v>
      </c>
    </row>
    <row r="340" customFormat="false" ht="12.75" hidden="false" customHeight="false" outlineLevel="0" collapsed="false">
      <c r="A340" s="302"/>
      <c r="B340" s="303"/>
      <c r="C340" s="303"/>
      <c r="D340" s="303"/>
      <c r="E340" s="303"/>
      <c r="F340" s="303"/>
      <c r="G340" s="303"/>
      <c r="H340" s="303"/>
      <c r="I340" s="304" t="n">
        <v>3</v>
      </c>
      <c r="J340" s="305" t="s">
        <v>234</v>
      </c>
      <c r="K340" s="312" t="n">
        <f aca="false">SUM(K341)</f>
        <v>13000</v>
      </c>
      <c r="L340" s="312" t="n">
        <f aca="false">SUM(L341)</f>
        <v>0</v>
      </c>
      <c r="M340" s="312" t="n">
        <f aca="false">SUM(M341)</f>
        <v>0</v>
      </c>
      <c r="N340" s="306" t="n">
        <f aca="false">SUM(N341)</f>
        <v>14000</v>
      </c>
      <c r="O340" s="306" t="n">
        <f aca="false">SUM(O341)</f>
        <v>14000</v>
      </c>
      <c r="P340" s="306" t="n">
        <f aca="false">SUM(P341)</f>
        <v>20000</v>
      </c>
      <c r="Q340" s="306" t="n">
        <f aca="false">SUM(Q341)</f>
        <v>20000</v>
      </c>
      <c r="R340" s="306" t="n">
        <f aca="false">SUM(R341)</f>
        <v>15200</v>
      </c>
      <c r="S340" s="306" t="n">
        <f aca="false">SUM(S341)</f>
        <v>25000</v>
      </c>
      <c r="T340" s="306" t="n">
        <f aca="false">SUM(T341)</f>
        <v>17700</v>
      </c>
      <c r="U340" s="306" t="n">
        <f aca="false">SUM(U341)</f>
        <v>0</v>
      </c>
      <c r="V340" s="306" t="n">
        <f aca="false">SUM(V341)</f>
        <v>125</v>
      </c>
      <c r="W340" s="306" t="n">
        <f aca="false">SUM(W341)</f>
        <v>25000</v>
      </c>
      <c r="X340" s="306" t="n">
        <f aca="false">SUM(X341)</f>
        <v>60000</v>
      </c>
      <c r="Y340" s="306" t="n">
        <f aca="false">SUM(Y341)</f>
        <v>10000</v>
      </c>
      <c r="Z340" s="306" t="n">
        <f aca="false">SUM(Z341)</f>
        <v>15000</v>
      </c>
      <c r="AA340" s="306" t="n">
        <f aca="false">SUM(AA341)</f>
        <v>15000</v>
      </c>
      <c r="AB340" s="306" t="n">
        <f aca="false">SUM(AB341)</f>
        <v>4500</v>
      </c>
      <c r="AC340" s="306" t="n">
        <f aca="false">SUM(AC341)</f>
        <v>15000</v>
      </c>
      <c r="AD340" s="306" t="n">
        <f aca="false">SUM(AD341)</f>
        <v>15000</v>
      </c>
      <c r="AE340" s="306" t="n">
        <f aca="false">SUM(AE341)</f>
        <v>0</v>
      </c>
      <c r="AF340" s="306" t="n">
        <f aca="false">SUM(AF341)</f>
        <v>0</v>
      </c>
      <c r="AG340" s="306" t="n">
        <f aca="false">SUM(AG341)</f>
        <v>15000</v>
      </c>
      <c r="AH340" s="306" t="n">
        <f aca="false">SUM(AH341)</f>
        <v>0</v>
      </c>
      <c r="AI340" s="306" t="n">
        <f aca="false">SUM(AI341)</f>
        <v>15000</v>
      </c>
      <c r="AJ340" s="306" t="n">
        <f aca="false">SUM(AJ341)</f>
        <v>0</v>
      </c>
      <c r="AK340" s="306" t="n">
        <f aca="false">SUM(AK341)</f>
        <v>15000</v>
      </c>
      <c r="AL340" s="306" t="n">
        <f aca="false">SUM(AL341)</f>
        <v>0</v>
      </c>
      <c r="AM340" s="306" t="n">
        <f aca="false">SUM(AM341)</f>
        <v>0</v>
      </c>
      <c r="AN340" s="306" t="n">
        <f aca="false">SUM(AN341)</f>
        <v>15000</v>
      </c>
      <c r="AO340" s="306" t="n">
        <f aca="false">SUM(AN340/$AN$2)</f>
        <v>1990.84212621939</v>
      </c>
      <c r="AP340" s="306" t="n">
        <f aca="false">SUM(AP341)</f>
        <v>15000</v>
      </c>
      <c r="AQ340" s="306" t="n">
        <f aca="false">SUM(AQ341)</f>
        <v>0</v>
      </c>
      <c r="AR340" s="306" t="n">
        <f aca="false">SUM(AP340/$AN$2)</f>
        <v>1990.84212621939</v>
      </c>
      <c r="AS340" s="306"/>
      <c r="AT340" s="306" t="n">
        <f aca="false">SUM(AT341)</f>
        <v>150</v>
      </c>
      <c r="AU340" s="306" t="n">
        <f aca="false">SUM(AU341)</f>
        <v>0</v>
      </c>
      <c r="AV340" s="306" t="n">
        <f aca="false">SUM(AV341)</f>
        <v>0</v>
      </c>
      <c r="AW340" s="306" t="n">
        <f aca="false">SUM(AR340+AU340-AV340)</f>
        <v>1990.84212621939</v>
      </c>
      <c r="AX340" s="338"/>
      <c r="AY340" s="338"/>
      <c r="AZ340" s="338"/>
      <c r="BA340" s="338"/>
      <c r="BB340" s="338"/>
      <c r="BC340" s="338"/>
      <c r="BD340" s="338" t="n">
        <f aca="false">SUM(AX340+AY340+AZ340+BA340+BB340+BC340)</f>
        <v>0</v>
      </c>
      <c r="BE340" s="338" t="n">
        <f aca="false">SUM(AW340-BD340)</f>
        <v>1990.84212621939</v>
      </c>
      <c r="BF340" s="338" t="n">
        <f aca="false">SUM(BE340-AW340)</f>
        <v>0</v>
      </c>
      <c r="BG340" s="338" t="n">
        <f aca="false">SUM(BG341)</f>
        <v>0</v>
      </c>
      <c r="BH340" s="338" t="n">
        <v>300</v>
      </c>
      <c r="BI340" s="338" t="n">
        <f aca="false">SUM(BI341)</f>
        <v>300</v>
      </c>
      <c r="BJ340" s="338" t="n">
        <f aca="false">SUM(BJ341)</f>
        <v>0</v>
      </c>
      <c r="BK340" s="338" t="n">
        <f aca="false">SUM(BK341)</f>
        <v>0</v>
      </c>
      <c r="BL340" s="338" t="n">
        <f aca="false">SUM(BL341)</f>
        <v>5000</v>
      </c>
      <c r="BM340" s="338" t="n">
        <f aca="false">SUM(BM341)</f>
        <v>5000</v>
      </c>
      <c r="BN340" s="338" t="n">
        <f aca="false">SUM(BN341)</f>
        <v>0</v>
      </c>
      <c r="BO340" s="338"/>
      <c r="BP340" s="338"/>
      <c r="BQ340" s="364"/>
      <c r="BR340" s="364"/>
      <c r="BS340" s="364"/>
      <c r="BT340" s="307" t="n">
        <f aca="false">SUM(BN340/BM340*100)</f>
        <v>0</v>
      </c>
    </row>
    <row r="341" customFormat="false" ht="12.75" hidden="false" customHeight="false" outlineLevel="0" collapsed="false">
      <c r="A341" s="302"/>
      <c r="B341" s="303" t="s">
        <v>555</v>
      </c>
      <c r="C341" s="303"/>
      <c r="D341" s="303"/>
      <c r="E341" s="303"/>
      <c r="F341" s="303"/>
      <c r="G341" s="303"/>
      <c r="H341" s="303"/>
      <c r="I341" s="304" t="n">
        <v>38</v>
      </c>
      <c r="J341" s="305" t="s">
        <v>383</v>
      </c>
      <c r="K341" s="312" t="n">
        <f aca="false">SUM(K342)</f>
        <v>13000</v>
      </c>
      <c r="L341" s="312" t="n">
        <f aca="false">SUM(L342)</f>
        <v>0</v>
      </c>
      <c r="M341" s="312" t="n">
        <f aca="false">SUM(M342)</f>
        <v>0</v>
      </c>
      <c r="N341" s="306" t="n">
        <f aca="false">SUM(N342)</f>
        <v>14000</v>
      </c>
      <c r="O341" s="306" t="n">
        <f aca="false">SUM(O342)</f>
        <v>14000</v>
      </c>
      <c r="P341" s="306" t="n">
        <f aca="false">SUM(P342)</f>
        <v>20000</v>
      </c>
      <c r="Q341" s="306" t="n">
        <f aca="false">SUM(Q342)</f>
        <v>20000</v>
      </c>
      <c r="R341" s="306" t="n">
        <f aca="false">SUM(R342)</f>
        <v>15200</v>
      </c>
      <c r="S341" s="306" t="n">
        <f aca="false">SUM(S342)</f>
        <v>25000</v>
      </c>
      <c r="T341" s="306" t="n">
        <f aca="false">SUM(T342)</f>
        <v>17700</v>
      </c>
      <c r="U341" s="306" t="n">
        <f aca="false">SUM(U342)</f>
        <v>0</v>
      </c>
      <c r="V341" s="306" t="n">
        <f aca="false">SUM(V342)</f>
        <v>125</v>
      </c>
      <c r="W341" s="306" t="n">
        <f aca="false">SUM(W342)</f>
        <v>25000</v>
      </c>
      <c r="X341" s="306" t="n">
        <f aca="false">SUM(X342)</f>
        <v>60000</v>
      </c>
      <c r="Y341" s="306" t="n">
        <f aca="false">SUM(Y342)</f>
        <v>10000</v>
      </c>
      <c r="Z341" s="306" t="n">
        <f aca="false">SUM(Z342)</f>
        <v>15000</v>
      </c>
      <c r="AA341" s="306" t="n">
        <f aca="false">SUM(AA342)</f>
        <v>15000</v>
      </c>
      <c r="AB341" s="306" t="n">
        <f aca="false">SUM(AB342)</f>
        <v>4500</v>
      </c>
      <c r="AC341" s="306" t="n">
        <f aca="false">SUM(AC342)</f>
        <v>15000</v>
      </c>
      <c r="AD341" s="306" t="n">
        <f aca="false">SUM(AD342)</f>
        <v>15000</v>
      </c>
      <c r="AE341" s="306" t="n">
        <f aca="false">SUM(AE342)</f>
        <v>0</v>
      </c>
      <c r="AF341" s="306" t="n">
        <f aca="false">SUM(AF342)</f>
        <v>0</v>
      </c>
      <c r="AG341" s="306" t="n">
        <f aca="false">SUM(AG342)</f>
        <v>15000</v>
      </c>
      <c r="AH341" s="306" t="n">
        <f aca="false">SUM(AH342)</f>
        <v>0</v>
      </c>
      <c r="AI341" s="306" t="n">
        <f aca="false">SUM(AI342)</f>
        <v>15000</v>
      </c>
      <c r="AJ341" s="306" t="n">
        <f aca="false">SUM(AJ342)</f>
        <v>0</v>
      </c>
      <c r="AK341" s="306" t="n">
        <f aca="false">SUM(AK342)</f>
        <v>15000</v>
      </c>
      <c r="AL341" s="306" t="n">
        <f aca="false">SUM(AL342)</f>
        <v>0</v>
      </c>
      <c r="AM341" s="306" t="n">
        <f aca="false">SUM(AM342)</f>
        <v>0</v>
      </c>
      <c r="AN341" s="306" t="n">
        <f aca="false">SUM(AN342)</f>
        <v>15000</v>
      </c>
      <c r="AO341" s="306" t="n">
        <f aca="false">SUM(AN341/$AN$2)</f>
        <v>1990.84212621939</v>
      </c>
      <c r="AP341" s="306" t="n">
        <f aca="false">SUM(AP342)</f>
        <v>15000</v>
      </c>
      <c r="AQ341" s="306"/>
      <c r="AR341" s="306" t="n">
        <f aca="false">SUM(AP341/$AN$2)</f>
        <v>1990.84212621939</v>
      </c>
      <c r="AS341" s="306"/>
      <c r="AT341" s="306" t="n">
        <f aca="false">SUM(AT342)</f>
        <v>150</v>
      </c>
      <c r="AU341" s="306" t="n">
        <f aca="false">SUM(AU342)</f>
        <v>0</v>
      </c>
      <c r="AV341" s="306" t="n">
        <f aca="false">SUM(AV342)</f>
        <v>0</v>
      </c>
      <c r="AW341" s="306" t="n">
        <f aca="false">SUM(AR341+AU341-AV341)</f>
        <v>1990.84212621939</v>
      </c>
      <c r="AX341" s="338"/>
      <c r="AY341" s="338"/>
      <c r="AZ341" s="338"/>
      <c r="BA341" s="338"/>
      <c r="BB341" s="338"/>
      <c r="BC341" s="338"/>
      <c r="BD341" s="338" t="n">
        <f aca="false">SUM(AX341+AY341+AZ341+BA341+BB341+BC341)</f>
        <v>0</v>
      </c>
      <c r="BE341" s="338" t="n">
        <f aca="false">SUM(AW341-BD341)</f>
        <v>1990.84212621939</v>
      </c>
      <c r="BF341" s="338" t="n">
        <f aca="false">SUM(BE341-AW341)</f>
        <v>0</v>
      </c>
      <c r="BG341" s="338" t="n">
        <f aca="false">SUM(BG342)</f>
        <v>0</v>
      </c>
      <c r="BH341" s="338" t="n">
        <v>300</v>
      </c>
      <c r="BI341" s="338" t="n">
        <f aca="false">SUM(BI342)</f>
        <v>300</v>
      </c>
      <c r="BJ341" s="338" t="n">
        <f aca="false">SUM(BJ342)</f>
        <v>0</v>
      </c>
      <c r="BK341" s="338" t="n">
        <f aca="false">SUM(BK342)</f>
        <v>0</v>
      </c>
      <c r="BL341" s="338" t="n">
        <f aca="false">SUM(BL342)</f>
        <v>5000</v>
      </c>
      <c r="BM341" s="338" t="n">
        <f aca="false">SUM(BM342)</f>
        <v>5000</v>
      </c>
      <c r="BN341" s="338" t="n">
        <f aca="false">SUM(BN342)</f>
        <v>0</v>
      </c>
      <c r="BO341" s="338"/>
      <c r="BP341" s="338"/>
      <c r="BQ341" s="364"/>
      <c r="BR341" s="364"/>
      <c r="BS341" s="364"/>
      <c r="BT341" s="307" t="n">
        <f aca="false">SUM(BN341/BM341*100)</f>
        <v>0</v>
      </c>
    </row>
    <row r="342" customFormat="false" ht="12.75" hidden="true" customHeight="false" outlineLevel="0" collapsed="false">
      <c r="A342" s="343"/>
      <c r="B342" s="334"/>
      <c r="C342" s="334"/>
      <c r="D342" s="334"/>
      <c r="E342" s="334"/>
      <c r="F342" s="334"/>
      <c r="G342" s="334"/>
      <c r="H342" s="334"/>
      <c r="I342" s="335" t="n">
        <v>381</v>
      </c>
      <c r="J342" s="336" t="s">
        <v>197</v>
      </c>
      <c r="K342" s="312" t="n">
        <f aca="false">SUM(K343)</f>
        <v>13000</v>
      </c>
      <c r="L342" s="312" t="n">
        <f aca="false">SUM(L343)</f>
        <v>0</v>
      </c>
      <c r="M342" s="312" t="n">
        <f aca="false">SUM(M343)</f>
        <v>0</v>
      </c>
      <c r="N342" s="337" t="n">
        <f aca="false">SUM(N343)</f>
        <v>14000</v>
      </c>
      <c r="O342" s="337" t="n">
        <f aca="false">SUM(O343)</f>
        <v>14000</v>
      </c>
      <c r="P342" s="337" t="n">
        <f aca="false">SUM(P343)</f>
        <v>20000</v>
      </c>
      <c r="Q342" s="337" t="n">
        <f aca="false">SUM(Q343)</f>
        <v>20000</v>
      </c>
      <c r="R342" s="337" t="n">
        <f aca="false">SUM(R343)</f>
        <v>15200</v>
      </c>
      <c r="S342" s="337" t="n">
        <f aca="false">SUM(S343)</f>
        <v>25000</v>
      </c>
      <c r="T342" s="337" t="n">
        <f aca="false">SUM(T343)</f>
        <v>17700</v>
      </c>
      <c r="U342" s="337" t="n">
        <f aca="false">SUM(U343)</f>
        <v>0</v>
      </c>
      <c r="V342" s="337" t="n">
        <f aca="false">SUM(V343)</f>
        <v>125</v>
      </c>
      <c r="W342" s="337" t="n">
        <f aca="false">SUM(W343)</f>
        <v>25000</v>
      </c>
      <c r="X342" s="337" t="n">
        <f aca="false">SUM(X343)</f>
        <v>60000</v>
      </c>
      <c r="Y342" s="337" t="n">
        <f aca="false">SUM(Y343)</f>
        <v>10000</v>
      </c>
      <c r="Z342" s="337" t="n">
        <f aca="false">SUM(Z343)</f>
        <v>15000</v>
      </c>
      <c r="AA342" s="337" t="n">
        <f aca="false">SUM(AA343)</f>
        <v>15000</v>
      </c>
      <c r="AB342" s="337" t="n">
        <f aca="false">SUM(AB343)</f>
        <v>4500</v>
      </c>
      <c r="AC342" s="337" t="n">
        <f aca="false">SUM(AC343)</f>
        <v>15000</v>
      </c>
      <c r="AD342" s="337" t="n">
        <f aca="false">SUM(AD343)</f>
        <v>15000</v>
      </c>
      <c r="AE342" s="337" t="n">
        <f aca="false">SUM(AE343)</f>
        <v>0</v>
      </c>
      <c r="AF342" s="337" t="n">
        <f aca="false">SUM(AF343)</f>
        <v>0</v>
      </c>
      <c r="AG342" s="337" t="n">
        <f aca="false">SUM(AG343)</f>
        <v>15000</v>
      </c>
      <c r="AH342" s="337" t="n">
        <f aca="false">SUM(AH343)</f>
        <v>0</v>
      </c>
      <c r="AI342" s="337" t="n">
        <f aca="false">SUM(AI343)</f>
        <v>15000</v>
      </c>
      <c r="AJ342" s="337" t="n">
        <f aca="false">SUM(AJ343)</f>
        <v>0</v>
      </c>
      <c r="AK342" s="337" t="n">
        <f aca="false">SUM(AK343)</f>
        <v>15000</v>
      </c>
      <c r="AL342" s="337" t="n">
        <f aca="false">SUM(AL343)</f>
        <v>0</v>
      </c>
      <c r="AM342" s="337" t="n">
        <f aca="false">SUM(AM343)</f>
        <v>0</v>
      </c>
      <c r="AN342" s="337" t="n">
        <f aca="false">SUM(AN343)</f>
        <v>15000</v>
      </c>
      <c r="AO342" s="306" t="n">
        <f aca="false">SUM(AN342/$AN$2)</f>
        <v>1990.84212621939</v>
      </c>
      <c r="AP342" s="337" t="n">
        <f aca="false">SUM(AP343)</f>
        <v>15000</v>
      </c>
      <c r="AQ342" s="337"/>
      <c r="AR342" s="306" t="n">
        <f aca="false">SUM(AP342/$AN$2)</f>
        <v>1990.84212621939</v>
      </c>
      <c r="AS342" s="306"/>
      <c r="AT342" s="306" t="n">
        <f aca="false">SUM(AT343)</f>
        <v>150</v>
      </c>
      <c r="AU342" s="306" t="n">
        <f aca="false">SUM(AU343)</f>
        <v>0</v>
      </c>
      <c r="AV342" s="306" t="n">
        <f aca="false">SUM(AV343)</f>
        <v>0</v>
      </c>
      <c r="AW342" s="306" t="n">
        <f aca="false">SUM(AR342+AU342-AV342)</f>
        <v>1990.84212621939</v>
      </c>
      <c r="AX342" s="338"/>
      <c r="AY342" s="338"/>
      <c r="AZ342" s="338"/>
      <c r="BA342" s="338"/>
      <c r="BB342" s="338"/>
      <c r="BC342" s="338"/>
      <c r="BD342" s="338" t="n">
        <f aca="false">SUM(AX342+AY342+AZ342+BA342+BB342+BC342)</f>
        <v>0</v>
      </c>
      <c r="BE342" s="338" t="n">
        <f aca="false">SUM(AW342-BD342)</f>
        <v>1990.84212621939</v>
      </c>
      <c r="BF342" s="338" t="n">
        <f aca="false">SUM(BE342-AW342)</f>
        <v>0</v>
      </c>
      <c r="BG342" s="338" t="n">
        <f aca="false">SUM(BG343)</f>
        <v>0</v>
      </c>
      <c r="BH342" s="338" t="n">
        <f aca="false">SUM(BH343)</f>
        <v>1000</v>
      </c>
      <c r="BI342" s="338" t="n">
        <f aca="false">SUM(BI343)</f>
        <v>300</v>
      </c>
      <c r="BJ342" s="338" t="n">
        <f aca="false">SUM(BJ343)</f>
        <v>0</v>
      </c>
      <c r="BK342" s="338" t="n">
        <f aca="false">SUM(BK343)</f>
        <v>0</v>
      </c>
      <c r="BL342" s="338" t="n">
        <f aca="false">SUM(BL343)</f>
        <v>5000</v>
      </c>
      <c r="BM342" s="338" t="n">
        <f aca="false">SUM(BM343)</f>
        <v>5000</v>
      </c>
      <c r="BN342" s="338" t="n">
        <f aca="false">SUM(BN343)</f>
        <v>0</v>
      </c>
      <c r="BO342" s="338"/>
      <c r="BP342" s="338"/>
      <c r="BQ342" s="364"/>
      <c r="BR342" s="364"/>
      <c r="BS342" s="364"/>
      <c r="BT342" s="307" t="n">
        <f aca="false">SUM(BN342/BM342*100)</f>
        <v>0</v>
      </c>
    </row>
    <row r="343" customFormat="false" ht="12.75" hidden="true" customHeight="false" outlineLevel="0" collapsed="false">
      <c r="A343" s="343"/>
      <c r="B343" s="334"/>
      <c r="C343" s="334"/>
      <c r="D343" s="334"/>
      <c r="E343" s="334"/>
      <c r="F343" s="334"/>
      <c r="G343" s="334"/>
      <c r="H343" s="334"/>
      <c r="I343" s="335" t="n">
        <v>38113</v>
      </c>
      <c r="J343" s="336" t="s">
        <v>786</v>
      </c>
      <c r="K343" s="337" t="n">
        <v>13000</v>
      </c>
      <c r="L343" s="337" t="n">
        <v>0</v>
      </c>
      <c r="M343" s="337" t="n">
        <v>0</v>
      </c>
      <c r="N343" s="337" t="n">
        <v>14000</v>
      </c>
      <c r="O343" s="337" t="n">
        <v>14000</v>
      </c>
      <c r="P343" s="337" t="n">
        <v>20000</v>
      </c>
      <c r="Q343" s="337" t="n">
        <v>20000</v>
      </c>
      <c r="R343" s="337" t="n">
        <v>15200</v>
      </c>
      <c r="S343" s="337" t="n">
        <v>25000</v>
      </c>
      <c r="T343" s="337" t="n">
        <v>17700</v>
      </c>
      <c r="U343" s="337"/>
      <c r="V343" s="306" t="n">
        <f aca="false">S343/P343*100</f>
        <v>125</v>
      </c>
      <c r="W343" s="306" t="n">
        <v>25000</v>
      </c>
      <c r="X343" s="337" t="n">
        <v>60000</v>
      </c>
      <c r="Y343" s="337" t="n">
        <v>10000</v>
      </c>
      <c r="Z343" s="337" t="n">
        <v>15000</v>
      </c>
      <c r="AA343" s="337" t="n">
        <v>15000</v>
      </c>
      <c r="AB343" s="337" t="n">
        <v>4500</v>
      </c>
      <c r="AC343" s="337" t="n">
        <v>15000</v>
      </c>
      <c r="AD343" s="337" t="n">
        <v>15000</v>
      </c>
      <c r="AE343" s="337"/>
      <c r="AF343" s="337"/>
      <c r="AG343" s="340" t="n">
        <f aca="false">SUM(AD343+AE343-AF343)</f>
        <v>15000</v>
      </c>
      <c r="AH343" s="337"/>
      <c r="AI343" s="337" t="n">
        <v>15000</v>
      </c>
      <c r="AJ343" s="338" t="n">
        <v>0</v>
      </c>
      <c r="AK343" s="337" t="n">
        <v>15000</v>
      </c>
      <c r="AL343" s="337"/>
      <c r="AM343" s="337"/>
      <c r="AN343" s="338" t="n">
        <f aca="false">SUM(AK343+AL343-AM343)</f>
        <v>15000</v>
      </c>
      <c r="AO343" s="306" t="n">
        <f aca="false">SUM(AN343/$AN$2)</f>
        <v>1990.84212621939</v>
      </c>
      <c r="AP343" s="338" t="n">
        <v>15000</v>
      </c>
      <c r="AQ343" s="338"/>
      <c r="AR343" s="306" t="n">
        <f aca="false">SUM(AP343/$AN$2)</f>
        <v>1990.84212621939</v>
      </c>
      <c r="AS343" s="306" t="n">
        <v>150</v>
      </c>
      <c r="AT343" s="306" t="n">
        <v>150</v>
      </c>
      <c r="AU343" s="306"/>
      <c r="AV343" s="306"/>
      <c r="AW343" s="306" t="n">
        <f aca="false">SUM(AR343+AU343-AV343)</f>
        <v>1990.84212621939</v>
      </c>
      <c r="AX343" s="338"/>
      <c r="AY343" s="338"/>
      <c r="AZ343" s="338" t="n">
        <v>1990.84</v>
      </c>
      <c r="BA343" s="338"/>
      <c r="BB343" s="338"/>
      <c r="BC343" s="338"/>
      <c r="BD343" s="338" t="n">
        <f aca="false">SUM(AX343+AY343+AZ343+BA343+BB343+BC343)</f>
        <v>1990.84</v>
      </c>
      <c r="BE343" s="338" t="n">
        <f aca="false">SUM(AW343-BD343)</f>
        <v>0.00212621939067503</v>
      </c>
      <c r="BF343" s="338" t="n">
        <f aca="false">SUM(BE343-AW343)</f>
        <v>-1990.84</v>
      </c>
      <c r="BG343" s="338"/>
      <c r="BH343" s="338" t="n">
        <v>1000</v>
      </c>
      <c r="BI343" s="338" t="n">
        <v>300</v>
      </c>
      <c r="BJ343" s="338"/>
      <c r="BK343" s="338"/>
      <c r="BL343" s="338" t="n">
        <v>5000</v>
      </c>
      <c r="BM343" s="338" t="n">
        <v>5000</v>
      </c>
      <c r="BN343" s="338"/>
      <c r="BO343" s="338"/>
      <c r="BP343" s="338"/>
      <c r="BQ343" s="364"/>
      <c r="BR343" s="364"/>
      <c r="BS343" s="364"/>
      <c r="BT343" s="307" t="n">
        <f aca="false">SUM(BN343/BM343*100)</f>
        <v>0</v>
      </c>
    </row>
    <row r="344" customFormat="false" ht="12.75" hidden="false" customHeight="false" outlineLevel="0" collapsed="false">
      <c r="A344" s="343" t="s">
        <v>787</v>
      </c>
      <c r="B344" s="334"/>
      <c r="C344" s="334"/>
      <c r="D344" s="334"/>
      <c r="E344" s="334"/>
      <c r="F344" s="334"/>
      <c r="G344" s="334"/>
      <c r="H344" s="334"/>
      <c r="I344" s="335" t="s">
        <v>533</v>
      </c>
      <c r="J344" s="336" t="s">
        <v>788</v>
      </c>
      <c r="K344" s="337" t="n">
        <f aca="false">SUM(K345)</f>
        <v>7950.08</v>
      </c>
      <c r="L344" s="337" t="n">
        <f aca="false">SUM(L345)</f>
        <v>20000</v>
      </c>
      <c r="M344" s="337" t="n">
        <f aca="false">SUM(M345)</f>
        <v>20000</v>
      </c>
      <c r="N344" s="337" t="n">
        <f aca="false">SUM(N345)</f>
        <v>5000</v>
      </c>
      <c r="O344" s="337" t="n">
        <f aca="false">SUM(O345)</f>
        <v>5000</v>
      </c>
      <c r="P344" s="337" t="n">
        <f aca="false">SUM(P345)</f>
        <v>20000</v>
      </c>
      <c r="Q344" s="337" t="n">
        <f aca="false">SUM(Q345)</f>
        <v>20000</v>
      </c>
      <c r="R344" s="337" t="n">
        <f aca="false">SUM(R345)</f>
        <v>15000</v>
      </c>
      <c r="S344" s="337" t="n">
        <f aca="false">SUM(S345)</f>
        <v>20000</v>
      </c>
      <c r="T344" s="337" t="n">
        <f aca="false">SUM(T345)</f>
        <v>12500</v>
      </c>
      <c r="U344" s="337" t="n">
        <f aca="false">SUM(U345)</f>
        <v>0</v>
      </c>
      <c r="V344" s="337" t="n">
        <f aca="false">SUM(V345)</f>
        <v>100</v>
      </c>
      <c r="W344" s="337" t="n">
        <f aca="false">SUM(W345)</f>
        <v>20000</v>
      </c>
      <c r="X344" s="337" t="n">
        <f aca="false">SUM(X345)</f>
        <v>25000</v>
      </c>
      <c r="Y344" s="337" t="n">
        <f aca="false">SUM(Y345)</f>
        <v>25000</v>
      </c>
      <c r="Z344" s="337" t="n">
        <f aca="false">SUM(Z345)</f>
        <v>40000</v>
      </c>
      <c r="AA344" s="337" t="n">
        <f aca="false">SUM(AA345)</f>
        <v>40000</v>
      </c>
      <c r="AB344" s="337" t="n">
        <f aca="false">SUM(AB345)</f>
        <v>21000</v>
      </c>
      <c r="AC344" s="337" t="n">
        <f aca="false">SUM(AC345)</f>
        <v>40000</v>
      </c>
      <c r="AD344" s="337" t="n">
        <f aca="false">SUM(AD345)</f>
        <v>40000</v>
      </c>
      <c r="AE344" s="337" t="n">
        <f aca="false">SUM(AE345)</f>
        <v>0</v>
      </c>
      <c r="AF344" s="337" t="n">
        <f aca="false">SUM(AF345)</f>
        <v>0</v>
      </c>
      <c r="AG344" s="337" t="n">
        <f aca="false">SUM(AG345)</f>
        <v>40000</v>
      </c>
      <c r="AH344" s="337" t="n">
        <f aca="false">SUM(AH345)</f>
        <v>22500</v>
      </c>
      <c r="AI344" s="337" t="n">
        <f aca="false">SUM(AI345)</f>
        <v>40000</v>
      </c>
      <c r="AJ344" s="337" t="n">
        <f aca="false">SUM(AJ345)</f>
        <v>10000</v>
      </c>
      <c r="AK344" s="337" t="n">
        <f aca="false">SUM(AK345)</f>
        <v>40000</v>
      </c>
      <c r="AL344" s="337" t="n">
        <f aca="false">SUM(AL345)</f>
        <v>0</v>
      </c>
      <c r="AM344" s="337" t="n">
        <f aca="false">SUM(AM345)</f>
        <v>0</v>
      </c>
      <c r="AN344" s="337" t="n">
        <f aca="false">SUM(AN345)</f>
        <v>40000</v>
      </c>
      <c r="AO344" s="306" t="n">
        <f aca="false">SUM(AN344/$AN$2)</f>
        <v>5308.91233658504</v>
      </c>
      <c r="AP344" s="337" t="n">
        <f aca="false">SUM(AP345)</f>
        <v>40000</v>
      </c>
      <c r="AQ344" s="337" t="n">
        <f aca="false">SUM(AQ345)</f>
        <v>0</v>
      </c>
      <c r="AR344" s="306" t="n">
        <f aca="false">SUM(AP344/$AN$2)</f>
        <v>5308.91233658504</v>
      </c>
      <c r="AS344" s="306"/>
      <c r="AT344" s="306" t="n">
        <f aca="false">SUM(AT345)</f>
        <v>2654</v>
      </c>
      <c r="AU344" s="306" t="n">
        <f aca="false">SUM(AU345)</f>
        <v>0</v>
      </c>
      <c r="AV344" s="306" t="n">
        <f aca="false">SUM(AV345)</f>
        <v>0</v>
      </c>
      <c r="AW344" s="306" t="n">
        <f aca="false">SUM(AR344+AU344-AV344)</f>
        <v>5308.91233658504</v>
      </c>
      <c r="AX344" s="338"/>
      <c r="AY344" s="338"/>
      <c r="AZ344" s="338"/>
      <c r="BA344" s="338"/>
      <c r="BB344" s="338"/>
      <c r="BC344" s="338"/>
      <c r="BD344" s="338" t="n">
        <f aca="false">SUM(AX344+AY344+AZ344+BA344+BB344+BC344)</f>
        <v>0</v>
      </c>
      <c r="BE344" s="338" t="n">
        <f aca="false">SUM(AW344-BD344)</f>
        <v>5308.91233658504</v>
      </c>
      <c r="BF344" s="338" t="n">
        <f aca="false">SUM(BE344-AW344)</f>
        <v>0</v>
      </c>
      <c r="BG344" s="338" t="n">
        <f aca="false">SUM(BG347)</f>
        <v>3981</v>
      </c>
      <c r="BH344" s="338" t="n">
        <v>1325</v>
      </c>
      <c r="BI344" s="338" t="n">
        <f aca="false">SUM(BI347)</f>
        <v>1325</v>
      </c>
      <c r="BJ344" s="338" t="n">
        <f aca="false">SUM(BJ347)</f>
        <v>0</v>
      </c>
      <c r="BK344" s="338" t="n">
        <f aca="false">SUM(BK347)</f>
        <v>0</v>
      </c>
      <c r="BL344" s="338" t="n">
        <f aca="false">SUM(BL347)</f>
        <v>5500</v>
      </c>
      <c r="BM344" s="338" t="n">
        <f aca="false">SUM(BM347)</f>
        <v>5500</v>
      </c>
      <c r="BN344" s="338" t="n">
        <f aca="false">SUM(BN347)</f>
        <v>0</v>
      </c>
      <c r="BO344" s="338"/>
      <c r="BP344" s="338"/>
      <c r="BQ344" s="364"/>
      <c r="BR344" s="364"/>
      <c r="BS344" s="364"/>
      <c r="BT344" s="307" t="n">
        <f aca="false">SUM(BN344/BM344*100)</f>
        <v>0</v>
      </c>
    </row>
    <row r="345" customFormat="false" ht="12.75" hidden="false" customHeight="false" outlineLevel="0" collapsed="false">
      <c r="A345" s="343"/>
      <c r="B345" s="334"/>
      <c r="C345" s="334"/>
      <c r="D345" s="334"/>
      <c r="E345" s="334"/>
      <c r="F345" s="334"/>
      <c r="G345" s="334"/>
      <c r="H345" s="334"/>
      <c r="I345" s="335" t="s">
        <v>782</v>
      </c>
      <c r="J345" s="336"/>
      <c r="K345" s="337" t="n">
        <f aca="false">SUM(K347)</f>
        <v>7950.08</v>
      </c>
      <c r="L345" s="337" t="n">
        <f aca="false">SUM(L347)</f>
        <v>20000</v>
      </c>
      <c r="M345" s="337" t="n">
        <f aca="false">SUM(M347)</f>
        <v>20000</v>
      </c>
      <c r="N345" s="337" t="n">
        <f aca="false">SUM(N347)</f>
        <v>5000</v>
      </c>
      <c r="O345" s="337" t="n">
        <f aca="false">SUM(O347)</f>
        <v>5000</v>
      </c>
      <c r="P345" s="337" t="n">
        <f aca="false">SUM(P347)</f>
        <v>20000</v>
      </c>
      <c r="Q345" s="337" t="n">
        <f aca="false">SUM(Q347)</f>
        <v>20000</v>
      </c>
      <c r="R345" s="337" t="n">
        <f aca="false">SUM(R347)</f>
        <v>15000</v>
      </c>
      <c r="S345" s="337" t="n">
        <f aca="false">SUM(S347)</f>
        <v>20000</v>
      </c>
      <c r="T345" s="337" t="n">
        <f aca="false">SUM(T347)</f>
        <v>12500</v>
      </c>
      <c r="U345" s="337" t="n">
        <f aca="false">SUM(U347)</f>
        <v>0</v>
      </c>
      <c r="V345" s="337" t="n">
        <f aca="false">SUM(V347)</f>
        <v>100</v>
      </c>
      <c r="W345" s="337" t="n">
        <f aca="false">SUM(W347)</f>
        <v>20000</v>
      </c>
      <c r="X345" s="337" t="n">
        <f aca="false">SUM(X347)</f>
        <v>25000</v>
      </c>
      <c r="Y345" s="337" t="n">
        <f aca="false">SUM(Y347)</f>
        <v>25000</v>
      </c>
      <c r="Z345" s="337" t="n">
        <f aca="false">SUM(Z347)</f>
        <v>40000</v>
      </c>
      <c r="AA345" s="337" t="n">
        <f aca="false">SUM(AA347)</f>
        <v>40000</v>
      </c>
      <c r="AB345" s="337" t="n">
        <f aca="false">SUM(AB347)</f>
        <v>21000</v>
      </c>
      <c r="AC345" s="337" t="n">
        <f aca="false">SUM(AC347)</f>
        <v>40000</v>
      </c>
      <c r="AD345" s="337" t="n">
        <f aca="false">SUM(AD347)</f>
        <v>40000</v>
      </c>
      <c r="AE345" s="337" t="n">
        <f aca="false">SUM(AE347)</f>
        <v>0</v>
      </c>
      <c r="AF345" s="337" t="n">
        <f aca="false">SUM(AF347)</f>
        <v>0</v>
      </c>
      <c r="AG345" s="337" t="n">
        <f aca="false">SUM(AG347)</f>
        <v>40000</v>
      </c>
      <c r="AH345" s="337" t="n">
        <f aca="false">SUM(AH347)</f>
        <v>22500</v>
      </c>
      <c r="AI345" s="337" t="n">
        <f aca="false">SUM(AI347)</f>
        <v>40000</v>
      </c>
      <c r="AJ345" s="337" t="n">
        <f aca="false">SUM(AJ347)</f>
        <v>10000</v>
      </c>
      <c r="AK345" s="337" t="n">
        <f aca="false">SUM(AK347)</f>
        <v>40000</v>
      </c>
      <c r="AL345" s="337" t="n">
        <f aca="false">SUM(AL347)</f>
        <v>0</v>
      </c>
      <c r="AM345" s="337" t="n">
        <f aca="false">SUM(AM347)</f>
        <v>0</v>
      </c>
      <c r="AN345" s="337" t="n">
        <f aca="false">SUM(AN347)</f>
        <v>40000</v>
      </c>
      <c r="AO345" s="306" t="n">
        <f aca="false">SUM(AN345/$AN$2)</f>
        <v>5308.91233658504</v>
      </c>
      <c r="AP345" s="337" t="n">
        <f aca="false">SUM(AP347)</f>
        <v>40000</v>
      </c>
      <c r="AQ345" s="337" t="n">
        <f aca="false">SUM(AQ347)</f>
        <v>0</v>
      </c>
      <c r="AR345" s="306" t="n">
        <f aca="false">SUM(AP345/$AN$2)</f>
        <v>5308.91233658504</v>
      </c>
      <c r="AS345" s="306"/>
      <c r="AT345" s="306" t="n">
        <f aca="false">SUM(AT347)</f>
        <v>2654</v>
      </c>
      <c r="AU345" s="306" t="n">
        <f aca="false">SUM(AU347)</f>
        <v>0</v>
      </c>
      <c r="AV345" s="306" t="n">
        <f aca="false">SUM(AV347)</f>
        <v>0</v>
      </c>
      <c r="AW345" s="306" t="n">
        <f aca="false">SUM(AR345+AU345-AV345)</f>
        <v>5308.91233658504</v>
      </c>
      <c r="AX345" s="338"/>
      <c r="AY345" s="338"/>
      <c r="AZ345" s="338"/>
      <c r="BA345" s="338"/>
      <c r="BB345" s="338"/>
      <c r="BC345" s="338"/>
      <c r="BD345" s="338" t="n">
        <f aca="false">SUM(AX345+AY345+AZ345+BA345+BB345+BC345)</f>
        <v>0</v>
      </c>
      <c r="BE345" s="338" t="n">
        <f aca="false">SUM(AW345-BD345)</f>
        <v>5308.91233658504</v>
      </c>
      <c r="BF345" s="338" t="n">
        <f aca="false">SUM(BE345-AW345)</f>
        <v>0</v>
      </c>
      <c r="BG345" s="338"/>
      <c r="BH345" s="338" t="n">
        <v>1325</v>
      </c>
      <c r="BI345" s="338" t="n">
        <f aca="false">SUM(BI344)</f>
        <v>1325</v>
      </c>
      <c r="BJ345" s="338" t="n">
        <f aca="false">SUM(BJ344)</f>
        <v>0</v>
      </c>
      <c r="BK345" s="338" t="n">
        <f aca="false">SUM(BK344)</f>
        <v>0</v>
      </c>
      <c r="BL345" s="338" t="n">
        <f aca="false">SUM(BL344)</f>
        <v>5500</v>
      </c>
      <c r="BM345" s="338" t="n">
        <f aca="false">SUM(BM344)</f>
        <v>5500</v>
      </c>
      <c r="BN345" s="338" t="n">
        <f aca="false">SUM(BN344)</f>
        <v>0</v>
      </c>
      <c r="BO345" s="338"/>
      <c r="BP345" s="338"/>
      <c r="BQ345" s="364"/>
      <c r="BR345" s="364"/>
      <c r="BS345" s="364"/>
      <c r="BT345" s="307" t="n">
        <f aca="false">SUM(BN345/BM345*100)</f>
        <v>0</v>
      </c>
    </row>
    <row r="346" customFormat="false" ht="12.75" hidden="true" customHeight="false" outlineLevel="0" collapsed="false">
      <c r="A346" s="343"/>
      <c r="B346" s="334" t="s">
        <v>554</v>
      </c>
      <c r="C346" s="334"/>
      <c r="D346" s="334"/>
      <c r="E346" s="334"/>
      <c r="F346" s="334"/>
      <c r="G346" s="334"/>
      <c r="H346" s="334"/>
      <c r="I346" s="339" t="s">
        <v>555</v>
      </c>
      <c r="J346" s="336" t="s">
        <v>39</v>
      </c>
      <c r="K346" s="337"/>
      <c r="L346" s="337"/>
      <c r="M346" s="337"/>
      <c r="N346" s="337"/>
      <c r="O346" s="337"/>
      <c r="P346" s="337"/>
      <c r="Q346" s="337"/>
      <c r="R346" s="337"/>
      <c r="S346" s="337"/>
      <c r="T346" s="337"/>
      <c r="U346" s="337"/>
      <c r="V346" s="337"/>
      <c r="W346" s="337"/>
      <c r="X346" s="337"/>
      <c r="Y346" s="337"/>
      <c r="Z346" s="337"/>
      <c r="AA346" s="337"/>
      <c r="AB346" s="337"/>
      <c r="AC346" s="337"/>
      <c r="AD346" s="337"/>
      <c r="AE346" s="337"/>
      <c r="AF346" s="337"/>
      <c r="AG346" s="337"/>
      <c r="AH346" s="337"/>
      <c r="AI346" s="337"/>
      <c r="AJ346" s="337"/>
      <c r="AK346" s="337"/>
      <c r="AL346" s="337"/>
      <c r="AM346" s="337"/>
      <c r="AN346" s="337"/>
      <c r="AO346" s="306" t="n">
        <f aca="false">SUM(AN346/$AN$2)</f>
        <v>0</v>
      </c>
      <c r="AP346" s="337" t="n">
        <v>40000</v>
      </c>
      <c r="AQ346" s="337"/>
      <c r="AR346" s="306" t="n">
        <f aca="false">SUM(AP346/$AN$2)</f>
        <v>5308.91233658504</v>
      </c>
      <c r="AS346" s="306"/>
      <c r="AT346" s="306" t="n">
        <v>40000</v>
      </c>
      <c r="AU346" s="306"/>
      <c r="AV346" s="306"/>
      <c r="AW346" s="306" t="n">
        <f aca="false">SUM(AR346+AU346-AV346)</f>
        <v>5308.91233658504</v>
      </c>
      <c r="AX346" s="338"/>
      <c r="AY346" s="338"/>
      <c r="AZ346" s="338"/>
      <c r="BA346" s="338"/>
      <c r="BB346" s="338"/>
      <c r="BC346" s="338"/>
      <c r="BD346" s="338" t="n">
        <f aca="false">SUM(AX346+AY346+AZ346+BA346+BB346+BC346)</f>
        <v>0</v>
      </c>
      <c r="BE346" s="338" t="n">
        <f aca="false">SUM(AW346-BD346)</f>
        <v>5308.91233658504</v>
      </c>
      <c r="BF346" s="338" t="n">
        <f aca="false">SUM(BE346-AW346)</f>
        <v>0</v>
      </c>
      <c r="BG346" s="338"/>
      <c r="BH346" s="338" t="n">
        <v>5300</v>
      </c>
      <c r="BI346" s="338" t="n">
        <v>5300</v>
      </c>
      <c r="BJ346" s="338" t="n">
        <v>5300</v>
      </c>
      <c r="BK346" s="338" t="n">
        <v>5300</v>
      </c>
      <c r="BL346" s="338"/>
      <c r="BM346" s="338"/>
      <c r="BN346" s="338"/>
      <c r="BO346" s="338"/>
      <c r="BP346" s="338"/>
      <c r="BQ346" s="364"/>
      <c r="BR346" s="364"/>
      <c r="BS346" s="364"/>
      <c r="BT346" s="307" t="e">
        <f aca="false">SUM(BN346/BM346*100)</f>
        <v>#DIV/0!</v>
      </c>
    </row>
    <row r="347" customFormat="false" ht="12.75" hidden="false" customHeight="false" outlineLevel="0" collapsed="false">
      <c r="A347" s="302"/>
      <c r="B347" s="303"/>
      <c r="C347" s="303"/>
      <c r="D347" s="303"/>
      <c r="E347" s="303"/>
      <c r="F347" s="303"/>
      <c r="G347" s="303"/>
      <c r="H347" s="303"/>
      <c r="I347" s="304" t="n">
        <v>3</v>
      </c>
      <c r="J347" s="305" t="s">
        <v>234</v>
      </c>
      <c r="K347" s="306" t="n">
        <f aca="false">SUM(K348)</f>
        <v>7950.08</v>
      </c>
      <c r="L347" s="306" t="n">
        <f aca="false">SUM(L348)</f>
        <v>20000</v>
      </c>
      <c r="M347" s="306" t="n">
        <f aca="false">SUM(M348)</f>
        <v>20000</v>
      </c>
      <c r="N347" s="306" t="n">
        <f aca="false">SUM(N348)</f>
        <v>5000</v>
      </c>
      <c r="O347" s="306" t="n">
        <f aca="false">SUM(O348)</f>
        <v>5000</v>
      </c>
      <c r="P347" s="306" t="n">
        <f aca="false">SUM(P348)</f>
        <v>20000</v>
      </c>
      <c r="Q347" s="306" t="n">
        <f aca="false">SUM(Q348)</f>
        <v>20000</v>
      </c>
      <c r="R347" s="306" t="n">
        <f aca="false">SUM(R348)</f>
        <v>15000</v>
      </c>
      <c r="S347" s="306" t="n">
        <f aca="false">SUM(S348)</f>
        <v>20000</v>
      </c>
      <c r="T347" s="306" t="n">
        <f aca="false">SUM(T348)</f>
        <v>12500</v>
      </c>
      <c r="U347" s="306" t="n">
        <f aca="false">SUM(U348)</f>
        <v>0</v>
      </c>
      <c r="V347" s="306" t="n">
        <f aca="false">SUM(V348)</f>
        <v>100</v>
      </c>
      <c r="W347" s="306" t="n">
        <f aca="false">SUM(W348)</f>
        <v>20000</v>
      </c>
      <c r="X347" s="306" t="n">
        <f aca="false">SUM(X348)</f>
        <v>25000</v>
      </c>
      <c r="Y347" s="306" t="n">
        <f aca="false">SUM(Y348)</f>
        <v>25000</v>
      </c>
      <c r="Z347" s="306" t="n">
        <f aca="false">SUM(Z348)</f>
        <v>40000</v>
      </c>
      <c r="AA347" s="306" t="n">
        <f aca="false">SUM(AA348)</f>
        <v>40000</v>
      </c>
      <c r="AB347" s="306" t="n">
        <f aca="false">SUM(AB348)</f>
        <v>21000</v>
      </c>
      <c r="AC347" s="306" t="n">
        <f aca="false">SUM(AC348)</f>
        <v>40000</v>
      </c>
      <c r="AD347" s="306" t="n">
        <f aca="false">SUM(AD348)</f>
        <v>40000</v>
      </c>
      <c r="AE347" s="306" t="n">
        <f aca="false">SUM(AE348)</f>
        <v>0</v>
      </c>
      <c r="AF347" s="306" t="n">
        <f aca="false">SUM(AF348)</f>
        <v>0</v>
      </c>
      <c r="AG347" s="306" t="n">
        <f aca="false">SUM(AG348)</f>
        <v>40000</v>
      </c>
      <c r="AH347" s="306" t="n">
        <f aca="false">SUM(AH348)</f>
        <v>22500</v>
      </c>
      <c r="AI347" s="306" t="n">
        <f aca="false">SUM(AI348)</f>
        <v>40000</v>
      </c>
      <c r="AJ347" s="306" t="n">
        <f aca="false">SUM(AJ348)</f>
        <v>10000</v>
      </c>
      <c r="AK347" s="306" t="n">
        <f aca="false">SUM(AK348)</f>
        <v>40000</v>
      </c>
      <c r="AL347" s="306" t="n">
        <f aca="false">SUM(AL348)</f>
        <v>0</v>
      </c>
      <c r="AM347" s="306" t="n">
        <f aca="false">SUM(AM348)</f>
        <v>0</v>
      </c>
      <c r="AN347" s="306" t="n">
        <f aca="false">SUM(AN348)</f>
        <v>40000</v>
      </c>
      <c r="AO347" s="306" t="n">
        <f aca="false">SUM(AN347/$AN$2)</f>
        <v>5308.91233658504</v>
      </c>
      <c r="AP347" s="306" t="n">
        <f aca="false">SUM(AP348)</f>
        <v>40000</v>
      </c>
      <c r="AQ347" s="306" t="n">
        <f aca="false">SUM(AQ348)</f>
        <v>0</v>
      </c>
      <c r="AR347" s="306" t="n">
        <f aca="false">SUM(AP347/$AN$2)</f>
        <v>5308.91233658504</v>
      </c>
      <c r="AS347" s="306"/>
      <c r="AT347" s="306" t="n">
        <f aca="false">SUM(AT348)</f>
        <v>2654</v>
      </c>
      <c r="AU347" s="306" t="n">
        <f aca="false">SUM(AU348)</f>
        <v>0</v>
      </c>
      <c r="AV347" s="306" t="n">
        <f aca="false">SUM(AV348)</f>
        <v>0</v>
      </c>
      <c r="AW347" s="306" t="n">
        <f aca="false">SUM(AR347+AU347-AV347)</f>
        <v>5308.91233658504</v>
      </c>
      <c r="AX347" s="338"/>
      <c r="AY347" s="338"/>
      <c r="AZ347" s="338"/>
      <c r="BA347" s="338"/>
      <c r="BB347" s="338"/>
      <c r="BC347" s="338"/>
      <c r="BD347" s="338" t="n">
        <f aca="false">SUM(AX347+AY347+AZ347+BA347+BB347+BC347)</f>
        <v>0</v>
      </c>
      <c r="BE347" s="338" t="n">
        <f aca="false">SUM(AW347-BD347)</f>
        <v>5308.91233658504</v>
      </c>
      <c r="BF347" s="338" t="n">
        <f aca="false">SUM(BE347-AW347)</f>
        <v>0</v>
      </c>
      <c r="BG347" s="338" t="n">
        <f aca="false">SUM(BG348)</f>
        <v>3981</v>
      </c>
      <c r="BH347" s="338" t="n">
        <v>1325</v>
      </c>
      <c r="BI347" s="338" t="n">
        <f aca="false">SUM(BI348)</f>
        <v>1325</v>
      </c>
      <c r="BJ347" s="338" t="n">
        <f aca="false">SUM(BJ348)</f>
        <v>0</v>
      </c>
      <c r="BK347" s="338" t="n">
        <f aca="false">SUM(BK348)</f>
        <v>0</v>
      </c>
      <c r="BL347" s="338" t="n">
        <f aca="false">SUM(BL348)</f>
        <v>5500</v>
      </c>
      <c r="BM347" s="338" t="n">
        <f aca="false">SUM(BM348)</f>
        <v>5500</v>
      </c>
      <c r="BN347" s="338" t="n">
        <f aca="false">SUM(BN348)</f>
        <v>0</v>
      </c>
      <c r="BO347" s="338"/>
      <c r="BP347" s="338"/>
      <c r="BQ347" s="364"/>
      <c r="BR347" s="364"/>
      <c r="BS347" s="364"/>
      <c r="BT347" s="307" t="n">
        <f aca="false">SUM(BN347/BM347*100)</f>
        <v>0</v>
      </c>
    </row>
    <row r="348" customFormat="false" ht="12.75" hidden="false" customHeight="false" outlineLevel="0" collapsed="false">
      <c r="A348" s="302"/>
      <c r="B348" s="303" t="s">
        <v>555</v>
      </c>
      <c r="C348" s="303"/>
      <c r="D348" s="303"/>
      <c r="E348" s="303"/>
      <c r="F348" s="303"/>
      <c r="G348" s="303"/>
      <c r="H348" s="303"/>
      <c r="I348" s="304" t="n">
        <v>38</v>
      </c>
      <c r="J348" s="305" t="s">
        <v>383</v>
      </c>
      <c r="K348" s="306" t="n">
        <f aca="false">SUM(K349)</f>
        <v>7950.08</v>
      </c>
      <c r="L348" s="306" t="n">
        <f aca="false">SUM(L349)</f>
        <v>20000</v>
      </c>
      <c r="M348" s="306" t="n">
        <f aca="false">SUM(M349)</f>
        <v>20000</v>
      </c>
      <c r="N348" s="306" t="n">
        <f aca="false">SUM(N349)</f>
        <v>5000</v>
      </c>
      <c r="O348" s="306" t="n">
        <f aca="false">SUM(O349)</f>
        <v>5000</v>
      </c>
      <c r="P348" s="306" t="n">
        <f aca="false">SUM(P349)</f>
        <v>20000</v>
      </c>
      <c r="Q348" s="306" t="n">
        <f aca="false">SUM(Q349)</f>
        <v>20000</v>
      </c>
      <c r="R348" s="306" t="n">
        <f aca="false">SUM(R349)</f>
        <v>15000</v>
      </c>
      <c r="S348" s="306" t="n">
        <f aca="false">SUM(S349)</f>
        <v>20000</v>
      </c>
      <c r="T348" s="306" t="n">
        <f aca="false">SUM(T349)</f>
        <v>12500</v>
      </c>
      <c r="U348" s="306" t="n">
        <f aca="false">SUM(U349)</f>
        <v>0</v>
      </c>
      <c r="V348" s="306" t="n">
        <f aca="false">SUM(V349)</f>
        <v>100</v>
      </c>
      <c r="W348" s="306" t="n">
        <f aca="false">SUM(W349)</f>
        <v>20000</v>
      </c>
      <c r="X348" s="306" t="n">
        <f aca="false">SUM(X349)</f>
        <v>25000</v>
      </c>
      <c r="Y348" s="306" t="n">
        <f aca="false">SUM(Y349)</f>
        <v>25000</v>
      </c>
      <c r="Z348" s="306" t="n">
        <f aca="false">SUM(Z349)</f>
        <v>40000</v>
      </c>
      <c r="AA348" s="306" t="n">
        <f aca="false">SUM(AA349)</f>
        <v>40000</v>
      </c>
      <c r="AB348" s="306" t="n">
        <f aca="false">SUM(AB349)</f>
        <v>21000</v>
      </c>
      <c r="AC348" s="306" t="n">
        <f aca="false">SUM(AC349)</f>
        <v>40000</v>
      </c>
      <c r="AD348" s="306" t="n">
        <f aca="false">SUM(AD349)</f>
        <v>40000</v>
      </c>
      <c r="AE348" s="306" t="n">
        <f aca="false">SUM(AE349)</f>
        <v>0</v>
      </c>
      <c r="AF348" s="306" t="n">
        <f aca="false">SUM(AF349)</f>
        <v>0</v>
      </c>
      <c r="AG348" s="306" t="n">
        <f aca="false">SUM(AG349)</f>
        <v>40000</v>
      </c>
      <c r="AH348" s="306" t="n">
        <f aca="false">SUM(AH349)</f>
        <v>22500</v>
      </c>
      <c r="AI348" s="306" t="n">
        <f aca="false">SUM(AI349)</f>
        <v>40000</v>
      </c>
      <c r="AJ348" s="306" t="n">
        <f aca="false">SUM(AJ349)</f>
        <v>10000</v>
      </c>
      <c r="AK348" s="306" t="n">
        <f aca="false">SUM(AK349)</f>
        <v>40000</v>
      </c>
      <c r="AL348" s="306" t="n">
        <f aca="false">SUM(AL349)</f>
        <v>0</v>
      </c>
      <c r="AM348" s="306" t="n">
        <f aca="false">SUM(AM349)</f>
        <v>0</v>
      </c>
      <c r="AN348" s="306" t="n">
        <f aca="false">SUM(AN349)</f>
        <v>40000</v>
      </c>
      <c r="AO348" s="306" t="n">
        <f aca="false">SUM(AN348/$AN$2)</f>
        <v>5308.91233658504</v>
      </c>
      <c r="AP348" s="306" t="n">
        <f aca="false">SUM(AP349)</f>
        <v>40000</v>
      </c>
      <c r="AQ348" s="306"/>
      <c r="AR348" s="306" t="n">
        <f aca="false">SUM(AP348/$AN$2)</f>
        <v>5308.91233658504</v>
      </c>
      <c r="AS348" s="306"/>
      <c r="AT348" s="306" t="n">
        <f aca="false">SUM(AT349)</f>
        <v>2654</v>
      </c>
      <c r="AU348" s="306" t="n">
        <f aca="false">SUM(AU349)</f>
        <v>0</v>
      </c>
      <c r="AV348" s="306" t="n">
        <f aca="false">SUM(AV349)</f>
        <v>0</v>
      </c>
      <c r="AW348" s="306" t="n">
        <f aca="false">SUM(AR348+AU348-AV348)</f>
        <v>5308.91233658504</v>
      </c>
      <c r="AX348" s="338"/>
      <c r="AY348" s="338"/>
      <c r="AZ348" s="338"/>
      <c r="BA348" s="338"/>
      <c r="BB348" s="338"/>
      <c r="BC348" s="338"/>
      <c r="BD348" s="338" t="n">
        <f aca="false">SUM(AX348+AY348+AZ348+BA348+BB348+BC348)</f>
        <v>0</v>
      </c>
      <c r="BE348" s="338" t="n">
        <f aca="false">SUM(AW348-BD348)</f>
        <v>5308.91233658504</v>
      </c>
      <c r="BF348" s="338" t="n">
        <f aca="false">SUM(BE348-AW348)</f>
        <v>0</v>
      </c>
      <c r="BG348" s="338" t="n">
        <f aca="false">SUM(BG349)</f>
        <v>3981</v>
      </c>
      <c r="BH348" s="338" t="n">
        <v>1325</v>
      </c>
      <c r="BI348" s="338" t="n">
        <f aca="false">SUM(BI349)</f>
        <v>1325</v>
      </c>
      <c r="BJ348" s="338" t="n">
        <f aca="false">SUM(BJ349)</f>
        <v>0</v>
      </c>
      <c r="BK348" s="338" t="n">
        <f aca="false">SUM(BK349)</f>
        <v>0</v>
      </c>
      <c r="BL348" s="338" t="n">
        <f aca="false">SUM(BL349)</f>
        <v>5500</v>
      </c>
      <c r="BM348" s="338" t="n">
        <f aca="false">SUM(BM349)</f>
        <v>5500</v>
      </c>
      <c r="BN348" s="338" t="n">
        <f aca="false">SUM(BN349)</f>
        <v>0</v>
      </c>
      <c r="BO348" s="338"/>
      <c r="BP348" s="338"/>
      <c r="BQ348" s="364"/>
      <c r="BR348" s="364"/>
      <c r="BS348" s="364"/>
      <c r="BT348" s="307" t="n">
        <f aca="false">SUM(BN348/BM348*100)</f>
        <v>0</v>
      </c>
    </row>
    <row r="349" customFormat="false" ht="12.75" hidden="true" customHeight="false" outlineLevel="0" collapsed="false">
      <c r="A349" s="343"/>
      <c r="B349" s="334"/>
      <c r="C349" s="334"/>
      <c r="D349" s="334"/>
      <c r="E349" s="334"/>
      <c r="F349" s="334"/>
      <c r="G349" s="334"/>
      <c r="H349" s="334"/>
      <c r="I349" s="335" t="n">
        <v>381</v>
      </c>
      <c r="J349" s="336" t="s">
        <v>197</v>
      </c>
      <c r="K349" s="337" t="n">
        <f aca="false">SUM(K350)</f>
        <v>7950.08</v>
      </c>
      <c r="L349" s="337" t="n">
        <f aca="false">SUM(L350)</f>
        <v>20000</v>
      </c>
      <c r="M349" s="337" t="n">
        <f aca="false">SUM(M350)</f>
        <v>20000</v>
      </c>
      <c r="N349" s="337" t="n">
        <f aca="false">SUM(N350)</f>
        <v>5000</v>
      </c>
      <c r="O349" s="337" t="n">
        <f aca="false">SUM(O350)</f>
        <v>5000</v>
      </c>
      <c r="P349" s="337" t="n">
        <f aca="false">SUM(P350)</f>
        <v>20000</v>
      </c>
      <c r="Q349" s="337" t="n">
        <f aca="false">SUM(Q350)</f>
        <v>20000</v>
      </c>
      <c r="R349" s="337" t="n">
        <f aca="false">SUM(R350)</f>
        <v>15000</v>
      </c>
      <c r="S349" s="337" t="n">
        <f aca="false">SUM(S350)</f>
        <v>20000</v>
      </c>
      <c r="T349" s="337" t="n">
        <f aca="false">SUM(T350)</f>
        <v>12500</v>
      </c>
      <c r="U349" s="337" t="n">
        <f aca="false">SUM(U350)</f>
        <v>0</v>
      </c>
      <c r="V349" s="337" t="n">
        <f aca="false">SUM(V350)</f>
        <v>100</v>
      </c>
      <c r="W349" s="337" t="n">
        <f aca="false">SUM(W350)</f>
        <v>20000</v>
      </c>
      <c r="X349" s="337" t="n">
        <f aca="false">SUM(X350)</f>
        <v>25000</v>
      </c>
      <c r="Y349" s="337" t="n">
        <f aca="false">SUM(Y350)</f>
        <v>25000</v>
      </c>
      <c r="Z349" s="337" t="n">
        <f aca="false">SUM(Z350)</f>
        <v>40000</v>
      </c>
      <c r="AA349" s="337" t="n">
        <f aca="false">SUM(AA350)</f>
        <v>40000</v>
      </c>
      <c r="AB349" s="337" t="n">
        <f aca="false">SUM(AB350)</f>
        <v>21000</v>
      </c>
      <c r="AC349" s="337" t="n">
        <f aca="false">SUM(AC350)</f>
        <v>40000</v>
      </c>
      <c r="AD349" s="337" t="n">
        <f aca="false">SUM(AD350)</f>
        <v>40000</v>
      </c>
      <c r="AE349" s="337" t="n">
        <f aca="false">SUM(AE350)</f>
        <v>0</v>
      </c>
      <c r="AF349" s="337" t="n">
        <f aca="false">SUM(AF350)</f>
        <v>0</v>
      </c>
      <c r="AG349" s="337" t="n">
        <f aca="false">SUM(AG350)</f>
        <v>40000</v>
      </c>
      <c r="AH349" s="337" t="n">
        <f aca="false">SUM(AH350)</f>
        <v>22500</v>
      </c>
      <c r="AI349" s="337" t="n">
        <f aca="false">SUM(AI350)</f>
        <v>40000</v>
      </c>
      <c r="AJ349" s="337" t="n">
        <f aca="false">SUM(AJ350)</f>
        <v>10000</v>
      </c>
      <c r="AK349" s="337" t="n">
        <f aca="false">SUM(AK350)</f>
        <v>40000</v>
      </c>
      <c r="AL349" s="337" t="n">
        <f aca="false">SUM(AL350)</f>
        <v>0</v>
      </c>
      <c r="AM349" s="337" t="n">
        <f aca="false">SUM(AM350)</f>
        <v>0</v>
      </c>
      <c r="AN349" s="337" t="n">
        <f aca="false">SUM(AN350)</f>
        <v>40000</v>
      </c>
      <c r="AO349" s="306" t="n">
        <f aca="false">SUM(AN349/$AN$2)</f>
        <v>5308.91233658504</v>
      </c>
      <c r="AP349" s="337" t="n">
        <f aca="false">SUM(AP350)</f>
        <v>40000</v>
      </c>
      <c r="AQ349" s="337"/>
      <c r="AR349" s="306" t="n">
        <f aca="false">SUM(AP349/$AN$2)</f>
        <v>5308.91233658504</v>
      </c>
      <c r="AS349" s="306"/>
      <c r="AT349" s="306" t="n">
        <f aca="false">SUM(AT350)</f>
        <v>2654</v>
      </c>
      <c r="AU349" s="306" t="n">
        <f aca="false">SUM(AU350)</f>
        <v>0</v>
      </c>
      <c r="AV349" s="306" t="n">
        <f aca="false">SUM(AV350)</f>
        <v>0</v>
      </c>
      <c r="AW349" s="306" t="n">
        <f aca="false">SUM(AR349+AU349-AV349)</f>
        <v>5308.91233658504</v>
      </c>
      <c r="AX349" s="338"/>
      <c r="AY349" s="338"/>
      <c r="AZ349" s="338"/>
      <c r="BA349" s="338"/>
      <c r="BB349" s="338"/>
      <c r="BC349" s="338"/>
      <c r="BD349" s="338" t="n">
        <f aca="false">SUM(AX349+AY349+AZ349+BA349+BB349+BC349)</f>
        <v>0</v>
      </c>
      <c r="BE349" s="338" t="n">
        <f aca="false">SUM(AW349-BD349)</f>
        <v>5308.91233658504</v>
      </c>
      <c r="BF349" s="338" t="n">
        <f aca="false">SUM(BE349-AW349)</f>
        <v>0</v>
      </c>
      <c r="BG349" s="338" t="n">
        <f aca="false">SUM(BG350)</f>
        <v>3981</v>
      </c>
      <c r="BH349" s="338" t="n">
        <f aca="false">SUM(BH350)</f>
        <v>5300</v>
      </c>
      <c r="BI349" s="338" t="n">
        <f aca="false">SUM(BI350)</f>
        <v>1325</v>
      </c>
      <c r="BJ349" s="338" t="n">
        <f aca="false">SUM(BJ350)</f>
        <v>0</v>
      </c>
      <c r="BK349" s="338" t="n">
        <f aca="false">SUM(BK350)</f>
        <v>0</v>
      </c>
      <c r="BL349" s="338" t="n">
        <f aca="false">SUM(BL350)</f>
        <v>5500</v>
      </c>
      <c r="BM349" s="338" t="n">
        <f aca="false">SUM(BM350)</f>
        <v>5500</v>
      </c>
      <c r="BN349" s="338" t="n">
        <f aca="false">SUM(BN350)</f>
        <v>0</v>
      </c>
      <c r="BO349" s="338"/>
      <c r="BP349" s="338"/>
      <c r="BQ349" s="364"/>
      <c r="BR349" s="364"/>
      <c r="BS349" s="364"/>
      <c r="BT349" s="307" t="n">
        <f aca="false">SUM(BN349/BM349*100)</f>
        <v>0</v>
      </c>
    </row>
    <row r="350" customFormat="false" ht="12.75" hidden="true" customHeight="false" outlineLevel="0" collapsed="false">
      <c r="A350" s="343"/>
      <c r="B350" s="334"/>
      <c r="C350" s="334"/>
      <c r="D350" s="334"/>
      <c r="E350" s="334"/>
      <c r="F350" s="334"/>
      <c r="G350" s="334"/>
      <c r="H350" s="334"/>
      <c r="I350" s="335" t="n">
        <v>38113</v>
      </c>
      <c r="J350" s="336" t="s">
        <v>789</v>
      </c>
      <c r="K350" s="337" t="n">
        <v>7950.08</v>
      </c>
      <c r="L350" s="337" t="n">
        <v>20000</v>
      </c>
      <c r="M350" s="337" t="n">
        <v>20000</v>
      </c>
      <c r="N350" s="337" t="n">
        <v>5000</v>
      </c>
      <c r="O350" s="337" t="n">
        <v>5000</v>
      </c>
      <c r="P350" s="337" t="n">
        <v>20000</v>
      </c>
      <c r="Q350" s="337" t="n">
        <v>20000</v>
      </c>
      <c r="R350" s="337" t="n">
        <v>15000</v>
      </c>
      <c r="S350" s="337" t="n">
        <v>20000</v>
      </c>
      <c r="T350" s="337" t="n">
        <v>12500</v>
      </c>
      <c r="U350" s="337"/>
      <c r="V350" s="306" t="n">
        <f aca="false">S350/P350*100</f>
        <v>100</v>
      </c>
      <c r="W350" s="306" t="n">
        <v>20000</v>
      </c>
      <c r="X350" s="337" t="n">
        <v>25000</v>
      </c>
      <c r="Y350" s="337" t="n">
        <v>25000</v>
      </c>
      <c r="Z350" s="337" t="n">
        <v>40000</v>
      </c>
      <c r="AA350" s="337" t="n">
        <v>40000</v>
      </c>
      <c r="AB350" s="337" t="n">
        <v>21000</v>
      </c>
      <c r="AC350" s="337" t="n">
        <v>40000</v>
      </c>
      <c r="AD350" s="337" t="n">
        <v>40000</v>
      </c>
      <c r="AE350" s="337"/>
      <c r="AF350" s="337"/>
      <c r="AG350" s="340" t="n">
        <f aca="false">SUM(AD350+AE350-AF350)</f>
        <v>40000</v>
      </c>
      <c r="AH350" s="337" t="n">
        <v>22500</v>
      </c>
      <c r="AI350" s="337" t="n">
        <v>40000</v>
      </c>
      <c r="AJ350" s="338" t="n">
        <v>10000</v>
      </c>
      <c r="AK350" s="337" t="n">
        <v>40000</v>
      </c>
      <c r="AL350" s="337"/>
      <c r="AM350" s="337"/>
      <c r="AN350" s="338" t="n">
        <f aca="false">SUM(AK350+AL350-AM350)</f>
        <v>40000</v>
      </c>
      <c r="AO350" s="306" t="n">
        <f aca="false">SUM(AN350/$AN$2)</f>
        <v>5308.91233658504</v>
      </c>
      <c r="AP350" s="338" t="n">
        <v>40000</v>
      </c>
      <c r="AQ350" s="338"/>
      <c r="AR350" s="306" t="n">
        <f aca="false">SUM(AP350/$AN$2)</f>
        <v>5308.91233658504</v>
      </c>
      <c r="AS350" s="306" t="n">
        <v>2654</v>
      </c>
      <c r="AT350" s="306" t="n">
        <v>2654</v>
      </c>
      <c r="AU350" s="306"/>
      <c r="AV350" s="306"/>
      <c r="AW350" s="306" t="n">
        <f aca="false">SUM(AR350+AU350-AV350)</f>
        <v>5308.91233658504</v>
      </c>
      <c r="AX350" s="338"/>
      <c r="AY350" s="338"/>
      <c r="AZ350" s="338" t="n">
        <v>5308.91</v>
      </c>
      <c r="BA350" s="338"/>
      <c r="BB350" s="338"/>
      <c r="BC350" s="338"/>
      <c r="BD350" s="338" t="n">
        <f aca="false">SUM(AX350+AY350+AZ350+BA350+BB350+BC350)</f>
        <v>5308.91</v>
      </c>
      <c r="BE350" s="338" t="n">
        <f aca="false">SUM(AW350-BD350)</f>
        <v>0.00233658504203049</v>
      </c>
      <c r="BF350" s="338" t="n">
        <f aca="false">SUM(BE350-AW350)</f>
        <v>-5308.91</v>
      </c>
      <c r="BG350" s="338" t="n">
        <v>3981</v>
      </c>
      <c r="BH350" s="338" t="n">
        <v>5300</v>
      </c>
      <c r="BI350" s="338" t="n">
        <v>1325</v>
      </c>
      <c r="BJ350" s="338"/>
      <c r="BK350" s="338"/>
      <c r="BL350" s="338" t="n">
        <v>5500</v>
      </c>
      <c r="BM350" s="338" t="n">
        <v>5500</v>
      </c>
      <c r="BN350" s="338"/>
      <c r="BO350" s="338"/>
      <c r="BP350" s="338"/>
      <c r="BQ350" s="364"/>
      <c r="BR350" s="364"/>
      <c r="BS350" s="364"/>
      <c r="BT350" s="307" t="n">
        <f aca="false">SUM(BN350/BM350*100)</f>
        <v>0</v>
      </c>
    </row>
    <row r="351" customFormat="false" ht="12.75" hidden="false" customHeight="false" outlineLevel="0" collapsed="false">
      <c r="A351" s="343" t="s">
        <v>790</v>
      </c>
      <c r="B351" s="334"/>
      <c r="C351" s="334"/>
      <c r="D351" s="334"/>
      <c r="E351" s="334"/>
      <c r="F351" s="334"/>
      <c r="G351" s="334"/>
      <c r="H351" s="334"/>
      <c r="I351" s="335" t="s">
        <v>533</v>
      </c>
      <c r="J351" s="336" t="s">
        <v>791</v>
      </c>
      <c r="K351" s="337" t="n">
        <f aca="false">SUM(K352)</f>
        <v>77000</v>
      </c>
      <c r="L351" s="337" t="n">
        <f aca="false">SUM(L352)</f>
        <v>30000</v>
      </c>
      <c r="M351" s="337" t="n">
        <f aca="false">SUM(M352)</f>
        <v>30000</v>
      </c>
      <c r="N351" s="337" t="n">
        <f aca="false">SUM(N352)</f>
        <v>17000</v>
      </c>
      <c r="O351" s="337" t="n">
        <f aca="false">SUM(O352)</f>
        <v>17000</v>
      </c>
      <c r="P351" s="337" t="n">
        <f aca="false">SUM(P352)</f>
        <v>15000</v>
      </c>
      <c r="Q351" s="337" t="n">
        <f aca="false">SUM(Q352)</f>
        <v>15000</v>
      </c>
      <c r="R351" s="337" t="n">
        <f aca="false">SUM(R352)</f>
        <v>22000</v>
      </c>
      <c r="S351" s="337" t="n">
        <f aca="false">SUM(S352)</f>
        <v>25000</v>
      </c>
      <c r="T351" s="337" t="n">
        <f aca="false">SUM(T352)</f>
        <v>13500</v>
      </c>
      <c r="U351" s="337" t="n">
        <f aca="false">SUM(U352)</f>
        <v>0</v>
      </c>
      <c r="V351" s="337" t="e">
        <f aca="false">SUM(V352)</f>
        <v>#DIV/0!</v>
      </c>
      <c r="W351" s="337" t="n">
        <f aca="false">SUM(W352)</f>
        <v>30000</v>
      </c>
      <c r="X351" s="337" t="n">
        <f aca="false">SUM(X352)</f>
        <v>85000</v>
      </c>
      <c r="Y351" s="337" t="n">
        <f aca="false">SUM(Y352)</f>
        <v>125000</v>
      </c>
      <c r="Z351" s="337" t="n">
        <f aca="false">SUM(Z352)</f>
        <v>185000</v>
      </c>
      <c r="AA351" s="337" t="n">
        <f aca="false">SUM(AA352)</f>
        <v>173000</v>
      </c>
      <c r="AB351" s="337" t="n">
        <f aca="false">SUM(AB352)</f>
        <v>58000</v>
      </c>
      <c r="AC351" s="337" t="n">
        <f aca="false">SUM(AC352)</f>
        <v>223000</v>
      </c>
      <c r="AD351" s="337" t="n">
        <f aca="false">SUM(AD352)</f>
        <v>229000</v>
      </c>
      <c r="AE351" s="337" t="n">
        <f aca="false">SUM(AE352)</f>
        <v>0</v>
      </c>
      <c r="AF351" s="337" t="n">
        <f aca="false">SUM(AF352)</f>
        <v>0</v>
      </c>
      <c r="AG351" s="337" t="n">
        <f aca="false">SUM(AG352)</f>
        <v>241000</v>
      </c>
      <c r="AH351" s="337" t="n">
        <f aca="false">SUM(AH352)</f>
        <v>161500</v>
      </c>
      <c r="AI351" s="337" t="n">
        <f aca="false">SUM(AI352)</f>
        <v>232000</v>
      </c>
      <c r="AJ351" s="337" t="n">
        <f aca="false">SUM(AJ352)</f>
        <v>112500</v>
      </c>
      <c r="AK351" s="337" t="n">
        <f aca="false">SUM(AK352)</f>
        <v>293000</v>
      </c>
      <c r="AL351" s="337" t="n">
        <f aca="false">SUM(AL352)</f>
        <v>47000</v>
      </c>
      <c r="AM351" s="337" t="n">
        <f aca="false">SUM(AM352)</f>
        <v>0</v>
      </c>
      <c r="AN351" s="337" t="n">
        <f aca="false">SUM(AN352)</f>
        <v>340000</v>
      </c>
      <c r="AO351" s="306" t="n">
        <f aca="false">SUM(AN351/$AN$2)</f>
        <v>45125.7548609729</v>
      </c>
      <c r="AP351" s="337" t="n">
        <f aca="false">SUM(AP352)</f>
        <v>281000</v>
      </c>
      <c r="AQ351" s="337" t="n">
        <f aca="false">SUM(AQ352)</f>
        <v>0</v>
      </c>
      <c r="AR351" s="306" t="n">
        <f aca="false">SUM(AP351/$AN$2)</f>
        <v>37295.1091645099</v>
      </c>
      <c r="AS351" s="306"/>
      <c r="AT351" s="306" t="n">
        <f aca="false">SUM(AT352)</f>
        <v>13150.38</v>
      </c>
      <c r="AU351" s="306" t="n">
        <f aca="false">SUM(AU352)</f>
        <v>0</v>
      </c>
      <c r="AV351" s="306" t="n">
        <f aca="false">SUM(AV352)</f>
        <v>0</v>
      </c>
      <c r="AW351" s="306" t="n">
        <f aca="false">SUM(AR351+AU351-AV351)</f>
        <v>37295.1091645099</v>
      </c>
      <c r="AX351" s="338"/>
      <c r="AY351" s="338"/>
      <c r="AZ351" s="338"/>
      <c r="BA351" s="338"/>
      <c r="BB351" s="338"/>
      <c r="BC351" s="338"/>
      <c r="BD351" s="338" t="n">
        <f aca="false">SUM(AX351+AY351+AZ351+BA351+BB351+BC351)</f>
        <v>0</v>
      </c>
      <c r="BE351" s="338" t="n">
        <f aca="false">SUM(AW351-BD351)</f>
        <v>37295.1091645099</v>
      </c>
      <c r="BF351" s="338" t="n">
        <f aca="false">SUM(BE351-AW351)</f>
        <v>0</v>
      </c>
      <c r="BG351" s="338" t="n">
        <f aca="false">SUM(BG354)</f>
        <v>24251.53</v>
      </c>
      <c r="BH351" s="338" t="n">
        <v>18346</v>
      </c>
      <c r="BI351" s="338" t="n">
        <f aca="false">SUM(BI354)</f>
        <v>18346</v>
      </c>
      <c r="BJ351" s="338" t="n">
        <f aca="false">SUM(BJ354)</f>
        <v>0</v>
      </c>
      <c r="BK351" s="338" t="n">
        <f aca="false">SUM(BK354)</f>
        <v>0</v>
      </c>
      <c r="BL351" s="338" t="n">
        <f aca="false">SUM(BL354)</f>
        <v>37765</v>
      </c>
      <c r="BM351" s="338" t="n">
        <f aca="false">SUM(BM354)</f>
        <v>37765</v>
      </c>
      <c r="BN351" s="338" t="n">
        <f aca="false">SUM(BN354)</f>
        <v>11300</v>
      </c>
      <c r="BO351" s="338"/>
      <c r="BP351" s="338"/>
      <c r="BQ351" s="364"/>
      <c r="BR351" s="364"/>
      <c r="BS351" s="364"/>
      <c r="BT351" s="307" t="n">
        <f aca="false">SUM(BN351/BM351*100)</f>
        <v>29.9218853435721</v>
      </c>
    </row>
    <row r="352" customFormat="false" ht="12.75" hidden="false" customHeight="false" outlineLevel="0" collapsed="false">
      <c r="A352" s="343"/>
      <c r="B352" s="334"/>
      <c r="C352" s="334"/>
      <c r="D352" s="334"/>
      <c r="E352" s="334"/>
      <c r="F352" s="334"/>
      <c r="G352" s="334"/>
      <c r="H352" s="334"/>
      <c r="I352" s="335" t="s">
        <v>782</v>
      </c>
      <c r="J352" s="336"/>
      <c r="K352" s="337" t="n">
        <f aca="false">SUM(K354)</f>
        <v>77000</v>
      </c>
      <c r="L352" s="337" t="n">
        <f aca="false">SUM(L354)</f>
        <v>30000</v>
      </c>
      <c r="M352" s="337" t="n">
        <f aca="false">SUM(M354)</f>
        <v>30000</v>
      </c>
      <c r="N352" s="337" t="n">
        <f aca="false">SUM(N354)</f>
        <v>17000</v>
      </c>
      <c r="O352" s="337" t="n">
        <f aca="false">SUM(O354)</f>
        <v>17000</v>
      </c>
      <c r="P352" s="337" t="n">
        <f aca="false">SUM(P354)</f>
        <v>15000</v>
      </c>
      <c r="Q352" s="337" t="n">
        <f aca="false">SUM(Q354)</f>
        <v>15000</v>
      </c>
      <c r="R352" s="337" t="n">
        <f aca="false">SUM(R354)</f>
        <v>22000</v>
      </c>
      <c r="S352" s="337" t="n">
        <f aca="false">SUM(S354)</f>
        <v>25000</v>
      </c>
      <c r="T352" s="337" t="n">
        <f aca="false">SUM(T354)</f>
        <v>13500</v>
      </c>
      <c r="U352" s="337" t="n">
        <f aca="false">SUM(U354)</f>
        <v>0</v>
      </c>
      <c r="V352" s="337" t="e">
        <f aca="false">SUM(V354)</f>
        <v>#DIV/0!</v>
      </c>
      <c r="W352" s="337" t="n">
        <f aca="false">SUM(W354)</f>
        <v>30000</v>
      </c>
      <c r="X352" s="337" t="n">
        <f aca="false">SUM(X354)</f>
        <v>85000</v>
      </c>
      <c r="Y352" s="337" t="n">
        <f aca="false">SUM(Y354)</f>
        <v>125000</v>
      </c>
      <c r="Z352" s="337" t="n">
        <f aca="false">SUM(Z354)</f>
        <v>185000</v>
      </c>
      <c r="AA352" s="337" t="n">
        <f aca="false">SUM(AA354)</f>
        <v>173000</v>
      </c>
      <c r="AB352" s="337" t="n">
        <f aca="false">SUM(AB354)</f>
        <v>58000</v>
      </c>
      <c r="AC352" s="337" t="n">
        <f aca="false">SUM(AC354)</f>
        <v>223000</v>
      </c>
      <c r="AD352" s="337" t="n">
        <f aca="false">SUM(AD354)</f>
        <v>229000</v>
      </c>
      <c r="AE352" s="337" t="n">
        <f aca="false">SUM(AE354)</f>
        <v>0</v>
      </c>
      <c r="AF352" s="337" t="n">
        <f aca="false">SUM(AF354)</f>
        <v>0</v>
      </c>
      <c r="AG352" s="337" t="n">
        <f aca="false">SUM(AG354)</f>
        <v>241000</v>
      </c>
      <c r="AH352" s="337" t="n">
        <f aca="false">SUM(AH354)</f>
        <v>161500</v>
      </c>
      <c r="AI352" s="337" t="n">
        <f aca="false">SUM(AI354)</f>
        <v>232000</v>
      </c>
      <c r="AJ352" s="337" t="n">
        <f aca="false">SUM(AJ354)</f>
        <v>112500</v>
      </c>
      <c r="AK352" s="337" t="n">
        <f aca="false">SUM(AK354)</f>
        <v>293000</v>
      </c>
      <c r="AL352" s="337" t="n">
        <f aca="false">SUM(AL354)</f>
        <v>47000</v>
      </c>
      <c r="AM352" s="337" t="n">
        <f aca="false">SUM(AM354)</f>
        <v>0</v>
      </c>
      <c r="AN352" s="337" t="n">
        <f aca="false">SUM(AN354)</f>
        <v>340000</v>
      </c>
      <c r="AO352" s="306" t="n">
        <f aca="false">SUM(AN352/$AN$2)</f>
        <v>45125.7548609729</v>
      </c>
      <c r="AP352" s="337" t="n">
        <f aca="false">SUM(AP354)</f>
        <v>281000</v>
      </c>
      <c r="AQ352" s="337" t="n">
        <f aca="false">SUM(AQ354)</f>
        <v>0</v>
      </c>
      <c r="AR352" s="306" t="n">
        <f aca="false">SUM(AP352/$AN$2)</f>
        <v>37295.1091645099</v>
      </c>
      <c r="AS352" s="306"/>
      <c r="AT352" s="306" t="n">
        <f aca="false">SUM(AT354)</f>
        <v>13150.38</v>
      </c>
      <c r="AU352" s="306" t="n">
        <f aca="false">SUM(AU354)</f>
        <v>0</v>
      </c>
      <c r="AV352" s="306" t="n">
        <f aca="false">SUM(AV354)</f>
        <v>0</v>
      </c>
      <c r="AW352" s="306" t="n">
        <f aca="false">SUM(AR352+AU352-AV352)</f>
        <v>37295.1091645099</v>
      </c>
      <c r="AX352" s="338"/>
      <c r="AY352" s="338"/>
      <c r="AZ352" s="338"/>
      <c r="BA352" s="338"/>
      <c r="BB352" s="338"/>
      <c r="BC352" s="338"/>
      <c r="BD352" s="338" t="n">
        <f aca="false">SUM(AX352+AY352+AZ352+BA352+BB352+BC352)</f>
        <v>0</v>
      </c>
      <c r="BE352" s="338" t="n">
        <f aca="false">SUM(AW352-BD352)</f>
        <v>37295.1091645099</v>
      </c>
      <c r="BF352" s="338" t="n">
        <f aca="false">SUM(BE352-AW352)</f>
        <v>0</v>
      </c>
      <c r="BG352" s="338"/>
      <c r="BH352" s="338" t="n">
        <f aca="false">SUM(BH351)</f>
        <v>18346</v>
      </c>
      <c r="BI352" s="338" t="n">
        <f aca="false">SUM(BI351)</f>
        <v>18346</v>
      </c>
      <c r="BJ352" s="338" t="n">
        <f aca="false">SUM(BJ351)</f>
        <v>0</v>
      </c>
      <c r="BK352" s="338" t="n">
        <f aca="false">SUM(BK351)</f>
        <v>0</v>
      </c>
      <c r="BL352" s="338" t="n">
        <f aca="false">SUM(BL351)</f>
        <v>37765</v>
      </c>
      <c r="BM352" s="338" t="n">
        <f aca="false">SUM(BM351)</f>
        <v>37765</v>
      </c>
      <c r="BN352" s="338" t="n">
        <f aca="false">SUM(BN351)</f>
        <v>11300</v>
      </c>
      <c r="BO352" s="338"/>
      <c r="BP352" s="338"/>
      <c r="BQ352" s="364"/>
      <c r="BR352" s="364"/>
      <c r="BS352" s="364"/>
      <c r="BT352" s="307" t="n">
        <f aca="false">SUM(BN352/BM352*100)</f>
        <v>29.9218853435721</v>
      </c>
    </row>
    <row r="353" customFormat="false" ht="12.75" hidden="true" customHeight="false" outlineLevel="0" collapsed="false">
      <c r="A353" s="343"/>
      <c r="B353" s="334" t="s">
        <v>554</v>
      </c>
      <c r="C353" s="334"/>
      <c r="D353" s="334"/>
      <c r="E353" s="334"/>
      <c r="F353" s="334"/>
      <c r="G353" s="334"/>
      <c r="H353" s="334"/>
      <c r="I353" s="339" t="s">
        <v>555</v>
      </c>
      <c r="J353" s="336" t="s">
        <v>39</v>
      </c>
      <c r="K353" s="337"/>
      <c r="L353" s="337"/>
      <c r="M353" s="337"/>
      <c r="N353" s="337"/>
      <c r="O353" s="337"/>
      <c r="P353" s="337"/>
      <c r="Q353" s="337"/>
      <c r="R353" s="337"/>
      <c r="S353" s="337"/>
      <c r="T353" s="337"/>
      <c r="U353" s="337"/>
      <c r="V353" s="337"/>
      <c r="W353" s="337"/>
      <c r="X353" s="337"/>
      <c r="Y353" s="337"/>
      <c r="Z353" s="337"/>
      <c r="AA353" s="337"/>
      <c r="AB353" s="337"/>
      <c r="AC353" s="337"/>
      <c r="AD353" s="337"/>
      <c r="AE353" s="337"/>
      <c r="AF353" s="337"/>
      <c r="AG353" s="337"/>
      <c r="AH353" s="337"/>
      <c r="AI353" s="337"/>
      <c r="AJ353" s="337"/>
      <c r="AK353" s="337"/>
      <c r="AL353" s="337"/>
      <c r="AM353" s="337"/>
      <c r="AN353" s="337"/>
      <c r="AO353" s="306" t="n">
        <f aca="false">SUM(AN353/$AN$2)</f>
        <v>0</v>
      </c>
      <c r="AP353" s="337" t="n">
        <v>281000</v>
      </c>
      <c r="AQ353" s="337"/>
      <c r="AR353" s="306" t="n">
        <f aca="false">SUM(AP353/$AN$2)</f>
        <v>37295.1091645099</v>
      </c>
      <c r="AS353" s="306"/>
      <c r="AT353" s="306" t="n">
        <v>281000</v>
      </c>
      <c r="AU353" s="306"/>
      <c r="AV353" s="306"/>
      <c r="AW353" s="306" t="n">
        <f aca="false">SUM(AR353+AU353-AV353)</f>
        <v>37295.1091645099</v>
      </c>
      <c r="AX353" s="338"/>
      <c r="AY353" s="338"/>
      <c r="AZ353" s="338"/>
      <c r="BA353" s="338"/>
      <c r="BB353" s="338"/>
      <c r="BC353" s="338"/>
      <c r="BD353" s="338" t="n">
        <f aca="false">SUM(AX353+AY353+AZ353+BA353+BB353+BC353)</f>
        <v>0</v>
      </c>
      <c r="BE353" s="338" t="n">
        <f aca="false">SUM(AW353-BD353)</f>
        <v>37295.1091645099</v>
      </c>
      <c r="BF353" s="338" t="n">
        <f aca="false">SUM(BE353-AW353)</f>
        <v>0</v>
      </c>
      <c r="BG353" s="338"/>
      <c r="BH353" s="338" t="n">
        <f aca="false">SUM(BH325:BH352)</f>
        <v>104442</v>
      </c>
      <c r="BI353" s="338" t="n">
        <f aca="false">SUM(BI354)</f>
        <v>18346</v>
      </c>
      <c r="BJ353" s="338" t="n">
        <v>35000</v>
      </c>
      <c r="BK353" s="338" t="n">
        <v>35500</v>
      </c>
      <c r="BL353" s="338"/>
      <c r="BM353" s="338"/>
      <c r="BN353" s="338"/>
      <c r="BO353" s="338"/>
      <c r="BP353" s="338"/>
      <c r="BQ353" s="364"/>
      <c r="BR353" s="364"/>
      <c r="BS353" s="364"/>
      <c r="BT353" s="307" t="e">
        <f aca="false">SUM(BN353/BM353*100)</f>
        <v>#DIV/0!</v>
      </c>
    </row>
    <row r="354" customFormat="false" ht="12.75" hidden="false" customHeight="false" outlineLevel="0" collapsed="false">
      <c r="A354" s="302"/>
      <c r="B354" s="303"/>
      <c r="C354" s="303"/>
      <c r="D354" s="303"/>
      <c r="E354" s="303"/>
      <c r="F354" s="303"/>
      <c r="G354" s="303"/>
      <c r="H354" s="303"/>
      <c r="I354" s="304" t="n">
        <v>3</v>
      </c>
      <c r="J354" s="305" t="s">
        <v>234</v>
      </c>
      <c r="K354" s="306" t="n">
        <f aca="false">SUM(K360)</f>
        <v>77000</v>
      </c>
      <c r="L354" s="306" t="n">
        <f aca="false">SUM(L360)</f>
        <v>30000</v>
      </c>
      <c r="M354" s="306" t="n">
        <f aca="false">SUM(M360)</f>
        <v>30000</v>
      </c>
      <c r="N354" s="306" t="n">
        <f aca="false">SUM(N360)</f>
        <v>17000</v>
      </c>
      <c r="O354" s="306" t="n">
        <f aca="false">SUM(O360)</f>
        <v>17000</v>
      </c>
      <c r="P354" s="306" t="n">
        <f aca="false">SUM(P360)</f>
        <v>15000</v>
      </c>
      <c r="Q354" s="306" t="n">
        <f aca="false">SUM(Q360)</f>
        <v>15000</v>
      </c>
      <c r="R354" s="306" t="n">
        <f aca="false">SUM(R360)</f>
        <v>22000</v>
      </c>
      <c r="S354" s="306" t="n">
        <f aca="false">SUM(S360)</f>
        <v>25000</v>
      </c>
      <c r="T354" s="306" t="n">
        <f aca="false">SUM(T360)</f>
        <v>13500</v>
      </c>
      <c r="U354" s="306" t="n">
        <f aca="false">SUM(U360)</f>
        <v>0</v>
      </c>
      <c r="V354" s="306" t="e">
        <f aca="false">SUM(V360)</f>
        <v>#DIV/0!</v>
      </c>
      <c r="W354" s="306" t="n">
        <f aca="false">SUM(W360)</f>
        <v>30000</v>
      </c>
      <c r="X354" s="306" t="n">
        <f aca="false">SUM(X360)</f>
        <v>85000</v>
      </c>
      <c r="Y354" s="306" t="n">
        <f aca="false">SUM(Y360)</f>
        <v>125000</v>
      </c>
      <c r="Z354" s="306" t="n">
        <f aca="false">SUM(Z360)</f>
        <v>185000</v>
      </c>
      <c r="AA354" s="306" t="n">
        <f aca="false">SUM(AA360)</f>
        <v>173000</v>
      </c>
      <c r="AB354" s="306" t="n">
        <f aca="false">SUM(AB360)</f>
        <v>58000</v>
      </c>
      <c r="AC354" s="306" t="n">
        <f aca="false">SUM(AC355+AC360)</f>
        <v>223000</v>
      </c>
      <c r="AD354" s="306" t="n">
        <f aca="false">SUM(AD355+AD360)</f>
        <v>229000</v>
      </c>
      <c r="AE354" s="306" t="n">
        <f aca="false">SUM(AE355+AE360)</f>
        <v>0</v>
      </c>
      <c r="AF354" s="306" t="n">
        <f aca="false">SUM(AF355+AF360)</f>
        <v>0</v>
      </c>
      <c r="AG354" s="306" t="n">
        <f aca="false">SUM(AG355+AG360)</f>
        <v>241000</v>
      </c>
      <c r="AH354" s="306" t="n">
        <f aca="false">SUM(AH355+AH360)</f>
        <v>161500</v>
      </c>
      <c r="AI354" s="306" t="n">
        <f aca="false">SUM(AI355+AI360)</f>
        <v>232000</v>
      </c>
      <c r="AJ354" s="306" t="n">
        <f aca="false">SUM(AJ355+AJ360)</f>
        <v>112500</v>
      </c>
      <c r="AK354" s="306" t="n">
        <f aca="false">SUM(AK355+AK360)</f>
        <v>293000</v>
      </c>
      <c r="AL354" s="306" t="n">
        <f aca="false">SUM(AL355+AL360)</f>
        <v>47000</v>
      </c>
      <c r="AM354" s="306" t="n">
        <f aca="false">SUM(AM355+AM360)</f>
        <v>0</v>
      </c>
      <c r="AN354" s="306" t="n">
        <f aca="false">SUM(AN355+AN360)</f>
        <v>340000</v>
      </c>
      <c r="AO354" s="306" t="n">
        <f aca="false">SUM(AN354/$AN$2)</f>
        <v>45125.7548609729</v>
      </c>
      <c r="AP354" s="306" t="n">
        <f aca="false">SUM(AP355+AP360)</f>
        <v>281000</v>
      </c>
      <c r="AQ354" s="306" t="n">
        <f aca="false">SUM(AQ355+AQ360)</f>
        <v>0</v>
      </c>
      <c r="AR354" s="306" t="n">
        <f aca="false">SUM(AP354/$AN$2)</f>
        <v>37295.1091645099</v>
      </c>
      <c r="AS354" s="306"/>
      <c r="AT354" s="306" t="n">
        <f aca="false">SUM(AT355+AT360)</f>
        <v>13150.38</v>
      </c>
      <c r="AU354" s="306" t="n">
        <f aca="false">SUM(AU355+AU360)</f>
        <v>0</v>
      </c>
      <c r="AV354" s="306" t="n">
        <f aca="false">SUM(AV355+AV360)</f>
        <v>0</v>
      </c>
      <c r="AW354" s="306" t="n">
        <f aca="false">SUM(AR354+AU354-AV354)</f>
        <v>37295.1091645099</v>
      </c>
      <c r="AX354" s="338"/>
      <c r="AY354" s="338"/>
      <c r="AZ354" s="338"/>
      <c r="BA354" s="338"/>
      <c r="BB354" s="338"/>
      <c r="BC354" s="338"/>
      <c r="BD354" s="338" t="n">
        <f aca="false">SUM(AX354+AY354+AZ354+BA354+BB354+BC354)</f>
        <v>0</v>
      </c>
      <c r="BE354" s="338" t="n">
        <f aca="false">SUM(AW354-BD354)</f>
        <v>37295.1091645099</v>
      </c>
      <c r="BF354" s="338" t="n">
        <f aca="false">SUM(BE354-AW354)</f>
        <v>0</v>
      </c>
      <c r="BG354" s="338" t="n">
        <f aca="false">SUM(BG355+BG360)</f>
        <v>24251.53</v>
      </c>
      <c r="BH354" s="338" t="n">
        <v>18346</v>
      </c>
      <c r="BI354" s="338" t="n">
        <f aca="false">SUM(BI355+BI360)</f>
        <v>18346</v>
      </c>
      <c r="BJ354" s="338" t="n">
        <f aca="false">SUM(BJ355+BJ360)</f>
        <v>0</v>
      </c>
      <c r="BK354" s="338" t="n">
        <f aca="false">SUM(BK355+BK360)</f>
        <v>0</v>
      </c>
      <c r="BL354" s="338" t="n">
        <f aca="false">SUM(BL355+BL360)</f>
        <v>37765</v>
      </c>
      <c r="BM354" s="338" t="n">
        <f aca="false">SUM(BM355+BM360)</f>
        <v>37765</v>
      </c>
      <c r="BN354" s="338" t="n">
        <f aca="false">SUM(BN355+BN360)</f>
        <v>11300</v>
      </c>
      <c r="BO354" s="338"/>
      <c r="BP354" s="338"/>
      <c r="BQ354" s="364"/>
      <c r="BR354" s="364"/>
      <c r="BS354" s="364"/>
      <c r="BT354" s="307" t="n">
        <f aca="false">SUM(BN354/BM354*100)</f>
        <v>29.9218853435721</v>
      </c>
    </row>
    <row r="355" customFormat="false" ht="12" hidden="false" customHeight="true" outlineLevel="0" collapsed="false">
      <c r="A355" s="302"/>
      <c r="B355" s="303" t="s">
        <v>555</v>
      </c>
      <c r="C355" s="303"/>
      <c r="D355" s="303"/>
      <c r="E355" s="303"/>
      <c r="F355" s="303"/>
      <c r="G355" s="303"/>
      <c r="H355" s="303"/>
      <c r="I355" s="304" t="n">
        <v>36</v>
      </c>
      <c r="J355" s="305" t="s">
        <v>792</v>
      </c>
      <c r="K355" s="306"/>
      <c r="L355" s="306"/>
      <c r="M355" s="306"/>
      <c r="N355" s="306"/>
      <c r="O355" s="306"/>
      <c r="P355" s="306"/>
      <c r="Q355" s="306"/>
      <c r="R355" s="306"/>
      <c r="S355" s="306"/>
      <c r="T355" s="306"/>
      <c r="U355" s="306"/>
      <c r="V355" s="306"/>
      <c r="W355" s="306"/>
      <c r="X355" s="306"/>
      <c r="Y355" s="306"/>
      <c r="Z355" s="306"/>
      <c r="AA355" s="306"/>
      <c r="AB355" s="306"/>
      <c r="AC355" s="306" t="n">
        <f aca="false">SUM(AC356)</f>
        <v>0</v>
      </c>
      <c r="AD355" s="306" t="n">
        <f aca="false">SUM(AD356)</f>
        <v>6000</v>
      </c>
      <c r="AE355" s="306" t="n">
        <f aca="false">SUM(AE356)</f>
        <v>0</v>
      </c>
      <c r="AF355" s="306" t="n">
        <f aca="false">SUM(AF356)</f>
        <v>0</v>
      </c>
      <c r="AG355" s="306" t="n">
        <f aca="false">SUM(AG356+AG358)</f>
        <v>18000</v>
      </c>
      <c r="AH355" s="306" t="n">
        <f aca="false">SUM(AH356+AH358)</f>
        <v>15000</v>
      </c>
      <c r="AI355" s="306" t="n">
        <f aca="false">SUM(AI356+AI358)</f>
        <v>9000</v>
      </c>
      <c r="AJ355" s="306" t="n">
        <f aca="false">SUM(AJ356+AJ358)</f>
        <v>0</v>
      </c>
      <c r="AK355" s="306" t="n">
        <f aca="false">SUM(AK356+AK358)</f>
        <v>18000</v>
      </c>
      <c r="AL355" s="306" t="n">
        <f aca="false">SUM(AL356+AL358)</f>
        <v>0</v>
      </c>
      <c r="AM355" s="306" t="n">
        <f aca="false">SUM(AM356+AM358)</f>
        <v>0</v>
      </c>
      <c r="AN355" s="306" t="n">
        <f aca="false">SUM(AN356+AN358)</f>
        <v>18000</v>
      </c>
      <c r="AO355" s="306" t="n">
        <f aca="false">SUM(AN355/$AN$2)</f>
        <v>2389.01055146327</v>
      </c>
      <c r="AP355" s="306" t="n">
        <f aca="false">SUM(AP356+AP358)</f>
        <v>6000</v>
      </c>
      <c r="AQ355" s="306"/>
      <c r="AR355" s="306" t="n">
        <f aca="false">SUM(AP355/$AN$2)</f>
        <v>796.336850487756</v>
      </c>
      <c r="AS355" s="306"/>
      <c r="AT355" s="306" t="n">
        <f aca="false">SUM(AT356+AT358)</f>
        <v>0</v>
      </c>
      <c r="AU355" s="306" t="n">
        <f aca="false">SUM(AU356+AU358)</f>
        <v>0</v>
      </c>
      <c r="AV355" s="306" t="n">
        <f aca="false">SUM(AV356+AV358)</f>
        <v>0</v>
      </c>
      <c r="AW355" s="306" t="n">
        <f aca="false">SUM(AR355+AU355-AV355)</f>
        <v>796.336850487756</v>
      </c>
      <c r="AX355" s="338"/>
      <c r="AY355" s="338"/>
      <c r="AZ355" s="338"/>
      <c r="BA355" s="338"/>
      <c r="BB355" s="338"/>
      <c r="BC355" s="338"/>
      <c r="BD355" s="338" t="n">
        <f aca="false">SUM(AX355+AY355+AZ355+BA355+BB355+BC355)</f>
        <v>0</v>
      </c>
      <c r="BE355" s="338" t="n">
        <f aca="false">SUM(AW355-BD355)</f>
        <v>796.336850487756</v>
      </c>
      <c r="BF355" s="338" t="n">
        <f aca="false">SUM(BE355-AW355)</f>
        <v>0</v>
      </c>
      <c r="BG355" s="338" t="n">
        <f aca="false">SUM(BG356)</f>
        <v>796.34</v>
      </c>
      <c r="BH355" s="338" t="n">
        <v>0</v>
      </c>
      <c r="BI355" s="338" t="n">
        <f aca="false">SUM(BI356+BI358)</f>
        <v>0</v>
      </c>
      <c r="BJ355" s="338" t="n">
        <f aca="false">SUM(BJ356+BJ358)</f>
        <v>0</v>
      </c>
      <c r="BK355" s="338" t="n">
        <f aca="false">SUM(BK356+BK358)</f>
        <v>0</v>
      </c>
      <c r="BL355" s="338" t="n">
        <f aca="false">SUM(BL356+BL358)</f>
        <v>1500</v>
      </c>
      <c r="BM355" s="338" t="n">
        <f aca="false">SUM(BM356+BM358)</f>
        <v>1500</v>
      </c>
      <c r="BN355" s="338" t="n">
        <f aca="false">SUM(BN356+BN358)</f>
        <v>0</v>
      </c>
      <c r="BO355" s="338"/>
      <c r="BP355" s="338"/>
      <c r="BQ355" s="364"/>
      <c r="BR355" s="364"/>
      <c r="BS355" s="364"/>
      <c r="BT355" s="307" t="n">
        <f aca="false">SUM(BN355/BM355*100)</f>
        <v>0</v>
      </c>
    </row>
    <row r="356" customFormat="false" ht="12.75" hidden="true" customHeight="false" outlineLevel="0" collapsed="false">
      <c r="A356" s="343"/>
      <c r="B356" s="334"/>
      <c r="C356" s="334"/>
      <c r="D356" s="334"/>
      <c r="E356" s="334"/>
      <c r="F356" s="334"/>
      <c r="G356" s="334"/>
      <c r="H356" s="334"/>
      <c r="I356" s="335" t="n">
        <v>363</v>
      </c>
      <c r="J356" s="336" t="s">
        <v>792</v>
      </c>
      <c r="K356" s="337"/>
      <c r="L356" s="337"/>
      <c r="M356" s="337"/>
      <c r="N356" s="337"/>
      <c r="O356" s="337"/>
      <c r="P356" s="337"/>
      <c r="Q356" s="337"/>
      <c r="R356" s="337"/>
      <c r="S356" s="337"/>
      <c r="T356" s="337"/>
      <c r="U356" s="337"/>
      <c r="V356" s="337"/>
      <c r="W356" s="337"/>
      <c r="X356" s="337"/>
      <c r="Y356" s="337"/>
      <c r="Z356" s="337"/>
      <c r="AA356" s="337"/>
      <c r="AB356" s="337"/>
      <c r="AC356" s="337"/>
      <c r="AD356" s="337" t="n">
        <v>6000</v>
      </c>
      <c r="AE356" s="337"/>
      <c r="AF356" s="337"/>
      <c r="AG356" s="337" t="n">
        <f aca="false">SUM(AG357)</f>
        <v>6000</v>
      </c>
      <c r="AH356" s="337" t="n">
        <f aca="false">SUM(AH357)</f>
        <v>9000</v>
      </c>
      <c r="AI356" s="337" t="n">
        <f aca="false">SUM(AI357)</f>
        <v>9000</v>
      </c>
      <c r="AJ356" s="337" t="n">
        <f aca="false">SUM(AJ357)</f>
        <v>0</v>
      </c>
      <c r="AK356" s="337" t="n">
        <f aca="false">SUM(AK357)</f>
        <v>6000</v>
      </c>
      <c r="AL356" s="337" t="n">
        <f aca="false">SUM(AL357)</f>
        <v>0</v>
      </c>
      <c r="AM356" s="337" t="n">
        <f aca="false">SUM(AM357)</f>
        <v>0</v>
      </c>
      <c r="AN356" s="337" t="n">
        <f aca="false">SUM(AN357)</f>
        <v>6000</v>
      </c>
      <c r="AO356" s="306" t="n">
        <f aca="false">SUM(AN356/$AN$2)</f>
        <v>796.336850487756</v>
      </c>
      <c r="AP356" s="337" t="n">
        <f aca="false">SUM(AP357)</f>
        <v>6000</v>
      </c>
      <c r="AQ356" s="337"/>
      <c r="AR356" s="306" t="n">
        <f aca="false">SUM(AP356/$AN$2)</f>
        <v>796.336850487756</v>
      </c>
      <c r="AS356" s="306"/>
      <c r="AT356" s="306" t="n">
        <f aca="false">SUM(AT357)</f>
        <v>0</v>
      </c>
      <c r="AU356" s="306" t="n">
        <f aca="false">SUM(AU357)</f>
        <v>0</v>
      </c>
      <c r="AV356" s="306" t="n">
        <f aca="false">SUM(AV357)</f>
        <v>0</v>
      </c>
      <c r="AW356" s="306" t="n">
        <f aca="false">SUM(AR356+AU356-AV356)</f>
        <v>796.336850487756</v>
      </c>
      <c r="AX356" s="338"/>
      <c r="AY356" s="338"/>
      <c r="AZ356" s="338"/>
      <c r="BA356" s="338"/>
      <c r="BB356" s="338"/>
      <c r="BC356" s="338"/>
      <c r="BD356" s="338" t="n">
        <f aca="false">SUM(AX356+AY356+AZ356+BA356+BB356+BC356)</f>
        <v>0</v>
      </c>
      <c r="BE356" s="338" t="n">
        <f aca="false">SUM(AW356-BD356)</f>
        <v>796.336850487756</v>
      </c>
      <c r="BF356" s="338" t="n">
        <f aca="false">SUM(BE356-AW356)</f>
        <v>0</v>
      </c>
      <c r="BG356" s="338" t="n">
        <f aca="false">SUM(BG357)</f>
        <v>796.34</v>
      </c>
      <c r="BH356" s="338" t="n">
        <f aca="false">SUM(BH357)</f>
        <v>0</v>
      </c>
      <c r="BI356" s="338" t="n">
        <f aca="false">SUM(BI357)</f>
        <v>0</v>
      </c>
      <c r="BJ356" s="338"/>
      <c r="BK356" s="338"/>
      <c r="BL356" s="338"/>
      <c r="BM356" s="338"/>
      <c r="BN356" s="338"/>
      <c r="BO356" s="338"/>
      <c r="BP356" s="338"/>
      <c r="BQ356" s="364"/>
      <c r="BR356" s="364"/>
      <c r="BS356" s="364"/>
      <c r="BT356" s="307" t="e">
        <f aca="false">SUM(BN356/BM356*100)</f>
        <v>#DIV/0!</v>
      </c>
    </row>
    <row r="357" customFormat="false" ht="12.75" hidden="true" customHeight="false" outlineLevel="0" collapsed="false">
      <c r="A357" s="343"/>
      <c r="B357" s="334"/>
      <c r="C357" s="334"/>
      <c r="D357" s="334"/>
      <c r="E357" s="334"/>
      <c r="F357" s="334"/>
      <c r="G357" s="334"/>
      <c r="H357" s="334"/>
      <c r="I357" s="335" t="n">
        <v>36316</v>
      </c>
      <c r="J357" s="336" t="s">
        <v>793</v>
      </c>
      <c r="K357" s="337"/>
      <c r="L357" s="337"/>
      <c r="M357" s="337"/>
      <c r="N357" s="337"/>
      <c r="O357" s="337"/>
      <c r="P357" s="337"/>
      <c r="Q357" s="337"/>
      <c r="R357" s="337"/>
      <c r="S357" s="337"/>
      <c r="T357" s="337"/>
      <c r="U357" s="337"/>
      <c r="V357" s="337"/>
      <c r="W357" s="337"/>
      <c r="X357" s="337"/>
      <c r="Y357" s="337"/>
      <c r="Z357" s="337"/>
      <c r="AA357" s="337"/>
      <c r="AB357" s="337"/>
      <c r="AC357" s="337"/>
      <c r="AD357" s="337" t="n">
        <v>6000</v>
      </c>
      <c r="AE357" s="337"/>
      <c r="AF357" s="337"/>
      <c r="AG357" s="337" t="n">
        <f aca="false">SUM(AD357+AE357-AF357)</f>
        <v>6000</v>
      </c>
      <c r="AH357" s="337" t="n">
        <v>9000</v>
      </c>
      <c r="AI357" s="337" t="n">
        <v>9000</v>
      </c>
      <c r="AJ357" s="338" t="n">
        <v>0</v>
      </c>
      <c r="AK357" s="337" t="n">
        <v>6000</v>
      </c>
      <c r="AL357" s="337"/>
      <c r="AM357" s="337"/>
      <c r="AN357" s="338" t="n">
        <f aca="false">SUM(AK357+AL357-AM357)</f>
        <v>6000</v>
      </c>
      <c r="AO357" s="306" t="n">
        <f aca="false">SUM(AN357/$AN$2)</f>
        <v>796.336850487756</v>
      </c>
      <c r="AP357" s="338" t="n">
        <v>6000</v>
      </c>
      <c r="AQ357" s="338"/>
      <c r="AR357" s="306" t="n">
        <f aca="false">SUM(AP357/$AN$2)</f>
        <v>796.336850487756</v>
      </c>
      <c r="AS357" s="306"/>
      <c r="AT357" s="306"/>
      <c r="AU357" s="306"/>
      <c r="AV357" s="306"/>
      <c r="AW357" s="306" t="n">
        <f aca="false">SUM(AR357+AU357-AV357)</f>
        <v>796.336850487756</v>
      </c>
      <c r="AX357" s="338"/>
      <c r="AY357" s="338"/>
      <c r="AZ357" s="338" t="n">
        <v>796.34</v>
      </c>
      <c r="BA357" s="338"/>
      <c r="BB357" s="338"/>
      <c r="BC357" s="338"/>
      <c r="BD357" s="338" t="n">
        <f aca="false">SUM(AX357+AY357+AZ357+BA357+BB357+BC357)</f>
        <v>796.34</v>
      </c>
      <c r="BE357" s="338" t="n">
        <f aca="false">SUM(AW357-BD357)</f>
        <v>-0.00314951224379456</v>
      </c>
      <c r="BF357" s="338" t="n">
        <f aca="false">SUM(BE357-AW357)</f>
        <v>-796.34</v>
      </c>
      <c r="BG357" s="338" t="n">
        <v>796.34</v>
      </c>
      <c r="BH357" s="338" t="n">
        <v>0</v>
      </c>
      <c r="BI357" s="338"/>
      <c r="BJ357" s="338"/>
      <c r="BK357" s="338"/>
      <c r="BL357" s="338"/>
      <c r="BM357" s="338"/>
      <c r="BN357" s="338"/>
      <c r="BO357" s="338"/>
      <c r="BP357" s="338"/>
      <c r="BQ357" s="364"/>
      <c r="BR357" s="364"/>
      <c r="BS357" s="364"/>
      <c r="BT357" s="307" t="e">
        <f aca="false">SUM(BN357/BM357*100)</f>
        <v>#DIV/0!</v>
      </c>
    </row>
    <row r="358" customFormat="false" ht="12.75" hidden="true" customHeight="false" outlineLevel="0" collapsed="false">
      <c r="A358" s="343"/>
      <c r="B358" s="334"/>
      <c r="C358" s="334"/>
      <c r="D358" s="334"/>
      <c r="E358" s="334"/>
      <c r="F358" s="334"/>
      <c r="G358" s="334"/>
      <c r="H358" s="334"/>
      <c r="I358" s="335" t="n">
        <v>366</v>
      </c>
      <c r="J358" s="336" t="s">
        <v>794</v>
      </c>
      <c r="K358" s="337"/>
      <c r="L358" s="337"/>
      <c r="M358" s="337"/>
      <c r="N358" s="337"/>
      <c r="O358" s="337"/>
      <c r="P358" s="337"/>
      <c r="Q358" s="337"/>
      <c r="R358" s="337"/>
      <c r="S358" s="337"/>
      <c r="T358" s="337"/>
      <c r="U358" s="337"/>
      <c r="V358" s="337"/>
      <c r="W358" s="337"/>
      <c r="X358" s="337"/>
      <c r="Y358" s="337"/>
      <c r="Z358" s="337"/>
      <c r="AA358" s="337"/>
      <c r="AB358" s="337"/>
      <c r="AC358" s="337"/>
      <c r="AD358" s="337"/>
      <c r="AE358" s="337"/>
      <c r="AF358" s="337"/>
      <c r="AG358" s="337" t="n">
        <f aca="false">SUM(AG359)</f>
        <v>12000</v>
      </c>
      <c r="AH358" s="337" t="n">
        <f aca="false">SUM(AH359)</f>
        <v>6000</v>
      </c>
      <c r="AI358" s="337" t="n">
        <f aca="false">SUM(AI359)</f>
        <v>0</v>
      </c>
      <c r="AJ358" s="337" t="n">
        <f aca="false">SUM(AJ359)</f>
        <v>0</v>
      </c>
      <c r="AK358" s="337" t="n">
        <f aca="false">SUM(AK359)</f>
        <v>12000</v>
      </c>
      <c r="AL358" s="337" t="n">
        <f aca="false">SUM(AL359)</f>
        <v>0</v>
      </c>
      <c r="AM358" s="337" t="n">
        <f aca="false">SUM(AM359)</f>
        <v>0</v>
      </c>
      <c r="AN358" s="337" t="n">
        <f aca="false">SUM(AN359)</f>
        <v>12000</v>
      </c>
      <c r="AO358" s="306" t="n">
        <f aca="false">SUM(AN358/$AN$2)</f>
        <v>1592.67370097551</v>
      </c>
      <c r="AP358" s="337" t="n">
        <f aca="false">SUM(AP359)</f>
        <v>0</v>
      </c>
      <c r="AQ358" s="337"/>
      <c r="AR358" s="306" t="n">
        <f aca="false">SUM(AP358/$AN$2)</f>
        <v>0</v>
      </c>
      <c r="AS358" s="306"/>
      <c r="AT358" s="306" t="n">
        <f aca="false">SUM(AT359)</f>
        <v>0</v>
      </c>
      <c r="AU358" s="306" t="n">
        <f aca="false">SUM(AU359)</f>
        <v>0</v>
      </c>
      <c r="AV358" s="306" t="n">
        <f aca="false">SUM(AV359)</f>
        <v>0</v>
      </c>
      <c r="AW358" s="306" t="n">
        <f aca="false">SUM(AR358+AU358-AV358)</f>
        <v>0</v>
      </c>
      <c r="AX358" s="338"/>
      <c r="AY358" s="338"/>
      <c r="AZ358" s="338"/>
      <c r="BA358" s="338"/>
      <c r="BB358" s="338"/>
      <c r="BC358" s="338"/>
      <c r="BD358" s="338" t="n">
        <f aca="false">SUM(AX358+AY358+AZ358+BA358+BB358+BC358)</f>
        <v>0</v>
      </c>
      <c r="BE358" s="338" t="n">
        <f aca="false">SUM(AW358-BD358)</f>
        <v>0</v>
      </c>
      <c r="BF358" s="338" t="n">
        <f aca="false">SUM(BE358-AW358)</f>
        <v>0</v>
      </c>
      <c r="BG358" s="338"/>
      <c r="BH358" s="338" t="n">
        <f aca="false">SUM(BH359)</f>
        <v>0</v>
      </c>
      <c r="BI358" s="338" t="n">
        <f aca="false">SUM(BI359)</f>
        <v>0</v>
      </c>
      <c r="BJ358" s="338" t="n">
        <f aca="false">SUM(BJ359)</f>
        <v>0</v>
      </c>
      <c r="BK358" s="338" t="n">
        <f aca="false">SUM(BK359)</f>
        <v>0</v>
      </c>
      <c r="BL358" s="338" t="n">
        <f aca="false">SUM(BL359)</f>
        <v>1500</v>
      </c>
      <c r="BM358" s="338" t="n">
        <f aca="false">SUM(BM359)</f>
        <v>1500</v>
      </c>
      <c r="BN358" s="338" t="n">
        <f aca="false">SUM(BN359)</f>
        <v>0</v>
      </c>
      <c r="BO358" s="338"/>
      <c r="BP358" s="338"/>
      <c r="BQ358" s="364"/>
      <c r="BR358" s="364"/>
      <c r="BS358" s="364"/>
      <c r="BT358" s="307" t="n">
        <f aca="false">SUM(BN358/BM358*100)</f>
        <v>0</v>
      </c>
    </row>
    <row r="359" customFormat="false" ht="12.75" hidden="true" customHeight="false" outlineLevel="0" collapsed="false">
      <c r="A359" s="343"/>
      <c r="B359" s="334"/>
      <c r="C359" s="334"/>
      <c r="D359" s="334"/>
      <c r="E359" s="334"/>
      <c r="F359" s="334"/>
      <c r="G359" s="334"/>
      <c r="H359" s="334"/>
      <c r="I359" s="335" t="n">
        <v>36611</v>
      </c>
      <c r="J359" s="336" t="s">
        <v>795</v>
      </c>
      <c r="K359" s="337"/>
      <c r="L359" s="337"/>
      <c r="M359" s="337"/>
      <c r="N359" s="337"/>
      <c r="O359" s="337"/>
      <c r="P359" s="337"/>
      <c r="Q359" s="337"/>
      <c r="R359" s="337"/>
      <c r="S359" s="337"/>
      <c r="T359" s="337"/>
      <c r="U359" s="337"/>
      <c r="V359" s="306"/>
      <c r="W359" s="337"/>
      <c r="X359" s="337"/>
      <c r="Y359" s="337" t="n">
        <v>0</v>
      </c>
      <c r="Z359" s="337" t="n">
        <v>0</v>
      </c>
      <c r="AA359" s="337" t="n">
        <v>12000</v>
      </c>
      <c r="AB359" s="337"/>
      <c r="AC359" s="337" t="n">
        <v>12000</v>
      </c>
      <c r="AD359" s="337" t="n">
        <v>12000</v>
      </c>
      <c r="AE359" s="337"/>
      <c r="AF359" s="337"/>
      <c r="AG359" s="340" t="n">
        <f aca="false">SUM(AD359+AE359-AF359)</f>
        <v>12000</v>
      </c>
      <c r="AH359" s="337" t="n">
        <v>6000</v>
      </c>
      <c r="AI359" s="337" t="n">
        <v>0</v>
      </c>
      <c r="AJ359" s="338" t="n">
        <v>0</v>
      </c>
      <c r="AK359" s="337" t="n">
        <v>12000</v>
      </c>
      <c r="AL359" s="337"/>
      <c r="AM359" s="337"/>
      <c r="AN359" s="338" t="n">
        <f aca="false">SUM(AK359+AL359-AM359)</f>
        <v>12000</v>
      </c>
      <c r="AO359" s="306" t="n">
        <f aca="false">SUM(AN359/$AN$2)</f>
        <v>1592.67370097551</v>
      </c>
      <c r="AP359" s="338" t="n">
        <v>0</v>
      </c>
      <c r="AQ359" s="338"/>
      <c r="AR359" s="306" t="n">
        <f aca="false">SUM(AP359/$AN$2)</f>
        <v>0</v>
      </c>
      <c r="AS359" s="306"/>
      <c r="AT359" s="306" t="n">
        <v>0</v>
      </c>
      <c r="AU359" s="306" t="n">
        <v>0</v>
      </c>
      <c r="AV359" s="306" t="n">
        <v>0</v>
      </c>
      <c r="AW359" s="306" t="n">
        <f aca="false">SUM(AR359+AU359-AV359)</f>
        <v>0</v>
      </c>
      <c r="AX359" s="338"/>
      <c r="AY359" s="338"/>
      <c r="AZ359" s="338"/>
      <c r="BA359" s="338"/>
      <c r="BB359" s="338"/>
      <c r="BC359" s="338"/>
      <c r="BD359" s="338" t="n">
        <f aca="false">SUM(AX359+AY359+AZ359+BA359+BB359+BC359)</f>
        <v>0</v>
      </c>
      <c r="BE359" s="338" t="n">
        <f aca="false">SUM(AW359-BD359)</f>
        <v>0</v>
      </c>
      <c r="BF359" s="338" t="n">
        <f aca="false">SUM(BE359-AW359)</f>
        <v>0</v>
      </c>
      <c r="BG359" s="338"/>
      <c r="BH359" s="338"/>
      <c r="BI359" s="338"/>
      <c r="BJ359" s="338"/>
      <c r="BK359" s="338"/>
      <c r="BL359" s="338" t="n">
        <v>1500</v>
      </c>
      <c r="BM359" s="338" t="n">
        <v>1500</v>
      </c>
      <c r="BN359" s="338"/>
      <c r="BO359" s="338"/>
      <c r="BP359" s="338"/>
      <c r="BQ359" s="364"/>
      <c r="BR359" s="364"/>
      <c r="BS359" s="364"/>
      <c r="BT359" s="307" t="n">
        <f aca="false">SUM(BN359/BM359*100)</f>
        <v>0</v>
      </c>
    </row>
    <row r="360" customFormat="false" ht="12.75" hidden="false" customHeight="false" outlineLevel="0" collapsed="false">
      <c r="A360" s="302"/>
      <c r="B360" s="303" t="s">
        <v>555</v>
      </c>
      <c r="C360" s="303"/>
      <c r="D360" s="303"/>
      <c r="E360" s="303"/>
      <c r="F360" s="303"/>
      <c r="G360" s="303"/>
      <c r="H360" s="303"/>
      <c r="I360" s="304" t="n">
        <v>38</v>
      </c>
      <c r="J360" s="305" t="s">
        <v>383</v>
      </c>
      <c r="K360" s="306" t="n">
        <f aca="false">SUM(K361)</f>
        <v>77000</v>
      </c>
      <c r="L360" s="306" t="n">
        <f aca="false">SUM(L361)</f>
        <v>30000</v>
      </c>
      <c r="M360" s="306" t="n">
        <f aca="false">SUM(M361)</f>
        <v>30000</v>
      </c>
      <c r="N360" s="306" t="n">
        <f aca="false">SUM(N361)</f>
        <v>17000</v>
      </c>
      <c r="O360" s="306" t="n">
        <f aca="false">SUM(O361)</f>
        <v>17000</v>
      </c>
      <c r="P360" s="306" t="n">
        <f aca="false">SUM(P361)</f>
        <v>15000</v>
      </c>
      <c r="Q360" s="306" t="n">
        <f aca="false">SUM(Q361)</f>
        <v>15000</v>
      </c>
      <c r="R360" s="306" t="n">
        <f aca="false">SUM(R361)</f>
        <v>22000</v>
      </c>
      <c r="S360" s="306" t="n">
        <f aca="false">SUM(S361)</f>
        <v>25000</v>
      </c>
      <c r="T360" s="306" t="n">
        <f aca="false">SUM(T361)</f>
        <v>13500</v>
      </c>
      <c r="U360" s="306" t="n">
        <f aca="false">SUM(U361)</f>
        <v>0</v>
      </c>
      <c r="V360" s="306" t="e">
        <f aca="false">SUM(V361)</f>
        <v>#DIV/0!</v>
      </c>
      <c r="W360" s="306" t="n">
        <f aca="false">SUM(W361)</f>
        <v>30000</v>
      </c>
      <c r="X360" s="306" t="n">
        <f aca="false">SUM(X361)</f>
        <v>85000</v>
      </c>
      <c r="Y360" s="306" t="n">
        <f aca="false">SUM(Y361)</f>
        <v>125000</v>
      </c>
      <c r="Z360" s="306" t="n">
        <f aca="false">SUM(Z361)</f>
        <v>185000</v>
      </c>
      <c r="AA360" s="306" t="n">
        <f aca="false">SUM(AA361)</f>
        <v>173000</v>
      </c>
      <c r="AB360" s="306" t="n">
        <f aca="false">SUM(AB361)</f>
        <v>58000</v>
      </c>
      <c r="AC360" s="306" t="n">
        <f aca="false">SUM(AC361)</f>
        <v>223000</v>
      </c>
      <c r="AD360" s="306" t="n">
        <f aca="false">SUM(AD361)</f>
        <v>223000</v>
      </c>
      <c r="AE360" s="306" t="n">
        <f aca="false">SUM(AE361)</f>
        <v>0</v>
      </c>
      <c r="AF360" s="306" t="n">
        <f aca="false">SUM(AF361)</f>
        <v>0</v>
      </c>
      <c r="AG360" s="306" t="n">
        <f aca="false">SUM(AG361)</f>
        <v>223000</v>
      </c>
      <c r="AH360" s="306" t="n">
        <f aca="false">SUM(AH361)</f>
        <v>146500</v>
      </c>
      <c r="AI360" s="306" t="n">
        <f aca="false">SUM(AI361)</f>
        <v>223000</v>
      </c>
      <c r="AJ360" s="306" t="n">
        <f aca="false">SUM(AJ361)</f>
        <v>112500</v>
      </c>
      <c r="AK360" s="306" t="n">
        <f aca="false">SUM(AK361)</f>
        <v>275000</v>
      </c>
      <c r="AL360" s="306" t="n">
        <f aca="false">SUM(AL361)</f>
        <v>47000</v>
      </c>
      <c r="AM360" s="306" t="n">
        <f aca="false">SUM(AM361)</f>
        <v>0</v>
      </c>
      <c r="AN360" s="306" t="n">
        <f aca="false">SUM(AN361)</f>
        <v>322000</v>
      </c>
      <c r="AO360" s="306" t="n">
        <f aca="false">SUM(AN360/$AN$2)</f>
        <v>42736.7443095096</v>
      </c>
      <c r="AP360" s="306" t="n">
        <f aca="false">SUM(AP361)</f>
        <v>275000</v>
      </c>
      <c r="AQ360" s="306"/>
      <c r="AR360" s="306" t="n">
        <f aca="false">SUM(AP360/$AN$2)</f>
        <v>36498.7723140222</v>
      </c>
      <c r="AS360" s="306"/>
      <c r="AT360" s="306" t="n">
        <f aca="false">SUM(AT361)</f>
        <v>13150.38</v>
      </c>
      <c r="AU360" s="306" t="n">
        <f aca="false">SUM(AU361)</f>
        <v>0</v>
      </c>
      <c r="AV360" s="306" t="n">
        <f aca="false">SUM(AV361)</f>
        <v>0</v>
      </c>
      <c r="AW360" s="306" t="n">
        <f aca="false">SUM(AR360+AU360-AV360)</f>
        <v>36498.7723140222</v>
      </c>
      <c r="AX360" s="338"/>
      <c r="AY360" s="338"/>
      <c r="AZ360" s="338"/>
      <c r="BA360" s="338"/>
      <c r="BB360" s="338"/>
      <c r="BC360" s="338"/>
      <c r="BD360" s="338" t="n">
        <f aca="false">SUM(AX360+AY360+AZ360+BA360+BB360+BC360)</f>
        <v>0</v>
      </c>
      <c r="BE360" s="338" t="n">
        <f aca="false">SUM(AW360-BD360)</f>
        <v>36498.7723140222</v>
      </c>
      <c r="BF360" s="338" t="n">
        <f aca="false">SUM(BE360-AW360)</f>
        <v>0</v>
      </c>
      <c r="BG360" s="338" t="n">
        <f aca="false">SUM(BG361)</f>
        <v>23455.19</v>
      </c>
      <c r="BH360" s="338" t="n">
        <v>18346</v>
      </c>
      <c r="BI360" s="338" t="n">
        <f aca="false">SUM(BI361)</f>
        <v>18346</v>
      </c>
      <c r="BJ360" s="338" t="n">
        <f aca="false">SUM(BJ361)</f>
        <v>0</v>
      </c>
      <c r="BK360" s="338" t="n">
        <f aca="false">SUM(BK361)</f>
        <v>0</v>
      </c>
      <c r="BL360" s="338" t="n">
        <f aca="false">SUM(BL361)</f>
        <v>36265</v>
      </c>
      <c r="BM360" s="338" t="n">
        <f aca="false">SUM(BM361)</f>
        <v>36265</v>
      </c>
      <c r="BN360" s="338" t="n">
        <f aca="false">SUM(BN361)</f>
        <v>11300</v>
      </c>
      <c r="BO360" s="338"/>
      <c r="BP360" s="338"/>
      <c r="BQ360" s="364" t="n">
        <v>11300</v>
      </c>
      <c r="BR360" s="364"/>
      <c r="BS360" s="364"/>
      <c r="BT360" s="307" t="n">
        <f aca="false">SUM(BN360/BM360*100)</f>
        <v>31.1595201985385</v>
      </c>
    </row>
    <row r="361" customFormat="false" ht="12.75" hidden="true" customHeight="false" outlineLevel="0" collapsed="false">
      <c r="A361" s="343"/>
      <c r="B361" s="334"/>
      <c r="C361" s="334"/>
      <c r="D361" s="334"/>
      <c r="E361" s="334"/>
      <c r="F361" s="334"/>
      <c r="G361" s="334"/>
      <c r="H361" s="334"/>
      <c r="I361" s="335" t="n">
        <v>381</v>
      </c>
      <c r="J361" s="336" t="s">
        <v>197</v>
      </c>
      <c r="K361" s="337" t="n">
        <f aca="false">SUM(K369)</f>
        <v>77000</v>
      </c>
      <c r="L361" s="337" t="n">
        <f aca="false">SUM(L369)</f>
        <v>30000</v>
      </c>
      <c r="M361" s="337" t="n">
        <f aca="false">SUM(M369)</f>
        <v>30000</v>
      </c>
      <c r="N361" s="337" t="n">
        <f aca="false">SUM(N369)</f>
        <v>17000</v>
      </c>
      <c r="O361" s="337" t="n">
        <f aca="false">SUM(O369)</f>
        <v>17000</v>
      </c>
      <c r="P361" s="337" t="n">
        <f aca="false">SUM(P362:P369)</f>
        <v>15000</v>
      </c>
      <c r="Q361" s="337" t="n">
        <f aca="false">SUM(Q362:Q369)</f>
        <v>15000</v>
      </c>
      <c r="R361" s="337" t="n">
        <f aca="false">SUM(R362:R369)</f>
        <v>22000</v>
      </c>
      <c r="S361" s="337" t="n">
        <f aca="false">SUM(S362:S369)</f>
        <v>25000</v>
      </c>
      <c r="T361" s="337" t="n">
        <f aca="false">SUM(T362:T369)</f>
        <v>13500</v>
      </c>
      <c r="U361" s="337" t="n">
        <f aca="false">SUM(U362:U369)</f>
        <v>0</v>
      </c>
      <c r="V361" s="337" t="e">
        <f aca="false">SUM(V362:V369)</f>
        <v>#DIV/0!</v>
      </c>
      <c r="W361" s="337" t="n">
        <f aca="false">SUM(W362:W369)</f>
        <v>30000</v>
      </c>
      <c r="X361" s="337" t="n">
        <f aca="false">SUM(X362:X370)</f>
        <v>85000</v>
      </c>
      <c r="Y361" s="337" t="n">
        <f aca="false">SUM(Y362:Y370)</f>
        <v>125000</v>
      </c>
      <c r="Z361" s="337" t="n">
        <f aca="false">SUM(Z362:Z370)</f>
        <v>185000</v>
      </c>
      <c r="AA361" s="337" t="n">
        <f aca="false">SUM(AA362:AA370)</f>
        <v>173000</v>
      </c>
      <c r="AB361" s="337" t="n">
        <f aca="false">SUM(AB362:AB370)</f>
        <v>58000</v>
      </c>
      <c r="AC361" s="337" t="n">
        <f aca="false">SUM(AC362:AC370)</f>
        <v>223000</v>
      </c>
      <c r="AD361" s="337" t="n">
        <f aca="false">SUM(AD362:AD370)</f>
        <v>223000</v>
      </c>
      <c r="AE361" s="337" t="n">
        <f aca="false">SUM(AE362:AE370)</f>
        <v>0</v>
      </c>
      <c r="AF361" s="337" t="n">
        <f aca="false">SUM(AF362:AF370)</f>
        <v>0</v>
      </c>
      <c r="AG361" s="337" t="n">
        <f aca="false">SUM(AG362:AG370)</f>
        <v>223000</v>
      </c>
      <c r="AH361" s="337" t="n">
        <f aca="false">SUM(AH362:AH370)</f>
        <v>146500</v>
      </c>
      <c r="AI361" s="337" t="n">
        <f aca="false">SUM(AI362:AI370)</f>
        <v>223000</v>
      </c>
      <c r="AJ361" s="337" t="n">
        <f aca="false">SUM(AJ362:AJ370)</f>
        <v>112500</v>
      </c>
      <c r="AK361" s="337" t="n">
        <f aca="false">SUM(AK362:AK370)</f>
        <v>275000</v>
      </c>
      <c r="AL361" s="337" t="n">
        <f aca="false">SUM(AL362:AL370)</f>
        <v>47000</v>
      </c>
      <c r="AM361" s="337" t="n">
        <f aca="false">SUM(AM362:AM370)</f>
        <v>0</v>
      </c>
      <c r="AN361" s="337" t="n">
        <f aca="false">SUM(AN362:AN370)</f>
        <v>322000</v>
      </c>
      <c r="AO361" s="306" t="n">
        <f aca="false">SUM(AN361/$AN$2)</f>
        <v>42736.7443095096</v>
      </c>
      <c r="AP361" s="337" t="n">
        <f aca="false">SUM(AP362:AP370)</f>
        <v>275000</v>
      </c>
      <c r="AQ361" s="337"/>
      <c r="AR361" s="306" t="n">
        <f aca="false">SUM(AP361/$AN$2)</f>
        <v>36498.7723140222</v>
      </c>
      <c r="AS361" s="306"/>
      <c r="AT361" s="306" t="n">
        <f aca="false">SUM(AT362:AT370)</f>
        <v>13150.38</v>
      </c>
      <c r="AU361" s="306" t="n">
        <f aca="false">SUM(AU362:AU370)</f>
        <v>0</v>
      </c>
      <c r="AV361" s="306" t="n">
        <f aca="false">SUM(AV362:AV370)</f>
        <v>0</v>
      </c>
      <c r="AW361" s="306" t="n">
        <f aca="false">SUM(AR361+AU361-AV361)</f>
        <v>36498.7723140222</v>
      </c>
      <c r="AX361" s="338"/>
      <c r="AY361" s="338"/>
      <c r="AZ361" s="338"/>
      <c r="BA361" s="338"/>
      <c r="BB361" s="338"/>
      <c r="BC361" s="338"/>
      <c r="BD361" s="338" t="n">
        <f aca="false">SUM(AX361+AY361+AZ361+BA361+BB361+BC361)</f>
        <v>0</v>
      </c>
      <c r="BE361" s="338" t="n">
        <f aca="false">SUM(AW361-BD361)</f>
        <v>36498.7723140222</v>
      </c>
      <c r="BF361" s="338" t="n">
        <f aca="false">SUM(BE361-AW361)</f>
        <v>0</v>
      </c>
      <c r="BG361" s="338" t="n">
        <f aca="false">SUM(BG362:BG370)</f>
        <v>23455.19</v>
      </c>
      <c r="BH361" s="338" t="n">
        <f aca="false">SUM(BH362:BH370)</f>
        <v>34765</v>
      </c>
      <c r="BI361" s="338" t="n">
        <f aca="false">SUM(BI362:BI370)</f>
        <v>18346</v>
      </c>
      <c r="BJ361" s="338" t="n">
        <f aca="false">SUM(BJ362:BJ370)</f>
        <v>0</v>
      </c>
      <c r="BK361" s="338" t="n">
        <f aca="false">SUM(BK362:BK370)</f>
        <v>0</v>
      </c>
      <c r="BL361" s="338" t="n">
        <f aca="false">SUM(BL362:BL370)</f>
        <v>36265</v>
      </c>
      <c r="BM361" s="338" t="n">
        <f aca="false">SUM(BM362:BM370)</f>
        <v>36265</v>
      </c>
      <c r="BN361" s="338" t="n">
        <f aca="false">SUM(BN362:BN370)</f>
        <v>11300</v>
      </c>
      <c r="BO361" s="338"/>
      <c r="BP361" s="338"/>
      <c r="BQ361" s="364"/>
      <c r="BR361" s="364"/>
      <c r="BS361" s="364"/>
      <c r="BT361" s="307" t="n">
        <f aca="false">SUM(BN361/BM361*100)</f>
        <v>31.1595201985385</v>
      </c>
    </row>
    <row r="362" customFormat="false" ht="12.75" hidden="true" customHeight="false" outlineLevel="0" collapsed="false">
      <c r="A362" s="343"/>
      <c r="B362" s="334"/>
      <c r="C362" s="334"/>
      <c r="D362" s="334"/>
      <c r="E362" s="334"/>
      <c r="F362" s="334"/>
      <c r="G362" s="334"/>
      <c r="H362" s="334"/>
      <c r="I362" s="335" t="n">
        <v>38113</v>
      </c>
      <c r="J362" s="336" t="s">
        <v>796</v>
      </c>
      <c r="K362" s="337"/>
      <c r="L362" s="337"/>
      <c r="M362" s="337"/>
      <c r="N362" s="337"/>
      <c r="O362" s="337"/>
      <c r="P362" s="337"/>
      <c r="Q362" s="337"/>
      <c r="R362" s="337" t="n">
        <v>10000</v>
      </c>
      <c r="S362" s="337" t="n">
        <v>10000</v>
      </c>
      <c r="T362" s="337" t="n">
        <v>5000</v>
      </c>
      <c r="U362" s="337"/>
      <c r="V362" s="306" t="e">
        <f aca="false">S362/P362*100</f>
        <v>#DIV/0!</v>
      </c>
      <c r="W362" s="306" t="n">
        <v>15000</v>
      </c>
      <c r="X362" s="337" t="n">
        <v>15000</v>
      </c>
      <c r="Y362" s="337" t="n">
        <v>15000</v>
      </c>
      <c r="Z362" s="337" t="n">
        <v>15000</v>
      </c>
      <c r="AA362" s="337" t="n">
        <v>15000</v>
      </c>
      <c r="AB362" s="337" t="n">
        <v>15000</v>
      </c>
      <c r="AC362" s="337" t="n">
        <v>15000</v>
      </c>
      <c r="AD362" s="337" t="n">
        <v>15000</v>
      </c>
      <c r="AE362" s="337"/>
      <c r="AF362" s="337"/>
      <c r="AG362" s="340" t="n">
        <f aca="false">SUM(AD362+AE362-AF362)</f>
        <v>15000</v>
      </c>
      <c r="AH362" s="337" t="n">
        <v>15000</v>
      </c>
      <c r="AI362" s="337" t="n">
        <v>15000</v>
      </c>
      <c r="AJ362" s="338" t="n">
        <v>15000</v>
      </c>
      <c r="AK362" s="337" t="n">
        <v>15000</v>
      </c>
      <c r="AL362" s="337"/>
      <c r="AM362" s="337"/>
      <c r="AN362" s="338" t="n">
        <f aca="false">SUM(AK362+AL362-AM362)</f>
        <v>15000</v>
      </c>
      <c r="AO362" s="306" t="n">
        <f aca="false">SUM(AN362/$AN$2)</f>
        <v>1990.84212621939</v>
      </c>
      <c r="AP362" s="338" t="n">
        <v>15000</v>
      </c>
      <c r="AQ362" s="338"/>
      <c r="AR362" s="306" t="n">
        <f aca="false">SUM(AP362/$AN$2)</f>
        <v>1990.84212621939</v>
      </c>
      <c r="AS362" s="306"/>
      <c r="AT362" s="306"/>
      <c r="AU362" s="306"/>
      <c r="AV362" s="306"/>
      <c r="AW362" s="306" t="n">
        <f aca="false">SUM(AR362+AU362-AV362)</f>
        <v>1990.84212621939</v>
      </c>
      <c r="AX362" s="338"/>
      <c r="AY362" s="338"/>
      <c r="AZ362" s="338" t="n">
        <v>1990.84</v>
      </c>
      <c r="BA362" s="338"/>
      <c r="BB362" s="338"/>
      <c r="BC362" s="338"/>
      <c r="BD362" s="338" t="n">
        <f aca="false">SUM(AX362+AY362+AZ362+BA362+BB362+BC362)</f>
        <v>1990.84</v>
      </c>
      <c r="BE362" s="338" t="n">
        <f aca="false">SUM(AW362-BD362)</f>
        <v>0.00212621939067503</v>
      </c>
      <c r="BF362" s="338" t="n">
        <f aca="false">SUM(BE362-AW362)</f>
        <v>-1990.84</v>
      </c>
      <c r="BG362" s="338" t="n">
        <v>1990.84</v>
      </c>
      <c r="BH362" s="338" t="n">
        <v>2000</v>
      </c>
      <c r="BI362" s="338" t="n">
        <v>2000</v>
      </c>
      <c r="BJ362" s="338"/>
      <c r="BK362" s="338"/>
      <c r="BL362" s="338" t="n">
        <v>2000</v>
      </c>
      <c r="BM362" s="338" t="n">
        <v>2000</v>
      </c>
      <c r="BN362" s="338" t="n">
        <v>2000</v>
      </c>
      <c r="BO362" s="338"/>
      <c r="BP362" s="338"/>
      <c r="BQ362" s="364"/>
      <c r="BR362" s="364"/>
      <c r="BS362" s="364"/>
      <c r="BT362" s="307" t="n">
        <f aca="false">SUM(BN362/BM362*100)</f>
        <v>100</v>
      </c>
    </row>
    <row r="363" customFormat="false" ht="12.75" hidden="true" customHeight="false" outlineLevel="0" collapsed="false">
      <c r="A363" s="343"/>
      <c r="B363" s="334"/>
      <c r="C363" s="334"/>
      <c r="D363" s="334"/>
      <c r="E363" s="334"/>
      <c r="F363" s="334"/>
      <c r="G363" s="334"/>
      <c r="H363" s="334"/>
      <c r="I363" s="335" t="n">
        <v>38113</v>
      </c>
      <c r="J363" s="336" t="s">
        <v>797</v>
      </c>
      <c r="K363" s="337"/>
      <c r="L363" s="337"/>
      <c r="M363" s="337"/>
      <c r="N363" s="337"/>
      <c r="O363" s="337"/>
      <c r="P363" s="337"/>
      <c r="Q363" s="337"/>
      <c r="R363" s="337"/>
      <c r="S363" s="337"/>
      <c r="T363" s="337"/>
      <c r="U363" s="337"/>
      <c r="V363" s="306"/>
      <c r="W363" s="306"/>
      <c r="X363" s="337" t="n">
        <v>20000</v>
      </c>
      <c r="Y363" s="337" t="n">
        <v>20000</v>
      </c>
      <c r="Z363" s="337" t="n">
        <v>30000</v>
      </c>
      <c r="AA363" s="337" t="n">
        <v>30000</v>
      </c>
      <c r="AB363" s="337" t="n">
        <v>10000</v>
      </c>
      <c r="AC363" s="337" t="n">
        <v>30000</v>
      </c>
      <c r="AD363" s="337" t="n">
        <v>30000</v>
      </c>
      <c r="AE363" s="337"/>
      <c r="AF363" s="337"/>
      <c r="AG363" s="340" t="n">
        <f aca="false">SUM(AD363+AE363-AF363)</f>
        <v>30000</v>
      </c>
      <c r="AH363" s="337" t="n">
        <v>32000</v>
      </c>
      <c r="AI363" s="337" t="n">
        <v>30000</v>
      </c>
      <c r="AJ363" s="338" t="n">
        <v>0</v>
      </c>
      <c r="AK363" s="337" t="n">
        <v>30000</v>
      </c>
      <c r="AL363" s="337" t="n">
        <v>7000</v>
      </c>
      <c r="AM363" s="337"/>
      <c r="AN363" s="338" t="n">
        <f aca="false">SUM(AK363+AL363-AM363)</f>
        <v>37000</v>
      </c>
      <c r="AO363" s="306" t="n">
        <f aca="false">SUM(AN363/$AN$2)</f>
        <v>4910.74391134116</v>
      </c>
      <c r="AP363" s="338" t="n">
        <v>35000</v>
      </c>
      <c r="AQ363" s="338"/>
      <c r="AR363" s="306" t="n">
        <f aca="false">SUM(AP363/$AN$2)</f>
        <v>4645.29829451191</v>
      </c>
      <c r="AS363" s="306" t="n">
        <v>2322.32</v>
      </c>
      <c r="AT363" s="306" t="n">
        <v>2322.32</v>
      </c>
      <c r="AU363" s="306"/>
      <c r="AV363" s="306"/>
      <c r="AW363" s="306" t="n">
        <f aca="false">SUM(AR363+AU363-AV363)</f>
        <v>4645.29829451191</v>
      </c>
      <c r="AX363" s="338"/>
      <c r="AY363" s="338"/>
      <c r="AZ363" s="338" t="n">
        <v>4645.3</v>
      </c>
      <c r="BA363" s="338"/>
      <c r="BB363" s="338"/>
      <c r="BC363" s="338"/>
      <c r="BD363" s="338" t="n">
        <f aca="false">SUM(AX363+AY363+AZ363+BA363+BB363+BC363)</f>
        <v>4645.3</v>
      </c>
      <c r="BE363" s="338" t="n">
        <f aca="false">SUM(AW363-BD363)</f>
        <v>-0.00170548808819149</v>
      </c>
      <c r="BF363" s="338" t="n">
        <f aca="false">SUM(BE363-AW363)</f>
        <v>-4645.3</v>
      </c>
      <c r="BG363" s="338" t="n">
        <v>3483.65</v>
      </c>
      <c r="BH363" s="338" t="n">
        <v>5000</v>
      </c>
      <c r="BI363" s="338" t="n">
        <v>3750</v>
      </c>
      <c r="BJ363" s="338"/>
      <c r="BK363" s="338"/>
      <c r="BL363" s="338" t="n">
        <v>6000</v>
      </c>
      <c r="BM363" s="338" t="n">
        <v>6000</v>
      </c>
      <c r="BN363" s="338" t="n">
        <v>1500</v>
      </c>
      <c r="BO363" s="338"/>
      <c r="BP363" s="338"/>
      <c r="BQ363" s="364"/>
      <c r="BR363" s="364"/>
      <c r="BS363" s="364"/>
      <c r="BT363" s="307" t="n">
        <f aca="false">SUM(BN363/BM363*100)</f>
        <v>25</v>
      </c>
    </row>
    <row r="364" customFormat="false" ht="12.75" hidden="true" customHeight="false" outlineLevel="0" collapsed="false">
      <c r="A364" s="343"/>
      <c r="B364" s="334"/>
      <c r="C364" s="334"/>
      <c r="D364" s="334"/>
      <c r="E364" s="334"/>
      <c r="F364" s="334"/>
      <c r="G364" s="334"/>
      <c r="H364" s="334"/>
      <c r="I364" s="335" t="n">
        <v>38113</v>
      </c>
      <c r="J364" s="336" t="s">
        <v>798</v>
      </c>
      <c r="K364" s="337"/>
      <c r="L364" s="337"/>
      <c r="M364" s="337"/>
      <c r="N364" s="337"/>
      <c r="O364" s="337"/>
      <c r="P364" s="337"/>
      <c r="Q364" s="337"/>
      <c r="R364" s="337"/>
      <c r="S364" s="337"/>
      <c r="T364" s="337"/>
      <c r="U364" s="337"/>
      <c r="V364" s="306"/>
      <c r="W364" s="306"/>
      <c r="X364" s="337"/>
      <c r="Y364" s="337"/>
      <c r="Z364" s="337"/>
      <c r="AA364" s="337" t="n">
        <v>10000</v>
      </c>
      <c r="AB364" s="337"/>
      <c r="AC364" s="337" t="n">
        <v>10000</v>
      </c>
      <c r="AD364" s="337" t="n">
        <v>10000</v>
      </c>
      <c r="AE364" s="337"/>
      <c r="AF364" s="337"/>
      <c r="AG364" s="340" t="n">
        <f aca="false">SUM(AD364+AE364-AF364)</f>
        <v>10000</v>
      </c>
      <c r="AH364" s="337" t="n">
        <v>10000</v>
      </c>
      <c r="AI364" s="337" t="n">
        <v>10000</v>
      </c>
      <c r="AJ364" s="338" t="n">
        <v>10000</v>
      </c>
      <c r="AK364" s="337" t="n">
        <v>10000</v>
      </c>
      <c r="AL364" s="337"/>
      <c r="AM364" s="337"/>
      <c r="AN364" s="338" t="n">
        <f aca="false">SUM(AK364+AL364-AM364)</f>
        <v>10000</v>
      </c>
      <c r="AO364" s="306" t="n">
        <f aca="false">SUM(AN364/$AN$2)</f>
        <v>1327.22808414626</v>
      </c>
      <c r="AP364" s="338" t="n">
        <v>15000</v>
      </c>
      <c r="AQ364" s="338"/>
      <c r="AR364" s="306" t="n">
        <f aca="false">SUM(AP364/$AN$2)</f>
        <v>1990.84212621939</v>
      </c>
      <c r="AS364" s="306" t="n">
        <v>800</v>
      </c>
      <c r="AT364" s="306" t="n">
        <v>800</v>
      </c>
      <c r="AU364" s="306"/>
      <c r="AV364" s="306"/>
      <c r="AW364" s="306" t="n">
        <f aca="false">SUM(AR364+AU364-AV364)</f>
        <v>1990.84212621939</v>
      </c>
      <c r="AX364" s="338"/>
      <c r="AY364" s="338"/>
      <c r="AZ364" s="338" t="n">
        <v>1990.84</v>
      </c>
      <c r="BA364" s="338"/>
      <c r="BB364" s="338"/>
      <c r="BC364" s="338"/>
      <c r="BD364" s="338" t="n">
        <f aca="false">SUM(AX364+AY364+AZ364+BA364+BB364+BC364)</f>
        <v>1990.84</v>
      </c>
      <c r="BE364" s="338" t="n">
        <f aca="false">SUM(AW364-BD364)</f>
        <v>0.00212621939067503</v>
      </c>
      <c r="BF364" s="338" t="n">
        <f aca="false">SUM(BE364-AW364)</f>
        <v>-1990.84</v>
      </c>
      <c r="BG364" s="338" t="n">
        <v>800</v>
      </c>
      <c r="BH364" s="338" t="n">
        <v>2000</v>
      </c>
      <c r="BI364" s="338" t="n">
        <v>1336</v>
      </c>
      <c r="BJ364" s="338"/>
      <c r="BK364" s="338"/>
      <c r="BL364" s="338" t="n">
        <v>1500</v>
      </c>
      <c r="BM364" s="338" t="n">
        <v>1500</v>
      </c>
      <c r="BN364" s="338" t="n">
        <v>700</v>
      </c>
      <c r="BO364" s="338"/>
      <c r="BP364" s="338"/>
      <c r="BQ364" s="364"/>
      <c r="BR364" s="364"/>
      <c r="BS364" s="364"/>
      <c r="BT364" s="307" t="n">
        <f aca="false">SUM(BN364/BM364*100)</f>
        <v>46.6666666666667</v>
      </c>
    </row>
    <row r="365" customFormat="false" ht="12.75" hidden="true" customHeight="false" outlineLevel="0" collapsed="false">
      <c r="A365" s="343"/>
      <c r="B365" s="334"/>
      <c r="C365" s="334"/>
      <c r="D365" s="334"/>
      <c r="E365" s="334"/>
      <c r="F365" s="334"/>
      <c r="G365" s="334"/>
      <c r="H365" s="334"/>
      <c r="I365" s="335" t="n">
        <v>38113</v>
      </c>
      <c r="J365" s="336" t="s">
        <v>799</v>
      </c>
      <c r="K365" s="337"/>
      <c r="L365" s="337"/>
      <c r="M365" s="337"/>
      <c r="N365" s="337"/>
      <c r="O365" s="337"/>
      <c r="P365" s="337"/>
      <c r="Q365" s="337"/>
      <c r="R365" s="337"/>
      <c r="S365" s="337"/>
      <c r="T365" s="337"/>
      <c r="U365" s="337"/>
      <c r="V365" s="306"/>
      <c r="W365" s="306"/>
      <c r="X365" s="337"/>
      <c r="Y365" s="337"/>
      <c r="Z365" s="337"/>
      <c r="AA365" s="337" t="n">
        <v>10000</v>
      </c>
      <c r="AB365" s="337"/>
      <c r="AC365" s="337" t="n">
        <v>10000</v>
      </c>
      <c r="AD365" s="337" t="n">
        <v>10000</v>
      </c>
      <c r="AE365" s="337"/>
      <c r="AF365" s="337"/>
      <c r="AG365" s="340" t="n">
        <f aca="false">SUM(AD365+AE365-AF365)</f>
        <v>10000</v>
      </c>
      <c r="AH365" s="337" t="n">
        <v>10000</v>
      </c>
      <c r="AI365" s="337" t="n">
        <v>10000</v>
      </c>
      <c r="AJ365" s="338" t="n">
        <v>10000</v>
      </c>
      <c r="AK365" s="337" t="n">
        <v>10000</v>
      </c>
      <c r="AL365" s="337"/>
      <c r="AM365" s="337"/>
      <c r="AN365" s="338" t="n">
        <f aca="false">SUM(AK365+AL365-AM365)</f>
        <v>10000</v>
      </c>
      <c r="AO365" s="306" t="n">
        <f aca="false">SUM(AN365/$AN$2)</f>
        <v>1327.22808414626</v>
      </c>
      <c r="AP365" s="338" t="n">
        <v>15000</v>
      </c>
      <c r="AQ365" s="338"/>
      <c r="AR365" s="306" t="n">
        <f aca="false">SUM(AP365/$AN$2)</f>
        <v>1990.84212621939</v>
      </c>
      <c r="AS365" s="306"/>
      <c r="AT365" s="306"/>
      <c r="AU365" s="306"/>
      <c r="AV365" s="306"/>
      <c r="AW365" s="306" t="n">
        <f aca="false">SUM(AR365+AU365-AV365)</f>
        <v>1990.84212621939</v>
      </c>
      <c r="AX365" s="338"/>
      <c r="AY365" s="338"/>
      <c r="AZ365" s="338" t="n">
        <v>1990.84</v>
      </c>
      <c r="BA365" s="338"/>
      <c r="BB365" s="338"/>
      <c r="BC365" s="338"/>
      <c r="BD365" s="338" t="n">
        <f aca="false">SUM(AX365+AY365+AZ365+BA365+BB365+BC365)</f>
        <v>1990.84</v>
      </c>
      <c r="BE365" s="338" t="n">
        <f aca="false">SUM(AW365-BD365)</f>
        <v>0.00212621939067503</v>
      </c>
      <c r="BF365" s="338" t="n">
        <f aca="false">SUM(BE365-AW365)</f>
        <v>-1990.84</v>
      </c>
      <c r="BG365" s="338" t="n">
        <v>995</v>
      </c>
      <c r="BH365" s="338" t="n">
        <v>1500</v>
      </c>
      <c r="BI365" s="338"/>
      <c r="BJ365" s="338"/>
      <c r="BK365" s="338"/>
      <c r="BL365" s="338" t="n">
        <v>1500</v>
      </c>
      <c r="BM365" s="338" t="n">
        <v>1500</v>
      </c>
      <c r="BN365" s="338"/>
      <c r="BO365" s="338"/>
      <c r="BP365" s="338"/>
      <c r="BQ365" s="364"/>
      <c r="BR365" s="364"/>
      <c r="BS365" s="364"/>
      <c r="BT365" s="307" t="n">
        <f aca="false">SUM(BN365/BM365*100)</f>
        <v>0</v>
      </c>
    </row>
    <row r="366" customFormat="false" ht="12.75" hidden="true" customHeight="false" outlineLevel="0" collapsed="false">
      <c r="A366" s="343"/>
      <c r="B366" s="334"/>
      <c r="C366" s="334"/>
      <c r="D366" s="334"/>
      <c r="E366" s="334"/>
      <c r="F366" s="334"/>
      <c r="G366" s="334"/>
      <c r="H366" s="334"/>
      <c r="I366" s="335" t="n">
        <v>38113</v>
      </c>
      <c r="J366" s="336" t="s">
        <v>800</v>
      </c>
      <c r="K366" s="337"/>
      <c r="L366" s="337"/>
      <c r="M366" s="337"/>
      <c r="N366" s="337"/>
      <c r="O366" s="337"/>
      <c r="P366" s="337"/>
      <c r="Q366" s="337"/>
      <c r="R366" s="337"/>
      <c r="S366" s="337"/>
      <c r="T366" s="337"/>
      <c r="U366" s="337"/>
      <c r="V366" s="306"/>
      <c r="W366" s="306"/>
      <c r="X366" s="337"/>
      <c r="Y366" s="337"/>
      <c r="Z366" s="337"/>
      <c r="AA366" s="337" t="n">
        <v>25000</v>
      </c>
      <c r="AB366" s="337"/>
      <c r="AC366" s="337" t="n">
        <v>25000</v>
      </c>
      <c r="AD366" s="337" t="n">
        <v>28000</v>
      </c>
      <c r="AE366" s="337"/>
      <c r="AF366" s="337"/>
      <c r="AG366" s="340" t="n">
        <f aca="false">SUM(AD366+AE366-AF366)</f>
        <v>28000</v>
      </c>
      <c r="AH366" s="337" t="n">
        <v>28000</v>
      </c>
      <c r="AI366" s="337" t="n">
        <v>28000</v>
      </c>
      <c r="AJ366" s="338" t="n">
        <v>16000</v>
      </c>
      <c r="AK366" s="337" t="n">
        <v>30000</v>
      </c>
      <c r="AL366" s="337" t="n">
        <v>15000</v>
      </c>
      <c r="AM366" s="337"/>
      <c r="AN366" s="338" t="n">
        <f aca="false">SUM(AK366+AL366-AM366)</f>
        <v>45000</v>
      </c>
      <c r="AO366" s="306" t="n">
        <f aca="false">SUM(AN366/$AN$2)</f>
        <v>5972.52637865817</v>
      </c>
      <c r="AP366" s="338" t="n">
        <v>35000</v>
      </c>
      <c r="AQ366" s="338"/>
      <c r="AR366" s="306" t="n">
        <f aca="false">SUM(AP366/$AN$2)</f>
        <v>4645.29829451191</v>
      </c>
      <c r="AS366" s="306" t="n">
        <v>2322.64</v>
      </c>
      <c r="AT366" s="306" t="n">
        <v>2322.64</v>
      </c>
      <c r="AU366" s="306"/>
      <c r="AV366" s="306"/>
      <c r="AW366" s="306" t="n">
        <f aca="false">SUM(AR366+AU366-AV366)</f>
        <v>4645.29829451191</v>
      </c>
      <c r="AX366" s="338"/>
      <c r="AY366" s="338"/>
      <c r="AZ366" s="338" t="n">
        <v>4645.3</v>
      </c>
      <c r="BA366" s="338"/>
      <c r="BB366" s="338"/>
      <c r="BC366" s="338"/>
      <c r="BD366" s="338" t="n">
        <f aca="false">SUM(AX366+AY366+AZ366+BA366+BB366+BC366)</f>
        <v>4645.3</v>
      </c>
      <c r="BE366" s="338" t="n">
        <f aca="false">SUM(AW366-BD366)</f>
        <v>-0.00170548808819149</v>
      </c>
      <c r="BF366" s="338" t="n">
        <f aca="false">SUM(BE366-AW366)</f>
        <v>-4645.3</v>
      </c>
      <c r="BG366" s="338" t="n">
        <v>3483.96</v>
      </c>
      <c r="BH366" s="338" t="n">
        <v>5000</v>
      </c>
      <c r="BI366" s="338" t="n">
        <v>2500</v>
      </c>
      <c r="BJ366" s="338"/>
      <c r="BK366" s="338"/>
      <c r="BL366" s="338" t="n">
        <v>6000</v>
      </c>
      <c r="BM366" s="338" t="n">
        <v>6000</v>
      </c>
      <c r="BN366" s="338" t="n">
        <v>1500</v>
      </c>
      <c r="BO366" s="338"/>
      <c r="BP366" s="338"/>
      <c r="BQ366" s="364"/>
      <c r="BR366" s="364"/>
      <c r="BS366" s="364"/>
      <c r="BT366" s="307" t="n">
        <f aca="false">SUM(BN366/BM366*100)</f>
        <v>25</v>
      </c>
    </row>
    <row r="367" customFormat="false" ht="12.75" hidden="true" customHeight="false" outlineLevel="0" collapsed="false">
      <c r="A367" s="343"/>
      <c r="B367" s="334"/>
      <c r="C367" s="334"/>
      <c r="D367" s="334"/>
      <c r="E367" s="334"/>
      <c r="F367" s="334"/>
      <c r="G367" s="334"/>
      <c r="H367" s="334"/>
      <c r="I367" s="335" t="n">
        <v>38113</v>
      </c>
      <c r="J367" s="336" t="s">
        <v>801</v>
      </c>
      <c r="K367" s="337"/>
      <c r="L367" s="337"/>
      <c r="M367" s="337"/>
      <c r="N367" s="337"/>
      <c r="O367" s="337"/>
      <c r="P367" s="337"/>
      <c r="Q367" s="337"/>
      <c r="R367" s="337"/>
      <c r="S367" s="337"/>
      <c r="T367" s="337"/>
      <c r="U367" s="337"/>
      <c r="V367" s="306"/>
      <c r="W367" s="306"/>
      <c r="X367" s="337"/>
      <c r="Y367" s="337"/>
      <c r="Z367" s="337"/>
      <c r="AA367" s="337" t="n">
        <v>10000</v>
      </c>
      <c r="AB367" s="337"/>
      <c r="AC367" s="337" t="n">
        <v>10000</v>
      </c>
      <c r="AD367" s="337" t="n">
        <v>10000</v>
      </c>
      <c r="AE367" s="337"/>
      <c r="AF367" s="337"/>
      <c r="AG367" s="340" t="n">
        <f aca="false">SUM(AD367+AE367-AF367)</f>
        <v>10000</v>
      </c>
      <c r="AH367" s="337" t="n">
        <v>5000</v>
      </c>
      <c r="AI367" s="337" t="n">
        <v>10000</v>
      </c>
      <c r="AJ367" s="338" t="n">
        <v>5000</v>
      </c>
      <c r="AK367" s="337" t="n">
        <v>10000</v>
      </c>
      <c r="AL367" s="337"/>
      <c r="AM367" s="337"/>
      <c r="AN367" s="338" t="n">
        <f aca="false">SUM(AK367+AL367-AM367)</f>
        <v>10000</v>
      </c>
      <c r="AO367" s="306" t="n">
        <f aca="false">SUM(AN367/$AN$2)</f>
        <v>1327.22808414626</v>
      </c>
      <c r="AP367" s="338" t="n">
        <v>15000</v>
      </c>
      <c r="AQ367" s="338"/>
      <c r="AR367" s="306" t="n">
        <f aca="false">SUM(AP367/$AN$2)</f>
        <v>1990.84212621939</v>
      </c>
      <c r="AS367" s="306" t="n">
        <v>955.42</v>
      </c>
      <c r="AT367" s="306" t="n">
        <v>955.42</v>
      </c>
      <c r="AU367" s="306"/>
      <c r="AV367" s="306"/>
      <c r="AW367" s="306" t="n">
        <f aca="false">SUM(AR367+AU367-AV367)</f>
        <v>1990.84212621939</v>
      </c>
      <c r="AX367" s="338"/>
      <c r="AY367" s="338"/>
      <c r="AZ367" s="338" t="n">
        <v>1990.84</v>
      </c>
      <c r="BA367" s="338"/>
      <c r="BB367" s="338"/>
      <c r="BC367" s="338"/>
      <c r="BD367" s="338" t="n">
        <f aca="false">SUM(AX367+AY367+AZ367+BA367+BB367+BC367)</f>
        <v>1990.84</v>
      </c>
      <c r="BE367" s="338" t="n">
        <f aca="false">SUM(AW367-BD367)</f>
        <v>0.00212621939067503</v>
      </c>
      <c r="BF367" s="338" t="n">
        <f aca="false">SUM(BE367-AW367)</f>
        <v>-1990.84</v>
      </c>
      <c r="BG367" s="338" t="n">
        <v>1990.84</v>
      </c>
      <c r="BH367" s="338" t="n">
        <v>2000</v>
      </c>
      <c r="BI367" s="338" t="n">
        <v>1000</v>
      </c>
      <c r="BJ367" s="338"/>
      <c r="BK367" s="338"/>
      <c r="BL367" s="338" t="n">
        <v>2000</v>
      </c>
      <c r="BM367" s="338" t="n">
        <v>2000</v>
      </c>
      <c r="BN367" s="338" t="n">
        <v>1300</v>
      </c>
      <c r="BO367" s="338"/>
      <c r="BP367" s="338"/>
      <c r="BQ367" s="364"/>
      <c r="BR367" s="364"/>
      <c r="BS367" s="364"/>
      <c r="BT367" s="307" t="n">
        <f aca="false">SUM(BN367/BM367*100)</f>
        <v>65</v>
      </c>
    </row>
    <row r="368" customFormat="false" ht="12.75" hidden="true" customHeight="false" outlineLevel="0" collapsed="false">
      <c r="A368" s="343"/>
      <c r="B368" s="334"/>
      <c r="C368" s="334"/>
      <c r="D368" s="334"/>
      <c r="E368" s="334"/>
      <c r="F368" s="334"/>
      <c r="G368" s="334"/>
      <c r="H368" s="334"/>
      <c r="I368" s="335" t="n">
        <v>38113</v>
      </c>
      <c r="J368" s="336" t="s">
        <v>803</v>
      </c>
      <c r="K368" s="337"/>
      <c r="L368" s="337"/>
      <c r="M368" s="337"/>
      <c r="N368" s="337"/>
      <c r="O368" s="337"/>
      <c r="P368" s="337"/>
      <c r="Q368" s="337"/>
      <c r="R368" s="337"/>
      <c r="S368" s="337"/>
      <c r="T368" s="337"/>
      <c r="U368" s="337"/>
      <c r="V368" s="306"/>
      <c r="W368" s="306"/>
      <c r="X368" s="337"/>
      <c r="Y368" s="337"/>
      <c r="Z368" s="337"/>
      <c r="AA368" s="337" t="n">
        <v>2000</v>
      </c>
      <c r="AB368" s="337"/>
      <c r="AC368" s="337" t="n">
        <v>2000</v>
      </c>
      <c r="AD368" s="337" t="n">
        <v>2000</v>
      </c>
      <c r="AE368" s="337"/>
      <c r="AF368" s="337"/>
      <c r="AG368" s="340" t="n">
        <f aca="false">SUM(AD368+AE368-AF368)</f>
        <v>2000</v>
      </c>
      <c r="AH368" s="337" t="n">
        <v>2000</v>
      </c>
      <c r="AI368" s="337" t="n">
        <v>2000</v>
      </c>
      <c r="AJ368" s="338" t="n">
        <v>2000</v>
      </c>
      <c r="AK368" s="337" t="n">
        <v>2000</v>
      </c>
      <c r="AL368" s="337"/>
      <c r="AM368" s="337"/>
      <c r="AN368" s="338" t="n">
        <f aca="false">SUM(AK368+AL368-AM368)</f>
        <v>2000</v>
      </c>
      <c r="AO368" s="306" t="n">
        <f aca="false">SUM(AN368/$AN$2)</f>
        <v>265.445616829252</v>
      </c>
      <c r="AP368" s="338" t="n">
        <v>2000</v>
      </c>
      <c r="AQ368" s="338"/>
      <c r="AR368" s="306" t="n">
        <f aca="false">SUM(AP368/$AN$2)</f>
        <v>265.445616829252</v>
      </c>
      <c r="AS368" s="306"/>
      <c r="AT368" s="306"/>
      <c r="AU368" s="306"/>
      <c r="AV368" s="306"/>
      <c r="AW368" s="306" t="n">
        <f aca="false">SUM(AR368+AU368-AV368)</f>
        <v>265.445616829252</v>
      </c>
      <c r="AX368" s="338"/>
      <c r="AY368" s="338"/>
      <c r="AZ368" s="338" t="n">
        <v>265.45</v>
      </c>
      <c r="BA368" s="338"/>
      <c r="BB368" s="338"/>
      <c r="BC368" s="338"/>
      <c r="BD368" s="338" t="n">
        <f aca="false">SUM(AX368+AY368+AZ368+BA368+BB368+BC368)</f>
        <v>265.45</v>
      </c>
      <c r="BE368" s="338" t="n">
        <f aca="false">SUM(AW368-BD368)</f>
        <v>-0.00438317074787165</v>
      </c>
      <c r="BF368" s="338" t="n">
        <f aca="false">SUM(BE368-AW368)</f>
        <v>-265.45</v>
      </c>
      <c r="BG368" s="338" t="n">
        <v>265.45</v>
      </c>
      <c r="BH368" s="338" t="n">
        <v>265</v>
      </c>
      <c r="BI368" s="338"/>
      <c r="BJ368" s="338"/>
      <c r="BK368" s="338"/>
      <c r="BL368" s="338" t="n">
        <v>265</v>
      </c>
      <c r="BM368" s="338" t="n">
        <v>265</v>
      </c>
      <c r="BN368" s="338"/>
      <c r="BO368" s="338"/>
      <c r="BP368" s="338"/>
      <c r="BQ368" s="364"/>
      <c r="BR368" s="364"/>
      <c r="BS368" s="364"/>
      <c r="BT368" s="307" t="n">
        <f aca="false">SUM(BN368/BM368*100)</f>
        <v>0</v>
      </c>
    </row>
    <row r="369" customFormat="false" ht="12.75" hidden="true" customHeight="false" outlineLevel="0" collapsed="false">
      <c r="A369" s="343"/>
      <c r="B369" s="334"/>
      <c r="C369" s="334"/>
      <c r="D369" s="334"/>
      <c r="E369" s="334"/>
      <c r="F369" s="334"/>
      <c r="G369" s="334"/>
      <c r="H369" s="334"/>
      <c r="I369" s="335" t="n">
        <v>38113</v>
      </c>
      <c r="J369" s="336" t="s">
        <v>804</v>
      </c>
      <c r="K369" s="337" t="n">
        <v>77000</v>
      </c>
      <c r="L369" s="337" t="n">
        <v>30000</v>
      </c>
      <c r="M369" s="337" t="n">
        <v>30000</v>
      </c>
      <c r="N369" s="337" t="n">
        <v>17000</v>
      </c>
      <c r="O369" s="337" t="n">
        <v>17000</v>
      </c>
      <c r="P369" s="337" t="n">
        <v>15000</v>
      </c>
      <c r="Q369" s="337" t="n">
        <v>15000</v>
      </c>
      <c r="R369" s="337" t="n">
        <v>12000</v>
      </c>
      <c r="S369" s="337" t="n">
        <v>15000</v>
      </c>
      <c r="T369" s="337" t="n">
        <v>8500</v>
      </c>
      <c r="U369" s="337"/>
      <c r="V369" s="306" t="n">
        <f aca="false">S369/P369*100</f>
        <v>100</v>
      </c>
      <c r="W369" s="306" t="n">
        <v>15000</v>
      </c>
      <c r="X369" s="337" t="n">
        <v>30000</v>
      </c>
      <c r="Y369" s="337" t="n">
        <v>70000</v>
      </c>
      <c r="Z369" s="337" t="n">
        <v>90000</v>
      </c>
      <c r="AA369" s="337" t="n">
        <v>21000</v>
      </c>
      <c r="AB369" s="337" t="n">
        <v>28000</v>
      </c>
      <c r="AC369" s="337" t="n">
        <v>21000</v>
      </c>
      <c r="AD369" s="337" t="n">
        <v>18000</v>
      </c>
      <c r="AE369" s="337"/>
      <c r="AF369" s="337"/>
      <c r="AG369" s="340" t="n">
        <f aca="false">SUM(AD369+AE369-AF369)</f>
        <v>18000</v>
      </c>
      <c r="AH369" s="337" t="n">
        <v>4500</v>
      </c>
      <c r="AI369" s="337" t="n">
        <v>18000</v>
      </c>
      <c r="AJ369" s="338" t="n">
        <v>4500</v>
      </c>
      <c r="AK369" s="337" t="n">
        <v>18000</v>
      </c>
      <c r="AL369" s="337"/>
      <c r="AM369" s="337"/>
      <c r="AN369" s="338" t="n">
        <f aca="false">SUM(AK369+AL369-AM369)</f>
        <v>18000</v>
      </c>
      <c r="AO369" s="306" t="n">
        <f aca="false">SUM(AN369/$AN$2)</f>
        <v>2389.01055146327</v>
      </c>
      <c r="AP369" s="338" t="n">
        <v>18000</v>
      </c>
      <c r="AQ369" s="338"/>
      <c r="AR369" s="306" t="n">
        <f aca="false">SUM(AP369/$AN$2)</f>
        <v>2389.01055146327</v>
      </c>
      <c r="AS369" s="306" t="n">
        <v>750</v>
      </c>
      <c r="AT369" s="306" t="n">
        <v>750</v>
      </c>
      <c r="AU369" s="306"/>
      <c r="AV369" s="306"/>
      <c r="AW369" s="306" t="n">
        <f aca="false">SUM(AR369+AU369-AV369)</f>
        <v>2389.01055146327</v>
      </c>
      <c r="AX369" s="338"/>
      <c r="AY369" s="338"/>
      <c r="AZ369" s="338" t="n">
        <v>2389.01</v>
      </c>
      <c r="BA369" s="338"/>
      <c r="BB369" s="338"/>
      <c r="BC369" s="338"/>
      <c r="BD369" s="338" t="n">
        <f aca="false">SUM(AX369+AY369+AZ369+BA369+BB369+BC369)</f>
        <v>2389.01</v>
      </c>
      <c r="BE369" s="338" t="n">
        <f aca="false">SUM(AW369-BD369)</f>
        <v>0.000551463268493535</v>
      </c>
      <c r="BF369" s="338" t="n">
        <f aca="false">SUM(BE369-AW369)</f>
        <v>-2389.01</v>
      </c>
      <c r="BG369" s="338" t="n">
        <v>1445.45</v>
      </c>
      <c r="BH369" s="338" t="n">
        <v>2000</v>
      </c>
      <c r="BI369" s="338" t="n">
        <v>760</v>
      </c>
      <c r="BJ369" s="338"/>
      <c r="BK369" s="338"/>
      <c r="BL369" s="338" t="n">
        <v>2000</v>
      </c>
      <c r="BM369" s="338" t="n">
        <v>2000</v>
      </c>
      <c r="BN369" s="338" t="n">
        <v>800</v>
      </c>
      <c r="BO369" s="338"/>
      <c r="BP369" s="338"/>
      <c r="BQ369" s="364"/>
      <c r="BR369" s="364"/>
      <c r="BS369" s="364"/>
      <c r="BT369" s="307" t="n">
        <f aca="false">SUM(BN369/BM369*100)</f>
        <v>40</v>
      </c>
    </row>
    <row r="370" customFormat="false" ht="12.75" hidden="true" customHeight="false" outlineLevel="0" collapsed="false">
      <c r="A370" s="343"/>
      <c r="B370" s="334"/>
      <c r="C370" s="334"/>
      <c r="D370" s="334"/>
      <c r="E370" s="334"/>
      <c r="F370" s="334"/>
      <c r="G370" s="334"/>
      <c r="H370" s="334"/>
      <c r="I370" s="335" t="n">
        <v>38113</v>
      </c>
      <c r="J370" s="336" t="s">
        <v>805</v>
      </c>
      <c r="K370" s="337"/>
      <c r="L370" s="337"/>
      <c r="M370" s="337"/>
      <c r="N370" s="337"/>
      <c r="O370" s="337"/>
      <c r="P370" s="337" t="n">
        <v>50000</v>
      </c>
      <c r="Q370" s="337" t="n">
        <v>50000</v>
      </c>
      <c r="R370" s="337" t="n">
        <v>43400</v>
      </c>
      <c r="S370" s="337" t="n">
        <v>70000</v>
      </c>
      <c r="T370" s="337" t="n">
        <v>46800</v>
      </c>
      <c r="U370" s="337"/>
      <c r="V370" s="306" t="n">
        <f aca="false">S370/P370*100</f>
        <v>140</v>
      </c>
      <c r="W370" s="337" t="n">
        <v>95000</v>
      </c>
      <c r="X370" s="337" t="n">
        <v>20000</v>
      </c>
      <c r="Y370" s="337" t="n">
        <v>20000</v>
      </c>
      <c r="Z370" s="337" t="n">
        <v>50000</v>
      </c>
      <c r="AA370" s="337" t="n">
        <v>50000</v>
      </c>
      <c r="AB370" s="337" t="n">
        <v>5000</v>
      </c>
      <c r="AC370" s="337" t="n">
        <v>100000</v>
      </c>
      <c r="AD370" s="337" t="n">
        <v>100000</v>
      </c>
      <c r="AE370" s="337"/>
      <c r="AF370" s="337"/>
      <c r="AG370" s="340" t="n">
        <f aca="false">SUM(AD370+AE370-AF370)</f>
        <v>100000</v>
      </c>
      <c r="AH370" s="337" t="n">
        <v>40000</v>
      </c>
      <c r="AI370" s="337" t="n">
        <v>100000</v>
      </c>
      <c r="AJ370" s="338" t="n">
        <v>50000</v>
      </c>
      <c r="AK370" s="337" t="n">
        <v>150000</v>
      </c>
      <c r="AL370" s="337" t="n">
        <v>25000</v>
      </c>
      <c r="AM370" s="337"/>
      <c r="AN370" s="338" t="n">
        <f aca="false">SUM(AK370+AL370-AM370)</f>
        <v>175000</v>
      </c>
      <c r="AO370" s="306" t="n">
        <f aca="false">SUM(AN370/$AN$2)</f>
        <v>23226.4914725596</v>
      </c>
      <c r="AP370" s="338" t="n">
        <v>125000</v>
      </c>
      <c r="AQ370" s="338"/>
      <c r="AR370" s="306" t="n">
        <f aca="false">SUM(AP370/$AN$2)</f>
        <v>16590.3510518283</v>
      </c>
      <c r="AS370" s="306" t="n">
        <v>6000</v>
      </c>
      <c r="AT370" s="306" t="n">
        <v>6000</v>
      </c>
      <c r="AU370" s="306"/>
      <c r="AV370" s="306"/>
      <c r="AW370" s="306" t="n">
        <f aca="false">SUM(AR370+AU370-AV370)</f>
        <v>16590.3510518283</v>
      </c>
      <c r="AX370" s="338"/>
      <c r="AY370" s="338"/>
      <c r="AZ370" s="338" t="n">
        <v>16590.35</v>
      </c>
      <c r="BA370" s="338"/>
      <c r="BB370" s="338"/>
      <c r="BC370" s="338"/>
      <c r="BD370" s="338" t="n">
        <f aca="false">SUM(AX370+AY370+AZ370+BA370+BB370+BC370)</f>
        <v>16590.35</v>
      </c>
      <c r="BE370" s="338" t="n">
        <f aca="false">SUM(AW370-BD370)</f>
        <v>0.00105182825791417</v>
      </c>
      <c r="BF370" s="338" t="n">
        <f aca="false">SUM(BE370-AW370)</f>
        <v>-16590.35</v>
      </c>
      <c r="BG370" s="338" t="n">
        <v>9000</v>
      </c>
      <c r="BH370" s="338" t="n">
        <v>15000</v>
      </c>
      <c r="BI370" s="338" t="n">
        <v>7000</v>
      </c>
      <c r="BJ370" s="338"/>
      <c r="BK370" s="338"/>
      <c r="BL370" s="338" t="n">
        <v>15000</v>
      </c>
      <c r="BM370" s="338" t="n">
        <v>15000</v>
      </c>
      <c r="BN370" s="338" t="n">
        <v>3500</v>
      </c>
      <c r="BO370" s="338"/>
      <c r="BP370" s="338"/>
      <c r="BQ370" s="364"/>
      <c r="BR370" s="364"/>
      <c r="BS370" s="364"/>
      <c r="BT370" s="307" t="n">
        <f aca="false">SUM(BN370/BM370*100)</f>
        <v>23.3333333333333</v>
      </c>
    </row>
    <row r="371" customFormat="false" ht="12.75" hidden="false" customHeight="false" outlineLevel="0" collapsed="false">
      <c r="A371" s="308" t="s">
        <v>806</v>
      </c>
      <c r="B371" s="309"/>
      <c r="C371" s="309"/>
      <c r="D371" s="309"/>
      <c r="E371" s="309"/>
      <c r="F371" s="309"/>
      <c r="G371" s="309"/>
      <c r="H371" s="309"/>
      <c r="I371" s="310" t="s">
        <v>807</v>
      </c>
      <c r="J371" s="311" t="s">
        <v>808</v>
      </c>
      <c r="K371" s="312" t="n">
        <f aca="false">SUM(K372)</f>
        <v>398010</v>
      </c>
      <c r="L371" s="312" t="n">
        <f aca="false">SUM(L372)</f>
        <v>170000</v>
      </c>
      <c r="M371" s="312" t="n">
        <f aca="false">SUM(M372)</f>
        <v>170000</v>
      </c>
      <c r="N371" s="312" t="n">
        <f aca="false">SUM(N372)</f>
        <v>36000</v>
      </c>
      <c r="O371" s="312" t="n">
        <f aca="false">SUM(O372)</f>
        <v>36000</v>
      </c>
      <c r="P371" s="312" t="n">
        <f aca="false">SUM(P372)</f>
        <v>70000</v>
      </c>
      <c r="Q371" s="312" t="n">
        <f aca="false">SUM(Q372)</f>
        <v>70000</v>
      </c>
      <c r="R371" s="312" t="n">
        <f aca="false">SUM(R372)</f>
        <v>40000</v>
      </c>
      <c r="S371" s="312" t="n">
        <f aca="false">SUM(S372)</f>
        <v>80000</v>
      </c>
      <c r="T371" s="312" t="n">
        <f aca="false">SUM(T372)</f>
        <v>45000</v>
      </c>
      <c r="U371" s="312" t="n">
        <f aca="false">SUM(U372)</f>
        <v>0</v>
      </c>
      <c r="V371" s="312" t="n">
        <f aca="false">SUM(V372)</f>
        <v>114.285714285714</v>
      </c>
      <c r="W371" s="312" t="n">
        <f aca="false">SUM(W372)</f>
        <v>100000</v>
      </c>
      <c r="X371" s="312" t="n">
        <f aca="false">SUM(X372)</f>
        <v>150000</v>
      </c>
      <c r="Y371" s="312" t="n">
        <f aca="false">SUM(Y372)</f>
        <v>174000</v>
      </c>
      <c r="Z371" s="312" t="n">
        <f aca="false">SUM(Z372)</f>
        <v>207000</v>
      </c>
      <c r="AA371" s="312" t="n">
        <f aca="false">SUM(AA372)</f>
        <v>207000</v>
      </c>
      <c r="AB371" s="312" t="n">
        <f aca="false">SUM(AB372)</f>
        <v>135700</v>
      </c>
      <c r="AC371" s="312" t="n">
        <f aca="false">SUM(AC372)</f>
        <v>207000</v>
      </c>
      <c r="AD371" s="312" t="n">
        <f aca="false">SUM(AD372)</f>
        <v>207000</v>
      </c>
      <c r="AE371" s="312" t="n">
        <f aca="false">SUM(AE372)</f>
        <v>0</v>
      </c>
      <c r="AF371" s="312" t="n">
        <f aca="false">SUM(AF372)</f>
        <v>0</v>
      </c>
      <c r="AG371" s="312" t="n">
        <f aca="false">SUM(AG372)</f>
        <v>207000</v>
      </c>
      <c r="AH371" s="312" t="n">
        <f aca="false">SUM(AH372)</f>
        <v>138000</v>
      </c>
      <c r="AI371" s="312" t="n">
        <f aca="false">SUM(AI372)</f>
        <v>207000</v>
      </c>
      <c r="AJ371" s="312" t="n">
        <f aca="false">SUM(AJ372)</f>
        <v>115000</v>
      </c>
      <c r="AK371" s="312" t="n">
        <f aca="false">SUM(AK372)</f>
        <v>293000</v>
      </c>
      <c r="AL371" s="312" t="n">
        <f aca="false">SUM(AL372)</f>
        <v>130000</v>
      </c>
      <c r="AM371" s="312" t="n">
        <f aca="false">SUM(AM372)</f>
        <v>0</v>
      </c>
      <c r="AN371" s="312" t="n">
        <f aca="false">SUM(AN372)</f>
        <v>423000</v>
      </c>
      <c r="AO371" s="306" t="n">
        <f aca="false">SUM(AN371/$AN$2)</f>
        <v>56141.7479593868</v>
      </c>
      <c r="AP371" s="312" t="n">
        <f aca="false">SUM(AP372)</f>
        <v>431000</v>
      </c>
      <c r="AQ371" s="312" t="n">
        <f aca="false">SUM(AQ372)</f>
        <v>0</v>
      </c>
      <c r="AR371" s="306" t="n">
        <f aca="false">SUM(AP371/$AN$2)</f>
        <v>57203.5304267038</v>
      </c>
      <c r="AS371" s="306"/>
      <c r="AT371" s="306" t="n">
        <f aca="false">SUM(AT372)</f>
        <v>44392.25</v>
      </c>
      <c r="AU371" s="306" t="n">
        <f aca="false">SUM(AU372)</f>
        <v>0</v>
      </c>
      <c r="AV371" s="306" t="n">
        <f aca="false">SUM(AV372)</f>
        <v>0</v>
      </c>
      <c r="AW371" s="306" t="n">
        <f aca="false">SUM(AR371+AU371-AV371)</f>
        <v>57203.5304267038</v>
      </c>
      <c r="AX371" s="338"/>
      <c r="AY371" s="338"/>
      <c r="AZ371" s="338"/>
      <c r="BA371" s="338"/>
      <c r="BB371" s="338"/>
      <c r="BC371" s="338"/>
      <c r="BD371" s="338" t="n">
        <f aca="false">SUM(AX371+AY371+AZ371+BA371+BB371+BC371)</f>
        <v>0</v>
      </c>
      <c r="BE371" s="338" t="n">
        <f aca="false">SUM(AW371-BD371)</f>
        <v>57203.5304267038</v>
      </c>
      <c r="BF371" s="338" t="n">
        <f aca="false">SUM(BE371-AW371)</f>
        <v>0</v>
      </c>
      <c r="BG371" s="338" t="n">
        <f aca="false">SUM(BG372)</f>
        <v>59690.01</v>
      </c>
      <c r="BH371" s="338" t="n">
        <v>41150</v>
      </c>
      <c r="BI371" s="338" t="n">
        <f aca="false">SUM(BI372)</f>
        <v>41150</v>
      </c>
      <c r="BJ371" s="338" t="n">
        <f aca="false">SUM(BJ372)</f>
        <v>0</v>
      </c>
      <c r="BK371" s="338" t="n">
        <f aca="false">SUM(BK372)</f>
        <v>0</v>
      </c>
      <c r="BL371" s="338" t="n">
        <f aca="false">SUM(BL372)</f>
        <v>69400</v>
      </c>
      <c r="BM371" s="338" t="n">
        <f aca="false">SUM(BM372)</f>
        <v>69400</v>
      </c>
      <c r="BN371" s="338" t="n">
        <f aca="false">SUM(BN372)</f>
        <v>47350</v>
      </c>
      <c r="BO371" s="338"/>
      <c r="BP371" s="338"/>
      <c r="BQ371" s="364"/>
      <c r="BR371" s="364"/>
      <c r="BS371" s="364"/>
      <c r="BT371" s="307" t="n">
        <f aca="false">SUM(BN371/BM371*100)</f>
        <v>68.2276657060519</v>
      </c>
    </row>
    <row r="372" customFormat="false" ht="12.75" hidden="false" customHeight="false" outlineLevel="0" collapsed="false">
      <c r="A372" s="343" t="s">
        <v>809</v>
      </c>
      <c r="B372" s="334"/>
      <c r="C372" s="334"/>
      <c r="D372" s="334"/>
      <c r="E372" s="334"/>
      <c r="F372" s="334"/>
      <c r="G372" s="334"/>
      <c r="H372" s="334"/>
      <c r="I372" s="335" t="s">
        <v>810</v>
      </c>
      <c r="J372" s="336" t="s">
        <v>811</v>
      </c>
      <c r="K372" s="337" t="n">
        <f aca="false">SUM(K373)</f>
        <v>398010</v>
      </c>
      <c r="L372" s="337" t="n">
        <f aca="false">SUM(L373)</f>
        <v>170000</v>
      </c>
      <c r="M372" s="337" t="n">
        <f aca="false">SUM(M373)</f>
        <v>170000</v>
      </c>
      <c r="N372" s="306" t="n">
        <f aca="false">SUM(N373)</f>
        <v>36000</v>
      </c>
      <c r="O372" s="306" t="n">
        <f aca="false">SUM(O373)</f>
        <v>36000</v>
      </c>
      <c r="P372" s="306" t="n">
        <f aca="false">SUM(P373)</f>
        <v>70000</v>
      </c>
      <c r="Q372" s="306" t="n">
        <f aca="false">SUM(Q373)</f>
        <v>70000</v>
      </c>
      <c r="R372" s="306" t="n">
        <f aca="false">SUM(R373)</f>
        <v>40000</v>
      </c>
      <c r="S372" s="306" t="n">
        <f aca="false">SUM(S373)</f>
        <v>80000</v>
      </c>
      <c r="T372" s="306" t="n">
        <f aca="false">SUM(T373)</f>
        <v>45000</v>
      </c>
      <c r="U372" s="306" t="n">
        <f aca="false">SUM(U373)</f>
        <v>0</v>
      </c>
      <c r="V372" s="306" t="n">
        <f aca="false">SUM(V373)</f>
        <v>114.285714285714</v>
      </c>
      <c r="W372" s="306" t="n">
        <f aca="false">SUM(W373)</f>
        <v>100000</v>
      </c>
      <c r="X372" s="306" t="n">
        <f aca="false">SUM(X373)</f>
        <v>150000</v>
      </c>
      <c r="Y372" s="306" t="n">
        <f aca="false">SUM(Y373)</f>
        <v>174000</v>
      </c>
      <c r="Z372" s="306" t="n">
        <f aca="false">SUM(Z373)</f>
        <v>207000</v>
      </c>
      <c r="AA372" s="306" t="n">
        <f aca="false">SUM(AA373)</f>
        <v>207000</v>
      </c>
      <c r="AB372" s="306" t="n">
        <f aca="false">SUM(AB373)</f>
        <v>135700</v>
      </c>
      <c r="AC372" s="306" t="n">
        <f aca="false">SUM(AC373)</f>
        <v>207000</v>
      </c>
      <c r="AD372" s="306" t="n">
        <f aca="false">SUM(AD373)</f>
        <v>207000</v>
      </c>
      <c r="AE372" s="306" t="n">
        <f aca="false">SUM(AE373)</f>
        <v>0</v>
      </c>
      <c r="AF372" s="306" t="n">
        <f aca="false">SUM(AF373)</f>
        <v>0</v>
      </c>
      <c r="AG372" s="306" t="n">
        <f aca="false">SUM(AG373)</f>
        <v>207000</v>
      </c>
      <c r="AH372" s="306" t="n">
        <f aca="false">SUM(AH373)</f>
        <v>138000</v>
      </c>
      <c r="AI372" s="306" t="n">
        <f aca="false">SUM(AI373)</f>
        <v>207000</v>
      </c>
      <c r="AJ372" s="306" t="n">
        <f aca="false">SUM(AJ373)</f>
        <v>115000</v>
      </c>
      <c r="AK372" s="306" t="n">
        <f aca="false">SUM(AK373)</f>
        <v>293000</v>
      </c>
      <c r="AL372" s="306" t="n">
        <f aca="false">SUM(AL373)</f>
        <v>130000</v>
      </c>
      <c r="AM372" s="306" t="n">
        <f aca="false">SUM(AM373)</f>
        <v>0</v>
      </c>
      <c r="AN372" s="306" t="n">
        <f aca="false">SUM(AN373)</f>
        <v>423000</v>
      </c>
      <c r="AO372" s="306" t="n">
        <f aca="false">SUM(AN372/$AN$2)</f>
        <v>56141.7479593868</v>
      </c>
      <c r="AP372" s="306" t="n">
        <f aca="false">SUM(AP373)</f>
        <v>431000</v>
      </c>
      <c r="AQ372" s="306" t="n">
        <f aca="false">SUM(AQ373)</f>
        <v>0</v>
      </c>
      <c r="AR372" s="306" t="n">
        <f aca="false">SUM(AP372/$AN$2)</f>
        <v>57203.5304267038</v>
      </c>
      <c r="AS372" s="306"/>
      <c r="AT372" s="306" t="n">
        <f aca="false">SUM(AT373)</f>
        <v>44392.25</v>
      </c>
      <c r="AU372" s="306" t="n">
        <f aca="false">SUM(AU373)</f>
        <v>0</v>
      </c>
      <c r="AV372" s="306" t="n">
        <f aca="false">SUM(AV373)</f>
        <v>0</v>
      </c>
      <c r="AW372" s="306" t="n">
        <f aca="false">SUM(AR372+AU372-AV372)</f>
        <v>57203.5304267038</v>
      </c>
      <c r="AX372" s="338"/>
      <c r="AY372" s="338"/>
      <c r="AZ372" s="338"/>
      <c r="BA372" s="338"/>
      <c r="BB372" s="338"/>
      <c r="BC372" s="338"/>
      <c r="BD372" s="338" t="n">
        <f aca="false">SUM(AX372+AY372+AZ372+BA372+BB372+BC372)</f>
        <v>0</v>
      </c>
      <c r="BE372" s="338" t="n">
        <f aca="false">SUM(AW372-BD372)</f>
        <v>57203.5304267038</v>
      </c>
      <c r="BF372" s="338" t="n">
        <f aca="false">SUM(BE372-AW372)</f>
        <v>0</v>
      </c>
      <c r="BG372" s="338" t="n">
        <f aca="false">SUM(BG375)</f>
        <v>59690.01</v>
      </c>
      <c r="BH372" s="338" t="n">
        <v>41150</v>
      </c>
      <c r="BI372" s="338" t="n">
        <f aca="false">SUM(BI375)</f>
        <v>41150</v>
      </c>
      <c r="BJ372" s="338" t="n">
        <f aca="false">SUM(BJ375)</f>
        <v>0</v>
      </c>
      <c r="BK372" s="338" t="n">
        <f aca="false">SUM(BK375)</f>
        <v>0</v>
      </c>
      <c r="BL372" s="338" t="n">
        <f aca="false">SUM(BL375)</f>
        <v>69400</v>
      </c>
      <c r="BM372" s="338" t="n">
        <f aca="false">SUM(BM375)</f>
        <v>69400</v>
      </c>
      <c r="BN372" s="338" t="n">
        <f aca="false">SUM(BN375)</f>
        <v>47350</v>
      </c>
      <c r="BO372" s="338"/>
      <c r="BP372" s="338"/>
      <c r="BQ372" s="364"/>
      <c r="BR372" s="364"/>
      <c r="BS372" s="364"/>
      <c r="BT372" s="307" t="n">
        <f aca="false">SUM(BN372/BM372*100)</f>
        <v>68.2276657060519</v>
      </c>
    </row>
    <row r="373" customFormat="false" ht="12.75" hidden="false" customHeight="false" outlineLevel="0" collapsed="false">
      <c r="A373" s="343"/>
      <c r="B373" s="334"/>
      <c r="C373" s="334"/>
      <c r="D373" s="334"/>
      <c r="E373" s="334"/>
      <c r="F373" s="334"/>
      <c r="G373" s="334"/>
      <c r="H373" s="334"/>
      <c r="I373" s="310" t="s">
        <v>812</v>
      </c>
      <c r="J373" s="311"/>
      <c r="K373" s="312" t="n">
        <f aca="false">SUM(K375)</f>
        <v>398010</v>
      </c>
      <c r="L373" s="312" t="n">
        <f aca="false">SUM(L375)</f>
        <v>170000</v>
      </c>
      <c r="M373" s="312" t="n">
        <f aca="false">SUM(M375)</f>
        <v>170000</v>
      </c>
      <c r="N373" s="312" t="n">
        <f aca="false">SUM(N375)</f>
        <v>36000</v>
      </c>
      <c r="O373" s="312" t="n">
        <f aca="false">SUM(O375)</f>
        <v>36000</v>
      </c>
      <c r="P373" s="312" t="n">
        <f aca="false">SUM(P375)</f>
        <v>70000</v>
      </c>
      <c r="Q373" s="312" t="n">
        <f aca="false">SUM(Q375)</f>
        <v>70000</v>
      </c>
      <c r="R373" s="312" t="n">
        <f aca="false">SUM(R375)</f>
        <v>40000</v>
      </c>
      <c r="S373" s="312" t="n">
        <f aca="false">SUM(S375)</f>
        <v>80000</v>
      </c>
      <c r="T373" s="312" t="n">
        <f aca="false">SUM(T375)</f>
        <v>45000</v>
      </c>
      <c r="U373" s="312" t="n">
        <f aca="false">SUM(U375)</f>
        <v>0</v>
      </c>
      <c r="V373" s="312" t="n">
        <f aca="false">SUM(V375)</f>
        <v>114.285714285714</v>
      </c>
      <c r="W373" s="312" t="n">
        <f aca="false">SUM(W375)</f>
        <v>100000</v>
      </c>
      <c r="X373" s="312" t="n">
        <f aca="false">SUM(X375)</f>
        <v>150000</v>
      </c>
      <c r="Y373" s="312" t="n">
        <f aca="false">SUM(Y375)</f>
        <v>174000</v>
      </c>
      <c r="Z373" s="312" t="n">
        <f aca="false">SUM(Z375)</f>
        <v>207000</v>
      </c>
      <c r="AA373" s="312" t="n">
        <f aca="false">SUM(AA375)</f>
        <v>207000</v>
      </c>
      <c r="AB373" s="312" t="n">
        <f aca="false">SUM(AB375)</f>
        <v>135700</v>
      </c>
      <c r="AC373" s="312" t="n">
        <f aca="false">SUM(AC375)</f>
        <v>207000</v>
      </c>
      <c r="AD373" s="312" t="n">
        <f aca="false">SUM(AD375)</f>
        <v>207000</v>
      </c>
      <c r="AE373" s="312" t="n">
        <f aca="false">SUM(AE375)</f>
        <v>0</v>
      </c>
      <c r="AF373" s="312" t="n">
        <f aca="false">SUM(AF375)</f>
        <v>0</v>
      </c>
      <c r="AG373" s="312" t="n">
        <f aca="false">SUM(AG375)</f>
        <v>207000</v>
      </c>
      <c r="AH373" s="312" t="n">
        <f aca="false">SUM(AH375)</f>
        <v>138000</v>
      </c>
      <c r="AI373" s="312" t="n">
        <f aca="false">SUM(AI375)</f>
        <v>207000</v>
      </c>
      <c r="AJ373" s="312" t="n">
        <f aca="false">SUM(AJ375)</f>
        <v>115000</v>
      </c>
      <c r="AK373" s="312" t="n">
        <f aca="false">SUM(AK375)</f>
        <v>293000</v>
      </c>
      <c r="AL373" s="312" t="n">
        <f aca="false">SUM(AL375)</f>
        <v>130000</v>
      </c>
      <c r="AM373" s="312" t="n">
        <f aca="false">SUM(AM375)</f>
        <v>0</v>
      </c>
      <c r="AN373" s="312" t="n">
        <f aca="false">SUM(AN375)</f>
        <v>423000</v>
      </c>
      <c r="AO373" s="306" t="n">
        <f aca="false">SUM(AN373/$AN$2)</f>
        <v>56141.7479593868</v>
      </c>
      <c r="AP373" s="312" t="n">
        <f aca="false">SUM(AP375)</f>
        <v>431000</v>
      </c>
      <c r="AQ373" s="312" t="n">
        <f aca="false">SUM(AQ375)</f>
        <v>0</v>
      </c>
      <c r="AR373" s="306" t="n">
        <f aca="false">SUM(AP373/$AN$2)</f>
        <v>57203.5304267038</v>
      </c>
      <c r="AS373" s="306"/>
      <c r="AT373" s="306" t="n">
        <f aca="false">SUM(AT375)</f>
        <v>44392.25</v>
      </c>
      <c r="AU373" s="306" t="n">
        <f aca="false">SUM(AU375)</f>
        <v>0</v>
      </c>
      <c r="AV373" s="306" t="n">
        <f aca="false">SUM(AV375)</f>
        <v>0</v>
      </c>
      <c r="AW373" s="306" t="n">
        <f aca="false">SUM(AR373+AU373-AV373)</f>
        <v>57203.5304267038</v>
      </c>
      <c r="AX373" s="338"/>
      <c r="AY373" s="338"/>
      <c r="AZ373" s="338"/>
      <c r="BA373" s="338"/>
      <c r="BB373" s="338"/>
      <c r="BC373" s="338"/>
      <c r="BD373" s="338" t="n">
        <f aca="false">SUM(AX373+AY373+AZ373+BA373+BB373+BC373)</f>
        <v>0</v>
      </c>
      <c r="BE373" s="338" t="n">
        <f aca="false">SUM(AW373-BD373)</f>
        <v>57203.5304267038</v>
      </c>
      <c r="BF373" s="338" t="n">
        <f aca="false">SUM(BE373-AW373)</f>
        <v>0</v>
      </c>
      <c r="BG373" s="338"/>
      <c r="BH373" s="338" t="n">
        <v>41150</v>
      </c>
      <c r="BI373" s="338" t="n">
        <f aca="false">SUM(BI372)</f>
        <v>41150</v>
      </c>
      <c r="BJ373" s="338" t="n">
        <f aca="false">SUM(BJ372)</f>
        <v>0</v>
      </c>
      <c r="BK373" s="338" t="n">
        <f aca="false">SUM(BK372)</f>
        <v>0</v>
      </c>
      <c r="BL373" s="338" t="n">
        <f aca="false">SUM(BL372)</f>
        <v>69400</v>
      </c>
      <c r="BM373" s="338" t="n">
        <f aca="false">SUM(BM372)</f>
        <v>69400</v>
      </c>
      <c r="BN373" s="338" t="n">
        <f aca="false">SUM(BN372)</f>
        <v>47350</v>
      </c>
      <c r="BO373" s="338"/>
      <c r="BP373" s="338"/>
      <c r="BQ373" s="364"/>
      <c r="BR373" s="364"/>
      <c r="BS373" s="364"/>
      <c r="BT373" s="307" t="n">
        <f aca="false">SUM(BN373/BM373*100)</f>
        <v>68.2276657060519</v>
      </c>
    </row>
    <row r="374" customFormat="false" ht="12.75" hidden="true" customHeight="false" outlineLevel="0" collapsed="false">
      <c r="A374" s="343"/>
      <c r="B374" s="334" t="s">
        <v>554</v>
      </c>
      <c r="C374" s="334"/>
      <c r="D374" s="334"/>
      <c r="E374" s="334"/>
      <c r="F374" s="334"/>
      <c r="G374" s="334"/>
      <c r="H374" s="334"/>
      <c r="I374" s="339" t="s">
        <v>555</v>
      </c>
      <c r="J374" s="336" t="s">
        <v>39</v>
      </c>
      <c r="K374" s="312"/>
      <c r="L374" s="312"/>
      <c r="M374" s="312"/>
      <c r="N374" s="312"/>
      <c r="O374" s="312"/>
      <c r="P374" s="312"/>
      <c r="Q374" s="312"/>
      <c r="R374" s="312"/>
      <c r="S374" s="312"/>
      <c r="T374" s="312"/>
      <c r="U374" s="312"/>
      <c r="V374" s="312"/>
      <c r="W374" s="312"/>
      <c r="X374" s="312"/>
      <c r="Y374" s="312"/>
      <c r="Z374" s="312"/>
      <c r="AA374" s="312"/>
      <c r="AB374" s="312"/>
      <c r="AC374" s="312"/>
      <c r="AD374" s="312"/>
      <c r="AE374" s="312"/>
      <c r="AF374" s="312"/>
      <c r="AG374" s="312"/>
      <c r="AH374" s="312"/>
      <c r="AI374" s="312"/>
      <c r="AJ374" s="312"/>
      <c r="AK374" s="312"/>
      <c r="AL374" s="312"/>
      <c r="AM374" s="312"/>
      <c r="AN374" s="312"/>
      <c r="AO374" s="306" t="n">
        <f aca="false">SUM(AN374/$AN$2)</f>
        <v>0</v>
      </c>
      <c r="AP374" s="312" t="n">
        <v>431000</v>
      </c>
      <c r="AQ374" s="312"/>
      <c r="AR374" s="306" t="n">
        <f aca="false">SUM(AP374/$AN$2)</f>
        <v>57203.5304267038</v>
      </c>
      <c r="AS374" s="306"/>
      <c r="AT374" s="306" t="n">
        <v>431000</v>
      </c>
      <c r="AU374" s="306"/>
      <c r="AV374" s="306"/>
      <c r="AW374" s="306" t="n">
        <f aca="false">SUM(AR374+AU374-AV374)</f>
        <v>57203.5304267038</v>
      </c>
      <c r="AX374" s="338"/>
      <c r="AY374" s="338"/>
      <c r="AZ374" s="338"/>
      <c r="BA374" s="338"/>
      <c r="BB374" s="338"/>
      <c r="BC374" s="338"/>
      <c r="BD374" s="338" t="n">
        <f aca="false">SUM(AX374+AY374+AZ374+BA374+BB374+BC374)</f>
        <v>0</v>
      </c>
      <c r="BE374" s="338" t="n">
        <f aca="false">SUM(AW374-BD374)</f>
        <v>57203.5304267038</v>
      </c>
      <c r="BF374" s="338" t="n">
        <f aca="false">SUM(BE374-AW374)</f>
        <v>0</v>
      </c>
      <c r="BG374" s="338"/>
      <c r="BH374" s="338" t="n">
        <v>66400</v>
      </c>
      <c r="BI374" s="338" t="n">
        <v>66400</v>
      </c>
      <c r="BJ374" s="338" t="n">
        <v>66400</v>
      </c>
      <c r="BK374" s="338" t="n">
        <v>66400</v>
      </c>
      <c r="BL374" s="338"/>
      <c r="BM374" s="338"/>
      <c r="BN374" s="338"/>
      <c r="BO374" s="338"/>
      <c r="BP374" s="338"/>
      <c r="BQ374" s="364"/>
      <c r="BR374" s="364"/>
      <c r="BS374" s="364"/>
      <c r="BT374" s="307" t="e">
        <f aca="false">SUM(BN374/BM374*100)</f>
        <v>#DIV/0!</v>
      </c>
    </row>
    <row r="375" customFormat="false" ht="12.75" hidden="false" customHeight="false" outlineLevel="0" collapsed="false">
      <c r="A375" s="308"/>
      <c r="B375" s="303"/>
      <c r="C375" s="303"/>
      <c r="D375" s="303"/>
      <c r="E375" s="303"/>
      <c r="F375" s="303"/>
      <c r="G375" s="303"/>
      <c r="H375" s="303"/>
      <c r="I375" s="304" t="n">
        <v>3</v>
      </c>
      <c r="J375" s="305" t="s">
        <v>234</v>
      </c>
      <c r="K375" s="306" t="n">
        <f aca="false">SUM(K376)</f>
        <v>398010</v>
      </c>
      <c r="L375" s="306" t="n">
        <f aca="false">SUM(L376)</f>
        <v>170000</v>
      </c>
      <c r="M375" s="306" t="n">
        <f aca="false">SUM(M376)</f>
        <v>170000</v>
      </c>
      <c r="N375" s="306" t="n">
        <f aca="false">SUM(N376)</f>
        <v>36000</v>
      </c>
      <c r="O375" s="306" t="n">
        <f aca="false">SUM(O376)</f>
        <v>36000</v>
      </c>
      <c r="P375" s="306" t="n">
        <f aca="false">SUM(P376)</f>
        <v>70000</v>
      </c>
      <c r="Q375" s="306" t="n">
        <f aca="false">SUM(Q376)</f>
        <v>70000</v>
      </c>
      <c r="R375" s="306" t="n">
        <f aca="false">SUM(R376)</f>
        <v>40000</v>
      </c>
      <c r="S375" s="306" t="n">
        <f aca="false">SUM(S376)</f>
        <v>80000</v>
      </c>
      <c r="T375" s="306" t="n">
        <f aca="false">SUM(T376)</f>
        <v>45000</v>
      </c>
      <c r="U375" s="306" t="n">
        <f aca="false">SUM(U376)</f>
        <v>0</v>
      </c>
      <c r="V375" s="306" t="n">
        <f aca="false">SUM(V376)</f>
        <v>114.285714285714</v>
      </c>
      <c r="W375" s="306" t="n">
        <f aca="false">SUM(W376)</f>
        <v>100000</v>
      </c>
      <c r="X375" s="306" t="n">
        <f aca="false">SUM(X376)</f>
        <v>150000</v>
      </c>
      <c r="Y375" s="306" t="n">
        <f aca="false">SUM(Y376)</f>
        <v>174000</v>
      </c>
      <c r="Z375" s="306" t="n">
        <f aca="false">SUM(Z376)</f>
        <v>207000</v>
      </c>
      <c r="AA375" s="306" t="n">
        <f aca="false">SUM(AA376)</f>
        <v>207000</v>
      </c>
      <c r="AB375" s="306" t="n">
        <f aca="false">SUM(AB376)</f>
        <v>135700</v>
      </c>
      <c r="AC375" s="306" t="n">
        <f aca="false">SUM(AC376)</f>
        <v>207000</v>
      </c>
      <c r="AD375" s="306" t="n">
        <f aca="false">SUM(AD376)</f>
        <v>207000</v>
      </c>
      <c r="AE375" s="306" t="n">
        <f aca="false">SUM(AE376)</f>
        <v>0</v>
      </c>
      <c r="AF375" s="306" t="n">
        <f aca="false">SUM(AF376)</f>
        <v>0</v>
      </c>
      <c r="AG375" s="306" t="n">
        <f aca="false">SUM(AG376)</f>
        <v>207000</v>
      </c>
      <c r="AH375" s="306" t="n">
        <f aca="false">SUM(AH376)</f>
        <v>138000</v>
      </c>
      <c r="AI375" s="306" t="n">
        <f aca="false">SUM(AI376)</f>
        <v>207000</v>
      </c>
      <c r="AJ375" s="306" t="n">
        <f aca="false">SUM(AJ376)</f>
        <v>115000</v>
      </c>
      <c r="AK375" s="306" t="n">
        <f aca="false">SUM(AK376)</f>
        <v>293000</v>
      </c>
      <c r="AL375" s="306" t="n">
        <f aca="false">SUM(AL376)</f>
        <v>130000</v>
      </c>
      <c r="AM375" s="306" t="n">
        <f aca="false">SUM(AM376)</f>
        <v>0</v>
      </c>
      <c r="AN375" s="306" t="n">
        <f aca="false">SUM(AN376)</f>
        <v>423000</v>
      </c>
      <c r="AO375" s="306" t="n">
        <f aca="false">SUM(AN375/$AN$2)</f>
        <v>56141.7479593868</v>
      </c>
      <c r="AP375" s="306" t="n">
        <f aca="false">SUM(AP376)</f>
        <v>431000</v>
      </c>
      <c r="AQ375" s="306" t="n">
        <f aca="false">SUM(AQ376)</f>
        <v>0</v>
      </c>
      <c r="AR375" s="306" t="n">
        <f aca="false">SUM(AP375/$AN$2)</f>
        <v>57203.5304267038</v>
      </c>
      <c r="AS375" s="306"/>
      <c r="AT375" s="306" t="n">
        <f aca="false">SUM(AT376)</f>
        <v>44392.25</v>
      </c>
      <c r="AU375" s="306" t="n">
        <f aca="false">SUM(AU376)</f>
        <v>0</v>
      </c>
      <c r="AV375" s="306" t="n">
        <f aca="false">SUM(AV376)</f>
        <v>0</v>
      </c>
      <c r="AW375" s="306" t="n">
        <f aca="false">SUM(AR375+AU375-AV375)</f>
        <v>57203.5304267038</v>
      </c>
      <c r="AX375" s="338"/>
      <c r="AY375" s="338"/>
      <c r="AZ375" s="338"/>
      <c r="BA375" s="338"/>
      <c r="BB375" s="338"/>
      <c r="BC375" s="338"/>
      <c r="BD375" s="338" t="n">
        <f aca="false">SUM(AX375+AY375+AZ375+BA375+BB375+BC375)</f>
        <v>0</v>
      </c>
      <c r="BE375" s="338" t="n">
        <f aca="false">SUM(AW375-BD375)</f>
        <v>57203.5304267038</v>
      </c>
      <c r="BF375" s="338" t="n">
        <f aca="false">SUM(BE375-AW375)</f>
        <v>0</v>
      </c>
      <c r="BG375" s="338" t="n">
        <f aca="false">SUM(BG376)</f>
        <v>59690.01</v>
      </c>
      <c r="BH375" s="338" t="n">
        <v>41150</v>
      </c>
      <c r="BI375" s="338" t="n">
        <f aca="false">SUM(BI376)</f>
        <v>41150</v>
      </c>
      <c r="BJ375" s="338" t="n">
        <f aca="false">SUM(BJ376)</f>
        <v>0</v>
      </c>
      <c r="BK375" s="338" t="n">
        <f aca="false">SUM(BK376)</f>
        <v>0</v>
      </c>
      <c r="BL375" s="338" t="n">
        <f aca="false">SUM(BL376)</f>
        <v>69400</v>
      </c>
      <c r="BM375" s="338" t="n">
        <f aca="false">SUM(BM376)</f>
        <v>69400</v>
      </c>
      <c r="BN375" s="338" t="n">
        <f aca="false">SUM(BN376)</f>
        <v>47350</v>
      </c>
      <c r="BO375" s="338"/>
      <c r="BP375" s="338"/>
      <c r="BQ375" s="364"/>
      <c r="BR375" s="364"/>
      <c r="BS375" s="364"/>
      <c r="BT375" s="307" t="n">
        <f aca="false">SUM(BN375/BM375*100)</f>
        <v>68.2276657060519</v>
      </c>
    </row>
    <row r="376" customFormat="false" ht="12.75" hidden="false" customHeight="false" outlineLevel="0" collapsed="false">
      <c r="A376" s="308"/>
      <c r="B376" s="303" t="s">
        <v>555</v>
      </c>
      <c r="C376" s="303"/>
      <c r="D376" s="303"/>
      <c r="E376" s="303"/>
      <c r="F376" s="303"/>
      <c r="G376" s="303"/>
      <c r="H376" s="303"/>
      <c r="I376" s="304" t="n">
        <v>38</v>
      </c>
      <c r="J376" s="305" t="s">
        <v>383</v>
      </c>
      <c r="K376" s="306" t="n">
        <f aca="false">SUM(K378)</f>
        <v>398010</v>
      </c>
      <c r="L376" s="306" t="n">
        <f aca="false">SUM(L378)</f>
        <v>170000</v>
      </c>
      <c r="M376" s="306" t="n">
        <f aca="false">SUM(M378)</f>
        <v>170000</v>
      </c>
      <c r="N376" s="306" t="n">
        <f aca="false">SUM(N378)</f>
        <v>36000</v>
      </c>
      <c r="O376" s="306" t="n">
        <f aca="false">SUM(O378)</f>
        <v>36000</v>
      </c>
      <c r="P376" s="306" t="n">
        <f aca="false">SUM(P378)</f>
        <v>70000</v>
      </c>
      <c r="Q376" s="306" t="n">
        <f aca="false">SUM(Q378)</f>
        <v>70000</v>
      </c>
      <c r="R376" s="306" t="n">
        <f aca="false">SUM(R378)</f>
        <v>40000</v>
      </c>
      <c r="S376" s="306" t="n">
        <f aca="false">SUM(S378)</f>
        <v>80000</v>
      </c>
      <c r="T376" s="306" t="n">
        <f aca="false">SUM(T378)</f>
        <v>45000</v>
      </c>
      <c r="U376" s="306" t="n">
        <f aca="false">SUM(U378)</f>
        <v>0</v>
      </c>
      <c r="V376" s="306" t="n">
        <f aca="false">SUM(V378)</f>
        <v>114.285714285714</v>
      </c>
      <c r="W376" s="306" t="n">
        <f aca="false">SUM(W377)</f>
        <v>100000</v>
      </c>
      <c r="X376" s="306" t="n">
        <f aca="false">SUM(X377)</f>
        <v>150000</v>
      </c>
      <c r="Y376" s="306" t="n">
        <f aca="false">SUM(Y377)</f>
        <v>174000</v>
      </c>
      <c r="Z376" s="306" t="n">
        <f aca="false">SUM(Z377)</f>
        <v>207000</v>
      </c>
      <c r="AA376" s="306" t="n">
        <f aca="false">SUM(AA377)</f>
        <v>207000</v>
      </c>
      <c r="AB376" s="306" t="n">
        <f aca="false">SUM(AB377)</f>
        <v>135700</v>
      </c>
      <c r="AC376" s="306" t="n">
        <f aca="false">SUM(AC377)</f>
        <v>207000</v>
      </c>
      <c r="AD376" s="306" t="n">
        <f aca="false">SUM(AD377)</f>
        <v>207000</v>
      </c>
      <c r="AE376" s="306" t="n">
        <f aca="false">SUM(AE377)</f>
        <v>0</v>
      </c>
      <c r="AF376" s="306" t="n">
        <f aca="false">SUM(AF377)</f>
        <v>0</v>
      </c>
      <c r="AG376" s="306" t="n">
        <f aca="false">SUM(AG377)</f>
        <v>207000</v>
      </c>
      <c r="AH376" s="306" t="n">
        <f aca="false">SUM(AH377)</f>
        <v>138000</v>
      </c>
      <c r="AI376" s="306" t="n">
        <f aca="false">SUM(AI377)</f>
        <v>207000</v>
      </c>
      <c r="AJ376" s="306" t="n">
        <f aca="false">SUM(AJ377)</f>
        <v>115000</v>
      </c>
      <c r="AK376" s="306" t="n">
        <f aca="false">SUM(AK377)</f>
        <v>293000</v>
      </c>
      <c r="AL376" s="306" t="n">
        <f aca="false">SUM(AL377)</f>
        <v>130000</v>
      </c>
      <c r="AM376" s="306" t="n">
        <f aca="false">SUM(AM377)</f>
        <v>0</v>
      </c>
      <c r="AN376" s="306" t="n">
        <f aca="false">SUM(AN377)</f>
        <v>423000</v>
      </c>
      <c r="AO376" s="306" t="n">
        <f aca="false">SUM(AN376/$AN$2)</f>
        <v>56141.7479593868</v>
      </c>
      <c r="AP376" s="306" t="n">
        <f aca="false">SUM(AP377)</f>
        <v>431000</v>
      </c>
      <c r="AQ376" s="306"/>
      <c r="AR376" s="306" t="n">
        <f aca="false">SUM(AP376/$AN$2)</f>
        <v>57203.5304267038</v>
      </c>
      <c r="AS376" s="306"/>
      <c r="AT376" s="306" t="n">
        <f aca="false">SUM(AT377)</f>
        <v>44392.25</v>
      </c>
      <c r="AU376" s="306" t="n">
        <f aca="false">SUM(AU377)</f>
        <v>0</v>
      </c>
      <c r="AV376" s="306" t="n">
        <f aca="false">SUM(AV377)</f>
        <v>0</v>
      </c>
      <c r="AW376" s="306" t="n">
        <f aca="false">SUM(AR376+AU376-AV376)</f>
        <v>57203.5304267038</v>
      </c>
      <c r="AX376" s="338"/>
      <c r="AY376" s="338"/>
      <c r="AZ376" s="338"/>
      <c r="BA376" s="338"/>
      <c r="BB376" s="338"/>
      <c r="BC376" s="338"/>
      <c r="BD376" s="338" t="n">
        <f aca="false">SUM(AX376+AY376+AZ376+BA376+BB376+BC376)</f>
        <v>0</v>
      </c>
      <c r="BE376" s="338" t="n">
        <f aca="false">SUM(AW376-BD376)</f>
        <v>57203.5304267038</v>
      </c>
      <c r="BF376" s="338" t="n">
        <f aca="false">SUM(BE376-AW376)</f>
        <v>0</v>
      </c>
      <c r="BG376" s="338" t="n">
        <f aca="false">SUM(BG377)</f>
        <v>59690.01</v>
      </c>
      <c r="BH376" s="338" t="n">
        <v>41150</v>
      </c>
      <c r="BI376" s="338" t="n">
        <f aca="false">SUM(BI377)</f>
        <v>41150</v>
      </c>
      <c r="BJ376" s="338" t="n">
        <f aca="false">SUM(BJ377)</f>
        <v>0</v>
      </c>
      <c r="BK376" s="338" t="n">
        <f aca="false">SUM(BK377)</f>
        <v>0</v>
      </c>
      <c r="BL376" s="338" t="n">
        <f aca="false">SUM(BL377)</f>
        <v>69400</v>
      </c>
      <c r="BM376" s="338" t="n">
        <f aca="false">SUM(BM377)</f>
        <v>69400</v>
      </c>
      <c r="BN376" s="338" t="n">
        <f aca="false">SUM(BN377)</f>
        <v>47350</v>
      </c>
      <c r="BO376" s="338"/>
      <c r="BP376" s="338"/>
      <c r="BQ376" s="364" t="n">
        <v>47350</v>
      </c>
      <c r="BR376" s="364"/>
      <c r="BS376" s="364"/>
      <c r="BT376" s="307" t="n">
        <f aca="false">SUM(BN376/BM376*100)</f>
        <v>68.2276657060519</v>
      </c>
    </row>
    <row r="377" customFormat="false" ht="12.75" hidden="true" customHeight="false" outlineLevel="0" collapsed="false">
      <c r="A377" s="333"/>
      <c r="B377" s="334"/>
      <c r="C377" s="334"/>
      <c r="D377" s="334"/>
      <c r="E377" s="334"/>
      <c r="F377" s="334"/>
      <c r="G377" s="334"/>
      <c r="H377" s="334"/>
      <c r="I377" s="335" t="n">
        <v>381</v>
      </c>
      <c r="J377" s="336" t="s">
        <v>197</v>
      </c>
      <c r="K377" s="337" t="n">
        <f aca="false">SUM(K378)</f>
        <v>398010</v>
      </c>
      <c r="L377" s="337" t="n">
        <f aca="false">SUM(L378)</f>
        <v>170000</v>
      </c>
      <c r="M377" s="337" t="n">
        <f aca="false">SUM(M378)</f>
        <v>170000</v>
      </c>
      <c r="N377" s="337" t="n">
        <f aca="false">SUM(N378)</f>
        <v>36000</v>
      </c>
      <c r="O377" s="337" t="n">
        <f aca="false">SUM(O378)</f>
        <v>36000</v>
      </c>
      <c r="P377" s="337" t="n">
        <f aca="false">SUM(P378)</f>
        <v>70000</v>
      </c>
      <c r="Q377" s="337" t="n">
        <f aca="false">SUM(Q378)</f>
        <v>70000</v>
      </c>
      <c r="R377" s="337" t="n">
        <f aca="false">SUM(R378)</f>
        <v>40000</v>
      </c>
      <c r="S377" s="337" t="n">
        <f aca="false">SUM(S378)</f>
        <v>80000</v>
      </c>
      <c r="T377" s="337" t="n">
        <f aca="false">SUM(T378)</f>
        <v>45000</v>
      </c>
      <c r="U377" s="337" t="n">
        <f aca="false">SUM(U378)</f>
        <v>0</v>
      </c>
      <c r="V377" s="337" t="n">
        <f aca="false">SUM(V378)</f>
        <v>114.285714285714</v>
      </c>
      <c r="W377" s="337" t="n">
        <f aca="false">SUM(W378:W378)</f>
        <v>100000</v>
      </c>
      <c r="X377" s="337" t="n">
        <f aca="false">SUM(X378:X380)</f>
        <v>150000</v>
      </c>
      <c r="Y377" s="337" t="n">
        <f aca="false">SUM(Y378:Y380)</f>
        <v>174000</v>
      </c>
      <c r="Z377" s="337" t="n">
        <f aca="false">SUM(Z378:Z380)</f>
        <v>207000</v>
      </c>
      <c r="AA377" s="337" t="n">
        <f aca="false">SUM(AA378:AA380)</f>
        <v>207000</v>
      </c>
      <c r="AB377" s="337" t="n">
        <f aca="false">SUM(AB378:AB380)</f>
        <v>135700</v>
      </c>
      <c r="AC377" s="337" t="n">
        <f aca="false">SUM(AC378:AC380)</f>
        <v>207000</v>
      </c>
      <c r="AD377" s="337" t="n">
        <f aca="false">SUM(AD378:AD380)</f>
        <v>207000</v>
      </c>
      <c r="AE377" s="337" t="n">
        <f aca="false">SUM(AE378:AE380)</f>
        <v>0</v>
      </c>
      <c r="AF377" s="337" t="n">
        <f aca="false">SUM(AF378:AF380)</f>
        <v>0</v>
      </c>
      <c r="AG377" s="337" t="n">
        <f aca="false">SUM(AG378:AG380)</f>
        <v>207000</v>
      </c>
      <c r="AH377" s="337" t="n">
        <f aca="false">SUM(AH378:AH380)</f>
        <v>138000</v>
      </c>
      <c r="AI377" s="337" t="n">
        <f aca="false">SUM(AI378:AI380)</f>
        <v>207000</v>
      </c>
      <c r="AJ377" s="337" t="n">
        <f aca="false">SUM(AJ378:AJ380)</f>
        <v>115000</v>
      </c>
      <c r="AK377" s="337" t="n">
        <f aca="false">SUM(AK378:AK380)</f>
        <v>293000</v>
      </c>
      <c r="AL377" s="337" t="n">
        <f aca="false">SUM(AL378:AL380)</f>
        <v>130000</v>
      </c>
      <c r="AM377" s="337" t="n">
        <f aca="false">SUM(AM378:AM380)</f>
        <v>0</v>
      </c>
      <c r="AN377" s="337" t="n">
        <f aca="false">SUM(AN378:AN380)</f>
        <v>423000</v>
      </c>
      <c r="AO377" s="306" t="n">
        <f aca="false">SUM(AN377/$AN$2)</f>
        <v>56141.7479593868</v>
      </c>
      <c r="AP377" s="337" t="n">
        <f aca="false">SUM(AP378:AP380)</f>
        <v>431000</v>
      </c>
      <c r="AQ377" s="337"/>
      <c r="AR377" s="306" t="n">
        <f aca="false">SUM(AP377/$AN$2)</f>
        <v>57203.5304267038</v>
      </c>
      <c r="AS377" s="306"/>
      <c r="AT377" s="306" t="n">
        <f aca="false">SUM(AT378:AT380)</f>
        <v>44392.25</v>
      </c>
      <c r="AU377" s="306" t="n">
        <f aca="false">SUM(AU378:AU380)</f>
        <v>0</v>
      </c>
      <c r="AV377" s="306" t="n">
        <f aca="false">SUM(AV378:AV380)</f>
        <v>0</v>
      </c>
      <c r="AW377" s="306" t="n">
        <f aca="false">SUM(AR377+AU377-AV377)</f>
        <v>57203.5304267038</v>
      </c>
      <c r="AX377" s="338"/>
      <c r="AY377" s="338"/>
      <c r="AZ377" s="338"/>
      <c r="BA377" s="338"/>
      <c r="BB377" s="338"/>
      <c r="BC377" s="338"/>
      <c r="BD377" s="338" t="n">
        <f aca="false">SUM(AX377+AY377+AZ377+BA377+BB377+BC377)</f>
        <v>0</v>
      </c>
      <c r="BE377" s="338" t="n">
        <f aca="false">SUM(AW377-BD377)</f>
        <v>57203.5304267038</v>
      </c>
      <c r="BF377" s="338" t="n">
        <f aca="false">SUM(BE377-AW377)</f>
        <v>0</v>
      </c>
      <c r="BG377" s="338" t="n">
        <f aca="false">SUM(BG378:BG380)</f>
        <v>59690.01</v>
      </c>
      <c r="BH377" s="338" t="n">
        <f aca="false">SUM(BH378:BH380)</f>
        <v>66400</v>
      </c>
      <c r="BI377" s="338" t="n">
        <f aca="false">SUM(BI378:BI380)</f>
        <v>41150</v>
      </c>
      <c r="BJ377" s="338" t="n">
        <f aca="false">SUM(BJ378:BJ380)</f>
        <v>0</v>
      </c>
      <c r="BK377" s="338" t="n">
        <f aca="false">SUM(BK378:BK380)</f>
        <v>0</v>
      </c>
      <c r="BL377" s="338" t="n">
        <f aca="false">SUM(BL378:BL380)</f>
        <v>69400</v>
      </c>
      <c r="BM377" s="338" t="n">
        <f aca="false">SUM(BM378:BM380)</f>
        <v>69400</v>
      </c>
      <c r="BN377" s="338" t="n">
        <f aca="false">SUM(BN378:BN380)</f>
        <v>47350</v>
      </c>
      <c r="BO377" s="338"/>
      <c r="BP377" s="338"/>
      <c r="BQ377" s="364"/>
      <c r="BR377" s="364"/>
      <c r="BS377" s="364"/>
      <c r="BT377" s="307" t="n">
        <f aca="false">SUM(BN377/BM377*100)</f>
        <v>68.2276657060519</v>
      </c>
    </row>
    <row r="378" customFormat="false" ht="12.75" hidden="true" customHeight="false" outlineLevel="0" collapsed="false">
      <c r="A378" s="333"/>
      <c r="B378" s="334"/>
      <c r="C378" s="334"/>
      <c r="D378" s="334"/>
      <c r="E378" s="334"/>
      <c r="F378" s="334"/>
      <c r="G378" s="334"/>
      <c r="H378" s="334"/>
      <c r="I378" s="335" t="n">
        <v>38112</v>
      </c>
      <c r="J378" s="336" t="s">
        <v>813</v>
      </c>
      <c r="K378" s="337" t="n">
        <v>398010</v>
      </c>
      <c r="L378" s="337" t="n">
        <v>170000</v>
      </c>
      <c r="M378" s="337" t="n">
        <v>170000</v>
      </c>
      <c r="N378" s="337" t="n">
        <v>36000</v>
      </c>
      <c r="O378" s="337" t="n">
        <v>36000</v>
      </c>
      <c r="P378" s="337" t="n">
        <v>70000</v>
      </c>
      <c r="Q378" s="337" t="n">
        <v>70000</v>
      </c>
      <c r="R378" s="337" t="n">
        <v>40000</v>
      </c>
      <c r="S378" s="337" t="n">
        <v>80000</v>
      </c>
      <c r="T378" s="337" t="n">
        <v>45000</v>
      </c>
      <c r="U378" s="337"/>
      <c r="V378" s="306" t="n">
        <f aca="false">S378/P378*100</f>
        <v>114.285714285714</v>
      </c>
      <c r="W378" s="337" t="n">
        <v>100000</v>
      </c>
      <c r="X378" s="337" t="n">
        <v>150000</v>
      </c>
      <c r="Y378" s="337" t="n">
        <v>165000</v>
      </c>
      <c r="Z378" s="337" t="n">
        <v>180000</v>
      </c>
      <c r="AA378" s="337" t="n">
        <v>180000</v>
      </c>
      <c r="AB378" s="337" t="n">
        <v>117200</v>
      </c>
      <c r="AC378" s="337" t="n">
        <v>180000</v>
      </c>
      <c r="AD378" s="337" t="n">
        <v>180000</v>
      </c>
      <c r="AE378" s="337"/>
      <c r="AF378" s="337"/>
      <c r="AG378" s="340" t="n">
        <f aca="false">SUM(AD378+AE378-AF378)</f>
        <v>180000</v>
      </c>
      <c r="AH378" s="337" t="n">
        <v>125000</v>
      </c>
      <c r="AI378" s="337" t="n">
        <v>180000</v>
      </c>
      <c r="AJ378" s="338" t="n">
        <v>93000</v>
      </c>
      <c r="AK378" s="337" t="n">
        <v>266000</v>
      </c>
      <c r="AL378" s="337" t="n">
        <v>130000</v>
      </c>
      <c r="AM378" s="337"/>
      <c r="AN378" s="338" t="n">
        <f aca="false">SUM(AK378+AL378-AM378)</f>
        <v>396000</v>
      </c>
      <c r="AO378" s="306" t="n">
        <f aca="false">SUM(AN378/$AN$2)</f>
        <v>52558.2321321919</v>
      </c>
      <c r="AP378" s="338" t="n">
        <v>400000</v>
      </c>
      <c r="AQ378" s="338"/>
      <c r="AR378" s="306" t="n">
        <f aca="false">SUM(AP378/$AN$2)</f>
        <v>53089.1233658504</v>
      </c>
      <c r="AS378" s="306" t="n">
        <v>42000</v>
      </c>
      <c r="AT378" s="306" t="n">
        <v>42000</v>
      </c>
      <c r="AU378" s="306"/>
      <c r="AV378" s="306"/>
      <c r="AW378" s="306" t="n">
        <f aca="false">SUM(AR378+AU378-AV378)</f>
        <v>53089.1233658504</v>
      </c>
      <c r="AX378" s="338"/>
      <c r="AY378" s="338"/>
      <c r="AZ378" s="338" t="n">
        <v>53089.12</v>
      </c>
      <c r="BA378" s="338"/>
      <c r="BB378" s="338"/>
      <c r="BC378" s="338"/>
      <c r="BD378" s="338" t="n">
        <f aca="false">SUM(AX378+AY378+AZ378+BA378+BB378+BC378)</f>
        <v>53089.12</v>
      </c>
      <c r="BE378" s="338" t="n">
        <f aca="false">SUM(AW378-BD378)</f>
        <v>0.00336585041804938</v>
      </c>
      <c r="BF378" s="338" t="n">
        <f aca="false">SUM(BE378-AW378)</f>
        <v>-53089.12</v>
      </c>
      <c r="BG378" s="338" t="n">
        <v>57000</v>
      </c>
      <c r="BH378" s="338" t="n">
        <v>60000</v>
      </c>
      <c r="BI378" s="338" t="n">
        <v>39500</v>
      </c>
      <c r="BJ378" s="338"/>
      <c r="BK378" s="338"/>
      <c r="BL378" s="338" t="n">
        <v>63000</v>
      </c>
      <c r="BM378" s="338" t="n">
        <v>63000</v>
      </c>
      <c r="BN378" s="338" t="n">
        <v>44800</v>
      </c>
      <c r="BO378" s="338"/>
      <c r="BP378" s="338"/>
      <c r="BQ378" s="364"/>
      <c r="BR378" s="364"/>
      <c r="BS378" s="364"/>
      <c r="BT378" s="307" t="n">
        <f aca="false">SUM(BN378/BM378*100)</f>
        <v>71.1111111111111</v>
      </c>
    </row>
    <row r="379" customFormat="false" ht="12.75" hidden="true" customHeight="false" outlineLevel="0" collapsed="false">
      <c r="A379" s="333"/>
      <c r="B379" s="334"/>
      <c r="C379" s="334"/>
      <c r="D379" s="334"/>
      <c r="E379" s="334"/>
      <c r="F379" s="334"/>
      <c r="G379" s="334"/>
      <c r="H379" s="334"/>
      <c r="I379" s="335" t="n">
        <v>38112</v>
      </c>
      <c r="J379" s="336" t="s">
        <v>814</v>
      </c>
      <c r="K379" s="337"/>
      <c r="L379" s="337"/>
      <c r="M379" s="337"/>
      <c r="N379" s="337"/>
      <c r="O379" s="337"/>
      <c r="P379" s="337"/>
      <c r="Q379" s="337"/>
      <c r="R379" s="337"/>
      <c r="S379" s="337"/>
      <c r="T379" s="337"/>
      <c r="U379" s="337"/>
      <c r="V379" s="306"/>
      <c r="W379" s="337"/>
      <c r="X379" s="337"/>
      <c r="Y379" s="337" t="n">
        <v>3000</v>
      </c>
      <c r="Z379" s="337" t="n">
        <v>18000</v>
      </c>
      <c r="AA379" s="337" t="n">
        <v>18000</v>
      </c>
      <c r="AB379" s="337" t="n">
        <v>13500</v>
      </c>
      <c r="AC379" s="337" t="n">
        <v>18000</v>
      </c>
      <c r="AD379" s="337" t="n">
        <v>18000</v>
      </c>
      <c r="AE379" s="337"/>
      <c r="AF379" s="337"/>
      <c r="AG379" s="340" t="n">
        <f aca="false">SUM(AD379+AE379-AF379)</f>
        <v>18000</v>
      </c>
      <c r="AH379" s="337" t="n">
        <v>7000</v>
      </c>
      <c r="AI379" s="337" t="n">
        <v>18000</v>
      </c>
      <c r="AJ379" s="338" t="n">
        <v>18000</v>
      </c>
      <c r="AK379" s="337" t="n">
        <v>18000</v>
      </c>
      <c r="AL379" s="337"/>
      <c r="AM379" s="337"/>
      <c r="AN379" s="338" t="n">
        <f aca="false">SUM(AK379+AL379-AM379)</f>
        <v>18000</v>
      </c>
      <c r="AO379" s="306" t="n">
        <f aca="false">SUM(AN379/$AN$2)</f>
        <v>2389.01055146327</v>
      </c>
      <c r="AP379" s="338" t="n">
        <v>18000</v>
      </c>
      <c r="AQ379" s="338"/>
      <c r="AR379" s="306" t="n">
        <f aca="false">SUM(AP379/$AN$2)</f>
        <v>2389.01055146327</v>
      </c>
      <c r="AS379" s="306" t="n">
        <v>1397.25</v>
      </c>
      <c r="AT379" s="306" t="n">
        <v>1397.25</v>
      </c>
      <c r="AU379" s="306"/>
      <c r="AV379" s="306"/>
      <c r="AW379" s="306" t="n">
        <f aca="false">SUM(AR379+AU379-AV379)</f>
        <v>2389.01055146327</v>
      </c>
      <c r="AX379" s="338"/>
      <c r="AY379" s="338"/>
      <c r="AZ379" s="338" t="n">
        <v>2389.01</v>
      </c>
      <c r="BA379" s="338"/>
      <c r="BB379" s="338"/>
      <c r="BC379" s="338"/>
      <c r="BD379" s="338" t="n">
        <f aca="false">SUM(AX379+AY379+AZ379+BA379+BB379+BC379)</f>
        <v>2389.01</v>
      </c>
      <c r="BE379" s="338" t="n">
        <f aca="false">SUM(AW379-BD379)</f>
        <v>0.000551463268493535</v>
      </c>
      <c r="BF379" s="338" t="n">
        <f aca="false">SUM(BE379-AW379)</f>
        <v>-2389.01</v>
      </c>
      <c r="BG379" s="338" t="n">
        <v>2390.01</v>
      </c>
      <c r="BH379" s="338" t="n">
        <v>2400</v>
      </c>
      <c r="BI379" s="338" t="n">
        <v>1500</v>
      </c>
      <c r="BJ379" s="338"/>
      <c r="BK379" s="338"/>
      <c r="BL379" s="338" t="n">
        <v>2400</v>
      </c>
      <c r="BM379" s="338" t="n">
        <v>2400</v>
      </c>
      <c r="BN379" s="338" t="n">
        <v>2400</v>
      </c>
      <c r="BO379" s="338"/>
      <c r="BP379" s="338"/>
      <c r="BQ379" s="364"/>
      <c r="BR379" s="364"/>
      <c r="BS379" s="364"/>
      <c r="BT379" s="307" t="n">
        <f aca="false">SUM(BN379/BM379*100)</f>
        <v>100</v>
      </c>
    </row>
    <row r="380" customFormat="false" ht="12.75" hidden="true" customHeight="false" outlineLevel="0" collapsed="false">
      <c r="A380" s="333"/>
      <c r="B380" s="334"/>
      <c r="C380" s="334"/>
      <c r="D380" s="334"/>
      <c r="E380" s="334"/>
      <c r="F380" s="334"/>
      <c r="G380" s="334"/>
      <c r="H380" s="334"/>
      <c r="I380" s="335" t="n">
        <v>38112</v>
      </c>
      <c r="J380" s="336" t="s">
        <v>815</v>
      </c>
      <c r="K380" s="337"/>
      <c r="L380" s="337"/>
      <c r="M380" s="337"/>
      <c r="N380" s="337"/>
      <c r="O380" s="337"/>
      <c r="P380" s="337"/>
      <c r="Q380" s="337"/>
      <c r="R380" s="337"/>
      <c r="S380" s="337"/>
      <c r="T380" s="337"/>
      <c r="U380" s="337"/>
      <c r="V380" s="306"/>
      <c r="W380" s="337"/>
      <c r="X380" s="337"/>
      <c r="Y380" s="337" t="n">
        <v>6000</v>
      </c>
      <c r="Z380" s="337" t="n">
        <v>9000</v>
      </c>
      <c r="AA380" s="337" t="n">
        <v>9000</v>
      </c>
      <c r="AB380" s="337" t="n">
        <v>5000</v>
      </c>
      <c r="AC380" s="337" t="n">
        <v>9000</v>
      </c>
      <c r="AD380" s="337" t="n">
        <v>9000</v>
      </c>
      <c r="AE380" s="337"/>
      <c r="AF380" s="337"/>
      <c r="AG380" s="340" t="n">
        <f aca="false">SUM(AD380+AE380-AF380)</f>
        <v>9000</v>
      </c>
      <c r="AH380" s="337" t="n">
        <v>6000</v>
      </c>
      <c r="AI380" s="337" t="n">
        <v>9000</v>
      </c>
      <c r="AJ380" s="338" t="n">
        <v>4000</v>
      </c>
      <c r="AK380" s="337" t="n">
        <v>9000</v>
      </c>
      <c r="AL380" s="337"/>
      <c r="AM380" s="337"/>
      <c r="AN380" s="338" t="n">
        <f aca="false">SUM(AK380+AL380-AM380)</f>
        <v>9000</v>
      </c>
      <c r="AO380" s="306" t="n">
        <f aca="false">SUM(AN380/$AN$2)</f>
        <v>1194.50527573163</v>
      </c>
      <c r="AP380" s="338" t="n">
        <v>13000</v>
      </c>
      <c r="AQ380" s="338"/>
      <c r="AR380" s="306" t="n">
        <f aca="false">SUM(AP380/$AN$2)</f>
        <v>1725.39650939014</v>
      </c>
      <c r="AS380" s="306" t="n">
        <v>995</v>
      </c>
      <c r="AT380" s="306" t="n">
        <v>995</v>
      </c>
      <c r="AU380" s="306"/>
      <c r="AV380" s="306"/>
      <c r="AW380" s="306" t="n">
        <f aca="false">SUM(AR380+AU380-AV380)</f>
        <v>1725.39650939014</v>
      </c>
      <c r="AX380" s="338"/>
      <c r="AY380" s="338"/>
      <c r="AZ380" s="338" t="n">
        <v>1725.4</v>
      </c>
      <c r="BA380" s="338"/>
      <c r="BB380" s="338"/>
      <c r="BC380" s="338"/>
      <c r="BD380" s="338" t="n">
        <f aca="false">SUM(AX380+AY380+AZ380+BA380+BB380+BC380)</f>
        <v>1725.4</v>
      </c>
      <c r="BE380" s="338" t="n">
        <f aca="false">SUM(AW380-BD380)</f>
        <v>-0.00349060986150107</v>
      </c>
      <c r="BF380" s="338" t="n">
        <f aca="false">SUM(BE380-AW380)</f>
        <v>-1725.4</v>
      </c>
      <c r="BG380" s="338" t="n">
        <v>300</v>
      </c>
      <c r="BH380" s="338" t="n">
        <v>4000</v>
      </c>
      <c r="BI380" s="338" t="n">
        <v>150</v>
      </c>
      <c r="BJ380" s="338"/>
      <c r="BK380" s="338"/>
      <c r="BL380" s="338" t="n">
        <v>4000</v>
      </c>
      <c r="BM380" s="338" t="n">
        <v>4000</v>
      </c>
      <c r="BN380" s="338" t="n">
        <v>150</v>
      </c>
      <c r="BO380" s="338"/>
      <c r="BP380" s="338"/>
      <c r="BQ380" s="364"/>
      <c r="BR380" s="364"/>
      <c r="BS380" s="364"/>
      <c r="BT380" s="307" t="n">
        <f aca="false">SUM(BN380/BM380*100)</f>
        <v>3.75</v>
      </c>
    </row>
    <row r="381" customFormat="false" ht="12.75" hidden="false" customHeight="false" outlineLevel="0" collapsed="false">
      <c r="A381" s="308" t="s">
        <v>816</v>
      </c>
      <c r="B381" s="309"/>
      <c r="C381" s="309"/>
      <c r="D381" s="309"/>
      <c r="E381" s="309"/>
      <c r="F381" s="309"/>
      <c r="G381" s="309"/>
      <c r="H381" s="309"/>
      <c r="I381" s="310" t="s">
        <v>817</v>
      </c>
      <c r="J381" s="311" t="s">
        <v>818</v>
      </c>
      <c r="K381" s="312" t="n">
        <f aca="false">SUM(K382)</f>
        <v>0</v>
      </c>
      <c r="L381" s="312" t="n">
        <f aca="false">SUM(L382)</f>
        <v>105000</v>
      </c>
      <c r="M381" s="312" t="n">
        <f aca="false">SUM(M382)</f>
        <v>105000</v>
      </c>
      <c r="N381" s="312" t="n">
        <f aca="false">SUM(N382)</f>
        <v>8000</v>
      </c>
      <c r="O381" s="312" t="n">
        <f aca="false">SUM(O382)</f>
        <v>8000</v>
      </c>
      <c r="P381" s="312" t="n">
        <f aca="false">SUM(P382)</f>
        <v>10000</v>
      </c>
      <c r="Q381" s="312" t="n">
        <f aca="false">SUM(Q382)</f>
        <v>10000</v>
      </c>
      <c r="R381" s="312" t="n">
        <f aca="false">SUM(R382)</f>
        <v>1000</v>
      </c>
      <c r="S381" s="312" t="n">
        <f aca="false">SUM(S382)</f>
        <v>10000</v>
      </c>
      <c r="T381" s="312" t="n">
        <f aca="false">SUM(T382)</f>
        <v>3000</v>
      </c>
      <c r="U381" s="312" t="n">
        <f aca="false">SUM(U382)</f>
        <v>0</v>
      </c>
      <c r="V381" s="312" t="n">
        <f aca="false">SUM(V382)</f>
        <v>100</v>
      </c>
      <c r="W381" s="312" t="n">
        <f aca="false">SUM(W382)</f>
        <v>10000</v>
      </c>
      <c r="X381" s="312" t="n">
        <f aca="false">SUM(X382)</f>
        <v>40000</v>
      </c>
      <c r="Y381" s="312" t="n">
        <f aca="false">SUM(Y382)</f>
        <v>30000</v>
      </c>
      <c r="Z381" s="312" t="n">
        <f aca="false">SUM(Z382)</f>
        <v>30000</v>
      </c>
      <c r="AA381" s="312" t="n">
        <f aca="false">SUM(AA382)</f>
        <v>35000</v>
      </c>
      <c r="AB381" s="312" t="n">
        <f aca="false">SUM(AB382)</f>
        <v>18000</v>
      </c>
      <c r="AC381" s="312" t="n">
        <f aca="false">SUM(AC382)</f>
        <v>315000</v>
      </c>
      <c r="AD381" s="312" t="n">
        <f aca="false">SUM(AD382)</f>
        <v>290000</v>
      </c>
      <c r="AE381" s="312" t="n">
        <f aca="false">SUM(AE382)</f>
        <v>0</v>
      </c>
      <c r="AF381" s="312" t="n">
        <f aca="false">SUM(AF382)</f>
        <v>0</v>
      </c>
      <c r="AG381" s="312" t="n">
        <f aca="false">SUM(AG382)</f>
        <v>290000</v>
      </c>
      <c r="AH381" s="312" t="n">
        <f aca="false">SUM(AH382)</f>
        <v>133000</v>
      </c>
      <c r="AI381" s="312" t="n">
        <f aca="false">SUM(AI382)</f>
        <v>555000</v>
      </c>
      <c r="AJ381" s="312" t="n">
        <f aca="false">SUM(AJ382)</f>
        <v>0</v>
      </c>
      <c r="AK381" s="312" t="n">
        <f aca="false">SUM(AK382)</f>
        <v>555000</v>
      </c>
      <c r="AL381" s="312" t="n">
        <f aca="false">SUM(AL382)</f>
        <v>0</v>
      </c>
      <c r="AM381" s="312" t="n">
        <f aca="false">SUM(AM382)</f>
        <v>150000</v>
      </c>
      <c r="AN381" s="312" t="n">
        <f aca="false">SUM(AN382)</f>
        <v>405000</v>
      </c>
      <c r="AO381" s="306" t="n">
        <f aca="false">SUM(AN381/$AN$2)</f>
        <v>53752.7374079235</v>
      </c>
      <c r="AP381" s="312" t="n">
        <f aca="false">SUM(AP382)</f>
        <v>260000</v>
      </c>
      <c r="AQ381" s="312" t="n">
        <f aca="false">SUM(AQ382)</f>
        <v>0</v>
      </c>
      <c r="AR381" s="306" t="n">
        <f aca="false">SUM(AP381/$AN$2)</f>
        <v>34507.9301878028</v>
      </c>
      <c r="AS381" s="306"/>
      <c r="AT381" s="306" t="n">
        <f aca="false">SUM(AT382)</f>
        <v>19054.45</v>
      </c>
      <c r="AU381" s="306" t="n">
        <f aca="false">SUM(AU382)</f>
        <v>0</v>
      </c>
      <c r="AV381" s="306" t="n">
        <f aca="false">SUM(AV382)</f>
        <v>0</v>
      </c>
      <c r="AW381" s="306" t="n">
        <f aca="false">SUM(AR381+AU381-AV381)</f>
        <v>34507.9301878028</v>
      </c>
      <c r="AX381" s="338"/>
      <c r="AY381" s="338"/>
      <c r="AZ381" s="338"/>
      <c r="BA381" s="338"/>
      <c r="BB381" s="338"/>
      <c r="BC381" s="338"/>
      <c r="BD381" s="338" t="n">
        <f aca="false">SUM(AX381+AY381+AZ381+BA381+BB381+BC381)</f>
        <v>0</v>
      </c>
      <c r="BE381" s="338" t="n">
        <f aca="false">SUM(AW381-BD381)</f>
        <v>34507.9301878028</v>
      </c>
      <c r="BF381" s="338" t="n">
        <f aca="false">SUM(BE381-AW381)</f>
        <v>0</v>
      </c>
      <c r="BG381" s="338" t="n">
        <f aca="false">SUM(BG382)</f>
        <v>19754.45</v>
      </c>
      <c r="BH381" s="338" t="n">
        <v>6480.04</v>
      </c>
      <c r="BI381" s="338" t="n">
        <f aca="false">SUM(BI382)</f>
        <v>6480.04</v>
      </c>
      <c r="BJ381" s="338" t="n">
        <f aca="false">SUM(BJ382)</f>
        <v>0</v>
      </c>
      <c r="BK381" s="338" t="n">
        <f aca="false">SUM(BK382)</f>
        <v>0</v>
      </c>
      <c r="BL381" s="338" t="n">
        <f aca="false">SUM(BL382)</f>
        <v>30000</v>
      </c>
      <c r="BM381" s="338" t="n">
        <f aca="false">SUM(BM382)</f>
        <v>30000</v>
      </c>
      <c r="BN381" s="338" t="n">
        <f aca="false">SUM(BN382)</f>
        <v>1400</v>
      </c>
      <c r="BO381" s="338"/>
      <c r="BP381" s="338"/>
      <c r="BQ381" s="364"/>
      <c r="BR381" s="364"/>
      <c r="BS381" s="364"/>
      <c r="BT381" s="307" t="n">
        <f aca="false">SUM(BN381/BM381*100)</f>
        <v>4.66666666666667</v>
      </c>
    </row>
    <row r="382" customFormat="false" ht="12.75" hidden="false" customHeight="false" outlineLevel="0" collapsed="false">
      <c r="A382" s="333" t="s">
        <v>819</v>
      </c>
      <c r="B382" s="334"/>
      <c r="C382" s="334"/>
      <c r="D382" s="334"/>
      <c r="E382" s="334"/>
      <c r="F382" s="334"/>
      <c r="G382" s="334"/>
      <c r="H382" s="334"/>
      <c r="I382" s="335" t="s">
        <v>533</v>
      </c>
      <c r="J382" s="336" t="s">
        <v>818</v>
      </c>
      <c r="K382" s="337" t="n">
        <f aca="false">SUM(K383)</f>
        <v>0</v>
      </c>
      <c r="L382" s="337" t="n">
        <f aca="false">SUM(L383)</f>
        <v>105000</v>
      </c>
      <c r="M382" s="337" t="n">
        <f aca="false">SUM(M383)</f>
        <v>105000</v>
      </c>
      <c r="N382" s="337" t="n">
        <f aca="false">SUM(N383)</f>
        <v>8000</v>
      </c>
      <c r="O382" s="337" t="n">
        <f aca="false">SUM(O383)</f>
        <v>8000</v>
      </c>
      <c r="P382" s="337" t="n">
        <f aca="false">SUM(P383)</f>
        <v>10000</v>
      </c>
      <c r="Q382" s="337" t="n">
        <f aca="false">SUM(Q383)</f>
        <v>10000</v>
      </c>
      <c r="R382" s="337" t="n">
        <f aca="false">SUM(R383)</f>
        <v>1000</v>
      </c>
      <c r="S382" s="337" t="n">
        <f aca="false">SUM(S383)</f>
        <v>10000</v>
      </c>
      <c r="T382" s="337" t="n">
        <f aca="false">SUM(T383)</f>
        <v>3000</v>
      </c>
      <c r="U382" s="337" t="n">
        <f aca="false">SUM(U383)</f>
        <v>0</v>
      </c>
      <c r="V382" s="337" t="n">
        <f aca="false">SUM(V383)</f>
        <v>100</v>
      </c>
      <c r="W382" s="337" t="n">
        <f aca="false">SUM(W383)</f>
        <v>10000</v>
      </c>
      <c r="X382" s="337" t="n">
        <f aca="false">SUM(X383)</f>
        <v>40000</v>
      </c>
      <c r="Y382" s="337" t="n">
        <f aca="false">SUM(Y383)</f>
        <v>30000</v>
      </c>
      <c r="Z382" s="337" t="n">
        <f aca="false">SUM(Z383)</f>
        <v>30000</v>
      </c>
      <c r="AA382" s="337" t="n">
        <f aca="false">SUM(AA383)</f>
        <v>35000</v>
      </c>
      <c r="AB382" s="337" t="n">
        <f aca="false">SUM(AB383)</f>
        <v>18000</v>
      </c>
      <c r="AC382" s="337" t="n">
        <f aca="false">SUM(AC383)</f>
        <v>315000</v>
      </c>
      <c r="AD382" s="337" t="n">
        <f aca="false">SUM(AD383)</f>
        <v>290000</v>
      </c>
      <c r="AE382" s="337" t="n">
        <f aca="false">SUM(AE383)</f>
        <v>0</v>
      </c>
      <c r="AF382" s="337" t="n">
        <f aca="false">SUM(AF383)</f>
        <v>0</v>
      </c>
      <c r="AG382" s="337" t="n">
        <f aca="false">SUM(AG383)</f>
        <v>290000</v>
      </c>
      <c r="AH382" s="337" t="n">
        <f aca="false">SUM(AH383)</f>
        <v>133000</v>
      </c>
      <c r="AI382" s="337" t="n">
        <f aca="false">SUM(AI383)</f>
        <v>555000</v>
      </c>
      <c r="AJ382" s="337" t="n">
        <f aca="false">SUM(AJ383)</f>
        <v>0</v>
      </c>
      <c r="AK382" s="337" t="n">
        <f aca="false">SUM(AK383)</f>
        <v>555000</v>
      </c>
      <c r="AL382" s="337" t="n">
        <f aca="false">SUM(AL383)</f>
        <v>0</v>
      </c>
      <c r="AM382" s="337" t="n">
        <f aca="false">SUM(AM383)</f>
        <v>150000</v>
      </c>
      <c r="AN382" s="337" t="n">
        <f aca="false">SUM(AN383)</f>
        <v>405000</v>
      </c>
      <c r="AO382" s="306" t="n">
        <f aca="false">SUM(AN382/$AN$2)</f>
        <v>53752.7374079235</v>
      </c>
      <c r="AP382" s="337" t="n">
        <f aca="false">SUM(AP383)</f>
        <v>260000</v>
      </c>
      <c r="AQ382" s="337" t="n">
        <f aca="false">SUM(AQ383)</f>
        <v>0</v>
      </c>
      <c r="AR382" s="306" t="n">
        <f aca="false">SUM(AP382/$AN$2)</f>
        <v>34507.9301878028</v>
      </c>
      <c r="AS382" s="306"/>
      <c r="AT382" s="306" t="n">
        <f aca="false">SUM(AT383)</f>
        <v>19054.45</v>
      </c>
      <c r="AU382" s="306" t="n">
        <f aca="false">SUM(AU383)</f>
        <v>0</v>
      </c>
      <c r="AV382" s="306" t="n">
        <f aca="false">SUM(AV383)</f>
        <v>0</v>
      </c>
      <c r="AW382" s="306" t="n">
        <f aca="false">SUM(AR382+AU382-AV382)</f>
        <v>34507.9301878028</v>
      </c>
      <c r="AX382" s="338"/>
      <c r="AY382" s="338"/>
      <c r="AZ382" s="338"/>
      <c r="BA382" s="338"/>
      <c r="BB382" s="338"/>
      <c r="BC382" s="338"/>
      <c r="BD382" s="338" t="n">
        <f aca="false">SUM(AX382+AY382+AZ382+BA382+BB382+BC382)</f>
        <v>0</v>
      </c>
      <c r="BE382" s="338" t="n">
        <f aca="false">SUM(AW382-BD382)</f>
        <v>34507.9301878028</v>
      </c>
      <c r="BF382" s="338" t="n">
        <f aca="false">SUM(BE382-AW382)</f>
        <v>0</v>
      </c>
      <c r="BG382" s="338" t="n">
        <f aca="false">SUM(BG386)</f>
        <v>19754.45</v>
      </c>
      <c r="BH382" s="338" t="n">
        <v>6480.04</v>
      </c>
      <c r="BI382" s="338" t="n">
        <f aca="false">SUM(BI386)</f>
        <v>6480.04</v>
      </c>
      <c r="BJ382" s="338" t="n">
        <f aca="false">SUM(BJ386)</f>
        <v>0</v>
      </c>
      <c r="BK382" s="338" t="n">
        <f aca="false">SUM(BK386)</f>
        <v>0</v>
      </c>
      <c r="BL382" s="338" t="n">
        <f aca="false">SUM(BL386)</f>
        <v>30000</v>
      </c>
      <c r="BM382" s="338" t="n">
        <f aca="false">SUM(BM386)</f>
        <v>30000</v>
      </c>
      <c r="BN382" s="338" t="n">
        <f aca="false">SUM(BN386)</f>
        <v>1400</v>
      </c>
      <c r="BO382" s="338"/>
      <c r="BP382" s="338"/>
      <c r="BQ382" s="364"/>
      <c r="BR382" s="364"/>
      <c r="BS382" s="364"/>
      <c r="BT382" s="307" t="n">
        <f aca="false">SUM(BN382/BM382*100)</f>
        <v>4.66666666666667</v>
      </c>
    </row>
    <row r="383" customFormat="false" ht="12.75" hidden="false" customHeight="false" outlineLevel="0" collapsed="false">
      <c r="A383" s="333"/>
      <c r="B383" s="334"/>
      <c r="C383" s="334"/>
      <c r="D383" s="334"/>
      <c r="E383" s="334"/>
      <c r="F383" s="334"/>
      <c r="G383" s="334"/>
      <c r="H383" s="334"/>
      <c r="I383" s="335" t="s">
        <v>820</v>
      </c>
      <c r="J383" s="336"/>
      <c r="K383" s="337" t="n">
        <f aca="false">SUM(K386)</f>
        <v>0</v>
      </c>
      <c r="L383" s="337" t="n">
        <f aca="false">SUM(L386)</f>
        <v>105000</v>
      </c>
      <c r="M383" s="337" t="n">
        <f aca="false">SUM(M386)</f>
        <v>105000</v>
      </c>
      <c r="N383" s="337" t="n">
        <f aca="false">SUM(N386)</f>
        <v>8000</v>
      </c>
      <c r="O383" s="337" t="n">
        <f aca="false">SUM(O386)</f>
        <v>8000</v>
      </c>
      <c r="P383" s="337" t="n">
        <f aca="false">SUM(P386)</f>
        <v>10000</v>
      </c>
      <c r="Q383" s="337" t="n">
        <f aca="false">SUM(Q386)</f>
        <v>10000</v>
      </c>
      <c r="R383" s="337" t="n">
        <f aca="false">SUM(R386)</f>
        <v>1000</v>
      </c>
      <c r="S383" s="337" t="n">
        <f aca="false">SUM(S386)</f>
        <v>10000</v>
      </c>
      <c r="T383" s="337" t="n">
        <f aca="false">SUM(T386)</f>
        <v>3000</v>
      </c>
      <c r="U383" s="337" t="n">
        <f aca="false">SUM(U386)</f>
        <v>0</v>
      </c>
      <c r="V383" s="337" t="n">
        <f aca="false">SUM(V386)</f>
        <v>100</v>
      </c>
      <c r="W383" s="337" t="n">
        <f aca="false">SUM(W386)</f>
        <v>10000</v>
      </c>
      <c r="X383" s="337" t="n">
        <f aca="false">SUM(X386)</f>
        <v>40000</v>
      </c>
      <c r="Y383" s="337" t="n">
        <f aca="false">SUM(Y386)</f>
        <v>30000</v>
      </c>
      <c r="Z383" s="337" t="n">
        <f aca="false">SUM(Z386)</f>
        <v>30000</v>
      </c>
      <c r="AA383" s="337" t="n">
        <f aca="false">SUM(AA386)</f>
        <v>35000</v>
      </c>
      <c r="AB383" s="337" t="n">
        <f aca="false">SUM(AB386)</f>
        <v>18000</v>
      </c>
      <c r="AC383" s="337" t="n">
        <f aca="false">SUM(AC386)</f>
        <v>315000</v>
      </c>
      <c r="AD383" s="337" t="n">
        <f aca="false">SUM(AD386)</f>
        <v>290000</v>
      </c>
      <c r="AE383" s="337" t="n">
        <f aca="false">SUM(AE386)</f>
        <v>0</v>
      </c>
      <c r="AF383" s="337" t="n">
        <f aca="false">SUM(AF386)</f>
        <v>0</v>
      </c>
      <c r="AG383" s="337" t="n">
        <f aca="false">SUM(AG386)</f>
        <v>290000</v>
      </c>
      <c r="AH383" s="337" t="n">
        <f aca="false">SUM(AH386)</f>
        <v>133000</v>
      </c>
      <c r="AI383" s="337" t="n">
        <f aca="false">SUM(AI386)</f>
        <v>555000</v>
      </c>
      <c r="AJ383" s="337" t="n">
        <f aca="false">SUM(AJ386)</f>
        <v>0</v>
      </c>
      <c r="AK383" s="337" t="n">
        <f aca="false">SUM(AK386)</f>
        <v>555000</v>
      </c>
      <c r="AL383" s="337" t="n">
        <f aca="false">SUM(AL386)</f>
        <v>0</v>
      </c>
      <c r="AM383" s="337" t="n">
        <f aca="false">SUM(AM386)</f>
        <v>150000</v>
      </c>
      <c r="AN383" s="337" t="n">
        <f aca="false">SUM(AN386)</f>
        <v>405000</v>
      </c>
      <c r="AO383" s="306" t="n">
        <f aca="false">SUM(AN383/$AN$2)</f>
        <v>53752.7374079235</v>
      </c>
      <c r="AP383" s="337" t="n">
        <f aca="false">SUM(AP386)</f>
        <v>260000</v>
      </c>
      <c r="AQ383" s="337" t="n">
        <f aca="false">SUM(AQ386)</f>
        <v>0</v>
      </c>
      <c r="AR383" s="306" t="n">
        <f aca="false">SUM(AP383/$AN$2)</f>
        <v>34507.9301878028</v>
      </c>
      <c r="AS383" s="306"/>
      <c r="AT383" s="306" t="n">
        <f aca="false">SUM(AT386)</f>
        <v>19054.45</v>
      </c>
      <c r="AU383" s="306" t="n">
        <f aca="false">SUM(AU386)</f>
        <v>0</v>
      </c>
      <c r="AV383" s="306" t="n">
        <f aca="false">SUM(AV386)</f>
        <v>0</v>
      </c>
      <c r="AW383" s="306" t="n">
        <f aca="false">SUM(AR383+AU383-AV383)</f>
        <v>34507.9301878028</v>
      </c>
      <c r="AX383" s="338"/>
      <c r="AY383" s="338"/>
      <c r="AZ383" s="338"/>
      <c r="BA383" s="338"/>
      <c r="BB383" s="338"/>
      <c r="BC383" s="338"/>
      <c r="BD383" s="338" t="n">
        <f aca="false">SUM(AX383+AY383+AZ383+BA383+BB383+BC383)</f>
        <v>0</v>
      </c>
      <c r="BE383" s="338" t="n">
        <f aca="false">SUM(AW383-BD383)</f>
        <v>34507.9301878028</v>
      </c>
      <c r="BF383" s="338" t="n">
        <f aca="false">SUM(BE383-AW383)</f>
        <v>0</v>
      </c>
      <c r="BG383" s="338"/>
      <c r="BH383" s="338" t="n">
        <v>6480.04</v>
      </c>
      <c r="BI383" s="338" t="n">
        <f aca="false">SUM(BI382)</f>
        <v>6480.04</v>
      </c>
      <c r="BJ383" s="338" t="n">
        <f aca="false">SUM(BJ382)</f>
        <v>0</v>
      </c>
      <c r="BK383" s="338" t="n">
        <f aca="false">SUM(BK382)</f>
        <v>0</v>
      </c>
      <c r="BL383" s="338" t="n">
        <f aca="false">SUM(BL382)</f>
        <v>30000</v>
      </c>
      <c r="BM383" s="338" t="n">
        <f aca="false">SUM(BM382)</f>
        <v>30000</v>
      </c>
      <c r="BN383" s="338" t="n">
        <f aca="false">SUM(BN382)</f>
        <v>1400</v>
      </c>
      <c r="BO383" s="338"/>
      <c r="BP383" s="338"/>
      <c r="BQ383" s="364"/>
      <c r="BR383" s="364"/>
      <c r="BS383" s="364"/>
      <c r="BT383" s="307" t="n">
        <f aca="false">SUM(BN383/BM383*100)</f>
        <v>4.66666666666667</v>
      </c>
    </row>
    <row r="384" customFormat="false" ht="12.75" hidden="true" customHeight="false" outlineLevel="0" collapsed="false">
      <c r="A384" s="333"/>
      <c r="B384" s="334" t="s">
        <v>554</v>
      </c>
      <c r="C384" s="334"/>
      <c r="D384" s="334"/>
      <c r="E384" s="334"/>
      <c r="F384" s="334"/>
      <c r="G384" s="334"/>
      <c r="H384" s="334"/>
      <c r="I384" s="335" t="s">
        <v>538</v>
      </c>
      <c r="J384" s="336" t="s">
        <v>75</v>
      </c>
      <c r="K384" s="337"/>
      <c r="L384" s="337"/>
      <c r="M384" s="337"/>
      <c r="N384" s="337"/>
      <c r="O384" s="337"/>
      <c r="P384" s="337"/>
      <c r="Q384" s="337"/>
      <c r="R384" s="337"/>
      <c r="S384" s="337"/>
      <c r="T384" s="337"/>
      <c r="U384" s="337"/>
      <c r="V384" s="337"/>
      <c r="W384" s="337"/>
      <c r="X384" s="337"/>
      <c r="Y384" s="337"/>
      <c r="Z384" s="337"/>
      <c r="AA384" s="337"/>
      <c r="AB384" s="337"/>
      <c r="AC384" s="337"/>
      <c r="AD384" s="337"/>
      <c r="AE384" s="337"/>
      <c r="AF384" s="337"/>
      <c r="AG384" s="337"/>
      <c r="AH384" s="337"/>
      <c r="AI384" s="337"/>
      <c r="AJ384" s="337"/>
      <c r="AK384" s="337"/>
      <c r="AL384" s="337"/>
      <c r="AM384" s="337"/>
      <c r="AN384" s="337"/>
      <c r="AO384" s="306"/>
      <c r="AP384" s="337"/>
      <c r="AQ384" s="337"/>
      <c r="AR384" s="306"/>
      <c r="AS384" s="306"/>
      <c r="AT384" s="306"/>
      <c r="AU384" s="306"/>
      <c r="AV384" s="306"/>
      <c r="AW384" s="306"/>
      <c r="AX384" s="338"/>
      <c r="AY384" s="338"/>
      <c r="AZ384" s="338"/>
      <c r="BA384" s="338"/>
      <c r="BB384" s="338"/>
      <c r="BC384" s="338"/>
      <c r="BD384" s="338"/>
      <c r="BE384" s="338"/>
      <c r="BF384" s="338"/>
      <c r="BG384" s="338"/>
      <c r="BH384" s="338"/>
      <c r="BI384" s="338"/>
      <c r="BJ384" s="338"/>
      <c r="BK384" s="338"/>
      <c r="BL384" s="338" t="n">
        <v>2500</v>
      </c>
      <c r="BM384" s="338" t="n">
        <v>2500</v>
      </c>
      <c r="BN384" s="338"/>
      <c r="BO384" s="338"/>
      <c r="BP384" s="338"/>
      <c r="BQ384" s="364"/>
      <c r="BR384" s="364"/>
      <c r="BS384" s="364"/>
      <c r="BT384" s="307" t="n">
        <f aca="false">SUM(BN384/BM384*100)</f>
        <v>0</v>
      </c>
    </row>
    <row r="385" customFormat="false" ht="12.75" hidden="true" customHeight="false" outlineLevel="0" collapsed="false">
      <c r="A385" s="333"/>
      <c r="B385" s="334"/>
      <c r="C385" s="334"/>
      <c r="D385" s="334"/>
      <c r="E385" s="334"/>
      <c r="F385" s="334"/>
      <c r="G385" s="334"/>
      <c r="H385" s="334"/>
      <c r="I385" s="339" t="s">
        <v>555</v>
      </c>
      <c r="J385" s="336" t="s">
        <v>39</v>
      </c>
      <c r="K385" s="337"/>
      <c r="L385" s="337"/>
      <c r="M385" s="337"/>
      <c r="N385" s="337"/>
      <c r="O385" s="337"/>
      <c r="P385" s="337"/>
      <c r="Q385" s="337"/>
      <c r="R385" s="337"/>
      <c r="S385" s="337"/>
      <c r="T385" s="337"/>
      <c r="U385" s="337"/>
      <c r="V385" s="337"/>
      <c r="W385" s="337"/>
      <c r="X385" s="337"/>
      <c r="Y385" s="337"/>
      <c r="Z385" s="337"/>
      <c r="AA385" s="337"/>
      <c r="AB385" s="337"/>
      <c r="AC385" s="337"/>
      <c r="AD385" s="337"/>
      <c r="AE385" s="337"/>
      <c r="AF385" s="337"/>
      <c r="AG385" s="337"/>
      <c r="AH385" s="337"/>
      <c r="AI385" s="337"/>
      <c r="AJ385" s="337"/>
      <c r="AK385" s="337"/>
      <c r="AL385" s="337"/>
      <c r="AM385" s="337"/>
      <c r="AN385" s="337"/>
      <c r="AO385" s="306" t="n">
        <f aca="false">SUM(AN385/$AN$2)</f>
        <v>0</v>
      </c>
      <c r="AP385" s="337" t="n">
        <v>260000</v>
      </c>
      <c r="AQ385" s="337"/>
      <c r="AR385" s="306" t="n">
        <f aca="false">SUM(AP385/$AN$2)</f>
        <v>34507.9301878028</v>
      </c>
      <c r="AS385" s="306"/>
      <c r="AT385" s="306" t="n">
        <v>260000</v>
      </c>
      <c r="AU385" s="306"/>
      <c r="AV385" s="306"/>
      <c r="AW385" s="306" t="n">
        <f aca="false">SUM(AR385+AU385-AV385)</f>
        <v>34507.9301878028</v>
      </c>
      <c r="AX385" s="338"/>
      <c r="AY385" s="338"/>
      <c r="AZ385" s="338"/>
      <c r="BA385" s="338"/>
      <c r="BB385" s="338"/>
      <c r="BC385" s="338"/>
      <c r="BD385" s="338" t="n">
        <f aca="false">SUM(AX385+AY385+AZ385+BA385+BB385+BC385)</f>
        <v>0</v>
      </c>
      <c r="BE385" s="338" t="n">
        <f aca="false">SUM(AW385-BD385)</f>
        <v>34507.9301878028</v>
      </c>
      <c r="BF385" s="338" t="n">
        <f aca="false">SUM(BE385-AW385)</f>
        <v>0</v>
      </c>
      <c r="BG385" s="338"/>
      <c r="BH385" s="338" t="n">
        <v>30000</v>
      </c>
      <c r="BI385" s="338" t="n">
        <f aca="false">SUM(BI386)</f>
        <v>6480.04</v>
      </c>
      <c r="BJ385" s="338" t="n">
        <v>30000</v>
      </c>
      <c r="BK385" s="338" t="n">
        <v>30000</v>
      </c>
      <c r="BL385" s="338"/>
      <c r="BM385" s="338"/>
      <c r="BN385" s="338"/>
      <c r="BO385" s="338"/>
      <c r="BP385" s="338"/>
      <c r="BQ385" s="364"/>
      <c r="BR385" s="364"/>
      <c r="BS385" s="364"/>
      <c r="BT385" s="307" t="e">
        <f aca="false">SUM(BN385/BM385*100)</f>
        <v>#DIV/0!</v>
      </c>
    </row>
    <row r="386" customFormat="false" ht="12.75" hidden="false" customHeight="false" outlineLevel="0" collapsed="false">
      <c r="A386" s="308"/>
      <c r="B386" s="303"/>
      <c r="C386" s="303"/>
      <c r="D386" s="303"/>
      <c r="E386" s="303"/>
      <c r="F386" s="303"/>
      <c r="G386" s="303"/>
      <c r="H386" s="303"/>
      <c r="I386" s="304" t="n">
        <v>3</v>
      </c>
      <c r="J386" s="305" t="s">
        <v>234</v>
      </c>
      <c r="K386" s="306" t="n">
        <f aca="false">SUM(K387)</f>
        <v>0</v>
      </c>
      <c r="L386" s="306" t="n">
        <f aca="false">SUM(L387)</f>
        <v>105000</v>
      </c>
      <c r="M386" s="306" t="n">
        <f aca="false">SUM(M387)</f>
        <v>105000</v>
      </c>
      <c r="N386" s="306" t="n">
        <f aca="false">SUM(N387)</f>
        <v>8000</v>
      </c>
      <c r="O386" s="306" t="n">
        <f aca="false">SUM(O387)</f>
        <v>8000</v>
      </c>
      <c r="P386" s="306" t="n">
        <f aca="false">SUM(P387)</f>
        <v>10000</v>
      </c>
      <c r="Q386" s="306" t="n">
        <f aca="false">SUM(Q387)</f>
        <v>10000</v>
      </c>
      <c r="R386" s="306" t="n">
        <f aca="false">SUM(R387)</f>
        <v>1000</v>
      </c>
      <c r="S386" s="306" t="n">
        <f aca="false">SUM(S387)</f>
        <v>10000</v>
      </c>
      <c r="T386" s="306" t="n">
        <f aca="false">SUM(T387)</f>
        <v>3000</v>
      </c>
      <c r="U386" s="306" t="n">
        <f aca="false">SUM(U387)</f>
        <v>0</v>
      </c>
      <c r="V386" s="306" t="n">
        <f aca="false">SUM(V387)</f>
        <v>100</v>
      </c>
      <c r="W386" s="306" t="n">
        <f aca="false">SUM(W387)</f>
        <v>10000</v>
      </c>
      <c r="X386" s="306" t="n">
        <f aca="false">SUM(X387)</f>
        <v>40000</v>
      </c>
      <c r="Y386" s="306" t="n">
        <f aca="false">SUM(Y387)</f>
        <v>30000</v>
      </c>
      <c r="Z386" s="306" t="n">
        <f aca="false">SUM(Z387)</f>
        <v>30000</v>
      </c>
      <c r="AA386" s="306" t="n">
        <f aca="false">SUM(AA387)</f>
        <v>35000</v>
      </c>
      <c r="AB386" s="306" t="n">
        <f aca="false">SUM(AB387)</f>
        <v>18000</v>
      </c>
      <c r="AC386" s="306" t="n">
        <f aca="false">SUM(AC387)</f>
        <v>315000</v>
      </c>
      <c r="AD386" s="306" t="n">
        <f aca="false">SUM(AD387)</f>
        <v>290000</v>
      </c>
      <c r="AE386" s="306" t="n">
        <f aca="false">SUM(AE387)</f>
        <v>0</v>
      </c>
      <c r="AF386" s="306" t="n">
        <f aca="false">SUM(AF387)</f>
        <v>0</v>
      </c>
      <c r="AG386" s="306" t="n">
        <f aca="false">SUM(AG387)</f>
        <v>290000</v>
      </c>
      <c r="AH386" s="306" t="n">
        <f aca="false">SUM(AH387)</f>
        <v>133000</v>
      </c>
      <c r="AI386" s="306" t="n">
        <f aca="false">SUM(AI387)</f>
        <v>555000</v>
      </c>
      <c r="AJ386" s="306" t="n">
        <f aca="false">SUM(AJ387)</f>
        <v>0</v>
      </c>
      <c r="AK386" s="306" t="n">
        <f aca="false">SUM(AK387+AK392)</f>
        <v>555000</v>
      </c>
      <c r="AL386" s="306" t="n">
        <f aca="false">SUM(AL387+AL392)</f>
        <v>0</v>
      </c>
      <c r="AM386" s="306" t="n">
        <f aca="false">SUM(AM387+AM392)</f>
        <v>150000</v>
      </c>
      <c r="AN386" s="306" t="n">
        <f aca="false">SUM(AN387+AN392)</f>
        <v>405000</v>
      </c>
      <c r="AO386" s="306" t="n">
        <f aca="false">SUM(AN386/$AN$2)</f>
        <v>53752.7374079235</v>
      </c>
      <c r="AP386" s="306" t="n">
        <f aca="false">SUM(AP387+AP392)</f>
        <v>260000</v>
      </c>
      <c r="AQ386" s="306" t="n">
        <f aca="false">SUM(AQ387+AQ392)</f>
        <v>0</v>
      </c>
      <c r="AR386" s="306" t="n">
        <f aca="false">SUM(AP386/$AN$2)</f>
        <v>34507.9301878028</v>
      </c>
      <c r="AS386" s="306"/>
      <c r="AT386" s="306" t="n">
        <f aca="false">SUM(AT387+AT392)</f>
        <v>19054.45</v>
      </c>
      <c r="AU386" s="306" t="n">
        <f aca="false">SUM(AU387+AU392)</f>
        <v>0</v>
      </c>
      <c r="AV386" s="306" t="n">
        <f aca="false">SUM(AV387+AV392)</f>
        <v>0</v>
      </c>
      <c r="AW386" s="306" t="n">
        <f aca="false">SUM(AR386+AU386-AV386)</f>
        <v>34507.9301878028</v>
      </c>
      <c r="AX386" s="338"/>
      <c r="AY386" s="338"/>
      <c r="AZ386" s="338"/>
      <c r="BA386" s="338"/>
      <c r="BB386" s="338"/>
      <c r="BC386" s="338"/>
      <c r="BD386" s="338" t="n">
        <f aca="false">SUM(AX386+AY386+AZ386+BA386+BB386+BC386)</f>
        <v>0</v>
      </c>
      <c r="BE386" s="338" t="n">
        <f aca="false">SUM(AW386-BD386)</f>
        <v>34507.9301878028</v>
      </c>
      <c r="BF386" s="338" t="n">
        <f aca="false">SUM(BE386-AW386)</f>
        <v>0</v>
      </c>
      <c r="BG386" s="338" t="n">
        <f aca="false">SUM(BG387+BG392)</f>
        <v>19754.45</v>
      </c>
      <c r="BH386" s="338" t="n">
        <v>6480.04</v>
      </c>
      <c r="BI386" s="338" t="n">
        <f aca="false">SUM(BI387+BI392)</f>
        <v>6480.04</v>
      </c>
      <c r="BJ386" s="338" t="n">
        <f aca="false">SUM(BJ387+BJ392)</f>
        <v>0</v>
      </c>
      <c r="BK386" s="338" t="n">
        <f aca="false">SUM(BK387+BK392)</f>
        <v>0</v>
      </c>
      <c r="BL386" s="338" t="n">
        <f aca="false">SUM(BL387+BL392)</f>
        <v>30000</v>
      </c>
      <c r="BM386" s="338" t="n">
        <f aca="false">SUM(BM387+BM392)</f>
        <v>30000</v>
      </c>
      <c r="BN386" s="338" t="n">
        <f aca="false">SUM(BN387+BN392)</f>
        <v>1400</v>
      </c>
      <c r="BO386" s="338"/>
      <c r="BP386" s="338"/>
      <c r="BQ386" s="364"/>
      <c r="BR386" s="364"/>
      <c r="BS386" s="364"/>
      <c r="BT386" s="307" t="n">
        <f aca="false">SUM(BN386/BM386*100)</f>
        <v>4.66666666666667</v>
      </c>
    </row>
    <row r="387" customFormat="false" ht="12.75" hidden="false" customHeight="false" outlineLevel="0" collapsed="false">
      <c r="A387" s="308"/>
      <c r="B387" s="303" t="s">
        <v>555</v>
      </c>
      <c r="C387" s="303"/>
      <c r="D387" s="303"/>
      <c r="E387" s="303"/>
      <c r="F387" s="303"/>
      <c r="G387" s="303"/>
      <c r="H387" s="303"/>
      <c r="I387" s="304" t="n">
        <v>37</v>
      </c>
      <c r="J387" s="305" t="s">
        <v>674</v>
      </c>
      <c r="K387" s="306" t="n">
        <f aca="false">SUM(K388)</f>
        <v>0</v>
      </c>
      <c r="L387" s="306" t="n">
        <f aca="false">SUM(L388)</f>
        <v>105000</v>
      </c>
      <c r="M387" s="306" t="n">
        <f aca="false">SUM(M388)</f>
        <v>105000</v>
      </c>
      <c r="N387" s="306" t="n">
        <f aca="false">SUM(N388)</f>
        <v>8000</v>
      </c>
      <c r="O387" s="306" t="n">
        <f aca="false">SUM(O388)</f>
        <v>8000</v>
      </c>
      <c r="P387" s="306" t="n">
        <f aca="false">SUM(P388)</f>
        <v>10000</v>
      </c>
      <c r="Q387" s="306" t="n">
        <f aca="false">SUM(Q388)</f>
        <v>10000</v>
      </c>
      <c r="R387" s="306" t="n">
        <f aca="false">SUM(R388)</f>
        <v>1000</v>
      </c>
      <c r="S387" s="306" t="n">
        <f aca="false">SUM(S388)</f>
        <v>10000</v>
      </c>
      <c r="T387" s="306" t="n">
        <f aca="false">SUM(T388)</f>
        <v>3000</v>
      </c>
      <c r="U387" s="306" t="n">
        <f aca="false">SUM(U388)</f>
        <v>0</v>
      </c>
      <c r="V387" s="306" t="n">
        <f aca="false">SUM(V388)</f>
        <v>100</v>
      </c>
      <c r="W387" s="306" t="n">
        <f aca="false">SUM(W388)</f>
        <v>10000</v>
      </c>
      <c r="X387" s="306" t="n">
        <f aca="false">SUM(X388)</f>
        <v>40000</v>
      </c>
      <c r="Y387" s="306" t="n">
        <f aca="false">SUM(Y388)</f>
        <v>30000</v>
      </c>
      <c r="Z387" s="306" t="n">
        <f aca="false">SUM(Z388)</f>
        <v>30000</v>
      </c>
      <c r="AA387" s="306" t="n">
        <f aca="false">SUM(AA388)</f>
        <v>35000</v>
      </c>
      <c r="AB387" s="306" t="n">
        <f aca="false">SUM(AB388)</f>
        <v>18000</v>
      </c>
      <c r="AC387" s="306" t="n">
        <f aca="false">SUM(AC388)</f>
        <v>315000</v>
      </c>
      <c r="AD387" s="306" t="n">
        <f aca="false">SUM(AD388)</f>
        <v>290000</v>
      </c>
      <c r="AE387" s="306" t="n">
        <f aca="false">SUM(AE388)</f>
        <v>0</v>
      </c>
      <c r="AF387" s="306" t="n">
        <f aca="false">SUM(AF388)</f>
        <v>0</v>
      </c>
      <c r="AG387" s="306" t="n">
        <f aca="false">SUM(AG388)</f>
        <v>290000</v>
      </c>
      <c r="AH387" s="306" t="n">
        <f aca="false">SUM(AH388)</f>
        <v>133000</v>
      </c>
      <c r="AI387" s="306" t="n">
        <f aca="false">SUM(AI388)</f>
        <v>555000</v>
      </c>
      <c r="AJ387" s="306" t="n">
        <f aca="false">SUM(AJ388)</f>
        <v>0</v>
      </c>
      <c r="AK387" s="306" t="n">
        <f aca="false">SUM(AK388)</f>
        <v>305000</v>
      </c>
      <c r="AL387" s="306" t="n">
        <f aca="false">SUM(AL388)</f>
        <v>0</v>
      </c>
      <c r="AM387" s="306" t="n">
        <f aca="false">SUM(AM388)</f>
        <v>150000</v>
      </c>
      <c r="AN387" s="306" t="n">
        <f aca="false">SUM(AN388)</f>
        <v>155000</v>
      </c>
      <c r="AO387" s="306" t="n">
        <f aca="false">SUM(AN387/$AN$2)</f>
        <v>20572.035304267</v>
      </c>
      <c r="AP387" s="306" t="n">
        <f aca="false">SUM(AP388)</f>
        <v>160000</v>
      </c>
      <c r="AQ387" s="306"/>
      <c r="AR387" s="306" t="n">
        <f aca="false">SUM(AP387/$AN$2)</f>
        <v>21235.6493463402</v>
      </c>
      <c r="AS387" s="306"/>
      <c r="AT387" s="306" t="n">
        <f aca="false">SUM(AT388)</f>
        <v>9400</v>
      </c>
      <c r="AU387" s="306" t="n">
        <f aca="false">SUM(AU388)</f>
        <v>0</v>
      </c>
      <c r="AV387" s="306" t="n">
        <f aca="false">SUM(AV388)</f>
        <v>0</v>
      </c>
      <c r="AW387" s="306" t="n">
        <f aca="false">SUM(AR387+AU387-AV387)</f>
        <v>21235.6493463402</v>
      </c>
      <c r="AX387" s="338"/>
      <c r="AY387" s="338"/>
      <c r="AZ387" s="338"/>
      <c r="BA387" s="338"/>
      <c r="BB387" s="338"/>
      <c r="BC387" s="338"/>
      <c r="BD387" s="338" t="n">
        <f aca="false">SUM(AX387+AY387+AZ387+BA387+BB387+BC387)</f>
        <v>0</v>
      </c>
      <c r="BE387" s="338" t="n">
        <f aca="false">SUM(AW387-BD387)</f>
        <v>21235.6493463402</v>
      </c>
      <c r="BF387" s="338" t="n">
        <f aca="false">SUM(BE387-AW387)</f>
        <v>0</v>
      </c>
      <c r="BG387" s="338" t="n">
        <f aca="false">SUM(BG388)</f>
        <v>10100</v>
      </c>
      <c r="BH387" s="338" t="n">
        <v>2800</v>
      </c>
      <c r="BI387" s="338" t="n">
        <f aca="false">SUM(BI388)</f>
        <v>2800</v>
      </c>
      <c r="BJ387" s="338" t="n">
        <f aca="false">SUM(BJ388)</f>
        <v>0</v>
      </c>
      <c r="BK387" s="338" t="n">
        <f aca="false">SUM(BK388)</f>
        <v>0</v>
      </c>
      <c r="BL387" s="338" t="n">
        <f aca="false">SUM(BL388)</f>
        <v>20000</v>
      </c>
      <c r="BM387" s="338" t="n">
        <f aca="false">SUM(BM388)</f>
        <v>20000</v>
      </c>
      <c r="BN387" s="338" t="n">
        <f aca="false">SUM(BN388)</f>
        <v>1400</v>
      </c>
      <c r="BO387" s="338"/>
      <c r="BP387" s="338"/>
      <c r="BQ387" s="364" t="n">
        <v>1400</v>
      </c>
      <c r="BR387" s="364"/>
      <c r="BS387" s="364"/>
      <c r="BT387" s="307" t="n">
        <f aca="false">SUM(BN387/BM387*100)</f>
        <v>7</v>
      </c>
    </row>
    <row r="388" customFormat="false" ht="12.75" hidden="true" customHeight="false" outlineLevel="0" collapsed="false">
      <c r="A388" s="333"/>
      <c r="B388" s="334"/>
      <c r="C388" s="334"/>
      <c r="D388" s="334"/>
      <c r="E388" s="334"/>
      <c r="F388" s="334"/>
      <c r="G388" s="334"/>
      <c r="H388" s="334"/>
      <c r="I388" s="335" t="n">
        <v>372</v>
      </c>
      <c r="J388" s="336" t="s">
        <v>752</v>
      </c>
      <c r="K388" s="337" t="n">
        <f aca="false">SUM(K389)</f>
        <v>0</v>
      </c>
      <c r="L388" s="337" t="n">
        <f aca="false">SUM(L389)</f>
        <v>105000</v>
      </c>
      <c r="M388" s="337" t="n">
        <f aca="false">SUM(M389)</f>
        <v>105000</v>
      </c>
      <c r="N388" s="337" t="n">
        <f aca="false">SUM(N389)</f>
        <v>8000</v>
      </c>
      <c r="O388" s="337" t="n">
        <f aca="false">SUM(O389)</f>
        <v>8000</v>
      </c>
      <c r="P388" s="337" t="n">
        <f aca="false">SUM(P389)</f>
        <v>10000</v>
      </c>
      <c r="Q388" s="337" t="n">
        <f aca="false">SUM(Q389)</f>
        <v>10000</v>
      </c>
      <c r="R388" s="337" t="n">
        <f aca="false">SUM(R389)</f>
        <v>1000</v>
      </c>
      <c r="S388" s="337" t="n">
        <f aca="false">SUM(S389)</f>
        <v>10000</v>
      </c>
      <c r="T388" s="337" t="n">
        <f aca="false">SUM(T389)</f>
        <v>3000</v>
      </c>
      <c r="U388" s="337" t="n">
        <f aca="false">SUM(U389)</f>
        <v>0</v>
      </c>
      <c r="V388" s="337" t="n">
        <f aca="false">SUM(V389)</f>
        <v>100</v>
      </c>
      <c r="W388" s="337" t="n">
        <f aca="false">SUM(W389)</f>
        <v>10000</v>
      </c>
      <c r="X388" s="337" t="n">
        <f aca="false">SUM(X389)</f>
        <v>40000</v>
      </c>
      <c r="Y388" s="337" t="n">
        <f aca="false">SUM(Y389:Y391)</f>
        <v>30000</v>
      </c>
      <c r="Z388" s="337" t="n">
        <f aca="false">SUM(Z389:Z391)</f>
        <v>30000</v>
      </c>
      <c r="AA388" s="337" t="n">
        <f aca="false">SUM(AA389:AA391)</f>
        <v>35000</v>
      </c>
      <c r="AB388" s="337" t="n">
        <f aca="false">SUM(AB389:AB391)</f>
        <v>18000</v>
      </c>
      <c r="AC388" s="337" t="n">
        <f aca="false">SUM(AC389:AC394)</f>
        <v>315000</v>
      </c>
      <c r="AD388" s="337" t="n">
        <f aca="false">SUM(AD389:AD394)</f>
        <v>290000</v>
      </c>
      <c r="AE388" s="337" t="n">
        <f aca="false">SUM(AE389:AE391)</f>
        <v>0</v>
      </c>
      <c r="AF388" s="337" t="n">
        <f aca="false">SUM(AF389:AF391)</f>
        <v>0</v>
      </c>
      <c r="AG388" s="337" t="n">
        <f aca="false">SUM(AG389:AG394)</f>
        <v>290000</v>
      </c>
      <c r="AH388" s="337" t="n">
        <f aca="false">SUM(AH389:AH394)</f>
        <v>133000</v>
      </c>
      <c r="AI388" s="337" t="n">
        <f aca="false">SUM(AI389:AI394)</f>
        <v>555000</v>
      </c>
      <c r="AJ388" s="337" t="n">
        <f aca="false">SUM(AJ389:AJ394)</f>
        <v>0</v>
      </c>
      <c r="AK388" s="337" t="n">
        <f aca="false">SUM(AK389:AK391)</f>
        <v>305000</v>
      </c>
      <c r="AL388" s="337" t="n">
        <f aca="false">SUM(AL389:AL391)</f>
        <v>0</v>
      </c>
      <c r="AM388" s="337" t="n">
        <f aca="false">SUM(AM389:AM391)</f>
        <v>150000</v>
      </c>
      <c r="AN388" s="337" t="n">
        <f aca="false">SUM(AN389:AN391)</f>
        <v>155000</v>
      </c>
      <c r="AO388" s="306" t="n">
        <f aca="false">SUM(AN388/$AN$2)</f>
        <v>20572.035304267</v>
      </c>
      <c r="AP388" s="337" t="n">
        <f aca="false">SUM(AP389:AP391)</f>
        <v>160000</v>
      </c>
      <c r="AQ388" s="337"/>
      <c r="AR388" s="306" t="n">
        <f aca="false">SUM(AP388/$AN$2)</f>
        <v>21235.6493463402</v>
      </c>
      <c r="AS388" s="306"/>
      <c r="AT388" s="306" t="n">
        <f aca="false">SUM(AT389:AT391)</f>
        <v>9400</v>
      </c>
      <c r="AU388" s="306" t="n">
        <f aca="false">SUM(AU389:AU391)</f>
        <v>0</v>
      </c>
      <c r="AV388" s="306" t="n">
        <f aca="false">SUM(AV389:AV391)</f>
        <v>0</v>
      </c>
      <c r="AW388" s="306" t="n">
        <f aca="false">SUM(AR388+AU388-AV388)</f>
        <v>21235.6493463402</v>
      </c>
      <c r="AX388" s="338"/>
      <c r="AY388" s="338"/>
      <c r="AZ388" s="338"/>
      <c r="BA388" s="338"/>
      <c r="BB388" s="338"/>
      <c r="BC388" s="338"/>
      <c r="BD388" s="338" t="n">
        <f aca="false">SUM(AX388+AY388+AZ388+BA388+BB388+BC388)</f>
        <v>0</v>
      </c>
      <c r="BE388" s="338" t="n">
        <f aca="false">SUM(AW388-BD388)</f>
        <v>21235.6493463402</v>
      </c>
      <c r="BF388" s="338" t="n">
        <f aca="false">SUM(BE388-AW388)</f>
        <v>0</v>
      </c>
      <c r="BG388" s="338" t="n">
        <f aca="false">SUM(BG389:BG391)</f>
        <v>10100</v>
      </c>
      <c r="BH388" s="338" t="n">
        <f aca="false">SUM(BH389:BH391)</f>
        <v>20000</v>
      </c>
      <c r="BI388" s="338" t="n">
        <f aca="false">SUM(BI389:BI391)</f>
        <v>2800</v>
      </c>
      <c r="BJ388" s="338" t="n">
        <f aca="false">SUM(BJ389:BJ391)</f>
        <v>0</v>
      </c>
      <c r="BK388" s="338" t="n">
        <f aca="false">SUM(BK389:BK391)</f>
        <v>0</v>
      </c>
      <c r="BL388" s="338" t="n">
        <f aca="false">SUM(BL389:BL391)</f>
        <v>20000</v>
      </c>
      <c r="BM388" s="338" t="n">
        <f aca="false">SUM(BM389:BM391)</f>
        <v>20000</v>
      </c>
      <c r="BN388" s="338" t="n">
        <f aca="false">SUM(BN389:BN391)</f>
        <v>1400</v>
      </c>
      <c r="BO388" s="338"/>
      <c r="BP388" s="338"/>
      <c r="BQ388" s="364"/>
      <c r="BR388" s="364"/>
      <c r="BS388" s="364"/>
      <c r="BT388" s="307" t="n">
        <f aca="false">SUM(BN388/BM388*100)</f>
        <v>7</v>
      </c>
    </row>
    <row r="389" s="387" customFormat="true" ht="12.75" hidden="true" customHeight="false" outlineLevel="0" collapsed="false">
      <c r="A389" s="379"/>
      <c r="B389" s="380"/>
      <c r="C389" s="380"/>
      <c r="D389" s="380"/>
      <c r="E389" s="380"/>
      <c r="F389" s="380"/>
      <c r="G389" s="380"/>
      <c r="H389" s="380"/>
      <c r="I389" s="381" t="n">
        <v>37217</v>
      </c>
      <c r="J389" s="382" t="s">
        <v>821</v>
      </c>
      <c r="K389" s="383" t="n">
        <v>0</v>
      </c>
      <c r="L389" s="383" t="n">
        <v>105000</v>
      </c>
      <c r="M389" s="383" t="n">
        <v>105000</v>
      </c>
      <c r="N389" s="383" t="n">
        <v>8000</v>
      </c>
      <c r="O389" s="383" t="n">
        <v>8000</v>
      </c>
      <c r="P389" s="383" t="n">
        <v>10000</v>
      </c>
      <c r="Q389" s="383" t="n">
        <v>10000</v>
      </c>
      <c r="R389" s="383" t="n">
        <v>1000</v>
      </c>
      <c r="S389" s="383" t="n">
        <v>10000</v>
      </c>
      <c r="T389" s="383" t="n">
        <v>3000</v>
      </c>
      <c r="U389" s="383"/>
      <c r="V389" s="384" t="n">
        <f aca="false">S389/P389*100</f>
        <v>100</v>
      </c>
      <c r="W389" s="383" t="n">
        <v>10000</v>
      </c>
      <c r="X389" s="383" t="n">
        <v>40000</v>
      </c>
      <c r="Y389" s="383" t="n">
        <v>30000</v>
      </c>
      <c r="Z389" s="383" t="n">
        <v>30000</v>
      </c>
      <c r="AA389" s="383" t="n">
        <v>35000</v>
      </c>
      <c r="AB389" s="383" t="n">
        <v>18000</v>
      </c>
      <c r="AC389" s="383" t="n">
        <v>35000</v>
      </c>
      <c r="AD389" s="383" t="n">
        <v>35000</v>
      </c>
      <c r="AE389" s="383"/>
      <c r="AF389" s="383"/>
      <c r="AG389" s="385" t="n">
        <f aca="false">SUM(AD389+AE389-AF389)</f>
        <v>35000</v>
      </c>
      <c r="AH389" s="383" t="n">
        <v>8000</v>
      </c>
      <c r="AI389" s="383" t="n">
        <v>30000</v>
      </c>
      <c r="AJ389" s="341" t="n">
        <v>0</v>
      </c>
      <c r="AK389" s="383" t="n">
        <v>30000</v>
      </c>
      <c r="AL389" s="383"/>
      <c r="AM389" s="383"/>
      <c r="AN389" s="341" t="n">
        <f aca="false">SUM(AK389+AL389-AM389)</f>
        <v>30000</v>
      </c>
      <c r="AO389" s="384" t="n">
        <f aca="false">SUM(AN389/$AN$2)</f>
        <v>3981.68425243878</v>
      </c>
      <c r="AP389" s="341" t="n">
        <v>30000</v>
      </c>
      <c r="AQ389" s="341"/>
      <c r="AR389" s="384" t="n">
        <f aca="false">SUM(AP389/$AN$2)</f>
        <v>3981.68425243878</v>
      </c>
      <c r="AS389" s="384" t="n">
        <v>2800</v>
      </c>
      <c r="AT389" s="384" t="n">
        <v>2800</v>
      </c>
      <c r="AU389" s="384"/>
      <c r="AV389" s="384"/>
      <c r="AW389" s="384" t="n">
        <f aca="false">SUM(AR389+AU389-AV389)</f>
        <v>3981.68425243878</v>
      </c>
      <c r="AX389" s="341"/>
      <c r="AY389" s="341"/>
      <c r="AZ389" s="341" t="n">
        <v>3981.68</v>
      </c>
      <c r="BA389" s="341"/>
      <c r="BB389" s="341"/>
      <c r="BC389" s="341"/>
      <c r="BD389" s="341" t="n">
        <f aca="false">SUM(AX389+AY389+AZ389+BA389+BB389+BC389)</f>
        <v>3981.68</v>
      </c>
      <c r="BE389" s="341" t="n">
        <f aca="false">SUM(AW389-BD389)</f>
        <v>0.00425243878135007</v>
      </c>
      <c r="BF389" s="341" t="n">
        <f aca="false">SUM(BE389-AW389)</f>
        <v>-3981.68</v>
      </c>
      <c r="BG389" s="341" t="n">
        <v>3500</v>
      </c>
      <c r="BH389" s="341" t="n">
        <v>5000</v>
      </c>
      <c r="BI389" s="341" t="n">
        <v>2800</v>
      </c>
      <c r="BJ389" s="341"/>
      <c r="BK389" s="341"/>
      <c r="BL389" s="341" t="n">
        <v>5000</v>
      </c>
      <c r="BM389" s="341" t="n">
        <v>5000</v>
      </c>
      <c r="BN389" s="341" t="n">
        <v>1400</v>
      </c>
      <c r="BO389" s="341"/>
      <c r="BP389" s="341"/>
      <c r="BQ389" s="386"/>
      <c r="BR389" s="386"/>
      <c r="BS389" s="386"/>
      <c r="BT389" s="307" t="n">
        <f aca="false">SUM(BN389/BM389*100)</f>
        <v>28</v>
      </c>
    </row>
    <row r="390" s="387" customFormat="true" ht="12.75" hidden="true" customHeight="false" outlineLevel="0" collapsed="false">
      <c r="A390" s="379"/>
      <c r="B390" s="380"/>
      <c r="C390" s="380"/>
      <c r="D390" s="380"/>
      <c r="E390" s="380"/>
      <c r="F390" s="380"/>
      <c r="G390" s="380"/>
      <c r="H390" s="380"/>
      <c r="I390" s="381" t="n">
        <v>37215</v>
      </c>
      <c r="J390" s="382" t="s">
        <v>822</v>
      </c>
      <c r="K390" s="383"/>
      <c r="L390" s="383"/>
      <c r="M390" s="383"/>
      <c r="N390" s="383"/>
      <c r="O390" s="383"/>
      <c r="P390" s="383"/>
      <c r="Q390" s="383"/>
      <c r="R390" s="383"/>
      <c r="S390" s="383"/>
      <c r="T390" s="383"/>
      <c r="U390" s="383"/>
      <c r="V390" s="384"/>
      <c r="W390" s="383"/>
      <c r="X390" s="383"/>
      <c r="Y390" s="383"/>
      <c r="Z390" s="383"/>
      <c r="AA390" s="383"/>
      <c r="AB390" s="383"/>
      <c r="AC390" s="383" t="n">
        <v>30000</v>
      </c>
      <c r="AD390" s="383" t="n">
        <v>30000</v>
      </c>
      <c r="AE390" s="383"/>
      <c r="AF390" s="383"/>
      <c r="AG390" s="385" t="n">
        <f aca="false">SUM(AD390+AE390-AF390)</f>
        <v>30000</v>
      </c>
      <c r="AH390" s="383"/>
      <c r="AI390" s="383" t="n">
        <v>25000</v>
      </c>
      <c r="AJ390" s="341" t="n">
        <v>0</v>
      </c>
      <c r="AK390" s="383" t="n">
        <v>25000</v>
      </c>
      <c r="AL390" s="383"/>
      <c r="AM390" s="383"/>
      <c r="AN390" s="341" t="n">
        <f aca="false">SUM(AK390+AL390-AM390)</f>
        <v>25000</v>
      </c>
      <c r="AO390" s="384" t="n">
        <f aca="false">SUM(AN390/$AN$2)</f>
        <v>3318.07021036565</v>
      </c>
      <c r="AP390" s="341" t="n">
        <v>30000</v>
      </c>
      <c r="AQ390" s="341"/>
      <c r="AR390" s="384" t="n">
        <f aca="false">SUM(AP390/$AN$2)</f>
        <v>3981.68425243878</v>
      </c>
      <c r="AS390" s="384"/>
      <c r="AT390" s="384"/>
      <c r="AU390" s="384"/>
      <c r="AV390" s="384"/>
      <c r="AW390" s="384" t="n">
        <f aca="false">SUM(AR390+AU390-AV390)</f>
        <v>3981.68425243878</v>
      </c>
      <c r="AX390" s="341"/>
      <c r="AY390" s="341"/>
      <c r="AZ390" s="341" t="n">
        <v>3981.63</v>
      </c>
      <c r="BA390" s="341"/>
      <c r="BB390" s="341"/>
      <c r="BC390" s="341"/>
      <c r="BD390" s="341" t="n">
        <f aca="false">SUM(AX390+AY390+AZ390+BA390+BB390+BC390)</f>
        <v>3981.63</v>
      </c>
      <c r="BE390" s="341" t="n">
        <f aca="false">SUM(AW390-BD390)</f>
        <v>0.0542524387810772</v>
      </c>
      <c r="BF390" s="341" t="n">
        <f aca="false">SUM(BE390-AW390)</f>
        <v>-3981.63</v>
      </c>
      <c r="BG390" s="341"/>
      <c r="BH390" s="341" t="n">
        <v>5000</v>
      </c>
      <c r="BI390" s="341"/>
      <c r="BJ390" s="341"/>
      <c r="BK390" s="341"/>
      <c r="BL390" s="341" t="n">
        <v>5000</v>
      </c>
      <c r="BM390" s="341" t="n">
        <v>5000</v>
      </c>
      <c r="BN390" s="341"/>
      <c r="BO390" s="341"/>
      <c r="BP390" s="341"/>
      <c r="BQ390" s="386"/>
      <c r="BR390" s="386"/>
      <c r="BS390" s="386"/>
      <c r="BT390" s="307" t="n">
        <f aca="false">SUM(BN390/BM390*100)</f>
        <v>0</v>
      </c>
    </row>
    <row r="391" customFormat="false" ht="12.75" hidden="true" customHeight="false" outlineLevel="0" collapsed="false">
      <c r="A391" s="333"/>
      <c r="B391" s="334"/>
      <c r="C391" s="334"/>
      <c r="D391" s="334"/>
      <c r="E391" s="334"/>
      <c r="F391" s="334"/>
      <c r="G391" s="334"/>
      <c r="H391" s="334"/>
      <c r="I391" s="335" t="n">
        <v>37216</v>
      </c>
      <c r="J391" s="336" t="s">
        <v>823</v>
      </c>
      <c r="K391" s="337"/>
      <c r="L391" s="337"/>
      <c r="M391" s="337"/>
      <c r="N391" s="337"/>
      <c r="O391" s="337"/>
      <c r="P391" s="337"/>
      <c r="Q391" s="337"/>
      <c r="R391" s="337"/>
      <c r="S391" s="337"/>
      <c r="T391" s="337"/>
      <c r="U391" s="337"/>
      <c r="V391" s="306"/>
      <c r="W391" s="337"/>
      <c r="X391" s="337"/>
      <c r="Y391" s="337"/>
      <c r="Z391" s="337"/>
      <c r="AA391" s="337"/>
      <c r="AB391" s="337"/>
      <c r="AC391" s="337" t="n">
        <v>150000</v>
      </c>
      <c r="AD391" s="337" t="n">
        <v>125000</v>
      </c>
      <c r="AE391" s="337"/>
      <c r="AF391" s="337"/>
      <c r="AG391" s="340" t="n">
        <f aca="false">SUM(AD391+AE391-AF391)</f>
        <v>125000</v>
      </c>
      <c r="AH391" s="337" t="n">
        <v>125000</v>
      </c>
      <c r="AI391" s="337" t="n">
        <v>250000</v>
      </c>
      <c r="AJ391" s="338" t="n">
        <v>0</v>
      </c>
      <c r="AK391" s="337" t="n">
        <v>250000</v>
      </c>
      <c r="AL391" s="337"/>
      <c r="AM391" s="337" t="n">
        <v>150000</v>
      </c>
      <c r="AN391" s="338" t="n">
        <f aca="false">SUM(AK391+AL391-AM391)</f>
        <v>100000</v>
      </c>
      <c r="AO391" s="306" t="n">
        <f aca="false">SUM(AN391/$AN$2)</f>
        <v>13272.2808414626</v>
      </c>
      <c r="AP391" s="338" t="n">
        <v>100000</v>
      </c>
      <c r="AQ391" s="338"/>
      <c r="AR391" s="306" t="n">
        <f aca="false">SUM(AP391/$AN$2)</f>
        <v>13272.2808414626</v>
      </c>
      <c r="AS391" s="306" t="n">
        <v>6600</v>
      </c>
      <c r="AT391" s="306" t="n">
        <v>6600</v>
      </c>
      <c r="AU391" s="306"/>
      <c r="AV391" s="306"/>
      <c r="AW391" s="306" t="n">
        <f aca="false">SUM(AR391+AU391-AV391)</f>
        <v>13272.2808414626</v>
      </c>
      <c r="AX391" s="338"/>
      <c r="AY391" s="338"/>
      <c r="AZ391" s="338" t="n">
        <v>13272.28</v>
      </c>
      <c r="BA391" s="338"/>
      <c r="BB391" s="338"/>
      <c r="BC391" s="338"/>
      <c r="BD391" s="338" t="n">
        <f aca="false">SUM(AX391+AY391+AZ391+BA391+BB391+BC391)</f>
        <v>13272.28</v>
      </c>
      <c r="BE391" s="338" t="n">
        <f aca="false">SUM(AW391-BD391)</f>
        <v>0.000841462604512344</v>
      </c>
      <c r="BF391" s="338" t="n">
        <f aca="false">SUM(BE391-AW391)</f>
        <v>-13272.28</v>
      </c>
      <c r="BG391" s="338" t="n">
        <v>6600</v>
      </c>
      <c r="BH391" s="338" t="n">
        <v>10000</v>
      </c>
      <c r="BI391" s="338"/>
      <c r="BJ391" s="338"/>
      <c r="BK391" s="338"/>
      <c r="BL391" s="338" t="n">
        <v>10000</v>
      </c>
      <c r="BM391" s="338" t="n">
        <v>10000</v>
      </c>
      <c r="BN391" s="338"/>
      <c r="BO391" s="338"/>
      <c r="BP391" s="338"/>
      <c r="BQ391" s="364"/>
      <c r="BR391" s="364"/>
      <c r="BS391" s="364"/>
      <c r="BT391" s="307" t="n">
        <f aca="false">SUM(BN391/BM391*100)</f>
        <v>0</v>
      </c>
    </row>
    <row r="392" customFormat="false" ht="12.75" hidden="false" customHeight="false" outlineLevel="0" collapsed="false">
      <c r="A392" s="333"/>
      <c r="B392" s="334"/>
      <c r="C392" s="334"/>
      <c r="D392" s="334"/>
      <c r="E392" s="334"/>
      <c r="F392" s="334"/>
      <c r="G392" s="334"/>
      <c r="H392" s="334"/>
      <c r="I392" s="335" t="n">
        <v>38</v>
      </c>
      <c r="J392" s="336" t="s">
        <v>383</v>
      </c>
      <c r="K392" s="337"/>
      <c r="L392" s="337"/>
      <c r="M392" s="337"/>
      <c r="N392" s="337"/>
      <c r="O392" s="337"/>
      <c r="P392" s="337"/>
      <c r="Q392" s="337"/>
      <c r="R392" s="337"/>
      <c r="S392" s="337"/>
      <c r="T392" s="337"/>
      <c r="U392" s="337"/>
      <c r="V392" s="306"/>
      <c r="W392" s="337"/>
      <c r="X392" s="337"/>
      <c r="Y392" s="337"/>
      <c r="Z392" s="337"/>
      <c r="AA392" s="337"/>
      <c r="AB392" s="337"/>
      <c r="AC392" s="337"/>
      <c r="AD392" s="337"/>
      <c r="AE392" s="337"/>
      <c r="AF392" s="337"/>
      <c r="AG392" s="340"/>
      <c r="AH392" s="337"/>
      <c r="AI392" s="337"/>
      <c r="AJ392" s="338"/>
      <c r="AK392" s="337" t="n">
        <f aca="false">SUM(AK393)</f>
        <v>250000</v>
      </c>
      <c r="AL392" s="337" t="n">
        <f aca="false">SUM(AL393)</f>
        <v>0</v>
      </c>
      <c r="AM392" s="337" t="n">
        <f aca="false">SUM(AM393)</f>
        <v>0</v>
      </c>
      <c r="AN392" s="337" t="n">
        <f aca="false">SUM(AN393)</f>
        <v>250000</v>
      </c>
      <c r="AO392" s="306" t="n">
        <f aca="false">SUM(AN392/$AN$2)</f>
        <v>33180.7021036565</v>
      </c>
      <c r="AP392" s="337" t="n">
        <f aca="false">SUM(AP393)</f>
        <v>100000</v>
      </c>
      <c r="AQ392" s="337"/>
      <c r="AR392" s="306" t="n">
        <f aca="false">SUM(AP392/$AN$2)</f>
        <v>13272.2808414626</v>
      </c>
      <c r="AS392" s="306"/>
      <c r="AT392" s="306" t="n">
        <f aca="false">SUM(AT393)</f>
        <v>9654.45</v>
      </c>
      <c r="AU392" s="306" t="n">
        <f aca="false">SUM(AU393)</f>
        <v>0</v>
      </c>
      <c r="AV392" s="306" t="n">
        <f aca="false">SUM(AV393)</f>
        <v>0</v>
      </c>
      <c r="AW392" s="306" t="n">
        <f aca="false">SUM(AR392+AU392-AV392)</f>
        <v>13272.2808414626</v>
      </c>
      <c r="AX392" s="338"/>
      <c r="AY392" s="338"/>
      <c r="AZ392" s="338"/>
      <c r="BA392" s="338"/>
      <c r="BB392" s="338"/>
      <c r="BC392" s="338"/>
      <c r="BD392" s="338" t="n">
        <f aca="false">SUM(AX392+AY392+AZ392+BA392+BB392+BC392)</f>
        <v>0</v>
      </c>
      <c r="BE392" s="338" t="n">
        <f aca="false">SUM(AW392-BD392)</f>
        <v>13272.2808414626</v>
      </c>
      <c r="BF392" s="338" t="n">
        <f aca="false">SUM(BE392-AW392)</f>
        <v>0</v>
      </c>
      <c r="BG392" s="338" t="n">
        <f aca="false">SUM(BG393)</f>
        <v>9654.45</v>
      </c>
      <c r="BH392" s="338" t="n">
        <v>3680.04</v>
      </c>
      <c r="BI392" s="338" t="n">
        <f aca="false">SUM(BI393)</f>
        <v>3680.04</v>
      </c>
      <c r="BJ392" s="338" t="n">
        <f aca="false">SUM(BJ393)</f>
        <v>0</v>
      </c>
      <c r="BK392" s="338" t="n">
        <f aca="false">SUM(BK393)</f>
        <v>0</v>
      </c>
      <c r="BL392" s="338" t="n">
        <f aca="false">SUM(BL393)</f>
        <v>10000</v>
      </c>
      <c r="BM392" s="338" t="n">
        <f aca="false">SUM(BM393)</f>
        <v>10000</v>
      </c>
      <c r="BN392" s="338" t="n">
        <f aca="false">SUM(BN393)</f>
        <v>0</v>
      </c>
      <c r="BO392" s="338"/>
      <c r="BP392" s="338"/>
      <c r="BQ392" s="364"/>
      <c r="BR392" s="364"/>
      <c r="BS392" s="364"/>
      <c r="BT392" s="307" t="n">
        <f aca="false">SUM(BN392/BM392*100)</f>
        <v>0</v>
      </c>
    </row>
    <row r="393" customFormat="false" ht="12.75" hidden="true" customHeight="false" outlineLevel="0" collapsed="false">
      <c r="A393" s="333"/>
      <c r="B393" s="334"/>
      <c r="C393" s="334"/>
      <c r="D393" s="334"/>
      <c r="E393" s="334"/>
      <c r="F393" s="334"/>
      <c r="G393" s="334"/>
      <c r="H393" s="334"/>
      <c r="I393" s="335" t="n">
        <v>386</v>
      </c>
      <c r="J393" s="336" t="s">
        <v>824</v>
      </c>
      <c r="K393" s="337"/>
      <c r="L393" s="337"/>
      <c r="M393" s="337"/>
      <c r="N393" s="337"/>
      <c r="O393" s="337"/>
      <c r="P393" s="337"/>
      <c r="Q393" s="337"/>
      <c r="R393" s="337"/>
      <c r="S393" s="337"/>
      <c r="T393" s="337"/>
      <c r="U393" s="337"/>
      <c r="V393" s="306"/>
      <c r="W393" s="337"/>
      <c r="X393" s="337"/>
      <c r="Y393" s="337"/>
      <c r="Z393" s="337"/>
      <c r="AA393" s="337"/>
      <c r="AB393" s="337"/>
      <c r="AC393" s="337"/>
      <c r="AD393" s="337"/>
      <c r="AE393" s="337"/>
      <c r="AF393" s="337"/>
      <c r="AG393" s="340"/>
      <c r="AH393" s="337"/>
      <c r="AI393" s="337"/>
      <c r="AJ393" s="338"/>
      <c r="AK393" s="337" t="n">
        <f aca="false">SUM(AK394)</f>
        <v>250000</v>
      </c>
      <c r="AL393" s="337" t="n">
        <f aca="false">SUM(AL394)</f>
        <v>0</v>
      </c>
      <c r="AM393" s="337" t="n">
        <f aca="false">SUM(AM394)</f>
        <v>0</v>
      </c>
      <c r="AN393" s="337" t="n">
        <f aca="false">SUM(AN394)</f>
        <v>250000</v>
      </c>
      <c r="AO393" s="306" t="n">
        <f aca="false">SUM(AN393/$AN$2)</f>
        <v>33180.7021036565</v>
      </c>
      <c r="AP393" s="337" t="n">
        <f aca="false">SUM(AP394)</f>
        <v>100000</v>
      </c>
      <c r="AQ393" s="337"/>
      <c r="AR393" s="306" t="n">
        <f aca="false">SUM(AP393/$AN$2)</f>
        <v>13272.2808414626</v>
      </c>
      <c r="AS393" s="306"/>
      <c r="AT393" s="306" t="n">
        <f aca="false">SUM(AT394)</f>
        <v>9654.45</v>
      </c>
      <c r="AU393" s="306" t="n">
        <f aca="false">SUM(AU394)</f>
        <v>0</v>
      </c>
      <c r="AV393" s="306" t="n">
        <f aca="false">SUM(AV394)</f>
        <v>0</v>
      </c>
      <c r="AW393" s="306" t="n">
        <f aca="false">SUM(AR393+AU393-AV393)</f>
        <v>13272.2808414626</v>
      </c>
      <c r="AX393" s="338"/>
      <c r="AY393" s="338"/>
      <c r="AZ393" s="338"/>
      <c r="BA393" s="338"/>
      <c r="BB393" s="338"/>
      <c r="BC393" s="338"/>
      <c r="BD393" s="338" t="n">
        <f aca="false">SUM(AX393+AY393+AZ393+BA393+BB393+BC393)</f>
        <v>0</v>
      </c>
      <c r="BE393" s="338" t="n">
        <f aca="false">SUM(AW393-BD393)</f>
        <v>13272.2808414626</v>
      </c>
      <c r="BF393" s="338" t="n">
        <f aca="false">SUM(BE393-AW393)</f>
        <v>0</v>
      </c>
      <c r="BG393" s="338" t="n">
        <f aca="false">SUM(BG394)</f>
        <v>9654.45</v>
      </c>
      <c r="BH393" s="338" t="n">
        <f aca="false">SUM(BH394)</f>
        <v>10000</v>
      </c>
      <c r="BI393" s="338" t="n">
        <f aca="false">SUM(BI394)</f>
        <v>3680.04</v>
      </c>
      <c r="BJ393" s="338" t="n">
        <f aca="false">SUM(BJ394)</f>
        <v>0</v>
      </c>
      <c r="BK393" s="338" t="n">
        <f aca="false">SUM(BK394)</f>
        <v>0</v>
      </c>
      <c r="BL393" s="338" t="n">
        <f aca="false">SUM(BL394)</f>
        <v>10000</v>
      </c>
      <c r="BM393" s="338" t="n">
        <f aca="false">SUM(BM394)</f>
        <v>10000</v>
      </c>
      <c r="BN393" s="338" t="n">
        <f aca="false">SUM(BN394)</f>
        <v>0</v>
      </c>
      <c r="BO393" s="338"/>
      <c r="BP393" s="338"/>
      <c r="BQ393" s="364"/>
      <c r="BR393" s="364"/>
      <c r="BS393" s="364"/>
      <c r="BT393" s="307" t="n">
        <f aca="false">SUM(BN393/BM393*100)</f>
        <v>0</v>
      </c>
    </row>
    <row r="394" customFormat="false" ht="12.75" hidden="true" customHeight="false" outlineLevel="0" collapsed="false">
      <c r="A394" s="333"/>
      <c r="B394" s="334"/>
      <c r="C394" s="334"/>
      <c r="D394" s="334"/>
      <c r="E394" s="334"/>
      <c r="F394" s="334"/>
      <c r="G394" s="334"/>
      <c r="H394" s="334"/>
      <c r="I394" s="335" t="n">
        <v>38632</v>
      </c>
      <c r="J394" s="336" t="s">
        <v>825</v>
      </c>
      <c r="K394" s="337"/>
      <c r="L394" s="337"/>
      <c r="M394" s="337"/>
      <c r="N394" s="337"/>
      <c r="O394" s="337"/>
      <c r="P394" s="337"/>
      <c r="Q394" s="337"/>
      <c r="R394" s="337"/>
      <c r="S394" s="337"/>
      <c r="T394" s="337"/>
      <c r="U394" s="337"/>
      <c r="V394" s="306"/>
      <c r="W394" s="337"/>
      <c r="X394" s="337"/>
      <c r="Y394" s="337"/>
      <c r="Z394" s="337"/>
      <c r="AA394" s="337"/>
      <c r="AB394" s="337"/>
      <c r="AC394" s="337" t="n">
        <v>100000</v>
      </c>
      <c r="AD394" s="337" t="n">
        <v>100000</v>
      </c>
      <c r="AE394" s="337"/>
      <c r="AF394" s="337"/>
      <c r="AG394" s="340" t="n">
        <f aca="false">SUM(AD394+AE394-AF394)</f>
        <v>100000</v>
      </c>
      <c r="AH394" s="337"/>
      <c r="AI394" s="337" t="n">
        <v>250000</v>
      </c>
      <c r="AJ394" s="338" t="n">
        <v>0</v>
      </c>
      <c r="AK394" s="337" t="n">
        <v>250000</v>
      </c>
      <c r="AL394" s="337"/>
      <c r="AM394" s="337"/>
      <c r="AN394" s="338" t="n">
        <f aca="false">SUM(AK394+AL394-AM394)</f>
        <v>250000</v>
      </c>
      <c r="AO394" s="306" t="n">
        <f aca="false">SUM(AN394/$AN$2)</f>
        <v>33180.7021036565</v>
      </c>
      <c r="AP394" s="338" t="n">
        <v>100000</v>
      </c>
      <c r="AQ394" s="338"/>
      <c r="AR394" s="306" t="n">
        <f aca="false">SUM(AP394/$AN$2)</f>
        <v>13272.2808414626</v>
      </c>
      <c r="AS394" s="306" t="n">
        <v>9654.45</v>
      </c>
      <c r="AT394" s="306" t="n">
        <v>9654.45</v>
      </c>
      <c r="AU394" s="306"/>
      <c r="AV394" s="306"/>
      <c r="AW394" s="306" t="n">
        <f aca="false">SUM(AR394+AU394-AV394)</f>
        <v>13272.2808414626</v>
      </c>
      <c r="AX394" s="338"/>
      <c r="AY394" s="338"/>
      <c r="AZ394" s="338" t="n">
        <v>13272.28</v>
      </c>
      <c r="BA394" s="338"/>
      <c r="BB394" s="338"/>
      <c r="BC394" s="338"/>
      <c r="BD394" s="338" t="n">
        <f aca="false">SUM(AX394+AY394+AZ394+BA394+BB394+BC394)</f>
        <v>13272.28</v>
      </c>
      <c r="BE394" s="338" t="n">
        <f aca="false">SUM(AW394-BD394)</f>
        <v>0.000841462604512344</v>
      </c>
      <c r="BF394" s="338" t="n">
        <f aca="false">SUM(BE394-AW394)</f>
        <v>-13272.28</v>
      </c>
      <c r="BG394" s="338" t="n">
        <v>9654.45</v>
      </c>
      <c r="BH394" s="338" t="n">
        <v>10000</v>
      </c>
      <c r="BI394" s="338" t="n">
        <v>3680.04</v>
      </c>
      <c r="BJ394" s="338"/>
      <c r="BK394" s="338"/>
      <c r="BL394" s="338" t="n">
        <v>10000</v>
      </c>
      <c r="BM394" s="338" t="n">
        <v>10000</v>
      </c>
      <c r="BN394" s="338"/>
      <c r="BO394" s="338"/>
      <c r="BP394" s="338"/>
      <c r="BQ394" s="364"/>
      <c r="BR394" s="364"/>
      <c r="BS394" s="364"/>
      <c r="BT394" s="307" t="n">
        <f aca="false">SUM(BN394/BM394*100)</f>
        <v>0</v>
      </c>
    </row>
    <row r="395" customFormat="false" ht="12.75" hidden="false" customHeight="false" outlineLevel="0" collapsed="false">
      <c r="A395" s="308" t="s">
        <v>826</v>
      </c>
      <c r="B395" s="309"/>
      <c r="C395" s="309"/>
      <c r="D395" s="309"/>
      <c r="E395" s="309"/>
      <c r="F395" s="309"/>
      <c r="G395" s="309"/>
      <c r="H395" s="309"/>
      <c r="I395" s="310" t="s">
        <v>827</v>
      </c>
      <c r="J395" s="311" t="s">
        <v>828</v>
      </c>
      <c r="K395" s="312" t="n">
        <f aca="false">SUM(K396)</f>
        <v>0</v>
      </c>
      <c r="L395" s="312" t="e">
        <f aca="false">SUM(L396+#REF!)</f>
        <v>#REF!</v>
      </c>
      <c r="M395" s="312" t="e">
        <f aca="false">SUM(M396+#REF!)</f>
        <v>#REF!</v>
      </c>
      <c r="N395" s="312" t="e">
        <f aca="false">SUM(N396+#REF!)</f>
        <v>#REF!</v>
      </c>
      <c r="O395" s="312" t="e">
        <f aca="false">SUM(O396+#REF!)</f>
        <v>#REF!</v>
      </c>
      <c r="P395" s="312" t="e">
        <f aca="false">SUM(P396+#REF!)</f>
        <v>#REF!</v>
      </c>
      <c r="Q395" s="312" t="n">
        <f aca="false">SUM(Q396)</f>
        <v>317000</v>
      </c>
      <c r="R395" s="312" t="e">
        <f aca="false">SUM(R396+#REF!)</f>
        <v>#REF!</v>
      </c>
      <c r="S395" s="312" t="e">
        <f aca="false">SUM(S396+#REF!)</f>
        <v>#REF!</v>
      </c>
      <c r="T395" s="312" t="e">
        <f aca="false">SUM(T396+#REF!)</f>
        <v>#REF!</v>
      </c>
      <c r="U395" s="312" t="e">
        <f aca="false">SUM(U396+#REF!)</f>
        <v>#REF!</v>
      </c>
      <c r="V395" s="312" t="e">
        <f aca="false">SUM(V396+#REF!)</f>
        <v>#REF!</v>
      </c>
      <c r="W395" s="312" t="e">
        <f aca="false">SUM(W396+#REF!)</f>
        <v>#REF!</v>
      </c>
      <c r="X395" s="312" t="e">
        <f aca="false">SUM(X396+#REF!)</f>
        <v>#REF!</v>
      </c>
      <c r="Y395" s="312" t="e">
        <f aca="false">SUM(Y396+#REF!)</f>
        <v>#REF!</v>
      </c>
      <c r="Z395" s="312" t="e">
        <f aca="false">SUM(Z396+#REF!)</f>
        <v>#REF!</v>
      </c>
      <c r="AA395" s="312" t="e">
        <f aca="false">SUM(AA396+#REF!)</f>
        <v>#REF!</v>
      </c>
      <c r="AB395" s="312" t="e">
        <f aca="false">SUM(AB396+#REF!)</f>
        <v>#REF!</v>
      </c>
      <c r="AC395" s="312" t="e">
        <f aca="false">SUM(AC396+#REF!)</f>
        <v>#REF!</v>
      </c>
      <c r="AD395" s="312" t="e">
        <f aca="false">SUM(AD396+#REF!)</f>
        <v>#REF!</v>
      </c>
      <c r="AE395" s="312" t="e">
        <f aca="false">SUM(AE396+#REF!)</f>
        <v>#REF!</v>
      </c>
      <c r="AF395" s="312" t="e">
        <f aca="false">SUM(AF396+#REF!)</f>
        <v>#REF!</v>
      </c>
      <c r="AG395" s="312" t="e">
        <f aca="false">SUM(AG396+#REF!)</f>
        <v>#REF!</v>
      </c>
      <c r="AH395" s="312" t="e">
        <f aca="false">SUM(AH396+#REF!)</f>
        <v>#REF!</v>
      </c>
      <c r="AI395" s="312" t="e">
        <f aca="false">SUM(AI396+#REF!)</f>
        <v>#REF!</v>
      </c>
      <c r="AJ395" s="312" t="e">
        <f aca="false">SUM(AJ396+#REF!)</f>
        <v>#REF!</v>
      </c>
      <c r="AK395" s="312" t="e">
        <f aca="false">SUM(AK396+#REF!)</f>
        <v>#REF!</v>
      </c>
      <c r="AL395" s="312" t="e">
        <f aca="false">SUM(AL396+#REF!)</f>
        <v>#REF!</v>
      </c>
      <c r="AM395" s="312" t="e">
        <f aca="false">SUM(AM396+#REF!)</f>
        <v>#REF!</v>
      </c>
      <c r="AN395" s="312" t="e">
        <f aca="false">SUM(AN396+#REF!)</f>
        <v>#REF!</v>
      </c>
      <c r="AO395" s="306" t="n">
        <f aca="false">SUM(AO396)</f>
        <v>130068.352246334</v>
      </c>
      <c r="AP395" s="312" t="e">
        <f aca="false">SUM(AP396+#REF!)</f>
        <v>#REF!</v>
      </c>
      <c r="AQ395" s="312" t="e">
        <f aca="false">SUM(AQ396+#REF!)</f>
        <v>#REF!</v>
      </c>
      <c r="AR395" s="306" t="n">
        <f aca="false">SUM(AR396)</f>
        <v>79633.6850487756</v>
      </c>
      <c r="AS395" s="306"/>
      <c r="AT395" s="306" t="n">
        <f aca="false">SUM(AT396)</f>
        <v>114242.3</v>
      </c>
      <c r="AU395" s="306" t="n">
        <f aca="false">SUM(AU396)</f>
        <v>57250</v>
      </c>
      <c r="AV395" s="306" t="n">
        <f aca="false">SUM(AV396)</f>
        <v>0</v>
      </c>
      <c r="AW395" s="306" t="n">
        <f aca="false">SUM(AW396)</f>
        <v>136883.685048776</v>
      </c>
      <c r="AX395" s="338"/>
      <c r="AY395" s="338"/>
      <c r="AZ395" s="338"/>
      <c r="BA395" s="338"/>
      <c r="BB395" s="338"/>
      <c r="BC395" s="338"/>
      <c r="BD395" s="338" t="n">
        <f aca="false">SUM(AX395+AY395+AZ395+BA395+BB395+BC395)</f>
        <v>0</v>
      </c>
      <c r="BE395" s="338" t="n">
        <f aca="false">SUM(AW395-BD395)</f>
        <v>136883.685048776</v>
      </c>
      <c r="BF395" s="338" t="n">
        <f aca="false">SUM(BE395-AW395)</f>
        <v>0</v>
      </c>
      <c r="BG395" s="338" t="n">
        <f aca="false">SUM(BG396)</f>
        <v>113942.3</v>
      </c>
      <c r="BH395" s="338" t="n">
        <v>69414.65</v>
      </c>
      <c r="BI395" s="338" t="n">
        <f aca="false">SUM(BI396)</f>
        <v>69414.65</v>
      </c>
      <c r="BJ395" s="338" t="n">
        <f aca="false">SUM(BJ396)</f>
        <v>0</v>
      </c>
      <c r="BK395" s="338" t="n">
        <f aca="false">SUM(BK396)</f>
        <v>0</v>
      </c>
      <c r="BL395" s="338" t="n">
        <f aca="false">SUM(BL396)</f>
        <v>342500</v>
      </c>
      <c r="BM395" s="338" t="n">
        <f aca="false">SUM(BM396)</f>
        <v>342500</v>
      </c>
      <c r="BN395" s="338" t="n">
        <f aca="false">SUM(BN396)</f>
        <v>144841.56</v>
      </c>
      <c r="BO395" s="338"/>
      <c r="BP395" s="338"/>
      <c r="BQ395" s="364"/>
      <c r="BR395" s="364"/>
      <c r="BS395" s="364"/>
      <c r="BT395" s="307" t="n">
        <f aca="false">SUM(BN395/BM395*100)</f>
        <v>42.2895065693431</v>
      </c>
    </row>
    <row r="396" customFormat="false" ht="12.75" hidden="false" customHeight="false" outlineLevel="0" collapsed="false">
      <c r="A396" s="343" t="s">
        <v>829</v>
      </c>
      <c r="B396" s="334"/>
      <c r="C396" s="334"/>
      <c r="D396" s="334"/>
      <c r="E396" s="334"/>
      <c r="F396" s="334"/>
      <c r="G396" s="334"/>
      <c r="H396" s="334"/>
      <c r="I396" s="335" t="s">
        <v>830</v>
      </c>
      <c r="J396" s="336" t="s">
        <v>553</v>
      </c>
      <c r="K396" s="337" t="n">
        <f aca="false">SUM(K397)</f>
        <v>0</v>
      </c>
      <c r="L396" s="337" t="n">
        <f aca="false">SUM(L397)</f>
        <v>0</v>
      </c>
      <c r="M396" s="337" t="n">
        <f aca="false">SUM(M397)</f>
        <v>0</v>
      </c>
      <c r="N396" s="337" t="n">
        <f aca="false">SUM(N397)</f>
        <v>0</v>
      </c>
      <c r="O396" s="337" t="n">
        <f aca="false">SUM(O397)</f>
        <v>0</v>
      </c>
      <c r="P396" s="337" t="n">
        <f aca="false">SUM(P397)</f>
        <v>0</v>
      </c>
      <c r="Q396" s="337" t="n">
        <v>317000</v>
      </c>
      <c r="R396" s="337" t="e">
        <f aca="false">SUM(R397)</f>
        <v>#REF!</v>
      </c>
      <c r="S396" s="337" t="e">
        <f aca="false">SUM(S397)</f>
        <v>#REF!</v>
      </c>
      <c r="T396" s="337" t="e">
        <f aca="false">SUM(T397)</f>
        <v>#REF!</v>
      </c>
      <c r="U396" s="337" t="e">
        <f aca="false">SUM(U397)</f>
        <v>#REF!</v>
      </c>
      <c r="V396" s="337" t="e">
        <f aca="false">SUM(V397)</f>
        <v>#REF!</v>
      </c>
      <c r="W396" s="337" t="n">
        <f aca="false">SUM(W397)</f>
        <v>0</v>
      </c>
      <c r="X396" s="337" t="e">
        <f aca="false">SUM(X397)</f>
        <v>#REF!</v>
      </c>
      <c r="Y396" s="337" t="n">
        <f aca="false">SUM(Y397)</f>
        <v>1173441.66</v>
      </c>
      <c r="Z396" s="337" t="n">
        <f aca="false">SUM(Z397)</f>
        <v>1223141.66</v>
      </c>
      <c r="AA396" s="337" t="n">
        <f aca="false">SUM(AA397)</f>
        <v>324000</v>
      </c>
      <c r="AB396" s="337" t="n">
        <f aca="false">SUM(AB397)</f>
        <v>815696.4</v>
      </c>
      <c r="AC396" s="337" t="n">
        <f aca="false">SUM(AC397)</f>
        <v>648000</v>
      </c>
      <c r="AD396" s="337" t="n">
        <f aca="false">SUM(AD397)</f>
        <v>961000</v>
      </c>
      <c r="AE396" s="337" t="n">
        <f aca="false">SUM(AE397)</f>
        <v>0</v>
      </c>
      <c r="AF396" s="337" t="n">
        <f aca="false">SUM(AF397)</f>
        <v>0</v>
      </c>
      <c r="AG396" s="337" t="n">
        <f aca="false">SUM(AG397)</f>
        <v>961000</v>
      </c>
      <c r="AH396" s="337" t="n">
        <f aca="false">SUM(AH397)</f>
        <v>554110.41</v>
      </c>
      <c r="AI396" s="337" t="n">
        <f aca="false">SUM(AI397)</f>
        <v>1027800</v>
      </c>
      <c r="AJ396" s="337" t="n">
        <f aca="false">SUM(AJ397)</f>
        <v>593900.29</v>
      </c>
      <c r="AK396" s="337" t="n">
        <f aca="false">SUM(AK397)</f>
        <v>980000</v>
      </c>
      <c r="AL396" s="337" t="n">
        <f aca="false">SUM(AL397)</f>
        <v>0</v>
      </c>
      <c r="AM396" s="337" t="n">
        <f aca="false">SUM(AM397)</f>
        <v>0</v>
      </c>
      <c r="AN396" s="337" t="n">
        <f aca="false">SUM(AN397)</f>
        <v>980000</v>
      </c>
      <c r="AO396" s="306" t="n">
        <f aca="false">SUM(AN396/$AN$2)</f>
        <v>130068.352246334</v>
      </c>
      <c r="AP396" s="337" t="n">
        <f aca="false">SUM(AP397)</f>
        <v>600000</v>
      </c>
      <c r="AQ396" s="337" t="n">
        <f aca="false">SUM(AQ397)</f>
        <v>0</v>
      </c>
      <c r="AR396" s="306" t="n">
        <f aca="false">SUM(AP396/$AN$2)</f>
        <v>79633.6850487756</v>
      </c>
      <c r="AS396" s="306"/>
      <c r="AT396" s="306" t="n">
        <f aca="false">SUM(AT397)</f>
        <v>114242.3</v>
      </c>
      <c r="AU396" s="306" t="n">
        <f aca="false">SUM(AU397)</f>
        <v>57250</v>
      </c>
      <c r="AV396" s="306" t="n">
        <f aca="false">SUM(AV397)</f>
        <v>0</v>
      </c>
      <c r="AW396" s="306" t="n">
        <f aca="false">SUM(AR396+AU396-AV396)</f>
        <v>136883.685048776</v>
      </c>
      <c r="AX396" s="338"/>
      <c r="AY396" s="338"/>
      <c r="AZ396" s="338"/>
      <c r="BA396" s="338"/>
      <c r="BB396" s="338"/>
      <c r="BC396" s="338"/>
      <c r="BD396" s="338" t="n">
        <f aca="false">SUM(AX396+AY396+AZ396+BA396+BB396+BC396)</f>
        <v>0</v>
      </c>
      <c r="BE396" s="338" t="n">
        <f aca="false">SUM(AW396-BD396)</f>
        <v>136883.685048776</v>
      </c>
      <c r="BF396" s="338" t="n">
        <f aca="false">SUM(BE396-AW396)</f>
        <v>0</v>
      </c>
      <c r="BG396" s="338" t="n">
        <f aca="false">SUM(BG399)</f>
        <v>113942.3</v>
      </c>
      <c r="BH396" s="338" t="n">
        <v>69414.65</v>
      </c>
      <c r="BI396" s="338" t="n">
        <f aca="false">SUM(BI399)</f>
        <v>69414.65</v>
      </c>
      <c r="BJ396" s="338" t="n">
        <f aca="false">SUM(BJ399)</f>
        <v>0</v>
      </c>
      <c r="BK396" s="338" t="n">
        <f aca="false">SUM(BK399)</f>
        <v>0</v>
      </c>
      <c r="BL396" s="338" t="n">
        <f aca="false">SUM(BL399)</f>
        <v>342500</v>
      </c>
      <c r="BM396" s="338" t="n">
        <f aca="false">SUM(BM399)</f>
        <v>342500</v>
      </c>
      <c r="BN396" s="338" t="n">
        <f aca="false">SUM(BN399)</f>
        <v>144841.56</v>
      </c>
      <c r="BO396" s="338"/>
      <c r="BP396" s="338"/>
      <c r="BQ396" s="364"/>
      <c r="BR396" s="364"/>
      <c r="BS396" s="364"/>
      <c r="BT396" s="307" t="n">
        <f aca="false">SUM(BN396/BM396*100)</f>
        <v>42.2895065693431</v>
      </c>
    </row>
    <row r="397" customFormat="false" ht="12.75" hidden="false" customHeight="false" outlineLevel="0" collapsed="false">
      <c r="A397" s="343"/>
      <c r="B397" s="334"/>
      <c r="C397" s="334"/>
      <c r="D397" s="334"/>
      <c r="E397" s="334"/>
      <c r="F397" s="334"/>
      <c r="G397" s="334"/>
      <c r="H397" s="334"/>
      <c r="I397" s="335" t="s">
        <v>535</v>
      </c>
      <c r="J397" s="336"/>
      <c r="K397" s="334"/>
      <c r="L397" s="334"/>
      <c r="M397" s="334"/>
      <c r="N397" s="334"/>
      <c r="O397" s="334"/>
      <c r="P397" s="335" t="s">
        <v>535</v>
      </c>
      <c r="Q397" s="336"/>
      <c r="R397" s="312" t="e">
        <f aca="false">SUM(#REF!)</f>
        <v>#REF!</v>
      </c>
      <c r="S397" s="312" t="e">
        <f aca="false">SUM(S399)</f>
        <v>#REF!</v>
      </c>
      <c r="T397" s="312" t="e">
        <f aca="false">SUM(T399)</f>
        <v>#REF!</v>
      </c>
      <c r="U397" s="312" t="e">
        <f aca="false">SUM(U399)</f>
        <v>#REF!</v>
      </c>
      <c r="V397" s="312" t="e">
        <f aca="false">SUM(V399)</f>
        <v>#REF!</v>
      </c>
      <c r="W397" s="312" t="n">
        <f aca="false">SUM(W399)</f>
        <v>0</v>
      </c>
      <c r="X397" s="312" t="e">
        <f aca="false">SUM(X399)</f>
        <v>#REF!</v>
      </c>
      <c r="Y397" s="312" t="n">
        <f aca="false">SUM(Y399)</f>
        <v>1173441.66</v>
      </c>
      <c r="Z397" s="312" t="n">
        <f aca="false">SUM(Z399)</f>
        <v>1223141.66</v>
      </c>
      <c r="AA397" s="312" t="n">
        <f aca="false">SUM(AA399)</f>
        <v>324000</v>
      </c>
      <c r="AB397" s="312" t="n">
        <f aca="false">SUM(AB399)</f>
        <v>815696.4</v>
      </c>
      <c r="AC397" s="312" t="n">
        <f aca="false">SUM(AC399)</f>
        <v>648000</v>
      </c>
      <c r="AD397" s="312" t="n">
        <f aca="false">SUM(AD399)</f>
        <v>961000</v>
      </c>
      <c r="AE397" s="312" t="n">
        <f aca="false">SUM(AE399)</f>
        <v>0</v>
      </c>
      <c r="AF397" s="312" t="n">
        <f aca="false">SUM(AF399)</f>
        <v>0</v>
      </c>
      <c r="AG397" s="312" t="n">
        <f aca="false">SUM(AG399)</f>
        <v>961000</v>
      </c>
      <c r="AH397" s="312" t="n">
        <f aca="false">SUM(AH399)</f>
        <v>554110.41</v>
      </c>
      <c r="AI397" s="312" t="n">
        <f aca="false">SUM(AI399)</f>
        <v>1027800</v>
      </c>
      <c r="AJ397" s="312" t="n">
        <f aca="false">SUM(AJ399)</f>
        <v>593900.29</v>
      </c>
      <c r="AK397" s="312" t="n">
        <f aca="false">SUM(AK399)</f>
        <v>980000</v>
      </c>
      <c r="AL397" s="312" t="n">
        <f aca="false">SUM(AL399)</f>
        <v>0</v>
      </c>
      <c r="AM397" s="312" t="n">
        <f aca="false">SUM(AM399)</f>
        <v>0</v>
      </c>
      <c r="AN397" s="312" t="n">
        <f aca="false">SUM(AN399)</f>
        <v>980000</v>
      </c>
      <c r="AO397" s="306" t="n">
        <f aca="false">SUM(AN397/$AN$2)</f>
        <v>130068.352246334</v>
      </c>
      <c r="AP397" s="312" t="n">
        <f aca="false">SUM(AP399)</f>
        <v>600000</v>
      </c>
      <c r="AQ397" s="312" t="n">
        <f aca="false">SUM(AQ399)</f>
        <v>0</v>
      </c>
      <c r="AR397" s="306" t="n">
        <f aca="false">SUM(AP397/$AN$2)</f>
        <v>79633.6850487756</v>
      </c>
      <c r="AS397" s="306"/>
      <c r="AT397" s="306" t="n">
        <f aca="false">SUM(AT399)</f>
        <v>114242.3</v>
      </c>
      <c r="AU397" s="306" t="n">
        <f aca="false">SUM(AU399)</f>
        <v>57250</v>
      </c>
      <c r="AV397" s="306" t="n">
        <f aca="false">SUM(AV399)</f>
        <v>0</v>
      </c>
      <c r="AW397" s="306" t="n">
        <f aca="false">SUM(AR397+AU397-AV397)</f>
        <v>136883.685048776</v>
      </c>
      <c r="AX397" s="338"/>
      <c r="AY397" s="338"/>
      <c r="AZ397" s="338"/>
      <c r="BA397" s="338"/>
      <c r="BB397" s="338"/>
      <c r="BC397" s="338"/>
      <c r="BD397" s="338" t="n">
        <f aca="false">SUM(AX397+AY397+AZ397+BA397+BB397+BC397)</f>
        <v>0</v>
      </c>
      <c r="BE397" s="338" t="n">
        <f aca="false">SUM(AW397-BD397)</f>
        <v>136883.685048776</v>
      </c>
      <c r="BF397" s="338" t="n">
        <f aca="false">SUM(BE397-AW397)</f>
        <v>0</v>
      </c>
      <c r="BG397" s="338"/>
      <c r="BH397" s="338" t="n">
        <v>69414.65</v>
      </c>
      <c r="BI397" s="338" t="n">
        <f aca="false">SUM(BI399)</f>
        <v>69414.65</v>
      </c>
      <c r="BJ397" s="338" t="n">
        <f aca="false">SUM(BJ399)</f>
        <v>0</v>
      </c>
      <c r="BK397" s="338" t="n">
        <f aca="false">SUM(BK399)</f>
        <v>0</v>
      </c>
      <c r="BL397" s="338" t="n">
        <f aca="false">SUM(BL399)</f>
        <v>342500</v>
      </c>
      <c r="BM397" s="338" t="n">
        <f aca="false">SUM(BM399)</f>
        <v>342500</v>
      </c>
      <c r="BN397" s="338" t="n">
        <f aca="false">SUM(BN399)</f>
        <v>144841.56</v>
      </c>
      <c r="BO397" s="338"/>
      <c r="BP397" s="338"/>
      <c r="BQ397" s="364"/>
      <c r="BR397" s="364"/>
      <c r="BS397" s="364"/>
      <c r="BT397" s="307" t="n">
        <f aca="false">SUM(BN397/BM397*100)</f>
        <v>42.2895065693431</v>
      </c>
    </row>
    <row r="398" customFormat="false" ht="12.75" hidden="true" customHeight="false" outlineLevel="0" collapsed="false">
      <c r="A398" s="343"/>
      <c r="B398" s="334" t="s">
        <v>554</v>
      </c>
      <c r="C398" s="334"/>
      <c r="D398" s="334"/>
      <c r="E398" s="334"/>
      <c r="F398" s="334"/>
      <c r="G398" s="334"/>
      <c r="H398" s="334"/>
      <c r="I398" s="339" t="s">
        <v>556</v>
      </c>
      <c r="J398" s="336" t="s">
        <v>557</v>
      </c>
      <c r="K398" s="334"/>
      <c r="L398" s="334"/>
      <c r="M398" s="334"/>
      <c r="N398" s="334"/>
      <c r="O398" s="334"/>
      <c r="P398" s="335"/>
      <c r="Q398" s="336"/>
      <c r="R398" s="312"/>
      <c r="S398" s="312"/>
      <c r="T398" s="312"/>
      <c r="U398" s="312"/>
      <c r="V398" s="312"/>
      <c r="W398" s="312"/>
      <c r="X398" s="312"/>
      <c r="Y398" s="312"/>
      <c r="Z398" s="312"/>
      <c r="AA398" s="312"/>
      <c r="AB398" s="312"/>
      <c r="AC398" s="312"/>
      <c r="AD398" s="312"/>
      <c r="AE398" s="312"/>
      <c r="AF398" s="312"/>
      <c r="AG398" s="312"/>
      <c r="AH398" s="312"/>
      <c r="AI398" s="312"/>
      <c r="AJ398" s="312"/>
      <c r="AK398" s="312"/>
      <c r="AL398" s="312"/>
      <c r="AM398" s="312"/>
      <c r="AN398" s="312"/>
      <c r="AO398" s="306" t="n">
        <f aca="false">SUM(AN398/$AN$2)</f>
        <v>0</v>
      </c>
      <c r="AP398" s="312" t="n">
        <v>600000</v>
      </c>
      <c r="AQ398" s="312"/>
      <c r="AR398" s="306" t="n">
        <f aca="false">SUM(AP398/$AN$2)</f>
        <v>79633.6850487756</v>
      </c>
      <c r="AS398" s="306"/>
      <c r="AT398" s="306"/>
      <c r="AU398" s="306"/>
      <c r="AV398" s="306"/>
      <c r="AW398" s="306" t="n">
        <v>136883.69</v>
      </c>
      <c r="AX398" s="338"/>
      <c r="AY398" s="338"/>
      <c r="AZ398" s="338"/>
      <c r="BA398" s="338"/>
      <c r="BB398" s="338"/>
      <c r="BC398" s="338"/>
      <c r="BD398" s="338" t="n">
        <f aca="false">SUM(AX398+AY398+AZ398+BA398+BB398+BC398)</f>
        <v>0</v>
      </c>
      <c r="BE398" s="338" t="n">
        <f aca="false">SUM(AW398-BD398)</f>
        <v>136883.69</v>
      </c>
      <c r="BF398" s="338" t="n">
        <f aca="false">SUM(BE398-AW398)</f>
        <v>0</v>
      </c>
      <c r="BG398" s="338"/>
      <c r="BH398" s="338" t="n">
        <v>340000</v>
      </c>
      <c r="BI398" s="338" t="n">
        <f aca="false">SUM(BI397)</f>
        <v>69414.65</v>
      </c>
      <c r="BJ398" s="338" t="n">
        <v>340000</v>
      </c>
      <c r="BK398" s="338" t="n">
        <v>340000</v>
      </c>
      <c r="BL398" s="338"/>
      <c r="BM398" s="338"/>
      <c r="BN398" s="338"/>
      <c r="BO398" s="338"/>
      <c r="BP398" s="338"/>
      <c r="BQ398" s="364"/>
      <c r="BR398" s="364"/>
      <c r="BS398" s="364"/>
      <c r="BT398" s="307" t="e">
        <f aca="false">SUM(BN398/BM398*100)</f>
        <v>#DIV/0!</v>
      </c>
    </row>
    <row r="399" customFormat="false" ht="12.75" hidden="false" customHeight="false" outlineLevel="0" collapsed="false">
      <c r="A399" s="302"/>
      <c r="B399" s="303"/>
      <c r="C399" s="303"/>
      <c r="D399" s="303"/>
      <c r="E399" s="303"/>
      <c r="F399" s="303"/>
      <c r="G399" s="303"/>
      <c r="H399" s="303"/>
      <c r="I399" s="304" t="n">
        <v>3</v>
      </c>
      <c r="J399" s="305" t="s">
        <v>234</v>
      </c>
      <c r="K399" s="303"/>
      <c r="L399" s="303"/>
      <c r="M399" s="303"/>
      <c r="N399" s="303"/>
      <c r="O399" s="303"/>
      <c r="P399" s="304" t="n">
        <v>3</v>
      </c>
      <c r="Q399" s="305" t="s">
        <v>234</v>
      </c>
      <c r="R399" s="312"/>
      <c r="S399" s="306" t="e">
        <f aca="false">SUM(S400)</f>
        <v>#REF!</v>
      </c>
      <c r="T399" s="306" t="e">
        <f aca="false">SUM(T400)</f>
        <v>#REF!</v>
      </c>
      <c r="U399" s="306" t="e">
        <f aca="false">SUM(U400)</f>
        <v>#REF!</v>
      </c>
      <c r="V399" s="306" t="e">
        <f aca="false">SUM(V400)</f>
        <v>#REF!</v>
      </c>
      <c r="W399" s="306" t="n">
        <f aca="false">SUM(W400)</f>
        <v>0</v>
      </c>
      <c r="X399" s="306" t="e">
        <f aca="false">SUM(X400+X408)</f>
        <v>#REF!</v>
      </c>
      <c r="Y399" s="306" t="n">
        <f aca="false">SUM(Y400+Y408)</f>
        <v>1173441.66</v>
      </c>
      <c r="Z399" s="306" t="n">
        <f aca="false">SUM(Z400+Z408)</f>
        <v>1223141.66</v>
      </c>
      <c r="AA399" s="306" t="n">
        <f aca="false">SUM(AA400+AA408)</f>
        <v>324000</v>
      </c>
      <c r="AB399" s="306" t="n">
        <f aca="false">SUM(AB400+AB408)</f>
        <v>815696.4</v>
      </c>
      <c r="AC399" s="306" t="n">
        <f aca="false">SUM(AC400+AC408)</f>
        <v>648000</v>
      </c>
      <c r="AD399" s="306" t="n">
        <f aca="false">SUM(AD400+AD408)</f>
        <v>961000</v>
      </c>
      <c r="AE399" s="306" t="n">
        <f aca="false">SUM(AE400+AE408)</f>
        <v>0</v>
      </c>
      <c r="AF399" s="306" t="n">
        <f aca="false">SUM(AF400+AF408)</f>
        <v>0</v>
      </c>
      <c r="AG399" s="306" t="n">
        <f aca="false">SUM(AG400+AG408)</f>
        <v>961000</v>
      </c>
      <c r="AH399" s="306" t="n">
        <f aca="false">SUM(AH400+AH408)</f>
        <v>554110.41</v>
      </c>
      <c r="AI399" s="306" t="n">
        <f aca="false">SUM(AI400+AI408)</f>
        <v>1027800</v>
      </c>
      <c r="AJ399" s="306" t="n">
        <f aca="false">SUM(AJ400+AJ408)</f>
        <v>593900.29</v>
      </c>
      <c r="AK399" s="306" t="n">
        <f aca="false">SUM(AK400+AK408)</f>
        <v>980000</v>
      </c>
      <c r="AL399" s="306" t="n">
        <f aca="false">SUM(AL400+AL408)</f>
        <v>0</v>
      </c>
      <c r="AM399" s="306" t="n">
        <f aca="false">SUM(AM400+AM408)</f>
        <v>0</v>
      </c>
      <c r="AN399" s="306" t="n">
        <f aca="false">SUM(AN400+AN408)</f>
        <v>980000</v>
      </c>
      <c r="AO399" s="306" t="n">
        <f aca="false">SUM(AN399/$AN$2)</f>
        <v>130068.352246334</v>
      </c>
      <c r="AP399" s="306" t="n">
        <f aca="false">SUM(AP400+AP408)</f>
        <v>600000</v>
      </c>
      <c r="AQ399" s="306" t="n">
        <f aca="false">SUM(AQ400+AQ408)</f>
        <v>0</v>
      </c>
      <c r="AR399" s="306" t="n">
        <f aca="false">SUM(AP399/$AN$2)</f>
        <v>79633.6850487756</v>
      </c>
      <c r="AS399" s="306"/>
      <c r="AT399" s="306" t="n">
        <f aca="false">SUM(AT400+AT408)</f>
        <v>114242.3</v>
      </c>
      <c r="AU399" s="306" t="n">
        <f aca="false">SUM(AU400+AU408)</f>
        <v>57250</v>
      </c>
      <c r="AV399" s="306" t="n">
        <f aca="false">SUM(AV400+AV408)</f>
        <v>0</v>
      </c>
      <c r="AW399" s="306" t="n">
        <f aca="false">SUM(AR399+AU399-AV399)</f>
        <v>136883.685048776</v>
      </c>
      <c r="AX399" s="338"/>
      <c r="AY399" s="338"/>
      <c r="AZ399" s="338"/>
      <c r="BA399" s="338"/>
      <c r="BB399" s="338"/>
      <c r="BC399" s="338"/>
      <c r="BD399" s="338" t="n">
        <f aca="false">SUM(AX399+AY399+AZ399+BA399+BB399+BC399)</f>
        <v>0</v>
      </c>
      <c r="BE399" s="338" t="n">
        <f aca="false">SUM(AW399-BD399)</f>
        <v>136883.685048776</v>
      </c>
      <c r="BF399" s="338" t="n">
        <f aca="false">SUM(BE399-AW399)</f>
        <v>0</v>
      </c>
      <c r="BG399" s="338" t="n">
        <f aca="false">SUM(BG400+BG408)</f>
        <v>113942.3</v>
      </c>
      <c r="BH399" s="338" t="n">
        <v>6914.65</v>
      </c>
      <c r="BI399" s="338" t="n">
        <f aca="false">SUM(BI400+BI408)</f>
        <v>69414.65</v>
      </c>
      <c r="BJ399" s="338" t="n">
        <f aca="false">SUM(BJ400+BJ408)</f>
        <v>0</v>
      </c>
      <c r="BK399" s="338" t="n">
        <f aca="false">SUM(BK400+BK408)</f>
        <v>0</v>
      </c>
      <c r="BL399" s="338" t="n">
        <f aca="false">SUM(BL400+BL408)</f>
        <v>342500</v>
      </c>
      <c r="BM399" s="338" t="n">
        <f aca="false">SUM(BM400+BM408)</f>
        <v>342500</v>
      </c>
      <c r="BN399" s="338" t="n">
        <f aca="false">SUM(BN400+BN408)</f>
        <v>144841.56</v>
      </c>
      <c r="BO399" s="338"/>
      <c r="BP399" s="338"/>
      <c r="BQ399" s="364"/>
      <c r="BR399" s="364"/>
      <c r="BS399" s="364"/>
      <c r="BT399" s="307" t="n">
        <f aca="false">SUM(BN399/BM399*100)</f>
        <v>42.2895065693431</v>
      </c>
    </row>
    <row r="400" customFormat="false" ht="12.75" hidden="false" customHeight="false" outlineLevel="0" collapsed="false">
      <c r="A400" s="302"/>
      <c r="B400" s="303"/>
      <c r="C400" s="303"/>
      <c r="D400" s="303"/>
      <c r="E400" s="303"/>
      <c r="F400" s="303"/>
      <c r="G400" s="303"/>
      <c r="H400" s="303"/>
      <c r="I400" s="304" t="n">
        <v>31</v>
      </c>
      <c r="J400" s="305" t="s">
        <v>236</v>
      </c>
      <c r="K400" s="303"/>
      <c r="L400" s="303"/>
      <c r="M400" s="303"/>
      <c r="N400" s="303"/>
      <c r="O400" s="303"/>
      <c r="P400" s="304" t="n">
        <v>31</v>
      </c>
      <c r="Q400" s="305" t="s">
        <v>831</v>
      </c>
      <c r="R400" s="312"/>
      <c r="S400" s="306" t="e">
        <f aca="false">SUM(S401+S406)</f>
        <v>#REF!</v>
      </c>
      <c r="T400" s="306" t="e">
        <f aca="false">SUM(T401+T406)</f>
        <v>#REF!</v>
      </c>
      <c r="U400" s="306" t="e">
        <f aca="false">SUM(U401+U406)</f>
        <v>#REF!</v>
      </c>
      <c r="V400" s="306" t="e">
        <f aca="false">SUM(V401+V406)</f>
        <v>#REF!</v>
      </c>
      <c r="W400" s="306" t="n">
        <f aca="false">SUM(W401+W406)</f>
        <v>0</v>
      </c>
      <c r="X400" s="306" t="e">
        <f aca="false">SUM(X401+X406+#REF!)</f>
        <v>#REF!</v>
      </c>
      <c r="Y400" s="306" t="n">
        <f aca="false">SUM(Y401+Y406)</f>
        <v>905441.66</v>
      </c>
      <c r="Z400" s="306" t="n">
        <f aca="false">SUM(Z401+Z406)</f>
        <v>905441.66</v>
      </c>
      <c r="AA400" s="306" t="n">
        <f aca="false">SUM(AA401+AA406)</f>
        <v>206500</v>
      </c>
      <c r="AB400" s="306" t="n">
        <f aca="false">SUM(AB401+AB406)</f>
        <v>743375.5</v>
      </c>
      <c r="AC400" s="306" t="n">
        <f aca="false">SUM(AC401+AC406)</f>
        <v>413000</v>
      </c>
      <c r="AD400" s="306" t="n">
        <f aca="false">SUM(AD401+AD406)</f>
        <v>721000</v>
      </c>
      <c r="AE400" s="306" t="n">
        <f aca="false">SUM(AE401+AE406)</f>
        <v>0</v>
      </c>
      <c r="AF400" s="306" t="n">
        <f aca="false">SUM(AF401+AF406)</f>
        <v>0</v>
      </c>
      <c r="AG400" s="306" t="n">
        <f aca="false">SUM(AG401+AG406)</f>
        <v>721000</v>
      </c>
      <c r="AH400" s="306" t="n">
        <f aca="false">SUM(AH401+AH406)</f>
        <v>459991.9</v>
      </c>
      <c r="AI400" s="306" t="n">
        <f aca="false">SUM(AI401+AI406+AI403)</f>
        <v>858000</v>
      </c>
      <c r="AJ400" s="306" t="n">
        <f aca="false">SUM(AJ401+AJ406+AJ403)</f>
        <v>562659.07</v>
      </c>
      <c r="AK400" s="306" t="n">
        <f aca="false">SUM(AK401+AK406+AK403)</f>
        <v>858000</v>
      </c>
      <c r="AL400" s="306" t="n">
        <f aca="false">SUM(AL401+AL406+AL403)</f>
        <v>0</v>
      </c>
      <c r="AM400" s="306" t="n">
        <f aca="false">SUM(AM401+AM406+AM403)</f>
        <v>0</v>
      </c>
      <c r="AN400" s="306" t="n">
        <f aca="false">SUM(AN401+AN406+AN403)</f>
        <v>858000</v>
      </c>
      <c r="AO400" s="306" t="n">
        <f aca="false">SUM(AN400/$AN$2)</f>
        <v>113876.169619749</v>
      </c>
      <c r="AP400" s="306" t="n">
        <f aca="false">SUM(AP401+AP406+AP403)</f>
        <v>508000</v>
      </c>
      <c r="AQ400" s="306"/>
      <c r="AR400" s="306" t="n">
        <f aca="false">SUM(AP400/$AN$2)</f>
        <v>67423.18667463</v>
      </c>
      <c r="AS400" s="306"/>
      <c r="AT400" s="306" t="n">
        <f aca="false">SUM(AT401+AT406+AT403)</f>
        <v>107222.86</v>
      </c>
      <c r="AU400" s="306" t="n">
        <f aca="false">SUM(AU401+AU406+AU403)</f>
        <v>50000</v>
      </c>
      <c r="AV400" s="306" t="n">
        <f aca="false">SUM(AV401+AV406+AV403)</f>
        <v>0</v>
      </c>
      <c r="AW400" s="306" t="n">
        <f aca="false">SUM(AW401+AW406+AW403)</f>
        <v>117423.18667463</v>
      </c>
      <c r="AX400" s="338"/>
      <c r="AY400" s="338"/>
      <c r="AZ400" s="338"/>
      <c r="BA400" s="338"/>
      <c r="BB400" s="338"/>
      <c r="BC400" s="338"/>
      <c r="BD400" s="338" t="n">
        <f aca="false">SUM(AX400+AY400+AZ400+BA400+BB400+BC400)</f>
        <v>0</v>
      </c>
      <c r="BE400" s="338" t="n">
        <f aca="false">SUM(AW400-BD400)</f>
        <v>117423.18667463</v>
      </c>
      <c r="BF400" s="338" t="n">
        <f aca="false">SUM(BE400-AW400)</f>
        <v>0</v>
      </c>
      <c r="BG400" s="338" t="n">
        <f aca="false">SUM(BG401+BG406)</f>
        <v>107222.86</v>
      </c>
      <c r="BH400" s="338" t="n">
        <v>58225.4</v>
      </c>
      <c r="BI400" s="338" t="n">
        <f aca="false">SUM(BI401+BI403+BI406)</f>
        <v>58225.4</v>
      </c>
      <c r="BJ400" s="338" t="n">
        <f aca="false">SUM(BJ401+BJ403+BJ406)</f>
        <v>0</v>
      </c>
      <c r="BK400" s="338" t="n">
        <f aca="false">SUM(BK401+BK403+BK406)</f>
        <v>0</v>
      </c>
      <c r="BL400" s="338" t="n">
        <f aca="false">SUM(BL401+BL403+BL406)</f>
        <v>235500</v>
      </c>
      <c r="BM400" s="338" t="n">
        <f aca="false">SUM(BM401+BM403+BM406)</f>
        <v>235500</v>
      </c>
      <c r="BN400" s="338" t="n">
        <f aca="false">SUM(BN401+BN403+BN406)</f>
        <v>139490.07</v>
      </c>
      <c r="BO400" s="338"/>
      <c r="BP400" s="338"/>
      <c r="BQ400" s="364"/>
      <c r="BR400" s="364"/>
      <c r="BS400" s="364"/>
      <c r="BT400" s="307" t="n">
        <f aca="false">SUM(BN400/BM400*100)</f>
        <v>59.2314522292994</v>
      </c>
    </row>
    <row r="401" customFormat="false" ht="12.75" hidden="true" customHeight="false" outlineLevel="0" collapsed="false">
      <c r="A401" s="343"/>
      <c r="B401" s="334" t="s">
        <v>555</v>
      </c>
      <c r="C401" s="334"/>
      <c r="D401" s="334"/>
      <c r="E401" s="334"/>
      <c r="F401" s="334"/>
      <c r="G401" s="334"/>
      <c r="H401" s="334"/>
      <c r="I401" s="335" t="n">
        <v>311</v>
      </c>
      <c r="J401" s="336" t="s">
        <v>563</v>
      </c>
      <c r="K401" s="334"/>
      <c r="L401" s="334"/>
      <c r="M401" s="334"/>
      <c r="N401" s="334"/>
      <c r="O401" s="334"/>
      <c r="P401" s="335" t="n">
        <v>311</v>
      </c>
      <c r="Q401" s="336" t="s">
        <v>563</v>
      </c>
      <c r="R401" s="312"/>
      <c r="S401" s="337" t="e">
        <f aca="false">SUM(#REF!)</f>
        <v>#REF!</v>
      </c>
      <c r="T401" s="337" t="e">
        <f aca="false">SUM(#REF!)</f>
        <v>#REF!</v>
      </c>
      <c r="U401" s="337" t="e">
        <f aca="false">SUM(#REF!)</f>
        <v>#REF!</v>
      </c>
      <c r="V401" s="337" t="e">
        <f aca="false">SUM(#REF!)</f>
        <v>#REF!</v>
      </c>
      <c r="W401" s="337" t="n">
        <v>0</v>
      </c>
      <c r="X401" s="337" t="n">
        <v>670000</v>
      </c>
      <c r="Y401" s="337" t="n">
        <f aca="false">SUM(Y402)</f>
        <v>783080.3</v>
      </c>
      <c r="Z401" s="337" t="n">
        <f aca="false">SUM(Z402)</f>
        <v>783080.3</v>
      </c>
      <c r="AA401" s="337" t="n">
        <f aca="false">SUM(AA402)</f>
        <v>182500</v>
      </c>
      <c r="AB401" s="337" t="n">
        <f aca="false">SUM(AB402)</f>
        <v>687632.27</v>
      </c>
      <c r="AC401" s="337" t="n">
        <f aca="false">SUM(AC402)</f>
        <v>365000</v>
      </c>
      <c r="AD401" s="337" t="n">
        <f aca="false">SUM(AD402)</f>
        <v>665000</v>
      </c>
      <c r="AE401" s="337" t="n">
        <f aca="false">SUM(AE402)</f>
        <v>0</v>
      </c>
      <c r="AF401" s="337" t="n">
        <f aca="false">SUM(AF402)</f>
        <v>0</v>
      </c>
      <c r="AG401" s="337" t="n">
        <f aca="false">SUM(AG402)</f>
        <v>665000</v>
      </c>
      <c r="AH401" s="337" t="n">
        <f aca="false">SUM(AH402)</f>
        <v>394588.01</v>
      </c>
      <c r="AI401" s="337" t="n">
        <f aca="false">SUM(AI402)</f>
        <v>720000</v>
      </c>
      <c r="AJ401" s="337" t="n">
        <f aca="false">SUM(AJ402)</f>
        <v>482969.21</v>
      </c>
      <c r="AK401" s="337" t="n">
        <f aca="false">SUM(AK402)</f>
        <v>720000</v>
      </c>
      <c r="AL401" s="337" t="n">
        <f aca="false">SUM(AL402)</f>
        <v>0</v>
      </c>
      <c r="AM401" s="337" t="n">
        <f aca="false">SUM(AM402)</f>
        <v>0</v>
      </c>
      <c r="AN401" s="337" t="n">
        <f aca="false">SUM(AN402)</f>
        <v>720000</v>
      </c>
      <c r="AO401" s="306" t="n">
        <f aca="false">SUM(AN401/$AN$2)</f>
        <v>95560.4220585308</v>
      </c>
      <c r="AP401" s="337" t="n">
        <f aca="false">SUM(AP402)</f>
        <v>450000</v>
      </c>
      <c r="AQ401" s="337"/>
      <c r="AR401" s="306" t="n">
        <f aca="false">SUM(AP401/$AN$2)</f>
        <v>59725.2637865817</v>
      </c>
      <c r="AS401" s="306"/>
      <c r="AT401" s="306" t="n">
        <f aca="false">SUM(AT402)</f>
        <v>92036.85</v>
      </c>
      <c r="AU401" s="306" t="n">
        <f aca="false">SUM(AU402)</f>
        <v>40000</v>
      </c>
      <c r="AV401" s="306" t="n">
        <f aca="false">SUM(AV402)</f>
        <v>0</v>
      </c>
      <c r="AW401" s="306" t="n">
        <f aca="false">SUM(AR401+AU401-AV401)</f>
        <v>99725.2637865817</v>
      </c>
      <c r="AX401" s="338"/>
      <c r="AY401" s="338"/>
      <c r="AZ401" s="338"/>
      <c r="BA401" s="338"/>
      <c r="BB401" s="338"/>
      <c r="BC401" s="338"/>
      <c r="BD401" s="338" t="n">
        <f aca="false">SUM(AX401+AY401+AZ401+BA401+BB401+BC401)</f>
        <v>0</v>
      </c>
      <c r="BE401" s="338" t="n">
        <f aca="false">SUM(AW401-BD401)</f>
        <v>99725.2637865817</v>
      </c>
      <c r="BF401" s="338" t="n">
        <f aca="false">SUM(BE401-AW401)</f>
        <v>0</v>
      </c>
      <c r="BG401" s="338" t="n">
        <f aca="false">SUM(BG402)</f>
        <v>92036.85</v>
      </c>
      <c r="BH401" s="338" t="n">
        <f aca="false">SUM(BH402)</f>
        <v>200000</v>
      </c>
      <c r="BI401" s="338" t="n">
        <f aca="false">SUM(BI402)</f>
        <v>49463.87</v>
      </c>
      <c r="BJ401" s="338" t="n">
        <f aca="false">SUM(BJ402)</f>
        <v>0</v>
      </c>
      <c r="BK401" s="338" t="n">
        <f aca="false">SUM(BK402)</f>
        <v>0</v>
      </c>
      <c r="BL401" s="338" t="n">
        <f aca="false">SUM(BL402)</f>
        <v>200000</v>
      </c>
      <c r="BM401" s="338" t="n">
        <f aca="false">SUM(BM402)</f>
        <v>200000</v>
      </c>
      <c r="BN401" s="338" t="n">
        <f aca="false">SUM(BN402)</f>
        <v>119753.01</v>
      </c>
      <c r="BO401" s="338"/>
      <c r="BP401" s="338"/>
      <c r="BQ401" s="364" t="n">
        <v>119753.01</v>
      </c>
      <c r="BR401" s="364"/>
      <c r="BS401" s="364"/>
      <c r="BT401" s="307" t="n">
        <f aca="false">SUM(BN401/BM401*100)</f>
        <v>59.876505</v>
      </c>
    </row>
    <row r="402" customFormat="false" ht="12.75" hidden="true" customHeight="false" outlineLevel="0" collapsed="false">
      <c r="A402" s="343"/>
      <c r="B402" s="334"/>
      <c r="C402" s="334"/>
      <c r="D402" s="334"/>
      <c r="E402" s="334"/>
      <c r="F402" s="334"/>
      <c r="G402" s="334"/>
      <c r="H402" s="334"/>
      <c r="I402" s="335" t="n">
        <v>31111</v>
      </c>
      <c r="J402" s="336" t="s">
        <v>833</v>
      </c>
      <c r="K402" s="334"/>
      <c r="L402" s="334"/>
      <c r="M402" s="334"/>
      <c r="N402" s="334"/>
      <c r="O402" s="334"/>
      <c r="P402" s="335"/>
      <c r="Q402" s="336"/>
      <c r="R402" s="312"/>
      <c r="S402" s="337"/>
      <c r="T402" s="337"/>
      <c r="U402" s="337"/>
      <c r="V402" s="337"/>
      <c r="W402" s="337"/>
      <c r="X402" s="337"/>
      <c r="Y402" s="337" t="n">
        <v>783080.3</v>
      </c>
      <c r="Z402" s="337" t="n">
        <v>783080.3</v>
      </c>
      <c r="AA402" s="337" t="n">
        <v>182500</v>
      </c>
      <c r="AB402" s="337" t="n">
        <v>687632.27</v>
      </c>
      <c r="AC402" s="337" t="n">
        <v>365000</v>
      </c>
      <c r="AD402" s="337" t="n">
        <v>665000</v>
      </c>
      <c r="AE402" s="337"/>
      <c r="AF402" s="337"/>
      <c r="AG402" s="340" t="n">
        <f aca="false">SUM(AD402+AE402-AF402)</f>
        <v>665000</v>
      </c>
      <c r="AH402" s="337" t="n">
        <v>394588.01</v>
      </c>
      <c r="AI402" s="337" t="n">
        <v>720000</v>
      </c>
      <c r="AJ402" s="338" t="n">
        <v>482969.21</v>
      </c>
      <c r="AK402" s="337" t="n">
        <v>720000</v>
      </c>
      <c r="AL402" s="337"/>
      <c r="AM402" s="337"/>
      <c r="AN402" s="338" t="n">
        <f aca="false">SUM(AK402+AL402-AM402)</f>
        <v>720000</v>
      </c>
      <c r="AO402" s="306" t="n">
        <f aca="false">SUM(AN402/$AN$2)</f>
        <v>95560.4220585308</v>
      </c>
      <c r="AP402" s="338" t="n">
        <v>450000</v>
      </c>
      <c r="AQ402" s="338"/>
      <c r="AR402" s="306" t="n">
        <f aca="false">SUM(AP402/$AN$2)</f>
        <v>59725.2637865817</v>
      </c>
      <c r="AS402" s="306" t="n">
        <v>92036.85</v>
      </c>
      <c r="AT402" s="306" t="n">
        <v>92036.85</v>
      </c>
      <c r="AU402" s="306" t="n">
        <v>40000</v>
      </c>
      <c r="AV402" s="306"/>
      <c r="AW402" s="306" t="n">
        <f aca="false">SUM(AR402+AU402-AV402)</f>
        <v>99725.2637865817</v>
      </c>
      <c r="AX402" s="338"/>
      <c r="AY402" s="338"/>
      <c r="AZ402" s="338" t="n">
        <v>99725.26</v>
      </c>
      <c r="BA402" s="338"/>
      <c r="BB402" s="338"/>
      <c r="BC402" s="338"/>
      <c r="BD402" s="338" t="n">
        <f aca="false">SUM(AX402+AY402+AZ402+BA402+BB402+BC402)</f>
        <v>99725.26</v>
      </c>
      <c r="BE402" s="338" t="n">
        <f aca="false">SUM(AW402-BD402)</f>
        <v>0.003786581728491</v>
      </c>
      <c r="BF402" s="338" t="n">
        <f aca="false">SUM(BE402-AW402)</f>
        <v>-99725.26</v>
      </c>
      <c r="BG402" s="338" t="n">
        <v>92036.85</v>
      </c>
      <c r="BH402" s="338" t="n">
        <v>200000</v>
      </c>
      <c r="BI402" s="338" t="n">
        <v>49463.87</v>
      </c>
      <c r="BJ402" s="338"/>
      <c r="BK402" s="338"/>
      <c r="BL402" s="338" t="n">
        <v>200000</v>
      </c>
      <c r="BM402" s="338" t="n">
        <v>200000</v>
      </c>
      <c r="BN402" s="338" t="n">
        <v>119753.01</v>
      </c>
      <c r="BO402" s="338"/>
      <c r="BP402" s="338"/>
      <c r="BQ402" s="364"/>
      <c r="BR402" s="364"/>
      <c r="BS402" s="364"/>
      <c r="BT402" s="307" t="n">
        <f aca="false">SUM(BN402/BM402*100)</f>
        <v>59.876505</v>
      </c>
    </row>
    <row r="403" customFormat="false" ht="12.75" hidden="true" customHeight="false" outlineLevel="0" collapsed="false">
      <c r="A403" s="343"/>
      <c r="B403" s="334" t="s">
        <v>538</v>
      </c>
      <c r="C403" s="334"/>
      <c r="D403" s="334"/>
      <c r="E403" s="334"/>
      <c r="F403" s="334"/>
      <c r="G403" s="334"/>
      <c r="H403" s="334"/>
      <c r="I403" s="335" t="n">
        <v>312</v>
      </c>
      <c r="J403" s="336" t="s">
        <v>246</v>
      </c>
      <c r="K403" s="334"/>
      <c r="L403" s="334"/>
      <c r="M403" s="334"/>
      <c r="N403" s="334"/>
      <c r="O403" s="334"/>
      <c r="P403" s="335"/>
      <c r="Q403" s="336"/>
      <c r="R403" s="312"/>
      <c r="S403" s="337"/>
      <c r="T403" s="337"/>
      <c r="U403" s="337"/>
      <c r="V403" s="337"/>
      <c r="W403" s="337"/>
      <c r="X403" s="337"/>
      <c r="Y403" s="337"/>
      <c r="Z403" s="337"/>
      <c r="AA403" s="337"/>
      <c r="AB403" s="337"/>
      <c r="AC403" s="337" t="n">
        <f aca="false">SUM(AC404:AC404)</f>
        <v>0</v>
      </c>
      <c r="AD403" s="337" t="n">
        <f aca="false">SUM(AD404:AD404)</f>
        <v>6000</v>
      </c>
      <c r="AE403" s="337" t="n">
        <f aca="false">SUM(AE404:AE404)</f>
        <v>0</v>
      </c>
      <c r="AF403" s="337" t="n">
        <f aca="false">SUM(AF404:AF404)</f>
        <v>0</v>
      </c>
      <c r="AG403" s="337" t="n">
        <f aca="false">SUM(AG404:AG404)</f>
        <v>6000</v>
      </c>
      <c r="AH403" s="337" t="n">
        <f aca="false">SUM(AH404:AH404)</f>
        <v>0</v>
      </c>
      <c r="AI403" s="337" t="n">
        <f aca="false">SUM(AI404:AI404)</f>
        <v>18000</v>
      </c>
      <c r="AJ403" s="337" t="n">
        <f aca="false">SUM(AJ404:AJ404)</f>
        <v>0</v>
      </c>
      <c r="AK403" s="337" t="n">
        <f aca="false">SUM(AK404:AK404)</f>
        <v>18000</v>
      </c>
      <c r="AL403" s="337" t="n">
        <f aca="false">SUM(AL404:AL404)</f>
        <v>0</v>
      </c>
      <c r="AM403" s="337" t="n">
        <f aca="false">SUM(AM404:AM404)</f>
        <v>0</v>
      </c>
      <c r="AN403" s="337" t="n">
        <f aca="false">SUM(AN404:AN404)</f>
        <v>18000</v>
      </c>
      <c r="AO403" s="306" t="n">
        <f aca="false">SUM(AN403/$AN$2)</f>
        <v>2389.01055146327</v>
      </c>
      <c r="AP403" s="337" t="n">
        <f aca="false">SUM(AP404:AP404)</f>
        <v>1500</v>
      </c>
      <c r="AQ403" s="337"/>
      <c r="AR403" s="306" t="n">
        <f aca="false">SUM(AP403/$AN$2)</f>
        <v>199.084212621939</v>
      </c>
      <c r="AS403" s="306"/>
      <c r="AT403" s="306" t="n">
        <f aca="false">SUM(AT404:AT404)</f>
        <v>0</v>
      </c>
      <c r="AU403" s="306" t="n">
        <f aca="false">SUM(AU404:AU404)</f>
        <v>0</v>
      </c>
      <c r="AV403" s="306" t="n">
        <f aca="false">SUM(AV404:AV404)</f>
        <v>0</v>
      </c>
      <c r="AW403" s="306" t="n">
        <f aca="false">SUM(AR403+AU403-AV403)</f>
        <v>199.084212621939</v>
      </c>
      <c r="AX403" s="338"/>
      <c r="AY403" s="338"/>
      <c r="AZ403" s="338"/>
      <c r="BA403" s="338"/>
      <c r="BB403" s="338"/>
      <c r="BC403" s="338"/>
      <c r="BD403" s="338" t="n">
        <f aca="false">SUM(AX403+AY403+AZ403+BA403+BB403+BC403)</f>
        <v>0</v>
      </c>
      <c r="BE403" s="338" t="n">
        <f aca="false">SUM(AW403-BD403)</f>
        <v>199.084212621939</v>
      </c>
      <c r="BF403" s="338" t="n">
        <f aca="false">SUM(BE403-AW403)</f>
        <v>0</v>
      </c>
      <c r="BG403" s="338"/>
      <c r="BH403" s="338" t="n">
        <f aca="false">SUM(BH404:BH405)</f>
        <v>0</v>
      </c>
      <c r="BI403" s="338" t="n">
        <f aca="false">SUM(BI404:BI405)</f>
        <v>600</v>
      </c>
      <c r="BJ403" s="338" t="n">
        <f aca="false">SUM(BJ404:BJ405)</f>
        <v>0</v>
      </c>
      <c r="BK403" s="338" t="n">
        <f aca="false">SUM(BK404:BK405)</f>
        <v>0</v>
      </c>
      <c r="BL403" s="338" t="n">
        <f aca="false">SUM(BL404:BL405)</f>
        <v>2500</v>
      </c>
      <c r="BM403" s="338" t="n">
        <f aca="false">SUM(BM404:BM405)</f>
        <v>2500</v>
      </c>
      <c r="BN403" s="338" t="n">
        <f aca="false">SUM(BN404:BN405)</f>
        <v>0</v>
      </c>
      <c r="BO403" s="338"/>
      <c r="BP403" s="338"/>
      <c r="BQ403" s="364"/>
      <c r="BR403" s="364"/>
      <c r="BS403" s="364"/>
      <c r="BT403" s="307" t="n">
        <f aca="false">SUM(BN403/BM403*100)</f>
        <v>0</v>
      </c>
    </row>
    <row r="404" customFormat="false" ht="12.75" hidden="true" customHeight="false" outlineLevel="0" collapsed="false">
      <c r="A404" s="343"/>
      <c r="B404" s="334"/>
      <c r="C404" s="334"/>
      <c r="D404" s="334"/>
      <c r="E404" s="334"/>
      <c r="F404" s="334"/>
      <c r="G404" s="334"/>
      <c r="H404" s="334"/>
      <c r="I404" s="335" t="n">
        <v>31216</v>
      </c>
      <c r="J404" s="336" t="s">
        <v>566</v>
      </c>
      <c r="K404" s="334"/>
      <c r="L404" s="334"/>
      <c r="M404" s="334"/>
      <c r="N404" s="334"/>
      <c r="O404" s="334"/>
      <c r="P404" s="335"/>
      <c r="Q404" s="336"/>
      <c r="R404" s="312"/>
      <c r="S404" s="337"/>
      <c r="T404" s="337"/>
      <c r="U404" s="337"/>
      <c r="V404" s="337"/>
      <c r="W404" s="337"/>
      <c r="X404" s="337"/>
      <c r="Y404" s="337"/>
      <c r="Z404" s="337"/>
      <c r="AA404" s="337"/>
      <c r="AB404" s="337"/>
      <c r="AC404" s="337"/>
      <c r="AD404" s="337" t="n">
        <v>6000</v>
      </c>
      <c r="AE404" s="337"/>
      <c r="AF404" s="337"/>
      <c r="AG404" s="340" t="n">
        <f aca="false">SUM(AD404+AE404-AF404)</f>
        <v>6000</v>
      </c>
      <c r="AH404" s="337"/>
      <c r="AI404" s="337" t="n">
        <v>18000</v>
      </c>
      <c r="AJ404" s="338" t="n">
        <v>0</v>
      </c>
      <c r="AK404" s="337" t="n">
        <v>18000</v>
      </c>
      <c r="AL404" s="337"/>
      <c r="AM404" s="337"/>
      <c r="AN404" s="338" t="n">
        <f aca="false">SUM(AK404+AL404-AM404)</f>
        <v>18000</v>
      </c>
      <c r="AO404" s="306" t="n">
        <f aca="false">SUM(AN404/$AN$2)</f>
        <v>2389.01055146327</v>
      </c>
      <c r="AP404" s="338" t="n">
        <v>1500</v>
      </c>
      <c r="AQ404" s="338"/>
      <c r="AR404" s="306" t="n">
        <f aca="false">SUM(AP404/$AN$2)</f>
        <v>199.084212621939</v>
      </c>
      <c r="AS404" s="306"/>
      <c r="AT404" s="306"/>
      <c r="AU404" s="306"/>
      <c r="AV404" s="306"/>
      <c r="AW404" s="306" t="n">
        <f aca="false">SUM(AR404+AU404-AV404)</f>
        <v>199.084212621939</v>
      </c>
      <c r="AX404" s="338"/>
      <c r="AY404" s="338"/>
      <c r="AZ404" s="338" t="n">
        <v>199.08</v>
      </c>
      <c r="BA404" s="338"/>
      <c r="BB404" s="338"/>
      <c r="BC404" s="338"/>
      <c r="BD404" s="338" t="n">
        <f aca="false">SUM(AX404+AY404+AZ404+BA404+BB404+BC404)</f>
        <v>199.08</v>
      </c>
      <c r="BE404" s="338" t="n">
        <f aca="false">SUM(AW404-BD404)</f>
        <v>0.00421262193904681</v>
      </c>
      <c r="BF404" s="338" t="n">
        <f aca="false">SUM(BE404-AW404)</f>
        <v>-199.08</v>
      </c>
      <c r="BG404" s="338"/>
      <c r="BH404" s="338"/>
      <c r="BI404" s="338" t="n">
        <v>600</v>
      </c>
      <c r="BJ404" s="338"/>
      <c r="BK404" s="338"/>
      <c r="BL404" s="338" t="n">
        <v>600</v>
      </c>
      <c r="BM404" s="338" t="n">
        <v>600</v>
      </c>
      <c r="BN404" s="338"/>
      <c r="BO404" s="338"/>
      <c r="BP404" s="338"/>
      <c r="BQ404" s="364"/>
      <c r="BR404" s="364"/>
      <c r="BS404" s="364"/>
      <c r="BT404" s="307" t="n">
        <f aca="false">SUM(BN404/BM404*100)</f>
        <v>0</v>
      </c>
    </row>
    <row r="405" customFormat="false" ht="12.75" hidden="true" customHeight="false" outlineLevel="0" collapsed="false">
      <c r="A405" s="343"/>
      <c r="B405" s="334"/>
      <c r="C405" s="334"/>
      <c r="D405" s="334"/>
      <c r="E405" s="334"/>
      <c r="F405" s="334"/>
      <c r="G405" s="334"/>
      <c r="H405" s="334"/>
      <c r="I405" s="335" t="n">
        <v>31219</v>
      </c>
      <c r="J405" s="336" t="s">
        <v>880</v>
      </c>
      <c r="K405" s="334"/>
      <c r="L405" s="334"/>
      <c r="M405" s="334"/>
      <c r="N405" s="334"/>
      <c r="O405" s="334"/>
      <c r="P405" s="335"/>
      <c r="Q405" s="336"/>
      <c r="R405" s="312"/>
      <c r="S405" s="337"/>
      <c r="T405" s="337"/>
      <c r="U405" s="337"/>
      <c r="V405" s="337"/>
      <c r="W405" s="337"/>
      <c r="X405" s="337"/>
      <c r="Y405" s="337"/>
      <c r="Z405" s="337"/>
      <c r="AA405" s="337"/>
      <c r="AB405" s="337"/>
      <c r="AC405" s="337"/>
      <c r="AD405" s="337"/>
      <c r="AE405" s="337"/>
      <c r="AF405" s="337"/>
      <c r="AG405" s="340"/>
      <c r="AH405" s="337"/>
      <c r="AI405" s="337"/>
      <c r="AJ405" s="338"/>
      <c r="AK405" s="337"/>
      <c r="AL405" s="337"/>
      <c r="AM405" s="337"/>
      <c r="AN405" s="338"/>
      <c r="AO405" s="306"/>
      <c r="AP405" s="338"/>
      <c r="AQ405" s="338"/>
      <c r="AR405" s="306"/>
      <c r="AS405" s="306"/>
      <c r="AT405" s="306"/>
      <c r="AU405" s="306"/>
      <c r="AV405" s="306"/>
      <c r="AW405" s="306"/>
      <c r="AX405" s="338"/>
      <c r="AY405" s="338"/>
      <c r="AZ405" s="338"/>
      <c r="BA405" s="338"/>
      <c r="BB405" s="338"/>
      <c r="BC405" s="338"/>
      <c r="BD405" s="338"/>
      <c r="BE405" s="338"/>
      <c r="BF405" s="338"/>
      <c r="BG405" s="338"/>
      <c r="BH405" s="338"/>
      <c r="BI405" s="338"/>
      <c r="BJ405" s="338"/>
      <c r="BK405" s="338"/>
      <c r="BL405" s="338" t="n">
        <v>1900</v>
      </c>
      <c r="BM405" s="338" t="n">
        <v>1900</v>
      </c>
      <c r="BN405" s="338"/>
      <c r="BO405" s="338"/>
      <c r="BP405" s="338"/>
      <c r="BQ405" s="364"/>
      <c r="BR405" s="364"/>
      <c r="BS405" s="364"/>
      <c r="BT405" s="307" t="n">
        <f aca="false">SUM(BN405/BM405*100)</f>
        <v>0</v>
      </c>
    </row>
    <row r="406" customFormat="false" ht="12.75" hidden="true" customHeight="false" outlineLevel="0" collapsed="false">
      <c r="A406" s="343"/>
      <c r="B406" s="334" t="s">
        <v>555</v>
      </c>
      <c r="C406" s="334"/>
      <c r="D406" s="334"/>
      <c r="E406" s="334"/>
      <c r="F406" s="334"/>
      <c r="G406" s="334"/>
      <c r="H406" s="334"/>
      <c r="I406" s="335" t="n">
        <v>313</v>
      </c>
      <c r="J406" s="336" t="s">
        <v>249</v>
      </c>
      <c r="K406" s="334"/>
      <c r="L406" s="334"/>
      <c r="M406" s="334"/>
      <c r="N406" s="334"/>
      <c r="O406" s="334"/>
      <c r="P406" s="335" t="n">
        <v>313</v>
      </c>
      <c r="Q406" s="336" t="s">
        <v>249</v>
      </c>
      <c r="R406" s="312"/>
      <c r="S406" s="337" t="n">
        <f aca="false">SUM(S407:S407)</f>
        <v>0</v>
      </c>
      <c r="T406" s="337" t="n">
        <f aca="false">SUM(T407:T407)</f>
        <v>97602.36</v>
      </c>
      <c r="U406" s="337" t="n">
        <f aca="false">SUM(U407:U407)</f>
        <v>97602.36</v>
      </c>
      <c r="V406" s="337" t="n">
        <f aca="false">SUM(V407:V407)</f>
        <v>0</v>
      </c>
      <c r="W406" s="337" t="n">
        <f aca="false">SUM(W407:W407)</f>
        <v>0</v>
      </c>
      <c r="X406" s="337" t="n">
        <f aca="false">SUM(X407:X407)</f>
        <v>101000</v>
      </c>
      <c r="Y406" s="337" t="n">
        <f aca="false">SUM(Y407:Y407)</f>
        <v>122361.36</v>
      </c>
      <c r="Z406" s="337" t="n">
        <f aca="false">SUM(Z407:Z407)</f>
        <v>122361.36</v>
      </c>
      <c r="AA406" s="337" t="n">
        <f aca="false">SUM(AA407:AA407)</f>
        <v>24000</v>
      </c>
      <c r="AB406" s="337" t="n">
        <f aca="false">SUM(AB407:AB407)</f>
        <v>55743.23</v>
      </c>
      <c r="AC406" s="337" t="n">
        <f aca="false">SUM(AC407:AC407)</f>
        <v>48000</v>
      </c>
      <c r="AD406" s="337" t="n">
        <f aca="false">SUM(AD407:AD407)</f>
        <v>56000</v>
      </c>
      <c r="AE406" s="337" t="n">
        <f aca="false">SUM(AE407:AE407)</f>
        <v>0</v>
      </c>
      <c r="AF406" s="337" t="n">
        <f aca="false">SUM(AF407:AF407)</f>
        <v>0</v>
      </c>
      <c r="AG406" s="337" t="n">
        <f aca="false">SUM(AG407:AG407)</f>
        <v>56000</v>
      </c>
      <c r="AH406" s="337" t="n">
        <f aca="false">SUM(AH407:AH407)</f>
        <v>65403.89</v>
      </c>
      <c r="AI406" s="337" t="n">
        <f aca="false">SUM(AI407:AI407)</f>
        <v>120000</v>
      </c>
      <c r="AJ406" s="337" t="n">
        <f aca="false">SUM(AJ407:AJ407)</f>
        <v>79689.86</v>
      </c>
      <c r="AK406" s="337" t="n">
        <f aca="false">SUM(AK407:AK407)</f>
        <v>120000</v>
      </c>
      <c r="AL406" s="337" t="n">
        <f aca="false">SUM(AL407:AL407)</f>
        <v>0</v>
      </c>
      <c r="AM406" s="337" t="n">
        <f aca="false">SUM(AM407:AM407)</f>
        <v>0</v>
      </c>
      <c r="AN406" s="337" t="n">
        <f aca="false">SUM(AN407:AN407)</f>
        <v>120000</v>
      </c>
      <c r="AO406" s="306" t="n">
        <f aca="false">SUM(AN406/$AN$2)</f>
        <v>15926.7370097551</v>
      </c>
      <c r="AP406" s="337" t="n">
        <f aca="false">SUM(AP407:AP407)</f>
        <v>56500</v>
      </c>
      <c r="AQ406" s="337"/>
      <c r="AR406" s="306" t="n">
        <f aca="false">SUM(AP406/$AN$2)</f>
        <v>7498.83867542637</v>
      </c>
      <c r="AS406" s="306"/>
      <c r="AT406" s="306" t="n">
        <f aca="false">SUM(AT407:AT407)</f>
        <v>15186.01</v>
      </c>
      <c r="AU406" s="306" t="n">
        <f aca="false">SUM(AU407:AU407)</f>
        <v>10000</v>
      </c>
      <c r="AV406" s="306" t="n">
        <f aca="false">SUM(AV407:AV407)</f>
        <v>0</v>
      </c>
      <c r="AW406" s="306" t="n">
        <f aca="false">SUM(AR406+AU406-AV406)</f>
        <v>17498.8386754264</v>
      </c>
      <c r="AX406" s="338"/>
      <c r="AY406" s="338"/>
      <c r="AZ406" s="338"/>
      <c r="BA406" s="338"/>
      <c r="BB406" s="338"/>
      <c r="BC406" s="338"/>
      <c r="BD406" s="338" t="n">
        <f aca="false">SUM(AX406+AY406+AZ406+BA406+BB406+BC406)</f>
        <v>0</v>
      </c>
      <c r="BE406" s="338" t="n">
        <f aca="false">SUM(AW406-BD406)</f>
        <v>17498.8386754264</v>
      </c>
      <c r="BF406" s="338" t="n">
        <f aca="false">SUM(BE406-AW406)</f>
        <v>0</v>
      </c>
      <c r="BG406" s="338" t="n">
        <f aca="false">SUM(BG407)</f>
        <v>15186.01</v>
      </c>
      <c r="BH406" s="338" t="n">
        <f aca="false">SUM(BH407)</f>
        <v>33000</v>
      </c>
      <c r="BI406" s="338" t="n">
        <f aca="false">SUM(BI407)</f>
        <v>8161.53</v>
      </c>
      <c r="BJ406" s="338" t="n">
        <f aca="false">SUM(BJ407)</f>
        <v>0</v>
      </c>
      <c r="BK406" s="338" t="n">
        <f aca="false">SUM(BK407)</f>
        <v>0</v>
      </c>
      <c r="BL406" s="338" t="n">
        <f aca="false">SUM(BL407)</f>
        <v>33000</v>
      </c>
      <c r="BM406" s="338" t="n">
        <f aca="false">SUM(BM407)</f>
        <v>33000</v>
      </c>
      <c r="BN406" s="338" t="n">
        <f aca="false">SUM(BN407)</f>
        <v>19737.06</v>
      </c>
      <c r="BO406" s="338"/>
      <c r="BP406" s="338"/>
      <c r="BQ406" s="364" t="n">
        <v>19737.06</v>
      </c>
      <c r="BR406" s="364"/>
      <c r="BS406" s="364"/>
      <c r="BT406" s="307" t="n">
        <f aca="false">SUM(BN406/BM406*100)</f>
        <v>59.8092727272727</v>
      </c>
    </row>
    <row r="407" customFormat="false" ht="12.75" hidden="true" customHeight="false" outlineLevel="0" collapsed="false">
      <c r="A407" s="343"/>
      <c r="B407" s="334"/>
      <c r="C407" s="334"/>
      <c r="D407" s="334"/>
      <c r="E407" s="334"/>
      <c r="F407" s="334"/>
      <c r="G407" s="334"/>
      <c r="H407" s="334"/>
      <c r="I407" s="335" t="n">
        <v>31321</v>
      </c>
      <c r="J407" s="336" t="s">
        <v>569</v>
      </c>
      <c r="K407" s="334"/>
      <c r="L407" s="334"/>
      <c r="M407" s="334"/>
      <c r="N407" s="334"/>
      <c r="O407" s="334"/>
      <c r="P407" s="335" t="n">
        <v>3132</v>
      </c>
      <c r="Q407" s="336" t="s">
        <v>569</v>
      </c>
      <c r="R407" s="312"/>
      <c r="S407" s="337" t="n">
        <v>0</v>
      </c>
      <c r="T407" s="337" t="n">
        <v>97602.36</v>
      </c>
      <c r="U407" s="337" t="n">
        <v>97602.36</v>
      </c>
      <c r="V407" s="337"/>
      <c r="W407" s="337" t="n">
        <v>0</v>
      </c>
      <c r="X407" s="337" t="n">
        <v>101000</v>
      </c>
      <c r="Y407" s="337" t="n">
        <v>122361.36</v>
      </c>
      <c r="Z407" s="337" t="n">
        <v>122361.36</v>
      </c>
      <c r="AA407" s="337" t="n">
        <v>24000</v>
      </c>
      <c r="AB407" s="337" t="n">
        <v>55743.23</v>
      </c>
      <c r="AC407" s="337" t="n">
        <v>48000</v>
      </c>
      <c r="AD407" s="337" t="n">
        <v>56000</v>
      </c>
      <c r="AE407" s="337"/>
      <c r="AF407" s="337"/>
      <c r="AG407" s="340" t="n">
        <f aca="false">SUM(AD407+AE407-AF407)</f>
        <v>56000</v>
      </c>
      <c r="AH407" s="337" t="n">
        <v>65403.89</v>
      </c>
      <c r="AI407" s="337" t="n">
        <v>120000</v>
      </c>
      <c r="AJ407" s="338" t="n">
        <v>79689.86</v>
      </c>
      <c r="AK407" s="337" t="n">
        <v>120000</v>
      </c>
      <c r="AL407" s="337"/>
      <c r="AM407" s="337"/>
      <c r="AN407" s="338" t="n">
        <f aca="false">SUM(AK407+AL407-AM407)</f>
        <v>120000</v>
      </c>
      <c r="AO407" s="306" t="n">
        <f aca="false">SUM(AN407/$AN$2)</f>
        <v>15926.7370097551</v>
      </c>
      <c r="AP407" s="338" t="n">
        <v>56500</v>
      </c>
      <c r="AQ407" s="338"/>
      <c r="AR407" s="306" t="n">
        <f aca="false">SUM(AP407/$AN$2)</f>
        <v>7498.83867542637</v>
      </c>
      <c r="AS407" s="306" t="n">
        <v>15186.01</v>
      </c>
      <c r="AT407" s="306" t="n">
        <v>15186.01</v>
      </c>
      <c r="AU407" s="306" t="n">
        <v>10000</v>
      </c>
      <c r="AV407" s="306"/>
      <c r="AW407" s="306" t="n">
        <f aca="false">SUM(AR407+AU407-AV407)</f>
        <v>17498.8386754264</v>
      </c>
      <c r="AX407" s="338"/>
      <c r="AY407" s="338"/>
      <c r="AZ407" s="338" t="n">
        <v>17498.84</v>
      </c>
      <c r="BA407" s="338"/>
      <c r="BB407" s="338"/>
      <c r="BC407" s="338"/>
      <c r="BD407" s="338" t="n">
        <f aca="false">SUM(AX407+AY407+AZ407+BA407+BB407+BC407)</f>
        <v>17498.84</v>
      </c>
      <c r="BE407" s="338" t="n">
        <f aca="false">SUM(AW407-BD407)</f>
        <v>-0.00132457362997229</v>
      </c>
      <c r="BF407" s="338" t="n">
        <f aca="false">SUM(BE407-AW407)</f>
        <v>-17498.84</v>
      </c>
      <c r="BG407" s="338" t="n">
        <v>15186.01</v>
      </c>
      <c r="BH407" s="338" t="n">
        <v>33000</v>
      </c>
      <c r="BI407" s="338" t="n">
        <v>8161.53</v>
      </c>
      <c r="BJ407" s="338"/>
      <c r="BK407" s="338"/>
      <c r="BL407" s="338" t="n">
        <v>33000</v>
      </c>
      <c r="BM407" s="338" t="n">
        <v>33000</v>
      </c>
      <c r="BN407" s="338" t="n">
        <v>19737.06</v>
      </c>
      <c r="BO407" s="338"/>
      <c r="BP407" s="338"/>
      <c r="BQ407" s="364"/>
      <c r="BR407" s="364"/>
      <c r="BS407" s="364"/>
      <c r="BT407" s="307" t="n">
        <f aca="false">SUM(BN407/BM407*100)</f>
        <v>59.8092727272727</v>
      </c>
    </row>
    <row r="408" customFormat="false" ht="13.5" hidden="false" customHeight="false" outlineLevel="0" collapsed="false">
      <c r="A408" s="318"/>
      <c r="B408" s="388" t="s">
        <v>555</v>
      </c>
      <c r="C408" s="388"/>
      <c r="D408" s="388"/>
      <c r="E408" s="388"/>
      <c r="F408" s="388"/>
      <c r="G408" s="388"/>
      <c r="H408" s="388"/>
      <c r="I408" s="389" t="n">
        <v>32</v>
      </c>
      <c r="J408" s="390" t="s">
        <v>257</v>
      </c>
      <c r="K408" s="323" t="n">
        <f aca="false">SUM(K409+K415+K427+K452)</f>
        <v>10000</v>
      </c>
      <c r="L408" s="323" t="n">
        <f aca="false">SUM(L409+L415+L427+L452)</f>
        <v>35000</v>
      </c>
      <c r="M408" s="323" t="n">
        <f aca="false">SUM(M409+M415+M427+M452)</f>
        <v>25000</v>
      </c>
      <c r="N408" s="323" t="n">
        <f aca="false">SUM(N409+N415+N427+N452)</f>
        <v>0</v>
      </c>
      <c r="O408" s="323" t="n">
        <f aca="false">SUM(O409+O415+O427+O452)</f>
        <v>0</v>
      </c>
      <c r="P408" s="323" t="n">
        <f aca="false">SUM(P409+P415+P427+P452)</f>
        <v>42000</v>
      </c>
      <c r="Q408" s="323" t="n">
        <f aca="false">SUM(Q409+Q415+Q427+Q452)</f>
        <v>36000</v>
      </c>
      <c r="R408" s="323" t="n">
        <v>815000</v>
      </c>
      <c r="S408" s="323" t="e">
        <f aca="false">SUM(S409+S414+S417)</f>
        <v>#REF!</v>
      </c>
      <c r="T408" s="323" t="e">
        <f aca="false">SUM(T409+T414+T417)</f>
        <v>#REF!</v>
      </c>
      <c r="U408" s="323" t="n">
        <f aca="false">SUM(U409+U414+U417)</f>
        <v>525680</v>
      </c>
      <c r="V408" s="323" t="n">
        <f aca="false">SUM(V409+V414+V417)</f>
        <v>0</v>
      </c>
      <c r="W408" s="323" t="e">
        <f aca="false">SUM(W409+W414+W417)</f>
        <v>#REF!</v>
      </c>
      <c r="X408" s="323" t="n">
        <f aca="false">SUM(X409+X414+X417+X420)</f>
        <v>105000</v>
      </c>
      <c r="Y408" s="323" t="n">
        <f aca="false">SUM(Y409+Y414+Y417+Y420)</f>
        <v>268000</v>
      </c>
      <c r="Z408" s="323" t="n">
        <f aca="false">SUM(Z409+Z414+Z417+Z420)</f>
        <v>317700</v>
      </c>
      <c r="AA408" s="323" t="n">
        <f aca="false">AA409+AA414+AA417+AA420</f>
        <v>117500</v>
      </c>
      <c r="AB408" s="323" t="n">
        <f aca="false">AB409+AB414+AB417+AB420</f>
        <v>72320.9</v>
      </c>
      <c r="AC408" s="323" t="n">
        <f aca="false">AC409+AC414+AC417+AC420</f>
        <v>235000</v>
      </c>
      <c r="AD408" s="323" t="n">
        <f aca="false">AD409+AD414+AD417+AD420</f>
        <v>240000</v>
      </c>
      <c r="AE408" s="323" t="n">
        <f aca="false">AE409+AE414+AE417+AE420</f>
        <v>0</v>
      </c>
      <c r="AF408" s="323" t="n">
        <f aca="false">AF409+AF414+AF417+AF420</f>
        <v>0</v>
      </c>
      <c r="AG408" s="323" t="n">
        <f aca="false">AG409+AG414+AG417+AG420</f>
        <v>240000</v>
      </c>
      <c r="AH408" s="323" t="n">
        <f aca="false">AH409+AH414+AH417+AH420</f>
        <v>94118.51</v>
      </c>
      <c r="AI408" s="323" t="n">
        <f aca="false">AI409+AI414+AI417+AI420</f>
        <v>169800</v>
      </c>
      <c r="AJ408" s="323" t="n">
        <f aca="false">AJ409+AJ414+AJ417+AJ420</f>
        <v>31241.22</v>
      </c>
      <c r="AK408" s="323" t="n">
        <f aca="false">AK409+AK414+AK417+AK420</f>
        <v>122000</v>
      </c>
      <c r="AL408" s="323" t="n">
        <f aca="false">AL409+AL414+AL417+AL420</f>
        <v>0</v>
      </c>
      <c r="AM408" s="323" t="n">
        <f aca="false">AM409+AM414+AM417+AM420</f>
        <v>0</v>
      </c>
      <c r="AN408" s="323" t="n">
        <f aca="false">AN409+AN414+AN417+AN420</f>
        <v>122000</v>
      </c>
      <c r="AO408" s="323" t="n">
        <f aca="false">SUM(AN408/$AN$2)</f>
        <v>16192.1826265844</v>
      </c>
      <c r="AP408" s="323" t="n">
        <f aca="false">AP409+AP414+AP417+AP420</f>
        <v>92000</v>
      </c>
      <c r="AQ408" s="323"/>
      <c r="AR408" s="323" t="n">
        <f aca="false">SUM(AR420)</f>
        <v>12210.51</v>
      </c>
      <c r="AS408" s="323"/>
      <c r="AT408" s="323" t="n">
        <f aca="false">AT409+AT414+AT417+AT420</f>
        <v>7019.44</v>
      </c>
      <c r="AU408" s="323" t="n">
        <f aca="false">AU409+AU414+AU417+AU420</f>
        <v>7250</v>
      </c>
      <c r="AV408" s="323" t="n">
        <f aca="false">AV409+AV414+AV417+AV420</f>
        <v>0</v>
      </c>
      <c r="AW408" s="323" t="n">
        <f aca="false">AW409+AW414+AW417+AW420</f>
        <v>19460.51</v>
      </c>
      <c r="AX408" s="355"/>
      <c r="AY408" s="355"/>
      <c r="AZ408" s="355"/>
      <c r="BA408" s="355"/>
      <c r="BB408" s="355"/>
      <c r="BC408" s="355"/>
      <c r="BD408" s="355" t="n">
        <f aca="false">SUM(AX408+AY408+AZ408+BA408+BB408+BC408)</f>
        <v>0</v>
      </c>
      <c r="BE408" s="355" t="n">
        <f aca="false">SUM(AW408-BD408)</f>
        <v>19460.51</v>
      </c>
      <c r="BF408" s="355" t="n">
        <f aca="false">SUM(BE408-AW408)</f>
        <v>0</v>
      </c>
      <c r="BG408" s="355" t="n">
        <f aca="false">SUM(BG409+BG414+BG417+BG420)</f>
        <v>6719.44</v>
      </c>
      <c r="BH408" s="355" t="n">
        <v>11189.25</v>
      </c>
      <c r="BI408" s="355" t="n">
        <f aca="false">SUM(BI409+BI414+BI417+BI420)</f>
        <v>11189.25</v>
      </c>
      <c r="BJ408" s="355" t="n">
        <f aca="false">SUM(BJ409+BJ414+BJ417+BJ420)</f>
        <v>0</v>
      </c>
      <c r="BK408" s="355" t="n">
        <f aca="false">SUM(BK409+BK414+BK417+BK420)</f>
        <v>0</v>
      </c>
      <c r="BL408" s="355" t="n">
        <f aca="false">SUM(BL409+BL414+BL417+BL420)</f>
        <v>107000</v>
      </c>
      <c r="BM408" s="355" t="n">
        <f aca="false">SUM(BM409+BM414+BM417+BM420)</f>
        <v>107000</v>
      </c>
      <c r="BN408" s="355" t="n">
        <f aca="false">SUM(BN409+BN414+BN417+BN420)</f>
        <v>5351.49</v>
      </c>
      <c r="BO408" s="355"/>
      <c r="BP408" s="355"/>
      <c r="BQ408" s="391" t="n">
        <v>5351.49</v>
      </c>
      <c r="BR408" s="391"/>
      <c r="BS408" s="391"/>
      <c r="BT408" s="326" t="n">
        <f aca="false">SUM(BN408/BM408*100)</f>
        <v>5.00139252336449</v>
      </c>
    </row>
    <row r="409" customFormat="false" ht="12.75" hidden="true" customHeight="false" outlineLevel="0" collapsed="false">
      <c r="A409" s="392"/>
      <c r="B409" s="362"/>
      <c r="C409" s="362"/>
      <c r="D409" s="362"/>
      <c r="E409" s="362"/>
      <c r="F409" s="362"/>
      <c r="G409" s="362"/>
      <c r="H409" s="362"/>
      <c r="I409" s="393" t="n">
        <v>321</v>
      </c>
      <c r="J409" s="394" t="s">
        <v>572</v>
      </c>
      <c r="K409" s="395" t="n">
        <f aca="false">SUM(K411:K412)</f>
        <v>5000</v>
      </c>
      <c r="L409" s="395" t="n">
        <f aca="false">SUM(L411:L414)</f>
        <v>25000</v>
      </c>
      <c r="M409" s="395" t="n">
        <f aca="false">SUM(M411:M414)</f>
        <v>15000</v>
      </c>
      <c r="N409" s="395" t="n">
        <f aca="false">SUM(N411:N414)</f>
        <v>0</v>
      </c>
      <c r="O409" s="395" t="n">
        <f aca="false">SUM(O411:O414)</f>
        <v>0</v>
      </c>
      <c r="P409" s="395" t="n">
        <f aca="false">SUM(P411:P414)</f>
        <v>32000</v>
      </c>
      <c r="Q409" s="395" t="n">
        <f aca="false">SUM(Q411:Q414)</f>
        <v>25000</v>
      </c>
      <c r="R409" s="300"/>
      <c r="S409" s="395" t="n">
        <f aca="false">SUM(S411:S414)</f>
        <v>0</v>
      </c>
      <c r="T409" s="395" t="n">
        <f aca="false">SUM(T411:T414)</f>
        <v>272680</v>
      </c>
      <c r="U409" s="395" t="n">
        <f aca="false">SUM(U411:U414)</f>
        <v>263680</v>
      </c>
      <c r="V409" s="395"/>
      <c r="W409" s="395" t="n">
        <f aca="false">SUM(W411:W414)</f>
        <v>0</v>
      </c>
      <c r="X409" s="395" t="n">
        <f aca="false">SUM(X411:X413)</f>
        <v>14000</v>
      </c>
      <c r="Y409" s="395" t="n">
        <f aca="false">SUM(Y410:Y413)</f>
        <v>92000</v>
      </c>
      <c r="Z409" s="395" t="n">
        <f aca="false">SUM(Z410:Z413)</f>
        <v>88500</v>
      </c>
      <c r="AA409" s="395" t="n">
        <f aca="false">SUM(AA410:AA413)</f>
        <v>77500</v>
      </c>
      <c r="AB409" s="395" t="n">
        <f aca="false">SUM(AB410:AB413)</f>
        <v>2794</v>
      </c>
      <c r="AC409" s="395" t="n">
        <f aca="false">SUM(AC410:AC413)</f>
        <v>155000</v>
      </c>
      <c r="AD409" s="395" t="n">
        <f aca="false">SUM(AD410:AD413)</f>
        <v>145000</v>
      </c>
      <c r="AE409" s="395" t="n">
        <f aca="false">SUM(AE410:AE413)</f>
        <v>0</v>
      </c>
      <c r="AF409" s="395" t="n">
        <f aca="false">SUM(AF410:AF413)</f>
        <v>0</v>
      </c>
      <c r="AG409" s="395" t="n">
        <f aca="false">SUM(AG410:AG413)</f>
        <v>145000</v>
      </c>
      <c r="AH409" s="395" t="n">
        <f aca="false">SUM(AH410:AH413)</f>
        <v>43002</v>
      </c>
      <c r="AI409" s="395" t="n">
        <f aca="false">SUM(AI410:AI413)</f>
        <v>99800</v>
      </c>
      <c r="AJ409" s="395" t="n">
        <f aca="false">SUM(AJ410:AJ413)</f>
        <v>1280</v>
      </c>
      <c r="AK409" s="395" t="n">
        <f aca="false">SUM(AK410:AK413)</f>
        <v>52000</v>
      </c>
      <c r="AL409" s="395" t="n">
        <f aca="false">SUM(AL410:AL413)</f>
        <v>0</v>
      </c>
      <c r="AM409" s="395" t="n">
        <f aca="false">SUM(AM410:AM413)</f>
        <v>0</v>
      </c>
      <c r="AN409" s="395" t="n">
        <f aca="false">SUM(AN410:AN413)</f>
        <v>52000</v>
      </c>
      <c r="AO409" s="300" t="n">
        <f aca="false">SUM(AN409/$AN$2)</f>
        <v>6901.58603756055</v>
      </c>
      <c r="AP409" s="395" t="n">
        <f aca="false">SUM(AP410:AP413)</f>
        <v>12000</v>
      </c>
      <c r="AQ409" s="395"/>
      <c r="AR409" s="395"/>
      <c r="AS409" s="300"/>
      <c r="AT409" s="395" t="n">
        <f aca="false">SUM(AT410:AT413)</f>
        <v>69.97</v>
      </c>
      <c r="AU409" s="395" t="n">
        <f aca="false">SUM(AU410:AU413)</f>
        <v>150</v>
      </c>
      <c r="AV409" s="395" t="n">
        <f aca="false">SUM(AV410:AV413)</f>
        <v>0</v>
      </c>
      <c r="AW409" s="395" t="n">
        <f aca="false">SUM(AR409+AU409-AV409)</f>
        <v>150</v>
      </c>
      <c r="AX409" s="332"/>
      <c r="AY409" s="332"/>
      <c r="AZ409" s="332"/>
      <c r="BA409" s="332"/>
      <c r="BB409" s="332"/>
      <c r="BC409" s="332"/>
      <c r="BD409" s="332" t="n">
        <f aca="false">SUM(AX409+AY409+AZ409+BA409+BB409+BC409)</f>
        <v>0</v>
      </c>
      <c r="BE409" s="332" t="n">
        <f aca="false">SUM(AW409-BD409)</f>
        <v>150</v>
      </c>
      <c r="BF409" s="332" t="n">
        <f aca="false">SUM(BE409-AW409)</f>
        <v>0</v>
      </c>
      <c r="BG409" s="332" t="n">
        <f aca="false">SUM(BG410:BG413)</f>
        <v>69.97</v>
      </c>
      <c r="BH409" s="332" t="n">
        <f aca="false">SUM(BH410:BH413)</f>
        <v>10000</v>
      </c>
      <c r="BI409" s="332" t="n">
        <f aca="false">SUM(BI410:BI413)</f>
        <v>27.85</v>
      </c>
      <c r="BJ409" s="332" t="n">
        <f aca="false">SUM(BJ410:BJ413)</f>
        <v>0</v>
      </c>
      <c r="BK409" s="332" t="n">
        <f aca="false">SUM(BK410:BK413)</f>
        <v>0</v>
      </c>
      <c r="BL409" s="332" t="n">
        <f aca="false">SUM(BL410:BL413)</f>
        <v>10000</v>
      </c>
      <c r="BM409" s="332" t="n">
        <f aca="false">SUM(BM410:BM413)</f>
        <v>10000</v>
      </c>
      <c r="BN409" s="332" t="n">
        <f aca="false">SUM(BN410:BN413)</f>
        <v>0</v>
      </c>
      <c r="BO409" s="332"/>
      <c r="BT409" s="277" t="n">
        <f aca="false">SUM(BN409/BM409*100)</f>
        <v>0</v>
      </c>
    </row>
    <row r="410" customFormat="false" ht="12.75" hidden="true" customHeight="false" outlineLevel="0" collapsed="false">
      <c r="A410" s="333"/>
      <c r="B410" s="334"/>
      <c r="C410" s="334"/>
      <c r="D410" s="334"/>
      <c r="E410" s="334"/>
      <c r="F410" s="334"/>
      <c r="G410" s="334"/>
      <c r="H410" s="334"/>
      <c r="I410" s="335" t="n">
        <v>32111</v>
      </c>
      <c r="J410" s="336" t="s">
        <v>573</v>
      </c>
      <c r="K410" s="337"/>
      <c r="L410" s="337"/>
      <c r="M410" s="337"/>
      <c r="N410" s="337"/>
      <c r="O410" s="337"/>
      <c r="P410" s="337"/>
      <c r="Q410" s="337"/>
      <c r="R410" s="306"/>
      <c r="S410" s="337"/>
      <c r="T410" s="337"/>
      <c r="U410" s="337"/>
      <c r="V410" s="337"/>
      <c r="W410" s="337"/>
      <c r="X410" s="337"/>
      <c r="Y410" s="337"/>
      <c r="Z410" s="337" t="n">
        <v>1000</v>
      </c>
      <c r="AA410" s="337" t="n">
        <v>1000</v>
      </c>
      <c r="AB410" s="337" t="n">
        <v>170</v>
      </c>
      <c r="AC410" s="337" t="n">
        <v>2000</v>
      </c>
      <c r="AD410" s="337" t="n">
        <v>2000</v>
      </c>
      <c r="AE410" s="337"/>
      <c r="AF410" s="337"/>
      <c r="AG410" s="340" t="n">
        <f aca="false">SUM(AD410+AE410-AF410)</f>
        <v>2000</v>
      </c>
      <c r="AH410" s="337" t="n">
        <v>200</v>
      </c>
      <c r="AI410" s="337" t="n">
        <v>3000</v>
      </c>
      <c r="AJ410" s="338" t="n">
        <v>0</v>
      </c>
      <c r="AK410" s="337" t="n">
        <v>3000</v>
      </c>
      <c r="AL410" s="337"/>
      <c r="AM410" s="337"/>
      <c r="AN410" s="338" t="n">
        <f aca="false">SUM(AK410+AL410-AM410)</f>
        <v>3000</v>
      </c>
      <c r="AO410" s="306" t="n">
        <f aca="false">SUM(AN410/$AN$2)</f>
        <v>398.168425243878</v>
      </c>
      <c r="AP410" s="338" t="n">
        <v>3000</v>
      </c>
      <c r="AQ410" s="338"/>
      <c r="AR410" s="338"/>
      <c r="AS410" s="306"/>
      <c r="AT410" s="338"/>
      <c r="AU410" s="338"/>
      <c r="AV410" s="338"/>
      <c r="AW410" s="338" t="n">
        <f aca="false">SUM(AR410+AU410-AV410)</f>
        <v>0</v>
      </c>
      <c r="AX410" s="338"/>
      <c r="AY410" s="338"/>
      <c r="AZ410" s="338" t="n">
        <v>3000</v>
      </c>
      <c r="BA410" s="338"/>
      <c r="BB410" s="338"/>
      <c r="BC410" s="338"/>
      <c r="BD410" s="338" t="n">
        <f aca="false">SUM(AX410+AY410+AZ410+BA410+BB410+BC410)</f>
        <v>3000</v>
      </c>
      <c r="BE410" s="338" t="n">
        <f aca="false">SUM(AW410-BD410)</f>
        <v>-3000</v>
      </c>
      <c r="BF410" s="338" t="n">
        <f aca="false">SUM(BE410-AW410)</f>
        <v>-3000</v>
      </c>
      <c r="BG410" s="338"/>
      <c r="BH410" s="338"/>
      <c r="BI410" s="338"/>
      <c r="BJ410" s="338"/>
      <c r="BK410" s="338"/>
      <c r="BL410" s="338"/>
      <c r="BM410" s="338"/>
      <c r="BN410" s="307"/>
      <c r="BT410" s="277" t="e">
        <f aca="false">SUM(BN410/BM410*100)</f>
        <v>#DIV/0!</v>
      </c>
    </row>
    <row r="411" customFormat="false" ht="12.75" hidden="true" customHeight="false" outlineLevel="0" collapsed="false">
      <c r="A411" s="333"/>
      <c r="B411" s="334"/>
      <c r="C411" s="334"/>
      <c r="D411" s="334"/>
      <c r="E411" s="334"/>
      <c r="F411" s="334"/>
      <c r="G411" s="334"/>
      <c r="H411" s="334"/>
      <c r="I411" s="335" t="n">
        <v>32115</v>
      </c>
      <c r="J411" s="336" t="s">
        <v>834</v>
      </c>
      <c r="K411" s="337"/>
      <c r="L411" s="337"/>
      <c r="M411" s="337"/>
      <c r="N411" s="337"/>
      <c r="O411" s="337"/>
      <c r="P411" s="337" t="n">
        <v>2000</v>
      </c>
      <c r="Q411" s="337" t="n">
        <v>4000</v>
      </c>
      <c r="R411" s="306"/>
      <c r="S411" s="337" t="n">
        <v>0</v>
      </c>
      <c r="T411" s="337" t="n">
        <v>9000</v>
      </c>
      <c r="U411" s="337"/>
      <c r="V411" s="337"/>
      <c r="W411" s="337" t="n">
        <v>0</v>
      </c>
      <c r="X411" s="337" t="n">
        <v>2000</v>
      </c>
      <c r="Y411" s="337" t="n">
        <v>15000</v>
      </c>
      <c r="Z411" s="337" t="n">
        <v>15000</v>
      </c>
      <c r="AA411" s="337" t="n">
        <v>0</v>
      </c>
      <c r="AB411" s="337" t="n">
        <v>518</v>
      </c>
      <c r="AC411" s="337" t="n">
        <v>0</v>
      </c>
      <c r="AD411" s="337" t="n">
        <v>5000</v>
      </c>
      <c r="AE411" s="337"/>
      <c r="AF411" s="337"/>
      <c r="AG411" s="340" t="n">
        <f aca="false">SUM(AD411+AE411-AF411)</f>
        <v>5000</v>
      </c>
      <c r="AH411" s="337" t="n">
        <v>864</v>
      </c>
      <c r="AI411" s="337" t="n">
        <v>3000</v>
      </c>
      <c r="AJ411" s="338" t="n">
        <v>0</v>
      </c>
      <c r="AK411" s="337" t="n">
        <v>4000</v>
      </c>
      <c r="AL411" s="337"/>
      <c r="AM411" s="337"/>
      <c r="AN411" s="338" t="n">
        <f aca="false">SUM(AK411+AL411-AM411)</f>
        <v>4000</v>
      </c>
      <c r="AO411" s="306" t="n">
        <f aca="false">SUM(AN411/$AN$2)</f>
        <v>530.891233658504</v>
      </c>
      <c r="AP411" s="338" t="n">
        <v>4000</v>
      </c>
      <c r="AQ411" s="338"/>
      <c r="AR411" s="338"/>
      <c r="AS411" s="306" t="n">
        <v>69.97</v>
      </c>
      <c r="AT411" s="338" t="n">
        <v>69.97</v>
      </c>
      <c r="AU411" s="338" t="n">
        <v>150</v>
      </c>
      <c r="AV411" s="338"/>
      <c r="AW411" s="338" t="n">
        <f aca="false">SUM(AR411+AU411-AV411)</f>
        <v>150</v>
      </c>
      <c r="AX411" s="338"/>
      <c r="AY411" s="338"/>
      <c r="AZ411" s="338" t="n">
        <v>150</v>
      </c>
      <c r="BA411" s="338"/>
      <c r="BB411" s="338"/>
      <c r="BC411" s="338"/>
      <c r="BD411" s="338" t="n">
        <f aca="false">SUM(AX411+AY411+AZ411+BA411+BB411+BC411)</f>
        <v>150</v>
      </c>
      <c r="BE411" s="338" t="n">
        <f aca="false">SUM(AW411-BD411)</f>
        <v>0</v>
      </c>
      <c r="BF411" s="338" t="n">
        <f aca="false">SUM(BE411-AW411)</f>
        <v>-150</v>
      </c>
      <c r="BG411" s="338" t="n">
        <v>69.97</v>
      </c>
      <c r="BH411" s="338"/>
      <c r="BI411" s="338" t="n">
        <v>27.85</v>
      </c>
      <c r="BJ411" s="338"/>
      <c r="BK411" s="338"/>
      <c r="BL411" s="338"/>
      <c r="BM411" s="338"/>
      <c r="BN411" s="307"/>
      <c r="BT411" s="277" t="e">
        <f aca="false">SUM(BN411/BM411*100)</f>
        <v>#DIV/0!</v>
      </c>
    </row>
    <row r="412" customFormat="false" ht="12.75" hidden="true" customHeight="false" outlineLevel="0" collapsed="false">
      <c r="A412" s="333"/>
      <c r="B412" s="334"/>
      <c r="C412" s="334"/>
      <c r="D412" s="334"/>
      <c r="E412" s="334"/>
      <c r="F412" s="334"/>
      <c r="G412" s="334"/>
      <c r="H412" s="334"/>
      <c r="I412" s="335" t="n">
        <v>32131</v>
      </c>
      <c r="J412" s="336" t="s">
        <v>265</v>
      </c>
      <c r="K412" s="337" t="n">
        <v>5000</v>
      </c>
      <c r="L412" s="337" t="n">
        <v>15000</v>
      </c>
      <c r="M412" s="337" t="n">
        <v>5000</v>
      </c>
      <c r="N412" s="337"/>
      <c r="O412" s="337"/>
      <c r="P412" s="337" t="n">
        <v>20000</v>
      </c>
      <c r="Q412" s="337" t="n">
        <v>10000</v>
      </c>
      <c r="R412" s="306"/>
      <c r="S412" s="337" t="n">
        <v>0</v>
      </c>
      <c r="T412" s="337" t="n">
        <v>70000</v>
      </c>
      <c r="U412" s="337"/>
      <c r="V412" s="337"/>
      <c r="W412" s="337" t="n">
        <v>0</v>
      </c>
      <c r="X412" s="337" t="n">
        <v>5000</v>
      </c>
      <c r="Y412" s="337" t="n">
        <v>75000</v>
      </c>
      <c r="Z412" s="337" t="n">
        <v>67500</v>
      </c>
      <c r="AA412" s="337" t="n">
        <v>75000</v>
      </c>
      <c r="AB412" s="337"/>
      <c r="AC412" s="337" t="n">
        <v>150000</v>
      </c>
      <c r="AD412" s="337" t="n">
        <v>130000</v>
      </c>
      <c r="AE412" s="337"/>
      <c r="AF412" s="337"/>
      <c r="AG412" s="340" t="n">
        <f aca="false">SUM(AD412+AE412-AF412)</f>
        <v>130000</v>
      </c>
      <c r="AH412" s="337" t="n">
        <v>36600</v>
      </c>
      <c r="AI412" s="337" t="n">
        <v>84800</v>
      </c>
      <c r="AJ412" s="338" t="n">
        <v>0</v>
      </c>
      <c r="AK412" s="337" t="n">
        <v>40000</v>
      </c>
      <c r="AL412" s="337"/>
      <c r="AM412" s="337"/>
      <c r="AN412" s="338" t="n">
        <f aca="false">SUM(AK412+AL412-AM412)</f>
        <v>40000</v>
      </c>
      <c r="AO412" s="306" t="n">
        <f aca="false">SUM(AN412/$AN$2)</f>
        <v>5308.91233658504</v>
      </c>
      <c r="AP412" s="338"/>
      <c r="AQ412" s="338"/>
      <c r="AR412" s="338"/>
      <c r="AS412" s="306"/>
      <c r="AT412" s="338"/>
      <c r="AU412" s="338"/>
      <c r="AV412" s="338"/>
      <c r="AW412" s="338" t="n">
        <f aca="false">SUM(AR412+AU412-AV412)</f>
        <v>0</v>
      </c>
      <c r="AX412" s="338"/>
      <c r="AY412" s="338"/>
      <c r="AZ412" s="338"/>
      <c r="BA412" s="338"/>
      <c r="BB412" s="338"/>
      <c r="BC412" s="338"/>
      <c r="BD412" s="338" t="n">
        <f aca="false">SUM(AX412+AY412+AZ412+BA412+BB412+BC412)</f>
        <v>0</v>
      </c>
      <c r="BE412" s="338" t="n">
        <f aca="false">SUM(AW412-BD412)</f>
        <v>0</v>
      </c>
      <c r="BF412" s="338" t="n">
        <f aca="false">SUM(BE412-AW412)</f>
        <v>0</v>
      </c>
      <c r="BG412" s="338"/>
      <c r="BH412" s="338" t="n">
        <v>10000</v>
      </c>
      <c r="BI412" s="338"/>
      <c r="BJ412" s="338"/>
      <c r="BK412" s="338"/>
      <c r="BL412" s="338" t="n">
        <v>10000</v>
      </c>
      <c r="BM412" s="338" t="n">
        <v>10000</v>
      </c>
      <c r="BN412" s="307"/>
      <c r="BT412" s="277" t="n">
        <f aca="false">SUM(BN412/BM412*100)</f>
        <v>0</v>
      </c>
    </row>
    <row r="413" customFormat="false" ht="12.75" hidden="true" customHeight="false" outlineLevel="0" collapsed="false">
      <c r="A413" s="333"/>
      <c r="B413" s="334"/>
      <c r="C413" s="334"/>
      <c r="D413" s="334"/>
      <c r="E413" s="334"/>
      <c r="F413" s="334"/>
      <c r="G413" s="334"/>
      <c r="H413" s="334"/>
      <c r="I413" s="335" t="n">
        <v>32141</v>
      </c>
      <c r="J413" s="336" t="s">
        <v>835</v>
      </c>
      <c r="K413" s="337"/>
      <c r="L413" s="337"/>
      <c r="M413" s="337"/>
      <c r="N413" s="337"/>
      <c r="O413" s="337"/>
      <c r="P413" s="337"/>
      <c r="Q413" s="337"/>
      <c r="R413" s="306"/>
      <c r="S413" s="337"/>
      <c r="T413" s="337" t="n">
        <v>1680</v>
      </c>
      <c r="U413" s="337" t="n">
        <v>1680</v>
      </c>
      <c r="V413" s="337"/>
      <c r="W413" s="337"/>
      <c r="X413" s="337" t="n">
        <v>7000</v>
      </c>
      <c r="Y413" s="337" t="n">
        <v>2000</v>
      </c>
      <c r="Z413" s="337" t="n">
        <v>5000</v>
      </c>
      <c r="AA413" s="337" t="n">
        <v>1500</v>
      </c>
      <c r="AB413" s="337" t="n">
        <v>2106</v>
      </c>
      <c r="AC413" s="337" t="n">
        <v>3000</v>
      </c>
      <c r="AD413" s="337" t="n">
        <v>8000</v>
      </c>
      <c r="AE413" s="337"/>
      <c r="AF413" s="337"/>
      <c r="AG413" s="340" t="n">
        <f aca="false">SUM(AD413+AE413-AF413)</f>
        <v>8000</v>
      </c>
      <c r="AH413" s="337" t="n">
        <v>5338</v>
      </c>
      <c r="AI413" s="337" t="n">
        <v>9000</v>
      </c>
      <c r="AJ413" s="338" t="n">
        <v>1280</v>
      </c>
      <c r="AK413" s="337" t="n">
        <v>5000</v>
      </c>
      <c r="AL413" s="337"/>
      <c r="AM413" s="337"/>
      <c r="AN413" s="338" t="n">
        <f aca="false">SUM(AK413+AL413-AM413)</f>
        <v>5000</v>
      </c>
      <c r="AO413" s="306" t="n">
        <f aca="false">SUM(AN413/$AN$2)</f>
        <v>663.61404207313</v>
      </c>
      <c r="AP413" s="338" t="n">
        <v>5000</v>
      </c>
      <c r="AQ413" s="338"/>
      <c r="AR413" s="338"/>
      <c r="AS413" s="306"/>
      <c r="AT413" s="338"/>
      <c r="AU413" s="338"/>
      <c r="AV413" s="338"/>
      <c r="AW413" s="338" t="n">
        <f aca="false">SUM(AR413+AU413-AV413)</f>
        <v>0</v>
      </c>
      <c r="AX413" s="338"/>
      <c r="AY413" s="338"/>
      <c r="AZ413" s="338" t="n">
        <v>5000</v>
      </c>
      <c r="BA413" s="338"/>
      <c r="BB413" s="338"/>
      <c r="BC413" s="338"/>
      <c r="BD413" s="338" t="n">
        <f aca="false">SUM(AX413+AY413+AZ413+BA413+BB413+BC413)</f>
        <v>5000</v>
      </c>
      <c r="BE413" s="338" t="n">
        <f aca="false">SUM(AW413-BD413)</f>
        <v>-5000</v>
      </c>
      <c r="BF413" s="338" t="n">
        <f aca="false">SUM(BE413-AW413)</f>
        <v>-5000</v>
      </c>
      <c r="BG413" s="338"/>
      <c r="BH413" s="338"/>
      <c r="BI413" s="338"/>
      <c r="BJ413" s="338"/>
      <c r="BK413" s="338"/>
      <c r="BL413" s="338"/>
      <c r="BM413" s="338"/>
      <c r="BN413" s="307"/>
      <c r="BT413" s="277" t="e">
        <f aca="false">SUM(BN413/BM413*100)</f>
        <v>#DIV/0!</v>
      </c>
    </row>
    <row r="414" customFormat="false" ht="12.75" hidden="true" customHeight="false" outlineLevel="0" collapsed="false">
      <c r="A414" s="333"/>
      <c r="B414" s="334"/>
      <c r="C414" s="334"/>
      <c r="D414" s="334"/>
      <c r="E414" s="334"/>
      <c r="F414" s="334"/>
      <c r="G414" s="334"/>
      <c r="H414" s="334"/>
      <c r="I414" s="335" t="n">
        <v>322</v>
      </c>
      <c r="J414" s="336" t="s">
        <v>269</v>
      </c>
      <c r="K414" s="337" t="n">
        <f aca="false">SUM(K415:K422)</f>
        <v>5000</v>
      </c>
      <c r="L414" s="337" t="n">
        <f aca="false">SUM(L415:L422)</f>
        <v>10000</v>
      </c>
      <c r="M414" s="337" t="n">
        <f aca="false">SUM(M415:M422)</f>
        <v>10000</v>
      </c>
      <c r="N414" s="337" t="n">
        <f aca="false">SUM(N415:N422)</f>
        <v>0</v>
      </c>
      <c r="O414" s="337" t="n">
        <f aca="false">SUM(O415:O422)</f>
        <v>0</v>
      </c>
      <c r="P414" s="337" t="n">
        <f aca="false">SUM(P415:P422)</f>
        <v>10000</v>
      </c>
      <c r="Q414" s="337" t="n">
        <f aca="false">SUM(Q415:Q422)</f>
        <v>11000</v>
      </c>
      <c r="R414" s="306"/>
      <c r="S414" s="348" t="n">
        <f aca="false">SUM(S415:S415)</f>
        <v>0</v>
      </c>
      <c r="T414" s="348" t="n">
        <f aca="false">SUM(T415:T415)</f>
        <v>192000</v>
      </c>
      <c r="U414" s="348" t="n">
        <f aca="false">SUM(U415:U422)</f>
        <v>262000</v>
      </c>
      <c r="V414" s="348"/>
      <c r="W414" s="348" t="n">
        <f aca="false">SUM(W415:W415)</f>
        <v>0</v>
      </c>
      <c r="X414" s="348" t="n">
        <f aca="false">SUM(X415:X415)</f>
        <v>74000</v>
      </c>
      <c r="Y414" s="348" t="n">
        <f aca="false">SUM(Y415:Y415)</f>
        <v>144000</v>
      </c>
      <c r="Z414" s="348" t="n">
        <f aca="false">SUM(Z415:Z415)</f>
        <v>144000</v>
      </c>
      <c r="AA414" s="348" t="n">
        <f aca="false">SUM(AA415:AA415)</f>
        <v>25000</v>
      </c>
      <c r="AB414" s="348" t="n">
        <f aca="false">SUM(AB415:AB415)</f>
        <v>68991.9</v>
      </c>
      <c r="AC414" s="348" t="n">
        <f aca="false">SUM(AC415:AC416)</f>
        <v>50000</v>
      </c>
      <c r="AD414" s="348" t="n">
        <f aca="false">SUM(AD415:AD416)</f>
        <v>65000</v>
      </c>
      <c r="AE414" s="348" t="n">
        <f aca="false">SUM(AE415:AE416)</f>
        <v>0</v>
      </c>
      <c r="AF414" s="348" t="n">
        <f aca="false">SUM(AF415:AF416)</f>
        <v>0</v>
      </c>
      <c r="AG414" s="348" t="n">
        <f aca="false">SUM(AG415:AG416)</f>
        <v>65000</v>
      </c>
      <c r="AH414" s="348" t="n">
        <f aca="false">SUM(AH415:AH416)</f>
        <v>37972.51</v>
      </c>
      <c r="AI414" s="348" t="n">
        <f aca="false">SUM(AI415:AI416)</f>
        <v>65000</v>
      </c>
      <c r="AJ414" s="348" t="n">
        <f aca="false">SUM(AJ415:AJ416)</f>
        <v>29961.22</v>
      </c>
      <c r="AK414" s="348" t="n">
        <f aca="false">SUM(AK415:AK416)</f>
        <v>65000</v>
      </c>
      <c r="AL414" s="348" t="n">
        <f aca="false">SUM(AL415:AL416)</f>
        <v>0</v>
      </c>
      <c r="AM414" s="348" t="n">
        <f aca="false">SUM(AM415:AM416)</f>
        <v>0</v>
      </c>
      <c r="AN414" s="348" t="n">
        <f aca="false">SUM(AN415:AN416)</f>
        <v>65000</v>
      </c>
      <c r="AO414" s="306" t="n">
        <f aca="false">SUM(AN414/$AN$2)</f>
        <v>8626.98254695069</v>
      </c>
      <c r="AP414" s="348" t="n">
        <f aca="false">SUM(AP415:AP416)</f>
        <v>70000</v>
      </c>
      <c r="AQ414" s="348"/>
      <c r="AR414" s="348"/>
      <c r="AS414" s="306" t="n">
        <f aca="false">SUM(AS415:AS416)</f>
        <v>2884.22</v>
      </c>
      <c r="AT414" s="348" t="n">
        <f aca="false">SUM(AT415:AT416)</f>
        <v>2884.22</v>
      </c>
      <c r="AU414" s="348" t="n">
        <f aca="false">SUM(AU415:AU416)</f>
        <v>3000</v>
      </c>
      <c r="AV414" s="348" t="n">
        <f aca="false">SUM(AV415:AV416)</f>
        <v>0</v>
      </c>
      <c r="AW414" s="348" t="n">
        <f aca="false">SUM(AR414+AU414-AV414)</f>
        <v>3000</v>
      </c>
      <c r="AX414" s="338"/>
      <c r="AY414" s="338"/>
      <c r="AZ414" s="338"/>
      <c r="BA414" s="338"/>
      <c r="BB414" s="338"/>
      <c r="BC414" s="338"/>
      <c r="BD414" s="338" t="n">
        <f aca="false">SUM(AX414+AY414+AZ414+BA414+BB414+BC414)</f>
        <v>0</v>
      </c>
      <c r="BE414" s="338" t="n">
        <f aca="false">SUM(AW414-BD414)</f>
        <v>3000</v>
      </c>
      <c r="BF414" s="338" t="n">
        <f aca="false">SUM(BE414-AW414)</f>
        <v>0</v>
      </c>
      <c r="BG414" s="338" t="n">
        <f aca="false">SUM(BG415:BG416)</f>
        <v>2884.22</v>
      </c>
      <c r="BH414" s="338" t="n">
        <f aca="false">SUM(BH415:BH416)</f>
        <v>37000</v>
      </c>
      <c r="BI414" s="338" t="n">
        <f aca="false">SUM(BI415:BI416)</f>
        <v>3454.22</v>
      </c>
      <c r="BJ414" s="338" t="n">
        <f aca="false">SUM(BJ415:BJ416)</f>
        <v>0</v>
      </c>
      <c r="BK414" s="338" t="n">
        <f aca="false">SUM(BK415:BK416)</f>
        <v>0</v>
      </c>
      <c r="BL414" s="338" t="n">
        <f aca="false">SUM(BL415:BL416)</f>
        <v>37000</v>
      </c>
      <c r="BM414" s="338" t="n">
        <f aca="false">SUM(BM415:BM416)</f>
        <v>37000</v>
      </c>
      <c r="BN414" s="338" t="n">
        <f aca="false">SUM(BN415:BN416)</f>
        <v>5351.49</v>
      </c>
      <c r="BT414" s="277" t="n">
        <f aca="false">SUM(BN414/BM414*100)</f>
        <v>14.4634864864865</v>
      </c>
    </row>
    <row r="415" customFormat="false" ht="12.75" hidden="true" customHeight="false" outlineLevel="0" collapsed="false">
      <c r="A415" s="333"/>
      <c r="B415" s="334"/>
      <c r="C415" s="334"/>
      <c r="D415" s="334"/>
      <c r="E415" s="334"/>
      <c r="F415" s="334"/>
      <c r="G415" s="334"/>
      <c r="H415" s="334"/>
      <c r="I415" s="335" t="n">
        <v>32216</v>
      </c>
      <c r="J415" s="336" t="s">
        <v>836</v>
      </c>
      <c r="K415" s="337" t="n">
        <v>5000</v>
      </c>
      <c r="L415" s="337" t="n">
        <v>10000</v>
      </c>
      <c r="M415" s="337" t="n">
        <v>10000</v>
      </c>
      <c r="N415" s="337"/>
      <c r="O415" s="337"/>
      <c r="P415" s="337" t="n">
        <v>10000</v>
      </c>
      <c r="Q415" s="337" t="n">
        <v>11000</v>
      </c>
      <c r="R415" s="306"/>
      <c r="S415" s="337"/>
      <c r="T415" s="337" t="n">
        <v>192000</v>
      </c>
      <c r="U415" s="337" t="n">
        <v>192000</v>
      </c>
      <c r="V415" s="337"/>
      <c r="W415" s="337"/>
      <c r="X415" s="337" t="n">
        <v>74000</v>
      </c>
      <c r="Y415" s="337" t="n">
        <v>144000</v>
      </c>
      <c r="Z415" s="337" t="n">
        <v>144000</v>
      </c>
      <c r="AA415" s="337" t="n">
        <v>25000</v>
      </c>
      <c r="AB415" s="337" t="n">
        <v>68991.9</v>
      </c>
      <c r="AC415" s="337" t="n">
        <v>50000</v>
      </c>
      <c r="AD415" s="337" t="n">
        <v>60000</v>
      </c>
      <c r="AE415" s="337"/>
      <c r="AF415" s="337"/>
      <c r="AG415" s="340" t="n">
        <f aca="false">SUM(AD415+AE415-AF415)</f>
        <v>60000</v>
      </c>
      <c r="AH415" s="337" t="n">
        <v>33307.61</v>
      </c>
      <c r="AI415" s="337" t="n">
        <v>60000</v>
      </c>
      <c r="AJ415" s="338" t="n">
        <v>29961.22</v>
      </c>
      <c r="AK415" s="337" t="n">
        <v>60000</v>
      </c>
      <c r="AL415" s="337"/>
      <c r="AM415" s="337"/>
      <c r="AN415" s="338" t="n">
        <f aca="false">SUM(AK415+AL415-AM415)</f>
        <v>60000</v>
      </c>
      <c r="AO415" s="306" t="n">
        <f aca="false">SUM(AN415/$AN$2)</f>
        <v>7963.36850487756</v>
      </c>
      <c r="AP415" s="338" t="n">
        <v>60000</v>
      </c>
      <c r="AQ415" s="338"/>
      <c r="AR415" s="338"/>
      <c r="AS415" s="306" t="n">
        <v>2884.22</v>
      </c>
      <c r="AT415" s="338" t="n">
        <v>2884.22</v>
      </c>
      <c r="AU415" s="338" t="n">
        <v>3000</v>
      </c>
      <c r="AV415" s="338"/>
      <c r="AW415" s="338" t="n">
        <f aca="false">SUM(AR415+AU415-AV415)</f>
        <v>3000</v>
      </c>
      <c r="AX415" s="338"/>
      <c r="AY415" s="338"/>
      <c r="AZ415" s="338" t="n">
        <v>3000</v>
      </c>
      <c r="BA415" s="338"/>
      <c r="BB415" s="338"/>
      <c r="BC415" s="338"/>
      <c r="BD415" s="338" t="n">
        <f aca="false">SUM(AX415+AY415+AZ415+BA415+BB415+BC415)</f>
        <v>3000</v>
      </c>
      <c r="BE415" s="338" t="n">
        <f aca="false">SUM(AW415-BD415)</f>
        <v>0</v>
      </c>
      <c r="BF415" s="338" t="n">
        <f aca="false">SUM(BE415-AW415)</f>
        <v>-3000</v>
      </c>
      <c r="BG415" s="338" t="n">
        <v>2884.22</v>
      </c>
      <c r="BH415" s="338" t="n">
        <v>33000</v>
      </c>
      <c r="BI415" s="338" t="n">
        <v>3454.22</v>
      </c>
      <c r="BJ415" s="338"/>
      <c r="BK415" s="338"/>
      <c r="BL415" s="338" t="n">
        <v>33000</v>
      </c>
      <c r="BM415" s="338" t="n">
        <v>33000</v>
      </c>
      <c r="BN415" s="307" t="n">
        <v>5351.49</v>
      </c>
      <c r="BT415" s="277" t="n">
        <f aca="false">SUM(BN415/BM415*100)</f>
        <v>16.2166363636364</v>
      </c>
    </row>
    <row r="416" customFormat="false" ht="12.75" hidden="true" customHeight="false" outlineLevel="0" collapsed="false">
      <c r="A416" s="333"/>
      <c r="B416" s="334"/>
      <c r="C416" s="334"/>
      <c r="D416" s="334"/>
      <c r="E416" s="334"/>
      <c r="F416" s="334"/>
      <c r="G416" s="334"/>
      <c r="H416" s="334"/>
      <c r="I416" s="335" t="n">
        <v>32271</v>
      </c>
      <c r="J416" s="336" t="s">
        <v>587</v>
      </c>
      <c r="K416" s="337"/>
      <c r="L416" s="337"/>
      <c r="M416" s="337"/>
      <c r="N416" s="337"/>
      <c r="O416" s="337"/>
      <c r="P416" s="337"/>
      <c r="Q416" s="337"/>
      <c r="R416" s="306"/>
      <c r="S416" s="337"/>
      <c r="T416" s="337"/>
      <c r="U416" s="337"/>
      <c r="V416" s="337"/>
      <c r="W416" s="337"/>
      <c r="X416" s="337"/>
      <c r="Y416" s="337"/>
      <c r="Z416" s="337"/>
      <c r="AA416" s="337"/>
      <c r="AB416" s="337"/>
      <c r="AC416" s="337"/>
      <c r="AD416" s="337" t="n">
        <v>5000</v>
      </c>
      <c r="AE416" s="337"/>
      <c r="AF416" s="337"/>
      <c r="AG416" s="340" t="n">
        <f aca="false">SUM(AD416+AE416-AF416)</f>
        <v>5000</v>
      </c>
      <c r="AH416" s="337" t="n">
        <v>4664.9</v>
      </c>
      <c r="AI416" s="337" t="n">
        <v>5000</v>
      </c>
      <c r="AJ416" s="338" t="n">
        <v>0</v>
      </c>
      <c r="AK416" s="337" t="n">
        <v>5000</v>
      </c>
      <c r="AL416" s="337"/>
      <c r="AM416" s="337"/>
      <c r="AN416" s="338" t="n">
        <f aca="false">SUM(AK416+AL416-AM416)</f>
        <v>5000</v>
      </c>
      <c r="AO416" s="306" t="n">
        <f aca="false">SUM(AN416/$AN$2)</f>
        <v>663.61404207313</v>
      </c>
      <c r="AP416" s="338" t="n">
        <v>10000</v>
      </c>
      <c r="AQ416" s="338"/>
      <c r="AR416" s="338"/>
      <c r="AS416" s="306"/>
      <c r="AT416" s="338"/>
      <c r="AU416" s="338"/>
      <c r="AV416" s="338"/>
      <c r="AW416" s="338" t="n">
        <f aca="false">SUM(AR416+AU416-AV416)</f>
        <v>0</v>
      </c>
      <c r="AX416" s="338"/>
      <c r="AY416" s="338"/>
      <c r="AZ416" s="338" t="n">
        <v>10000</v>
      </c>
      <c r="BA416" s="338"/>
      <c r="BB416" s="338"/>
      <c r="BC416" s="338"/>
      <c r="BD416" s="338" t="n">
        <f aca="false">SUM(AX416+AY416+AZ416+BA416+BB416+BC416)</f>
        <v>10000</v>
      </c>
      <c r="BE416" s="338" t="n">
        <f aca="false">SUM(AW416-BD416)</f>
        <v>-10000</v>
      </c>
      <c r="BF416" s="338" t="n">
        <f aca="false">SUM(BE416-AW416)</f>
        <v>-10000</v>
      </c>
      <c r="BG416" s="338"/>
      <c r="BH416" s="338" t="n">
        <v>4000</v>
      </c>
      <c r="BI416" s="338"/>
      <c r="BJ416" s="338"/>
      <c r="BK416" s="338"/>
      <c r="BL416" s="338" t="n">
        <v>4000</v>
      </c>
      <c r="BM416" s="338" t="n">
        <v>4000</v>
      </c>
      <c r="BN416" s="307"/>
      <c r="BT416" s="277" t="n">
        <f aca="false">SUM(BN416/BM416*100)</f>
        <v>0</v>
      </c>
    </row>
    <row r="417" customFormat="false" ht="12.75" hidden="true" customHeight="false" outlineLevel="0" collapsed="false">
      <c r="A417" s="333"/>
      <c r="B417" s="334"/>
      <c r="C417" s="334"/>
      <c r="D417" s="334"/>
      <c r="E417" s="334"/>
      <c r="F417" s="334"/>
      <c r="G417" s="334"/>
      <c r="H417" s="334"/>
      <c r="I417" s="335" t="n">
        <v>323</v>
      </c>
      <c r="J417" s="336" t="s">
        <v>283</v>
      </c>
      <c r="K417" s="337" t="n">
        <f aca="false">SUM(K418:K442)</f>
        <v>0</v>
      </c>
      <c r="L417" s="337" t="n">
        <f aca="false">SUM(L418:L447)</f>
        <v>0</v>
      </c>
      <c r="M417" s="337" t="n">
        <f aca="false">SUM(M418:M447)</f>
        <v>0</v>
      </c>
      <c r="N417" s="337" t="n">
        <f aca="false">SUM(N418:N447)</f>
        <v>0</v>
      </c>
      <c r="O417" s="337" t="n">
        <f aca="false">SUM(O418:O447)</f>
        <v>0</v>
      </c>
      <c r="P417" s="337" t="n">
        <f aca="false">SUM(P418:P447)</f>
        <v>0</v>
      </c>
      <c r="Q417" s="337" t="n">
        <f aca="false">SUM(Q418:Q447)</f>
        <v>0</v>
      </c>
      <c r="R417" s="306"/>
      <c r="S417" s="337" t="e">
        <f aca="false">SUM(#REF!)</f>
        <v>#REF!</v>
      </c>
      <c r="T417" s="337" t="e">
        <f aca="false">SUM(#REF!)</f>
        <v>#REF!</v>
      </c>
      <c r="U417" s="337"/>
      <c r="V417" s="337"/>
      <c r="W417" s="337" t="e">
        <f aca="false">SUM(#REF!)</f>
        <v>#REF!</v>
      </c>
      <c r="X417" s="337" t="n">
        <f aca="false">SUM(X418:X418)</f>
        <v>5000</v>
      </c>
      <c r="Y417" s="337" t="n">
        <f aca="false">SUM(Y418:Y418)</f>
        <v>0</v>
      </c>
      <c r="Z417" s="337" t="n">
        <v>53200</v>
      </c>
      <c r="AA417" s="337" t="n">
        <f aca="false">SUM(AA418:AA418)</f>
        <v>0</v>
      </c>
      <c r="AB417" s="337" t="n">
        <f aca="false">SUM(AB418:AB418)</f>
        <v>535</v>
      </c>
      <c r="AC417" s="337" t="n">
        <f aca="false">SUM(AC418:AC419)</f>
        <v>0</v>
      </c>
      <c r="AD417" s="337" t="n">
        <f aca="false">SUM(AD418:AD419)</f>
        <v>6000</v>
      </c>
      <c r="AE417" s="337" t="n">
        <f aca="false">SUM(AE418:AE419)</f>
        <v>0</v>
      </c>
      <c r="AF417" s="337" t="n">
        <f aca="false">SUM(AF418:AF419)</f>
        <v>0</v>
      </c>
      <c r="AG417" s="337" t="n">
        <f aca="false">SUM(AG418:AG419)</f>
        <v>6000</v>
      </c>
      <c r="AH417" s="337" t="n">
        <f aca="false">SUM(AH418:AH419)</f>
        <v>8845</v>
      </c>
      <c r="AI417" s="337" t="n">
        <f aca="false">SUM(AI418:AI419)</f>
        <v>5000</v>
      </c>
      <c r="AJ417" s="337" t="n">
        <f aca="false">SUM(AJ418:AJ419)</f>
        <v>0</v>
      </c>
      <c r="AK417" s="337" t="n">
        <f aca="false">SUM(AK418:AK419)</f>
        <v>5000</v>
      </c>
      <c r="AL417" s="337" t="n">
        <f aca="false">SUM(AL418:AL419)</f>
        <v>0</v>
      </c>
      <c r="AM417" s="337" t="n">
        <f aca="false">SUM(AM418:AM419)</f>
        <v>0</v>
      </c>
      <c r="AN417" s="337" t="n">
        <f aca="false">SUM(AN418:AN419)</f>
        <v>5000</v>
      </c>
      <c r="AO417" s="306" t="n">
        <f aca="false">SUM(AN417/$AN$2)</f>
        <v>663.61404207313</v>
      </c>
      <c r="AP417" s="337" t="n">
        <f aca="false">SUM(AP418:AP419)</f>
        <v>10000</v>
      </c>
      <c r="AQ417" s="337"/>
      <c r="AR417" s="337"/>
      <c r="AS417" s="306"/>
      <c r="AT417" s="337" t="n">
        <f aca="false">SUM(AT418:AT419)</f>
        <v>3765.25</v>
      </c>
      <c r="AU417" s="337" t="n">
        <f aca="false">SUM(AU418:AU419)</f>
        <v>3800</v>
      </c>
      <c r="AV417" s="337" t="n">
        <f aca="false">SUM(AV418:AV419)</f>
        <v>0</v>
      </c>
      <c r="AW417" s="337" t="n">
        <f aca="false">SUM(AR417+AU417-AV417)</f>
        <v>3800</v>
      </c>
      <c r="AX417" s="338"/>
      <c r="AY417" s="338"/>
      <c r="AZ417" s="338"/>
      <c r="BA417" s="338"/>
      <c r="BB417" s="338"/>
      <c r="BC417" s="338"/>
      <c r="BD417" s="338" t="n">
        <f aca="false">SUM(AX417+AY417+AZ417+BA417+BB417+BC417)</f>
        <v>0</v>
      </c>
      <c r="BE417" s="338" t="n">
        <f aca="false">SUM(AW417-BD417)</f>
        <v>3800</v>
      </c>
      <c r="BF417" s="338" t="n">
        <f aca="false">SUM(BE417-AW417)</f>
        <v>0</v>
      </c>
      <c r="BG417" s="338" t="n">
        <f aca="false">SUM(BG418:BG419)</f>
        <v>3765.25</v>
      </c>
      <c r="BH417" s="338" t="n">
        <f aca="false">SUM(BH418:BH419)</f>
        <v>10000</v>
      </c>
      <c r="BI417" s="338" t="n">
        <f aca="false">SUM(BI418:BI419)</f>
        <v>7707.18</v>
      </c>
      <c r="BJ417" s="338" t="n">
        <f aca="false">SUM(BJ418:BJ419)</f>
        <v>0</v>
      </c>
      <c r="BK417" s="338" t="n">
        <f aca="false">SUM(BK418:BK419)</f>
        <v>0</v>
      </c>
      <c r="BL417" s="338" t="n">
        <f aca="false">SUM(BL418:BL419)</f>
        <v>10000</v>
      </c>
      <c r="BM417" s="338" t="n">
        <f aca="false">SUM(BM418:BM419)</f>
        <v>10000</v>
      </c>
      <c r="BN417" s="338" t="n">
        <f aca="false">SUM(BN418:BN419)</f>
        <v>0</v>
      </c>
      <c r="BT417" s="277" t="n">
        <f aca="false">SUM(BN417/BM417*100)</f>
        <v>0</v>
      </c>
    </row>
    <row r="418" customFormat="false" ht="12.75" hidden="true" customHeight="false" outlineLevel="0" collapsed="false">
      <c r="A418" s="333"/>
      <c r="B418" s="334"/>
      <c r="C418" s="334"/>
      <c r="D418" s="334"/>
      <c r="E418" s="334"/>
      <c r="F418" s="334"/>
      <c r="G418" s="334"/>
      <c r="H418" s="334"/>
      <c r="I418" s="335" t="n">
        <v>32334</v>
      </c>
      <c r="J418" s="336" t="s">
        <v>837</v>
      </c>
      <c r="K418" s="334"/>
      <c r="L418" s="334"/>
      <c r="M418" s="334"/>
      <c r="N418" s="334"/>
      <c r="O418" s="334"/>
      <c r="P418" s="335"/>
      <c r="Q418" s="336"/>
      <c r="R418" s="306"/>
      <c r="S418" s="337"/>
      <c r="T418" s="337"/>
      <c r="U418" s="337"/>
      <c r="V418" s="337"/>
      <c r="W418" s="337"/>
      <c r="X418" s="337" t="n">
        <v>5000</v>
      </c>
      <c r="Y418" s="337" t="n">
        <v>0</v>
      </c>
      <c r="Z418" s="337" t="n">
        <v>1000</v>
      </c>
      <c r="AA418" s="337" t="n">
        <v>0</v>
      </c>
      <c r="AB418" s="337" t="n">
        <v>535</v>
      </c>
      <c r="AC418" s="337" t="n">
        <v>0</v>
      </c>
      <c r="AD418" s="337"/>
      <c r="AE418" s="337"/>
      <c r="AF418" s="337"/>
      <c r="AG418" s="340" t="n">
        <f aca="false">SUM(AD418+AE418-AF418)</f>
        <v>0</v>
      </c>
      <c r="AH418" s="337" t="n">
        <v>3685</v>
      </c>
      <c r="AI418" s="337" t="n">
        <v>5000</v>
      </c>
      <c r="AJ418" s="338" t="n">
        <v>0</v>
      </c>
      <c r="AK418" s="337" t="n">
        <v>5000</v>
      </c>
      <c r="AL418" s="337"/>
      <c r="AM418" s="337"/>
      <c r="AN418" s="338" t="n">
        <f aca="false">SUM(AK418+AL418-AM418)</f>
        <v>5000</v>
      </c>
      <c r="AO418" s="306" t="n">
        <f aca="false">SUM(AN418/$AN$2)</f>
        <v>663.61404207313</v>
      </c>
      <c r="AP418" s="338" t="n">
        <v>10000</v>
      </c>
      <c r="AQ418" s="338"/>
      <c r="AR418" s="338"/>
      <c r="AS418" s="306" t="n">
        <v>3765.25</v>
      </c>
      <c r="AT418" s="338" t="n">
        <v>3765.25</v>
      </c>
      <c r="AU418" s="338" t="n">
        <v>3800</v>
      </c>
      <c r="AV418" s="338"/>
      <c r="AW418" s="338" t="n">
        <f aca="false">SUM(AR418+AU418-AV418)</f>
        <v>3800</v>
      </c>
      <c r="AX418" s="338"/>
      <c r="AY418" s="338"/>
      <c r="AZ418" s="338" t="n">
        <v>3800</v>
      </c>
      <c r="BA418" s="338"/>
      <c r="BB418" s="338"/>
      <c r="BC418" s="338"/>
      <c r="BD418" s="338" t="n">
        <f aca="false">SUM(AX418+AY418+AZ418+BA418+BB418+BC418)</f>
        <v>3800</v>
      </c>
      <c r="BE418" s="338" t="n">
        <f aca="false">SUM(AW418-BD418)</f>
        <v>0</v>
      </c>
      <c r="BF418" s="338" t="n">
        <f aca="false">SUM(BE418-AW418)</f>
        <v>-3800</v>
      </c>
      <c r="BG418" s="338" t="n">
        <v>3765.25</v>
      </c>
      <c r="BH418" s="338" t="n">
        <v>10000</v>
      </c>
      <c r="BI418" s="338" t="n">
        <v>7707.18</v>
      </c>
      <c r="BJ418" s="338"/>
      <c r="BK418" s="338"/>
      <c r="BL418" s="338" t="n">
        <v>10000</v>
      </c>
      <c r="BM418" s="338" t="n">
        <v>10000</v>
      </c>
      <c r="BN418" s="307"/>
      <c r="BT418" s="277" t="n">
        <f aca="false">SUM(BN418/BM418*100)</f>
        <v>0</v>
      </c>
    </row>
    <row r="419" customFormat="false" ht="12.75" hidden="true" customHeight="false" outlineLevel="0" collapsed="false">
      <c r="A419" s="333"/>
      <c r="B419" s="334"/>
      <c r="C419" s="334"/>
      <c r="D419" s="334"/>
      <c r="E419" s="334"/>
      <c r="F419" s="334"/>
      <c r="G419" s="334"/>
      <c r="H419" s="334"/>
      <c r="I419" s="335" t="n">
        <v>32363</v>
      </c>
      <c r="J419" s="336" t="s">
        <v>838</v>
      </c>
      <c r="K419" s="334"/>
      <c r="L419" s="334"/>
      <c r="M419" s="334"/>
      <c r="N419" s="334"/>
      <c r="O419" s="334"/>
      <c r="P419" s="335"/>
      <c r="Q419" s="336"/>
      <c r="R419" s="306"/>
      <c r="S419" s="337"/>
      <c r="T419" s="337"/>
      <c r="U419" s="337"/>
      <c r="V419" s="337"/>
      <c r="W419" s="337"/>
      <c r="X419" s="337"/>
      <c r="Y419" s="337"/>
      <c r="Z419" s="337"/>
      <c r="AA419" s="337"/>
      <c r="AB419" s="337"/>
      <c r="AC419" s="337"/>
      <c r="AD419" s="337" t="n">
        <v>6000</v>
      </c>
      <c r="AE419" s="337"/>
      <c r="AF419" s="337"/>
      <c r="AG419" s="340" t="n">
        <f aca="false">SUM(AD419+AE419-AF419)</f>
        <v>6000</v>
      </c>
      <c r="AH419" s="337" t="n">
        <v>5160</v>
      </c>
      <c r="AI419" s="337" t="n">
        <v>0</v>
      </c>
      <c r="AJ419" s="338" t="n">
        <v>0</v>
      </c>
      <c r="AK419" s="337"/>
      <c r="AL419" s="337"/>
      <c r="AM419" s="337"/>
      <c r="AN419" s="338" t="n">
        <f aca="false">SUM(AK419+AL419-AM419)</f>
        <v>0</v>
      </c>
      <c r="AO419" s="306" t="n">
        <f aca="false">SUM(AN419/$AN$2)</f>
        <v>0</v>
      </c>
      <c r="AP419" s="338"/>
      <c r="AQ419" s="338"/>
      <c r="AR419" s="338"/>
      <c r="AS419" s="306"/>
      <c r="AT419" s="338"/>
      <c r="AU419" s="338"/>
      <c r="AV419" s="338"/>
      <c r="AW419" s="338" t="n">
        <f aca="false">SUM(AR419+AU419-AV419)</f>
        <v>0</v>
      </c>
      <c r="AX419" s="338"/>
      <c r="AY419" s="338"/>
      <c r="AZ419" s="338"/>
      <c r="BA419" s="338"/>
      <c r="BB419" s="338"/>
      <c r="BC419" s="338"/>
      <c r="BD419" s="338" t="n">
        <f aca="false">SUM(AX419+AY419+AZ419+BA419+BB419+BC419)</f>
        <v>0</v>
      </c>
      <c r="BE419" s="338" t="n">
        <f aca="false">SUM(AW419-BD419)</f>
        <v>0</v>
      </c>
      <c r="BF419" s="338" t="n">
        <f aca="false">SUM(BE419-AW419)</f>
        <v>0</v>
      </c>
      <c r="BG419" s="338"/>
      <c r="BH419" s="338"/>
      <c r="BI419" s="338"/>
      <c r="BJ419" s="338"/>
      <c r="BK419" s="338"/>
      <c r="BL419" s="338"/>
      <c r="BM419" s="338"/>
      <c r="BN419" s="307"/>
      <c r="BT419" s="277" t="e">
        <f aca="false">SUM(BN419/BM419*100)</f>
        <v>#DIV/0!</v>
      </c>
    </row>
    <row r="420" customFormat="false" ht="12.75" hidden="true" customHeight="false" outlineLevel="0" collapsed="false">
      <c r="A420" s="333"/>
      <c r="B420" s="334"/>
      <c r="C420" s="334"/>
      <c r="D420" s="334"/>
      <c r="E420" s="334"/>
      <c r="F420" s="334"/>
      <c r="G420" s="334"/>
      <c r="H420" s="334"/>
      <c r="I420" s="335" t="n">
        <v>329</v>
      </c>
      <c r="J420" s="336" t="s">
        <v>306</v>
      </c>
      <c r="K420" s="334"/>
      <c r="L420" s="334"/>
      <c r="M420" s="334"/>
      <c r="N420" s="334"/>
      <c r="O420" s="334"/>
      <c r="P420" s="335"/>
      <c r="Q420" s="336"/>
      <c r="R420" s="306"/>
      <c r="S420" s="337" t="n">
        <f aca="false">SUM(S422)</f>
        <v>0</v>
      </c>
      <c r="T420" s="337" t="n">
        <f aca="false">SUM(T422)</f>
        <v>33000</v>
      </c>
      <c r="U420" s="337" t="n">
        <f aca="false">SUM(U421:U422)</f>
        <v>35000</v>
      </c>
      <c r="V420" s="337" t="n">
        <f aca="false">SUM(V422)</f>
        <v>0</v>
      </c>
      <c r="W420" s="337" t="n">
        <f aca="false">SUM(W422)</f>
        <v>0</v>
      </c>
      <c r="X420" s="337" t="n">
        <f aca="false">SUM(X421:X422)</f>
        <v>12000</v>
      </c>
      <c r="Y420" s="337" t="n">
        <f aca="false">SUM(Y421:Y422)</f>
        <v>32000</v>
      </c>
      <c r="Z420" s="337" t="n">
        <f aca="false">SUM(Z421:Z422)</f>
        <v>32000</v>
      </c>
      <c r="AA420" s="337" t="n">
        <f aca="false">SUM(AA421:AA422)</f>
        <v>15000</v>
      </c>
      <c r="AB420" s="337" t="n">
        <f aca="false">SUM(AB421:AB422)</f>
        <v>0</v>
      </c>
      <c r="AC420" s="337" t="n">
        <f aca="false">SUM(AC421:AC422)</f>
        <v>30000</v>
      </c>
      <c r="AD420" s="337" t="n">
        <f aca="false">SUM(AD421:AD422)</f>
        <v>24000</v>
      </c>
      <c r="AE420" s="337" t="n">
        <f aca="false">SUM(AE421:AE422)</f>
        <v>0</v>
      </c>
      <c r="AF420" s="337" t="n">
        <f aca="false">SUM(AF421:AF422)</f>
        <v>0</v>
      </c>
      <c r="AG420" s="337" t="n">
        <f aca="false">SUM(AG421:AG422)</f>
        <v>24000</v>
      </c>
      <c r="AH420" s="337" t="n">
        <f aca="false">SUM(AH421:AH422)</f>
        <v>4299</v>
      </c>
      <c r="AI420" s="337" t="n">
        <f aca="false">SUM(AI421:AI422)</f>
        <v>0</v>
      </c>
      <c r="AJ420" s="338" t="n">
        <v>0</v>
      </c>
      <c r="AK420" s="337" t="n">
        <v>0</v>
      </c>
      <c r="AL420" s="337"/>
      <c r="AM420" s="337"/>
      <c r="AN420" s="338" t="n">
        <f aca="false">SUM(AK420+AL420-AM420)</f>
        <v>0</v>
      </c>
      <c r="AO420" s="306" t="n">
        <f aca="false">SUM(AN420/$AN$2)</f>
        <v>0</v>
      </c>
      <c r="AP420" s="338"/>
      <c r="AQ420" s="338"/>
      <c r="AR420" s="338" t="n">
        <v>12210.51</v>
      </c>
      <c r="AS420" s="306"/>
      <c r="AT420" s="306" t="n">
        <f aca="false">SUM(AT421:AT422)</f>
        <v>300</v>
      </c>
      <c r="AU420" s="306" t="n">
        <f aca="false">SUM(AU421:AU422)</f>
        <v>300</v>
      </c>
      <c r="AV420" s="306" t="n">
        <f aca="false">SUM(AV421:AV422)</f>
        <v>0</v>
      </c>
      <c r="AW420" s="338" t="n">
        <f aca="false">SUM(AR420+AU420-AV420)</f>
        <v>12510.51</v>
      </c>
      <c r="AX420" s="338"/>
      <c r="AY420" s="338"/>
      <c r="AZ420" s="338"/>
      <c r="BA420" s="338"/>
      <c r="BB420" s="338"/>
      <c r="BC420" s="338"/>
      <c r="BD420" s="338" t="n">
        <f aca="false">SUM(AX420+AY420+AZ420+BA420+BB420+BC420)</f>
        <v>0</v>
      </c>
      <c r="BE420" s="338" t="n">
        <f aca="false">SUM(AW420-BD420)</f>
        <v>12510.51</v>
      </c>
      <c r="BF420" s="338" t="n">
        <f aca="false">SUM(BE420-AW420)</f>
        <v>0</v>
      </c>
      <c r="BG420" s="338" t="n">
        <f aca="false">SUM(BG421:BG422)</f>
        <v>0</v>
      </c>
      <c r="BH420" s="338" t="n">
        <f aca="false">SUM(BH421:BH422)</f>
        <v>50000</v>
      </c>
      <c r="BI420" s="338" t="n">
        <f aca="false">SUM(BI421:BI422)</f>
        <v>0</v>
      </c>
      <c r="BJ420" s="338" t="n">
        <f aca="false">SUM(BJ421:BJ422)</f>
        <v>0</v>
      </c>
      <c r="BK420" s="338" t="n">
        <f aca="false">SUM(BK421:BK422)</f>
        <v>0</v>
      </c>
      <c r="BL420" s="338" t="n">
        <f aca="false">SUM(BL421:BL422)</f>
        <v>50000</v>
      </c>
      <c r="BM420" s="338" t="n">
        <f aca="false">SUM(BM421:BM422)</f>
        <v>50000</v>
      </c>
      <c r="BN420" s="338" t="n">
        <f aca="false">SUM(BN421:BN422)</f>
        <v>0</v>
      </c>
      <c r="BT420" s="277" t="n">
        <f aca="false">SUM(BN420/BM420*100)</f>
        <v>0</v>
      </c>
    </row>
    <row r="421" customFormat="false" ht="12.75" hidden="true" customHeight="false" outlineLevel="0" collapsed="false">
      <c r="A421" s="333"/>
      <c r="B421" s="334"/>
      <c r="C421" s="334"/>
      <c r="D421" s="334"/>
      <c r="E421" s="334"/>
      <c r="F421" s="334"/>
      <c r="G421" s="334"/>
      <c r="H421" s="334"/>
      <c r="I421" s="335" t="n">
        <v>32931</v>
      </c>
      <c r="J421" s="336" t="s">
        <v>312</v>
      </c>
      <c r="K421" s="334"/>
      <c r="L421" s="334"/>
      <c r="M421" s="334"/>
      <c r="N421" s="334"/>
      <c r="O421" s="334"/>
      <c r="P421" s="335"/>
      <c r="Q421" s="336"/>
      <c r="R421" s="306"/>
      <c r="S421" s="337"/>
      <c r="T421" s="337"/>
      <c r="U421" s="337" t="n">
        <v>2000</v>
      </c>
      <c r="V421" s="337"/>
      <c r="W421" s="337"/>
      <c r="X421" s="337" t="n">
        <v>2000</v>
      </c>
      <c r="Y421" s="337" t="n">
        <v>2000</v>
      </c>
      <c r="Z421" s="337" t="n">
        <v>2000</v>
      </c>
      <c r="AA421" s="337" t="n">
        <v>15000</v>
      </c>
      <c r="AB421" s="337"/>
      <c r="AC421" s="337" t="n">
        <v>30000</v>
      </c>
      <c r="AD421" s="337" t="n">
        <v>24000</v>
      </c>
      <c r="AE421" s="337"/>
      <c r="AF421" s="337"/>
      <c r="AG421" s="340" t="n">
        <f aca="false">SUM(AD421+AE421-AF421)</f>
        <v>24000</v>
      </c>
      <c r="AH421" s="337" t="n">
        <v>4299</v>
      </c>
      <c r="AI421" s="337" t="n">
        <v>0</v>
      </c>
      <c r="AJ421" s="338" t="n">
        <v>0</v>
      </c>
      <c r="AK421" s="337" t="n">
        <v>0</v>
      </c>
      <c r="AL421" s="337"/>
      <c r="AM421" s="337"/>
      <c r="AN421" s="338" t="n">
        <f aca="false">SUM(AK421+AL421-AM421)</f>
        <v>0</v>
      </c>
      <c r="AO421" s="306" t="n">
        <f aca="false">SUM(AN421/$AN$2)</f>
        <v>0</v>
      </c>
      <c r="AP421" s="338"/>
      <c r="AQ421" s="338"/>
      <c r="AR421" s="338" t="n">
        <v>0</v>
      </c>
      <c r="AS421" s="306" t="n">
        <v>300</v>
      </c>
      <c r="AT421" s="338" t="n">
        <v>300</v>
      </c>
      <c r="AU421" s="338" t="n">
        <v>300</v>
      </c>
      <c r="AV421" s="338"/>
      <c r="AW421" s="338" t="n">
        <f aca="false">SUM(AR421+AU421-AV421)</f>
        <v>300</v>
      </c>
      <c r="AX421" s="338"/>
      <c r="AY421" s="338"/>
      <c r="AZ421" s="338" t="n">
        <v>300</v>
      </c>
      <c r="BA421" s="338"/>
      <c r="BB421" s="338"/>
      <c r="BC421" s="338"/>
      <c r="BD421" s="338" t="n">
        <f aca="false">SUM(AX421+AY421+AZ421+BA421+BB421+BC421)</f>
        <v>300</v>
      </c>
      <c r="BE421" s="338" t="n">
        <f aca="false">SUM(AW421-BD421)</f>
        <v>0</v>
      </c>
      <c r="BF421" s="338" t="n">
        <f aca="false">SUM(BE421-AW421)</f>
        <v>-300</v>
      </c>
      <c r="BG421" s="338"/>
      <c r="BH421" s="338" t="n">
        <v>20000</v>
      </c>
      <c r="BI421" s="338"/>
      <c r="BJ421" s="338"/>
      <c r="BK421" s="338"/>
      <c r="BL421" s="338" t="n">
        <v>20000</v>
      </c>
      <c r="BM421" s="338" t="n">
        <v>20000</v>
      </c>
      <c r="BN421" s="307"/>
      <c r="BT421" s="277" t="n">
        <f aca="false">SUM(BN421/BM421*100)</f>
        <v>0</v>
      </c>
    </row>
    <row r="422" customFormat="false" ht="13.5" hidden="true" customHeight="false" outlineLevel="0" collapsed="false">
      <c r="A422" s="349"/>
      <c r="B422" s="350"/>
      <c r="C422" s="350"/>
      <c r="D422" s="350"/>
      <c r="E422" s="350"/>
      <c r="F422" s="350"/>
      <c r="G422" s="350"/>
      <c r="H422" s="350"/>
      <c r="I422" s="351" t="n">
        <v>32991</v>
      </c>
      <c r="J422" s="352" t="s">
        <v>306</v>
      </c>
      <c r="K422" s="350"/>
      <c r="L422" s="350"/>
      <c r="M422" s="350"/>
      <c r="N422" s="350"/>
      <c r="O422" s="350"/>
      <c r="P422" s="351"/>
      <c r="Q422" s="352"/>
      <c r="R422" s="323"/>
      <c r="S422" s="353"/>
      <c r="T422" s="353" t="n">
        <v>33000</v>
      </c>
      <c r="U422" s="353" t="n">
        <v>33000</v>
      </c>
      <c r="V422" s="353"/>
      <c r="W422" s="353"/>
      <c r="X422" s="353" t="n">
        <v>10000</v>
      </c>
      <c r="Y422" s="353" t="n">
        <v>30000</v>
      </c>
      <c r="Z422" s="353" t="n">
        <v>30000</v>
      </c>
      <c r="AA422" s="353" t="n">
        <v>0</v>
      </c>
      <c r="AB422" s="353"/>
      <c r="AC422" s="353" t="n">
        <v>0</v>
      </c>
      <c r="AD422" s="353"/>
      <c r="AE422" s="353"/>
      <c r="AF422" s="353"/>
      <c r="AG422" s="354" t="n">
        <f aca="false">SUM(AC422+AE422-AF422)</f>
        <v>0</v>
      </c>
      <c r="AH422" s="353"/>
      <c r="AI422" s="353" t="n">
        <v>0</v>
      </c>
      <c r="AJ422" s="355" t="n">
        <v>0</v>
      </c>
      <c r="AK422" s="353" t="n">
        <v>0</v>
      </c>
      <c r="AL422" s="353"/>
      <c r="AM422" s="353"/>
      <c r="AN422" s="355" t="n">
        <f aca="false">SUM(AK422+AL422-AM422)</f>
        <v>0</v>
      </c>
      <c r="AO422" s="323" t="n">
        <f aca="false">SUM(AN422/$AN$2)</f>
        <v>0</v>
      </c>
      <c r="AP422" s="355"/>
      <c r="AQ422" s="355"/>
      <c r="AR422" s="355" t="n">
        <v>12210.51</v>
      </c>
      <c r="AS422" s="323"/>
      <c r="AT422" s="355"/>
      <c r="AU422" s="355"/>
      <c r="AV422" s="355"/>
      <c r="AW422" s="355" t="n">
        <f aca="false">SUM(AR422+AU422-AV422)</f>
        <v>12210.51</v>
      </c>
      <c r="AX422" s="355"/>
      <c r="AY422" s="355"/>
      <c r="AZ422" s="355" t="n">
        <v>12210.51</v>
      </c>
      <c r="BA422" s="355"/>
      <c r="BB422" s="355"/>
      <c r="BC422" s="355"/>
      <c r="BD422" s="355" t="n">
        <f aca="false">SUM(AX422+AY422+AZ422+BA422+BB422+BC422)</f>
        <v>12210.51</v>
      </c>
      <c r="BE422" s="355" t="n">
        <f aca="false">SUM(AW422-BD422)</f>
        <v>0</v>
      </c>
      <c r="BF422" s="355" t="n">
        <f aca="false">SUM(BE422-AW422)</f>
        <v>-12210.51</v>
      </c>
      <c r="BG422" s="355"/>
      <c r="BH422" s="355" t="n">
        <v>30000</v>
      </c>
      <c r="BI422" s="355"/>
      <c r="BJ422" s="355"/>
      <c r="BK422" s="355"/>
      <c r="BL422" s="355" t="n">
        <v>30000</v>
      </c>
      <c r="BM422" s="355" t="n">
        <v>30000</v>
      </c>
      <c r="BN422" s="326"/>
      <c r="BT422" s="277" t="n">
        <f aca="false">SUM(BN422/BM422*100)</f>
        <v>0</v>
      </c>
    </row>
    <row r="423" customFormat="false" ht="12.75" hidden="false" customHeight="false" outlineLevel="0" collapsed="false">
      <c r="A423" s="356"/>
      <c r="B423" s="278"/>
      <c r="C423" s="278"/>
      <c r="D423" s="278"/>
      <c r="E423" s="278"/>
      <c r="F423" s="278"/>
      <c r="G423" s="278"/>
      <c r="H423" s="278"/>
      <c r="I423" s="283"/>
      <c r="J423" s="280"/>
      <c r="K423" s="278"/>
      <c r="L423" s="278"/>
      <c r="M423" s="278"/>
      <c r="N423" s="278"/>
      <c r="O423" s="278"/>
      <c r="P423" s="283"/>
      <c r="Q423" s="280"/>
      <c r="R423" s="357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  <c r="AD423" s="276"/>
      <c r="AE423" s="276"/>
      <c r="AF423" s="276"/>
      <c r="AG423" s="281"/>
      <c r="AN423" s="277"/>
      <c r="AO423" s="357"/>
      <c r="AS423" s="357"/>
      <c r="BF423" s="277"/>
      <c r="BO423" s="277" t="n">
        <f aca="false">SUM(BO5:BO422)</f>
        <v>41591.08</v>
      </c>
      <c r="BP423" s="277" t="n">
        <f aca="false">SUM(BP5:BP422)</f>
        <v>400</v>
      </c>
      <c r="BQ423" s="277" t="n">
        <f aca="false">SUM(BQ5:BQ422)</f>
        <v>234532.72</v>
      </c>
      <c r="BR423" s="277" t="n">
        <f aca="false">SUM(BR5:BR422)</f>
        <v>154199.35</v>
      </c>
      <c r="BS423" s="277" t="n">
        <f aca="false">SUM(BS5:BS422)</f>
        <v>179774.19</v>
      </c>
    </row>
    <row r="424" customFormat="false" ht="12.75" hidden="false" customHeight="false" outlineLevel="0" collapsed="false">
      <c r="A424" s="356"/>
      <c r="B424" s="278"/>
      <c r="C424" s="278"/>
      <c r="D424" s="278"/>
      <c r="E424" s="278"/>
      <c r="F424" s="278"/>
      <c r="G424" s="278"/>
      <c r="H424" s="278"/>
      <c r="I424" s="283"/>
      <c r="J424" s="280"/>
      <c r="K424" s="278"/>
      <c r="L424" s="278"/>
      <c r="M424" s="278"/>
      <c r="N424" s="278"/>
      <c r="O424" s="278"/>
      <c r="P424" s="283"/>
      <c r="Q424" s="280"/>
      <c r="R424" s="357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  <c r="AD424" s="276"/>
      <c r="AE424" s="276"/>
      <c r="AF424" s="276"/>
      <c r="AG424" s="281"/>
      <c r="AN424" s="277"/>
      <c r="AO424" s="357"/>
      <c r="AS424" s="357"/>
      <c r="BO424" s="277" t="n">
        <v>66975.76</v>
      </c>
      <c r="BP424" s="277" t="n">
        <v>8581.68</v>
      </c>
      <c r="BQ424" s="277" t="n">
        <v>187248.82</v>
      </c>
      <c r="BR424" s="277" t="n">
        <v>167246.57</v>
      </c>
      <c r="BS424" s="277" t="n">
        <v>371828.81</v>
      </c>
    </row>
    <row r="425" customFormat="false" ht="12.75" hidden="false" customHeight="false" outlineLevel="0" collapsed="false">
      <c r="A425" s="356"/>
      <c r="B425" s="278"/>
      <c r="C425" s="278"/>
      <c r="D425" s="278"/>
      <c r="E425" s="278"/>
      <c r="F425" s="278"/>
      <c r="G425" s="278"/>
      <c r="H425" s="278"/>
      <c r="I425" s="283"/>
      <c r="J425" s="280"/>
      <c r="K425" s="278"/>
      <c r="L425" s="278"/>
      <c r="M425" s="278"/>
      <c r="N425" s="278"/>
      <c r="O425" s="278"/>
      <c r="P425" s="283"/>
      <c r="Q425" s="280"/>
      <c r="R425" s="357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  <c r="AD425" s="276"/>
      <c r="AE425" s="276"/>
      <c r="AF425" s="276"/>
      <c r="AG425" s="281"/>
      <c r="AN425" s="277"/>
      <c r="AO425" s="357"/>
      <c r="AS425" s="357"/>
      <c r="BQ425" s="277"/>
    </row>
    <row r="426" customFormat="false" ht="12.75" hidden="false" customHeight="false" outlineLevel="0" collapsed="false">
      <c r="A426" s="280"/>
      <c r="B426" s="278"/>
      <c r="C426" s="278"/>
      <c r="D426" s="278"/>
      <c r="E426" s="278"/>
      <c r="F426" s="278"/>
      <c r="G426" s="278"/>
      <c r="H426" s="278"/>
      <c r="I426" s="283"/>
      <c r="J426" s="280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80"/>
      <c r="W426" s="280"/>
      <c r="X426" s="276"/>
      <c r="Y426" s="276"/>
      <c r="Z426" s="276"/>
      <c r="AA426" s="276"/>
      <c r="AB426" s="276"/>
      <c r="AC426" s="276"/>
      <c r="AD426" s="276"/>
      <c r="AE426" s="276"/>
      <c r="AF426" s="276"/>
      <c r="AG426" s="281"/>
    </row>
    <row r="427" customFormat="false" ht="12.75" hidden="true" customHeight="false" outlineLevel="0" collapsed="false">
      <c r="A427" s="280"/>
      <c r="B427" s="278"/>
      <c r="C427" s="278"/>
      <c r="D427" s="278"/>
      <c r="E427" s="278"/>
      <c r="F427" s="278"/>
      <c r="G427" s="278"/>
      <c r="H427" s="278"/>
      <c r="I427" s="283"/>
      <c r="J427" s="280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80"/>
      <c r="W427" s="280"/>
      <c r="X427" s="276"/>
      <c r="Y427" s="276"/>
      <c r="Z427" s="276"/>
      <c r="AA427" s="276"/>
      <c r="AB427" s="276"/>
      <c r="AC427" s="276"/>
      <c r="AD427" s="276"/>
      <c r="AE427" s="276"/>
      <c r="AF427" s="276"/>
      <c r="AG427" s="281"/>
    </row>
    <row r="428" customFormat="false" ht="12.75" hidden="true" customHeight="false" outlineLevel="0" collapsed="false">
      <c r="A428" s="280"/>
      <c r="B428" s="278"/>
      <c r="C428" s="278"/>
      <c r="D428" s="278"/>
      <c r="E428" s="278"/>
      <c r="F428" s="278"/>
      <c r="G428" s="278"/>
      <c r="H428" s="278"/>
      <c r="I428" s="283"/>
      <c r="J428" s="280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80"/>
      <c r="W428" s="280"/>
      <c r="X428" s="276"/>
      <c r="Y428" s="276"/>
      <c r="Z428" s="276"/>
      <c r="AA428" s="276"/>
      <c r="AB428" s="276"/>
      <c r="AC428" s="276"/>
      <c r="AD428" s="276"/>
      <c r="AE428" s="276"/>
      <c r="AF428" s="276"/>
      <c r="AG428" s="281"/>
    </row>
    <row r="429" customFormat="false" ht="15.75" hidden="true" customHeight="false" outlineLevel="0" collapsed="false">
      <c r="A429" s="280"/>
      <c r="B429" s="278"/>
      <c r="C429" s="278"/>
      <c r="D429" s="278"/>
      <c r="E429" s="278"/>
      <c r="F429" s="278"/>
      <c r="G429" s="278"/>
      <c r="H429" s="278"/>
      <c r="I429" s="396"/>
      <c r="J429" s="397" t="s">
        <v>839</v>
      </c>
      <c r="K429" s="398"/>
      <c r="L429" s="398"/>
      <c r="M429" s="398"/>
      <c r="N429" s="398"/>
      <c r="O429" s="398"/>
      <c r="P429" s="398"/>
      <c r="Q429" s="398"/>
      <c r="R429" s="398"/>
      <c r="S429" s="398"/>
      <c r="T429" s="398"/>
      <c r="U429" s="398"/>
      <c r="V429" s="399"/>
      <c r="W429" s="399"/>
      <c r="X429" s="398"/>
      <c r="Y429" s="398"/>
      <c r="Z429" s="398"/>
      <c r="AA429" s="290" t="s">
        <v>513</v>
      </c>
      <c r="AB429" s="290" t="s">
        <v>514</v>
      </c>
      <c r="AC429" s="290" t="s">
        <v>515</v>
      </c>
      <c r="AD429" s="290"/>
      <c r="AE429" s="290" t="s">
        <v>24</v>
      </c>
      <c r="AF429" s="290" t="s">
        <v>25</v>
      </c>
      <c r="AG429" s="290" t="s">
        <v>69</v>
      </c>
      <c r="AH429" s="400"/>
      <c r="AI429" s="290" t="s">
        <v>517</v>
      </c>
      <c r="AJ429" s="291"/>
      <c r="AK429" s="290" t="s">
        <v>518</v>
      </c>
      <c r="AL429" s="290" t="s">
        <v>24</v>
      </c>
      <c r="AM429" s="290" t="s">
        <v>25</v>
      </c>
      <c r="AN429" s="290" t="s">
        <v>840</v>
      </c>
      <c r="AO429" s="290" t="s">
        <v>519</v>
      </c>
      <c r="AP429" s="290" t="s">
        <v>468</v>
      </c>
      <c r="AQ429" s="290"/>
      <c r="AR429" s="290" t="s">
        <v>520</v>
      </c>
      <c r="AS429" s="290" t="s">
        <v>841</v>
      </c>
      <c r="AT429" s="290" t="s">
        <v>468</v>
      </c>
      <c r="AU429" s="290" t="s">
        <v>24</v>
      </c>
      <c r="AV429" s="290" t="s">
        <v>25</v>
      </c>
      <c r="AW429" s="290" t="s">
        <v>520</v>
      </c>
      <c r="AX429" s="292" t="n">
        <f aca="false">SUM(AX424-AX423)</f>
        <v>0</v>
      </c>
      <c r="AY429" s="292" t="n">
        <f aca="false">SUM(AY424-AY423)</f>
        <v>0</v>
      </c>
      <c r="AZ429" s="292" t="n">
        <f aca="false">SUM(AZ424-AZ423)</f>
        <v>0</v>
      </c>
      <c r="BA429" s="292" t="n">
        <f aca="false">SUM(BA424-BA423)</f>
        <v>0</v>
      </c>
      <c r="BB429" s="292" t="n">
        <f aca="false">SUM(BB424-BB423)</f>
        <v>0</v>
      </c>
      <c r="BC429" s="292" t="n">
        <f aca="false">SUM(BC424-BC423)</f>
        <v>0</v>
      </c>
      <c r="BD429" s="292" t="n">
        <f aca="false">SUM(BD424-BD423)</f>
        <v>0</v>
      </c>
      <c r="BE429" s="292"/>
      <c r="BF429" s="293"/>
      <c r="BG429" s="292"/>
      <c r="BH429" s="290" t="s">
        <v>841</v>
      </c>
      <c r="BI429" s="290" t="s">
        <v>70</v>
      </c>
      <c r="BJ429" s="290" t="s">
        <v>881</v>
      </c>
      <c r="BK429" s="290" t="s">
        <v>882</v>
      </c>
      <c r="BL429" s="292"/>
      <c r="BM429" s="292"/>
      <c r="BN429" s="401"/>
    </row>
    <row r="430" customFormat="false" ht="12.75" hidden="true" customHeight="false" outlineLevel="0" collapsed="false">
      <c r="A430" s="280"/>
      <c r="B430" s="278"/>
      <c r="C430" s="278"/>
      <c r="D430" s="278"/>
      <c r="E430" s="278"/>
      <c r="F430" s="278"/>
      <c r="G430" s="278"/>
      <c r="H430" s="278"/>
      <c r="I430" s="402" t="s">
        <v>843</v>
      </c>
      <c r="J430" s="299" t="s">
        <v>844</v>
      </c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299"/>
      <c r="W430" s="299"/>
      <c r="X430" s="300"/>
      <c r="Y430" s="300"/>
      <c r="Z430" s="300"/>
      <c r="AA430" s="300" t="e">
        <f aca="false">SUM(AA10+AA20+AA29+AA117+AA397+#REF!+AA127)</f>
        <v>#REF!</v>
      </c>
      <c r="AB430" s="300" t="e">
        <f aca="false">SUM(AB10+AB20+AB29+AB117+AB397+#REF!+AB127)</f>
        <v>#REF!</v>
      </c>
      <c r="AC430" s="300" t="e">
        <f aca="false">SUM(AC10+AC20+AC29+AC117+AC397+#REF!+AC127)</f>
        <v>#REF!</v>
      </c>
      <c r="AD430" s="300"/>
      <c r="AE430" s="300" t="e">
        <f aca="false">SUM(AE10+AE20+AE29+AE117+AE397+#REF!+AE127)</f>
        <v>#REF!</v>
      </c>
      <c r="AF430" s="300" t="e">
        <f aca="false">SUM(AF10+AF20+AF29+AF117+AF397+#REF!+AF127)</f>
        <v>#REF!</v>
      </c>
      <c r="AG430" s="300" t="e">
        <f aca="false">SUM(AG10+AG20+AG29+AG117+AG397+#REF!+AG127)</f>
        <v>#REF!</v>
      </c>
      <c r="AH430" s="300" t="e">
        <f aca="false">SUM(AH10+AH20+AH29+AH117+AH397+#REF!+AH127)</f>
        <v>#REF!</v>
      </c>
      <c r="AI430" s="300" t="e">
        <f aca="false">SUM(AI10+AI20+AI29+AI117+AI397+#REF!+AI127)</f>
        <v>#REF!</v>
      </c>
      <c r="AJ430" s="300" t="e">
        <f aca="false">SUM(AJ10+AJ20+AJ29+AJ117+AJ397+#REF!+AJ127)</f>
        <v>#REF!</v>
      </c>
      <c r="AK430" s="300" t="e">
        <f aca="false">SUM(AK10+AK20+AK29+AK117+AK397+#REF!+AK127)</f>
        <v>#REF!</v>
      </c>
      <c r="AL430" s="300" t="e">
        <f aca="false">SUM(AL10+AL20+AL29+AL117+AL397+#REF!+AL127)</f>
        <v>#REF!</v>
      </c>
      <c r="AM430" s="300" t="e">
        <f aca="false">SUM(AM10+AM20+AM29+AM117+AM397+#REF!+AM127)</f>
        <v>#REF!</v>
      </c>
      <c r="AN430" s="300" t="e">
        <f aca="false">SUM(AN10+AN20+AN29+AN117+AN397+#REF!+AN127)</f>
        <v>#REF!</v>
      </c>
      <c r="AO430" s="300" t="n">
        <v>467006.66</v>
      </c>
      <c r="AP430" s="300" t="e">
        <f aca="false">SUM(AP10+AP20+AP29+AP117+AP397+#REF!+AP127)</f>
        <v>#REF!</v>
      </c>
      <c r="AQ430" s="300" t="e">
        <f aca="false">SUM(AQ10+AQ20+AQ29+AQ117+AQ397+#REF!+AQ127)</f>
        <v>#REF!</v>
      </c>
      <c r="AR430" s="300" t="n">
        <f aca="false">SUM(AR10+AR20+AR29+AR117+AR397+AR127)</f>
        <v>408653.527108634</v>
      </c>
      <c r="AS430" s="300" t="n">
        <f aca="false">SUM(AS10+AS20+AS29+AS117+AS397+AS127)</f>
        <v>0</v>
      </c>
      <c r="AT430" s="300" t="n">
        <f aca="false">SUM(AT10+AT20+AT29+AT117+AT397+AT127)</f>
        <v>283989.5</v>
      </c>
      <c r="AU430" s="300" t="n">
        <f aca="false">SUM(AU10+AU20+AU29+AU117+AU397+AU127)</f>
        <v>180856.21</v>
      </c>
      <c r="AV430" s="300" t="n">
        <f aca="false">SUM(AV10+AV20+AV29+AV117+AV397+AV127)</f>
        <v>15334.06</v>
      </c>
      <c r="AW430" s="300" t="n">
        <f aca="false">SUM(AW10+AW20+AW29+AW117+AW397+AW127)</f>
        <v>574175.677108634</v>
      </c>
      <c r="AX430" s="300" t="n">
        <f aca="false">SUM(AX10+AX20+AX29+AX117+AX397+AX127)</f>
        <v>0</v>
      </c>
      <c r="AY430" s="300" t="n">
        <f aca="false">SUM(AY10+AY20+AY29+AY117+AY397+AY127)</f>
        <v>0</v>
      </c>
      <c r="AZ430" s="300" t="n">
        <f aca="false">SUM(AZ10+AZ20+AZ29+AZ117+AZ397+AZ127)</f>
        <v>0</v>
      </c>
      <c r="BA430" s="300" t="n">
        <f aca="false">SUM(BA10+BA20+BA29+BA117+BA397+BA127)</f>
        <v>0</v>
      </c>
      <c r="BB430" s="300" t="n">
        <f aca="false">SUM(BB10+BB20+BB29+BB117+BB397+BB127)</f>
        <v>0</v>
      </c>
      <c r="BC430" s="300" t="n">
        <f aca="false">SUM(BC10+BC20+BC29+BC117+BC397+BC127)</f>
        <v>0</v>
      </c>
      <c r="BD430" s="300" t="e">
        <f aca="false">SUM(BD10+BD20+BD29+BD117+BD397+BD127)</f>
        <v>#VALUE!</v>
      </c>
      <c r="BE430" s="300" t="n">
        <f aca="false">SUM(BE10+BE20+BE29+BE117+BE397+BE127)</f>
        <v>555625.326056805</v>
      </c>
      <c r="BF430" s="300" t="n">
        <f aca="false">SUM(BF10+BF20+BF29+BF117+BF397+BF127)</f>
        <v>0</v>
      </c>
      <c r="BG430" s="300" t="n">
        <f aca="false">SUM(BG10+BG20+BG29+BG117+BG397+BG127)</f>
        <v>0</v>
      </c>
      <c r="BH430" s="300" t="n">
        <f aca="false">SUM(BH10+BH20+BH29+BH117+BH397+BH127)</f>
        <v>212946.57</v>
      </c>
      <c r="BI430" s="300" t="n">
        <f aca="false">SUM(BI10+BI20+BI29+BI117+BI397+BI127)</f>
        <v>212946.57</v>
      </c>
      <c r="BJ430" s="300" t="n">
        <f aca="false">SUM(BJ10+BJ20+BJ29+BJ117+BJ397+BJ127)</f>
        <v>7800</v>
      </c>
      <c r="BK430" s="300" t="n">
        <f aca="false">SUM(BK10+BK20+BK29+BK117+BK397+BK127)</f>
        <v>7800</v>
      </c>
      <c r="BL430" s="300" t="n">
        <f aca="false">SUM(BL10+BL20+BL29+BL117+BL397+BL127)</f>
        <v>796044</v>
      </c>
      <c r="BM430" s="300" t="n">
        <f aca="false">SUM(BM10+BM20+BM29+BM117+BM397+BM127)</f>
        <v>796044</v>
      </c>
      <c r="BN430" s="403" t="n">
        <f aca="false">SUM(BN10+BN20+BN29+BN117+BN397+BN127)</f>
        <v>382367.29</v>
      </c>
    </row>
    <row r="431" customFormat="false" ht="12.75" hidden="true" customHeight="false" outlineLevel="0" collapsed="false">
      <c r="A431" s="280"/>
      <c r="B431" s="278"/>
      <c r="C431" s="278"/>
      <c r="D431" s="278"/>
      <c r="E431" s="278"/>
      <c r="F431" s="278"/>
      <c r="G431" s="278"/>
      <c r="H431" s="278"/>
      <c r="I431" s="404" t="s">
        <v>845</v>
      </c>
      <c r="J431" s="305" t="s">
        <v>846</v>
      </c>
      <c r="K431" s="306"/>
      <c r="L431" s="306"/>
      <c r="M431" s="306"/>
      <c r="N431" s="306"/>
      <c r="O431" s="306"/>
      <c r="P431" s="306"/>
      <c r="Q431" s="306"/>
      <c r="R431" s="306"/>
      <c r="S431" s="306"/>
      <c r="T431" s="306"/>
      <c r="U431" s="306"/>
      <c r="V431" s="305"/>
      <c r="W431" s="305"/>
      <c r="X431" s="306"/>
      <c r="Y431" s="306"/>
      <c r="Z431" s="306"/>
      <c r="AA431" s="306" t="n">
        <f aca="false">SUM(AA155)</f>
        <v>85000</v>
      </c>
      <c r="AB431" s="306" t="n">
        <f aca="false">SUM(AB155)</f>
        <v>0</v>
      </c>
      <c r="AC431" s="306" t="n">
        <f aca="false">SUM(AC155)</f>
        <v>85000</v>
      </c>
      <c r="AD431" s="306"/>
      <c r="AE431" s="306" t="n">
        <f aca="false">SUM(AE155)</f>
        <v>0</v>
      </c>
      <c r="AF431" s="306" t="n">
        <f aca="false">SUM(AF155)</f>
        <v>0</v>
      </c>
      <c r="AG431" s="306" t="n">
        <f aca="false">SUM(AG155)</f>
        <v>85000</v>
      </c>
      <c r="AH431" s="306" t="n">
        <f aca="false">SUM(AH155)</f>
        <v>0</v>
      </c>
      <c r="AI431" s="306" t="n">
        <f aca="false">SUM(AI155)</f>
        <v>50000</v>
      </c>
      <c r="AJ431" s="306" t="n">
        <f aca="false">SUM(AJ155)</f>
        <v>0</v>
      </c>
      <c r="AK431" s="306" t="n">
        <f aca="false">SUM(AK155)</f>
        <v>50000</v>
      </c>
      <c r="AL431" s="306" t="n">
        <f aca="false">SUM(AL155)</f>
        <v>0</v>
      </c>
      <c r="AM431" s="306" t="n">
        <f aca="false">SUM(AM155)</f>
        <v>0</v>
      </c>
      <c r="AN431" s="306" t="n">
        <f aca="false">SUM(AN155)</f>
        <v>50000</v>
      </c>
      <c r="AO431" s="306" t="n">
        <f aca="false">SUM(AO155)</f>
        <v>6636.1404207313</v>
      </c>
      <c r="AP431" s="306" t="n">
        <f aca="false">SUM(AP155)</f>
        <v>50000</v>
      </c>
      <c r="AQ431" s="306" t="n">
        <f aca="false">SUM(AQ155)</f>
        <v>0</v>
      </c>
      <c r="AR431" s="306" t="n">
        <f aca="false">SUM(AR155)</f>
        <v>6636.1404207313</v>
      </c>
      <c r="AS431" s="306" t="n">
        <f aca="false">SUM(AS155)</f>
        <v>0</v>
      </c>
      <c r="AT431" s="306" t="n">
        <f aca="false">SUM(AT155)</f>
        <v>0</v>
      </c>
      <c r="AU431" s="306" t="n">
        <f aca="false">SUM(AU155)</f>
        <v>0</v>
      </c>
      <c r="AV431" s="306" t="n">
        <f aca="false">SUM(AV155)</f>
        <v>0</v>
      </c>
      <c r="AW431" s="306" t="n">
        <f aca="false">SUM(AW155)</f>
        <v>6636.1404207313</v>
      </c>
      <c r="AX431" s="306" t="n">
        <f aca="false">SUM(AX155)</f>
        <v>0</v>
      </c>
      <c r="AY431" s="306" t="n">
        <f aca="false">SUM(AY155)</f>
        <v>0</v>
      </c>
      <c r="AZ431" s="306" t="n">
        <f aca="false">SUM(AZ155)</f>
        <v>0</v>
      </c>
      <c r="BA431" s="306" t="n">
        <f aca="false">SUM(BA155)</f>
        <v>0</v>
      </c>
      <c r="BB431" s="306" t="n">
        <f aca="false">SUM(BB155)</f>
        <v>0</v>
      </c>
      <c r="BC431" s="306" t="n">
        <f aca="false">SUM(BC155)</f>
        <v>0</v>
      </c>
      <c r="BD431" s="306" t="n">
        <f aca="false">SUM(BD155)</f>
        <v>0</v>
      </c>
      <c r="BE431" s="306" t="n">
        <f aca="false">SUM(BE155)</f>
        <v>6636.1404207313</v>
      </c>
      <c r="BF431" s="306" t="n">
        <f aca="false">SUM(BF155)</f>
        <v>0</v>
      </c>
      <c r="BG431" s="306" t="n">
        <f aca="false">SUM(BG155)</f>
        <v>0</v>
      </c>
      <c r="BH431" s="306" t="n">
        <f aca="false">SUM(BH155)</f>
        <v>0</v>
      </c>
      <c r="BI431" s="306" t="n">
        <f aca="false">SUM(BI155)</f>
        <v>0</v>
      </c>
      <c r="BJ431" s="306" t="n">
        <f aca="false">SUM(BJ155)</f>
        <v>0</v>
      </c>
      <c r="BK431" s="306" t="n">
        <f aca="false">SUM(BK155)</f>
        <v>0</v>
      </c>
      <c r="BL431" s="306" t="n">
        <f aca="false">SUM(BL155)</f>
        <v>6650</v>
      </c>
      <c r="BM431" s="306" t="n">
        <f aca="false">SUM(BM155)</f>
        <v>6650</v>
      </c>
      <c r="BN431" s="405" t="n">
        <f aca="false">SUM(BN155)</f>
        <v>6650</v>
      </c>
    </row>
    <row r="432" customFormat="false" ht="12.75" hidden="true" customHeight="false" outlineLevel="0" collapsed="false">
      <c r="A432" s="280"/>
      <c r="B432" s="278"/>
      <c r="C432" s="278"/>
      <c r="D432" s="278"/>
      <c r="E432" s="278"/>
      <c r="F432" s="278"/>
      <c r="G432" s="278"/>
      <c r="H432" s="278"/>
      <c r="I432" s="406" t="s">
        <v>847</v>
      </c>
      <c r="J432" s="305" t="s">
        <v>848</v>
      </c>
      <c r="K432" s="306"/>
      <c r="L432" s="306"/>
      <c r="M432" s="306"/>
      <c r="N432" s="306"/>
      <c r="O432" s="306"/>
      <c r="P432" s="306"/>
      <c r="Q432" s="306"/>
      <c r="R432" s="306"/>
      <c r="S432" s="306"/>
      <c r="T432" s="306"/>
      <c r="U432" s="306"/>
      <c r="V432" s="305"/>
      <c r="W432" s="305"/>
      <c r="X432" s="306"/>
      <c r="Y432" s="306"/>
      <c r="Z432" s="306"/>
      <c r="AA432" s="306" t="n">
        <f aca="false">SUM(AA162)</f>
        <v>8000</v>
      </c>
      <c r="AB432" s="306" t="n">
        <f aca="false">SUM(AB162)</f>
        <v>0</v>
      </c>
      <c r="AC432" s="306" t="n">
        <f aca="false">SUM(AC162)</f>
        <v>30000</v>
      </c>
      <c r="AD432" s="306"/>
      <c r="AE432" s="306" t="n">
        <f aca="false">SUM(AE162)</f>
        <v>0</v>
      </c>
      <c r="AF432" s="306" t="n">
        <f aca="false">SUM(AF162)</f>
        <v>0</v>
      </c>
      <c r="AG432" s="306" t="n">
        <f aca="false">SUM(AG162)</f>
        <v>10000</v>
      </c>
      <c r="AH432" s="306" t="n">
        <f aca="false">SUM(AH162)</f>
        <v>4997.09</v>
      </c>
      <c r="AI432" s="306" t="n">
        <f aca="false">SUM(AI162)</f>
        <v>10000</v>
      </c>
      <c r="AJ432" s="306" t="n">
        <f aca="false">SUM(AJ162)</f>
        <v>0</v>
      </c>
      <c r="AK432" s="306" t="n">
        <f aca="false">SUM(AK162)</f>
        <v>10000</v>
      </c>
      <c r="AL432" s="306" t="n">
        <f aca="false">SUM(AL162)</f>
        <v>0</v>
      </c>
      <c r="AM432" s="306" t="n">
        <f aca="false">SUM(AM162)</f>
        <v>0</v>
      </c>
      <c r="AN432" s="306" t="n">
        <f aca="false">SUM(AN162)</f>
        <v>10000</v>
      </c>
      <c r="AO432" s="306" t="n">
        <f aca="false">SUM(AO162)</f>
        <v>1327.22808414626</v>
      </c>
      <c r="AP432" s="306" t="n">
        <f aca="false">SUM(AP162)</f>
        <v>10000</v>
      </c>
      <c r="AQ432" s="306" t="n">
        <f aca="false">SUM(AQ162)</f>
        <v>0</v>
      </c>
      <c r="AR432" s="306" t="n">
        <f aca="false">SUM(AR162)</f>
        <v>1327.22808414626</v>
      </c>
      <c r="AS432" s="306" t="n">
        <f aca="false">SUM(AS162)</f>
        <v>0</v>
      </c>
      <c r="AT432" s="306" t="n">
        <f aca="false">SUM(AT162)</f>
        <v>0</v>
      </c>
      <c r="AU432" s="306" t="n">
        <f aca="false">SUM(AU162)</f>
        <v>0</v>
      </c>
      <c r="AV432" s="306" t="n">
        <f aca="false">SUM(AV162)</f>
        <v>0</v>
      </c>
      <c r="AW432" s="306" t="n">
        <f aca="false">SUM(AW162)</f>
        <v>1327.22808414626</v>
      </c>
      <c r="AX432" s="306" t="n">
        <f aca="false">SUM(AX162)</f>
        <v>0</v>
      </c>
      <c r="AY432" s="306" t="n">
        <f aca="false">SUM(AY162)</f>
        <v>0</v>
      </c>
      <c r="AZ432" s="306" t="n">
        <f aca="false">SUM(AZ162)</f>
        <v>0</v>
      </c>
      <c r="BA432" s="306" t="n">
        <f aca="false">SUM(BA162)</f>
        <v>0</v>
      </c>
      <c r="BB432" s="306" t="n">
        <f aca="false">SUM(BB162)</f>
        <v>0</v>
      </c>
      <c r="BC432" s="306" t="n">
        <f aca="false">SUM(BC162)</f>
        <v>0</v>
      </c>
      <c r="BD432" s="306" t="n">
        <f aca="false">SUM(BD162)</f>
        <v>0</v>
      </c>
      <c r="BE432" s="306" t="n">
        <f aca="false">SUM(BE162)</f>
        <v>1327.22808414626</v>
      </c>
      <c r="BF432" s="306" t="n">
        <f aca="false">SUM(BF162)</f>
        <v>0</v>
      </c>
      <c r="BG432" s="306" t="n">
        <f aca="false">SUM(BG162)</f>
        <v>0</v>
      </c>
      <c r="BH432" s="306" t="n">
        <f aca="false">SUM(BH162)</f>
        <v>0</v>
      </c>
      <c r="BI432" s="306" t="n">
        <f aca="false">SUM(BI162)</f>
        <v>0</v>
      </c>
      <c r="BJ432" s="306" t="n">
        <f aca="false">SUM(BJ162)</f>
        <v>0</v>
      </c>
      <c r="BK432" s="306" t="n">
        <f aca="false">SUM(BK162)</f>
        <v>0</v>
      </c>
      <c r="BL432" s="306" t="n">
        <f aca="false">SUM(BL162)</f>
        <v>1330</v>
      </c>
      <c r="BM432" s="306" t="n">
        <f aca="false">SUM(BM162)</f>
        <v>1330</v>
      </c>
      <c r="BN432" s="405" t="n">
        <f aca="false">SUM(BN162)</f>
        <v>663.61</v>
      </c>
    </row>
    <row r="433" customFormat="false" ht="12.75" hidden="true" customHeight="false" outlineLevel="0" collapsed="false">
      <c r="A433" s="280"/>
      <c r="B433" s="278"/>
      <c r="C433" s="278"/>
      <c r="D433" s="278"/>
      <c r="E433" s="278"/>
      <c r="F433" s="278"/>
      <c r="G433" s="278"/>
      <c r="H433" s="278"/>
      <c r="I433" s="406" t="s">
        <v>849</v>
      </c>
      <c r="J433" s="305" t="s">
        <v>850</v>
      </c>
      <c r="K433" s="306"/>
      <c r="L433" s="306"/>
      <c r="M433" s="306"/>
      <c r="N433" s="306"/>
      <c r="O433" s="306"/>
      <c r="P433" s="306"/>
      <c r="Q433" s="306"/>
      <c r="R433" s="306"/>
      <c r="S433" s="306"/>
      <c r="T433" s="306"/>
      <c r="U433" s="306"/>
      <c r="V433" s="305"/>
      <c r="W433" s="305"/>
      <c r="X433" s="306"/>
      <c r="Y433" s="306"/>
      <c r="Z433" s="306"/>
      <c r="AA433" s="306" t="n">
        <v>35000</v>
      </c>
      <c r="AB433" s="306" t="n">
        <v>30000</v>
      </c>
      <c r="AC433" s="306" t="n">
        <v>315000</v>
      </c>
      <c r="AD433" s="306"/>
      <c r="AE433" s="306" t="n">
        <v>0</v>
      </c>
      <c r="AF433" s="306" t="n">
        <v>25000</v>
      </c>
      <c r="AG433" s="306" t="n">
        <f aca="false">SUM(AG383)</f>
        <v>290000</v>
      </c>
      <c r="AH433" s="306" t="n">
        <f aca="false">SUM(AH383)</f>
        <v>133000</v>
      </c>
      <c r="AI433" s="306" t="n">
        <f aca="false">SUM(AI383)</f>
        <v>555000</v>
      </c>
      <c r="AJ433" s="306" t="n">
        <f aca="false">SUM(AJ383)</f>
        <v>0</v>
      </c>
      <c r="AK433" s="306" t="n">
        <f aca="false">SUM(AK383)</f>
        <v>555000</v>
      </c>
      <c r="AL433" s="306" t="n">
        <f aca="false">SUM(AL383)</f>
        <v>0</v>
      </c>
      <c r="AM433" s="306" t="n">
        <f aca="false">SUM(AM383)</f>
        <v>150000</v>
      </c>
      <c r="AN433" s="306" t="n">
        <f aca="false">SUM(AN383)</f>
        <v>405000</v>
      </c>
      <c r="AO433" s="306" t="n">
        <f aca="false">SUM(AO383)</f>
        <v>53752.7374079235</v>
      </c>
      <c r="AP433" s="306" t="n">
        <f aca="false">SUM(AP383)</f>
        <v>260000</v>
      </c>
      <c r="AQ433" s="306" t="n">
        <f aca="false">SUM(AQ383)</f>
        <v>0</v>
      </c>
      <c r="AR433" s="306" t="n">
        <f aca="false">SUM(AR383)</f>
        <v>34507.9301878028</v>
      </c>
      <c r="AS433" s="306" t="n">
        <f aca="false">SUM(AS383)</f>
        <v>0</v>
      </c>
      <c r="AT433" s="306" t="n">
        <f aca="false">SUM(AT383)</f>
        <v>19054.45</v>
      </c>
      <c r="AU433" s="306" t="n">
        <f aca="false">SUM(AU383)</f>
        <v>0</v>
      </c>
      <c r="AV433" s="306" t="n">
        <f aca="false">SUM(AV383)</f>
        <v>0</v>
      </c>
      <c r="AW433" s="306" t="n">
        <f aca="false">SUM(AW383)</f>
        <v>34507.9301878028</v>
      </c>
      <c r="AX433" s="306" t="n">
        <f aca="false">SUM(AX383)</f>
        <v>0</v>
      </c>
      <c r="AY433" s="306" t="n">
        <f aca="false">SUM(AY383)</f>
        <v>0</v>
      </c>
      <c r="AZ433" s="306" t="n">
        <f aca="false">SUM(AZ383)</f>
        <v>0</v>
      </c>
      <c r="BA433" s="306" t="n">
        <f aca="false">SUM(BA383)</f>
        <v>0</v>
      </c>
      <c r="BB433" s="306" t="n">
        <f aca="false">SUM(BB383)</f>
        <v>0</v>
      </c>
      <c r="BC433" s="306" t="n">
        <f aca="false">SUM(BC383)</f>
        <v>0</v>
      </c>
      <c r="BD433" s="306" t="n">
        <f aca="false">SUM(BD383)</f>
        <v>0</v>
      </c>
      <c r="BE433" s="306" t="n">
        <f aca="false">SUM(BE383)</f>
        <v>34507.9301878028</v>
      </c>
      <c r="BF433" s="306" t="n">
        <f aca="false">SUM(BF383)</f>
        <v>0</v>
      </c>
      <c r="BG433" s="306" t="n">
        <f aca="false">SUM(BG383)</f>
        <v>0</v>
      </c>
      <c r="BH433" s="306" t="n">
        <f aca="false">SUM(BH383)</f>
        <v>6480.04</v>
      </c>
      <c r="BI433" s="306" t="n">
        <f aca="false">SUM(BI383)</f>
        <v>6480.04</v>
      </c>
      <c r="BJ433" s="306" t="n">
        <f aca="false">SUM(BJ383)</f>
        <v>0</v>
      </c>
      <c r="BK433" s="306" t="n">
        <f aca="false">SUM(BK383)</f>
        <v>0</v>
      </c>
      <c r="BL433" s="306" t="n">
        <f aca="false">SUM(BL383)</f>
        <v>30000</v>
      </c>
      <c r="BM433" s="306" t="n">
        <f aca="false">SUM(BM383)</f>
        <v>30000</v>
      </c>
      <c r="BN433" s="405" t="n">
        <f aca="false">SUM(BN383)</f>
        <v>1400</v>
      </c>
      <c r="BQ433" s="277" t="n">
        <f aca="false">SUM(BT423-BN5)</f>
        <v>-610497.34</v>
      </c>
    </row>
    <row r="434" customFormat="false" ht="12.75" hidden="true" customHeight="false" outlineLevel="0" collapsed="false">
      <c r="A434" s="280"/>
      <c r="B434" s="278"/>
      <c r="C434" s="278"/>
      <c r="D434" s="278"/>
      <c r="E434" s="278"/>
      <c r="F434" s="278"/>
      <c r="G434" s="278"/>
      <c r="H434" s="278"/>
      <c r="I434" s="406" t="s">
        <v>851</v>
      </c>
      <c r="J434" s="305" t="s">
        <v>852</v>
      </c>
      <c r="K434" s="306"/>
      <c r="L434" s="306"/>
      <c r="M434" s="306"/>
      <c r="N434" s="306"/>
      <c r="O434" s="306"/>
      <c r="P434" s="306"/>
      <c r="Q434" s="306"/>
      <c r="R434" s="306"/>
      <c r="S434" s="306"/>
      <c r="T434" s="306"/>
      <c r="U434" s="306"/>
      <c r="V434" s="305"/>
      <c r="W434" s="305"/>
      <c r="X434" s="306"/>
      <c r="Y434" s="306"/>
      <c r="Z434" s="306"/>
      <c r="AA434" s="306" t="n">
        <f aca="false">SUM(AA244)</f>
        <v>50000</v>
      </c>
      <c r="AB434" s="306" t="n">
        <f aca="false">SUM(AB244)</f>
        <v>7230.75</v>
      </c>
      <c r="AC434" s="306" t="n">
        <f aca="false">SUM(AC244)</f>
        <v>50000</v>
      </c>
      <c r="AD434" s="306"/>
      <c r="AE434" s="306" t="n">
        <f aca="false">SUM(AE244)</f>
        <v>0</v>
      </c>
      <c r="AF434" s="306" t="n">
        <f aca="false">SUM(AF244)</f>
        <v>0</v>
      </c>
      <c r="AG434" s="306" t="n">
        <f aca="false">SUM(AG244)</f>
        <v>50000</v>
      </c>
      <c r="AH434" s="306" t="n">
        <f aca="false">SUM(AH244)</f>
        <v>8325</v>
      </c>
      <c r="AI434" s="306" t="n">
        <f aca="false">SUM(AI244)</f>
        <v>50000</v>
      </c>
      <c r="AJ434" s="306" t="n">
        <f aca="false">SUM(AJ244)</f>
        <v>0</v>
      </c>
      <c r="AK434" s="306" t="n">
        <f aca="false">SUM(AK244)</f>
        <v>50000</v>
      </c>
      <c r="AL434" s="306" t="n">
        <f aca="false">SUM(AL244)</f>
        <v>0</v>
      </c>
      <c r="AM434" s="306" t="n">
        <f aca="false">SUM(AM244)</f>
        <v>0</v>
      </c>
      <c r="AN434" s="306" t="n">
        <f aca="false">SUM(AN244)</f>
        <v>50000</v>
      </c>
      <c r="AO434" s="306" t="n">
        <f aca="false">SUM(AO244)</f>
        <v>6636.1404207313</v>
      </c>
      <c r="AP434" s="306" t="n">
        <f aca="false">SUM(AP244)</f>
        <v>100000</v>
      </c>
      <c r="AQ434" s="306" t="n">
        <f aca="false">SUM(AQ244)</f>
        <v>0</v>
      </c>
      <c r="AR434" s="306" t="n">
        <f aca="false">SUM(AR244)</f>
        <v>13272.2808414626</v>
      </c>
      <c r="AS434" s="306" t="n">
        <f aca="false">SUM(AS244)</f>
        <v>0</v>
      </c>
      <c r="AT434" s="306" t="n">
        <f aca="false">SUM(AT244)</f>
        <v>153.18</v>
      </c>
      <c r="AU434" s="306" t="n">
        <f aca="false">SUM(AU244)</f>
        <v>0</v>
      </c>
      <c r="AV434" s="306" t="n">
        <f aca="false">SUM(AV244)</f>
        <v>0</v>
      </c>
      <c r="AW434" s="306" t="n">
        <f aca="false">SUM(AW244)</f>
        <v>13272.2808414626</v>
      </c>
      <c r="AX434" s="306" t="n">
        <f aca="false">SUM(AX244)</f>
        <v>0</v>
      </c>
      <c r="AY434" s="306" t="n">
        <f aca="false">SUM(AY244)</f>
        <v>0</v>
      </c>
      <c r="AZ434" s="306" t="n">
        <f aca="false">SUM(AZ244)</f>
        <v>0</v>
      </c>
      <c r="BA434" s="306" t="n">
        <f aca="false">SUM(BA244)</f>
        <v>0</v>
      </c>
      <c r="BB434" s="306" t="n">
        <f aca="false">SUM(BB244)</f>
        <v>0</v>
      </c>
      <c r="BC434" s="306" t="n">
        <f aca="false">SUM(BC244)</f>
        <v>0</v>
      </c>
      <c r="BD434" s="306" t="n">
        <f aca="false">SUM(BD244)</f>
        <v>0</v>
      </c>
      <c r="BE434" s="306" t="n">
        <f aca="false">SUM(BE244)</f>
        <v>13272.2808414626</v>
      </c>
      <c r="BF434" s="306" t="n">
        <f aca="false">SUM(BF244)</f>
        <v>0</v>
      </c>
      <c r="BG434" s="306" t="n">
        <f aca="false">SUM(BG244)</f>
        <v>0</v>
      </c>
      <c r="BH434" s="306" t="n">
        <f aca="false">SUM(BH244)</f>
        <v>42.1</v>
      </c>
      <c r="BI434" s="306" t="n">
        <f aca="false">SUM(BI244)</f>
        <v>42.1</v>
      </c>
      <c r="BJ434" s="306" t="n">
        <f aca="false">SUM(BJ244)</f>
        <v>0</v>
      </c>
      <c r="BK434" s="306" t="n">
        <f aca="false">SUM(BK244)</f>
        <v>0</v>
      </c>
      <c r="BL434" s="306" t="n">
        <f aca="false">SUM(BL244)</f>
        <v>7000</v>
      </c>
      <c r="BM434" s="306" t="n">
        <f aca="false">SUM(BM244)</f>
        <v>7000</v>
      </c>
      <c r="BN434" s="405" t="n">
        <f aca="false">SUM(BN244)</f>
        <v>0</v>
      </c>
    </row>
    <row r="435" customFormat="false" ht="12.75" hidden="true" customHeight="false" outlineLevel="0" collapsed="false">
      <c r="A435" s="280"/>
      <c r="B435" s="278"/>
      <c r="C435" s="278"/>
      <c r="D435" s="278"/>
      <c r="E435" s="278"/>
      <c r="F435" s="278"/>
      <c r="G435" s="278"/>
      <c r="H435" s="278"/>
      <c r="I435" s="406" t="s">
        <v>853</v>
      </c>
      <c r="J435" s="305" t="s">
        <v>854</v>
      </c>
      <c r="K435" s="306"/>
      <c r="L435" s="306"/>
      <c r="M435" s="306"/>
      <c r="N435" s="306"/>
      <c r="O435" s="306"/>
      <c r="P435" s="306"/>
      <c r="Q435" s="306"/>
      <c r="R435" s="306"/>
      <c r="S435" s="306"/>
      <c r="T435" s="306"/>
      <c r="U435" s="306"/>
      <c r="V435" s="305"/>
      <c r="W435" s="305"/>
      <c r="X435" s="306"/>
      <c r="Y435" s="306"/>
      <c r="Z435" s="306"/>
      <c r="AA435" s="306" t="n">
        <f aca="false">SUM(AA234+AA256+AA270+AA217)</f>
        <v>1050000</v>
      </c>
      <c r="AB435" s="306" t="n">
        <f aca="false">SUM(AB234+AB256+AB270+AB217)</f>
        <v>75137.46</v>
      </c>
      <c r="AC435" s="306" t="n">
        <f aca="false">SUM(AC234+AC256+AC270+AC217)</f>
        <v>1988000</v>
      </c>
      <c r="AD435" s="306"/>
      <c r="AE435" s="306" t="n">
        <f aca="false">SUM(AE234+AE256+AE270+AE217)</f>
        <v>0</v>
      </c>
      <c r="AF435" s="306" t="n">
        <f aca="false">SUM(AF234+AF256+AF270+AF217)</f>
        <v>0</v>
      </c>
      <c r="AG435" s="306" t="n">
        <f aca="false">SUM(AG234+AG256+AG270+AG217)</f>
        <v>2198000</v>
      </c>
      <c r="AH435" s="306" t="n">
        <f aca="false">SUM(AH234+AH256+AH270+AH217)</f>
        <v>745536.41</v>
      </c>
      <c r="AI435" s="306" t="n">
        <f aca="false">SUM(AI234+AI256+AI270+AI217)</f>
        <v>2150000</v>
      </c>
      <c r="AJ435" s="306" t="n">
        <f aca="false">SUM(AJ234+AJ256+AJ270+AJ217)</f>
        <v>300247.48</v>
      </c>
      <c r="AK435" s="306" t="n">
        <f aca="false">SUM(AK234+AK256+AK270+AK217)</f>
        <v>5750000</v>
      </c>
      <c r="AL435" s="306" t="n">
        <f aca="false">SUM(AL234+AL256+AL270+AL217)</f>
        <v>770000</v>
      </c>
      <c r="AM435" s="306" t="n">
        <f aca="false">SUM(AM234+AM256+AM270+AM217)</f>
        <v>200000</v>
      </c>
      <c r="AN435" s="306" t="n">
        <f aca="false">SUM(AN234+AN256+AN270+AN217)</f>
        <v>6320000</v>
      </c>
      <c r="AO435" s="306" t="n">
        <f aca="false">SUM(AO234+AO256+AO270+AO217)</f>
        <v>838808.149180437</v>
      </c>
      <c r="AP435" s="306" t="n">
        <f aca="false">SUM(AP234+AP256+AP270+AP217)</f>
        <v>8170000</v>
      </c>
      <c r="AQ435" s="306" t="n">
        <f aca="false">SUM(AQ234+AQ256+AQ270+AQ217)</f>
        <v>0</v>
      </c>
      <c r="AR435" s="306" t="n">
        <f aca="false">SUM(AR234+AR256+AR270+AR217)</f>
        <v>1084345.3447475</v>
      </c>
      <c r="AS435" s="306" t="n">
        <f aca="false">SUM(AS234+AS256+AS270+AS217)</f>
        <v>0</v>
      </c>
      <c r="AT435" s="306" t="n">
        <f aca="false">SUM(AT234+AT256+AT270+AT217)</f>
        <v>64061.8</v>
      </c>
      <c r="AU435" s="306" t="n">
        <f aca="false">SUM(AU234+AU256+AU270+AU217)</f>
        <v>201363.46</v>
      </c>
      <c r="AV435" s="306" t="n">
        <f aca="false">SUM(AV234+AV256+AV270+AV217)</f>
        <v>57011.04</v>
      </c>
      <c r="AW435" s="306" t="n">
        <f aca="false">SUM(AW234+AW256+AW270+AW217)</f>
        <v>1228697.76474749</v>
      </c>
      <c r="AX435" s="306" t="n">
        <f aca="false">SUM(AX234+AX256+AX270+AX217)</f>
        <v>0</v>
      </c>
      <c r="AY435" s="306" t="n">
        <f aca="false">SUM(AY234+AY256+AY270+AY217)</f>
        <v>0</v>
      </c>
      <c r="AZ435" s="306" t="n">
        <f aca="false">SUM(AZ234+AZ256+AZ270+AZ217)</f>
        <v>0</v>
      </c>
      <c r="BA435" s="306" t="n">
        <f aca="false">SUM(BA234+BA256+BA270+BA217)</f>
        <v>0</v>
      </c>
      <c r="BB435" s="306" t="n">
        <f aca="false">SUM(BB234+BB256+BB270+BB217)</f>
        <v>0</v>
      </c>
      <c r="BC435" s="306" t="n">
        <f aca="false">SUM(BC234+BC256+BC270+BC217)</f>
        <v>0</v>
      </c>
      <c r="BD435" s="306" t="n">
        <f aca="false">SUM(BD234+BD256+BD270+BD217)</f>
        <v>0</v>
      </c>
      <c r="BE435" s="306" t="n">
        <f aca="false">SUM(BE234+BE256+BE270+BE217)</f>
        <v>1228697.76474749</v>
      </c>
      <c r="BF435" s="306" t="n">
        <f aca="false">SUM(BF234+BF256+BF270+BF217)</f>
        <v>0</v>
      </c>
      <c r="BG435" s="306" t="n">
        <f aca="false">SUM(BG234+BG256+BG270+BG217)</f>
        <v>0</v>
      </c>
      <c r="BH435" s="306" t="n">
        <f aca="false">SUM(BH234+BH256+BH270+BH217)</f>
        <v>25047</v>
      </c>
      <c r="BI435" s="306" t="n">
        <f aca="false">SUM(BI234+BI256+BI270+BI217)</f>
        <v>25447</v>
      </c>
      <c r="BJ435" s="306" t="n">
        <f aca="false">SUM(BJ234+BJ256+BJ270+BJ217)</f>
        <v>0</v>
      </c>
      <c r="BK435" s="306" t="n">
        <f aca="false">SUM(BK234+BK256+BK270+BK217)</f>
        <v>0</v>
      </c>
      <c r="BL435" s="306" t="n">
        <f aca="false">SUM(BL234+BL256+BL270+BL217)</f>
        <v>1176000</v>
      </c>
      <c r="BM435" s="306" t="n">
        <f aca="false">SUM(BM234+BM256+BM270+BM217)</f>
        <v>1577828.81</v>
      </c>
      <c r="BN435" s="405" t="n">
        <f aca="false">SUM(BN234+BN256+BN270+BN217)</f>
        <v>114787.37</v>
      </c>
    </row>
    <row r="436" customFormat="false" ht="12.75" hidden="true" customHeight="false" outlineLevel="0" collapsed="false">
      <c r="A436" s="280"/>
      <c r="B436" s="278"/>
      <c r="C436" s="278"/>
      <c r="D436" s="278"/>
      <c r="E436" s="278"/>
      <c r="F436" s="278"/>
      <c r="G436" s="278"/>
      <c r="H436" s="278"/>
      <c r="I436" s="406" t="s">
        <v>855</v>
      </c>
      <c r="J436" s="305" t="s">
        <v>856</v>
      </c>
      <c r="K436" s="306"/>
      <c r="L436" s="306"/>
      <c r="M436" s="306"/>
      <c r="N436" s="306"/>
      <c r="O436" s="306"/>
      <c r="P436" s="306"/>
      <c r="Q436" s="306"/>
      <c r="R436" s="306"/>
      <c r="S436" s="306"/>
      <c r="T436" s="306"/>
      <c r="U436" s="306"/>
      <c r="V436" s="305"/>
      <c r="W436" s="305"/>
      <c r="X436" s="306"/>
      <c r="Y436" s="306"/>
      <c r="Z436" s="306"/>
      <c r="AA436" s="306" t="n">
        <f aca="false">SUM(AA373)</f>
        <v>207000</v>
      </c>
      <c r="AB436" s="306" t="n">
        <f aca="false">SUM(AB373)</f>
        <v>135700</v>
      </c>
      <c r="AC436" s="306" t="n">
        <f aca="false">SUM(AC373)</f>
        <v>207000</v>
      </c>
      <c r="AD436" s="306"/>
      <c r="AE436" s="306" t="n">
        <f aca="false">SUM(AE373)</f>
        <v>0</v>
      </c>
      <c r="AF436" s="306" t="n">
        <f aca="false">SUM(AF373)</f>
        <v>0</v>
      </c>
      <c r="AG436" s="306" t="n">
        <f aca="false">SUM(AG373)</f>
        <v>207000</v>
      </c>
      <c r="AH436" s="306" t="n">
        <f aca="false">SUM(AH373)</f>
        <v>138000</v>
      </c>
      <c r="AI436" s="306" t="n">
        <f aca="false">SUM(AI373)</f>
        <v>207000</v>
      </c>
      <c r="AJ436" s="306" t="n">
        <f aca="false">SUM(AJ373)</f>
        <v>115000</v>
      </c>
      <c r="AK436" s="306" t="n">
        <f aca="false">SUM(AK373)</f>
        <v>293000</v>
      </c>
      <c r="AL436" s="306" t="n">
        <f aca="false">SUM(AL373)</f>
        <v>130000</v>
      </c>
      <c r="AM436" s="306" t="n">
        <f aca="false">SUM(AM373)</f>
        <v>0</v>
      </c>
      <c r="AN436" s="306" t="n">
        <f aca="false">SUM(AN373)</f>
        <v>423000</v>
      </c>
      <c r="AO436" s="306" t="n">
        <f aca="false">SUM(AO373)</f>
        <v>56141.7479593868</v>
      </c>
      <c r="AP436" s="306" t="n">
        <f aca="false">SUM(AP373)</f>
        <v>431000</v>
      </c>
      <c r="AQ436" s="306" t="n">
        <f aca="false">SUM(AQ373)</f>
        <v>0</v>
      </c>
      <c r="AR436" s="306" t="n">
        <f aca="false">SUM(AR373)</f>
        <v>57203.5304267038</v>
      </c>
      <c r="AS436" s="306" t="n">
        <f aca="false">SUM(AS373)</f>
        <v>0</v>
      </c>
      <c r="AT436" s="306" t="n">
        <f aca="false">SUM(AT373)</f>
        <v>44392.25</v>
      </c>
      <c r="AU436" s="306" t="n">
        <f aca="false">SUM(AU373)</f>
        <v>0</v>
      </c>
      <c r="AV436" s="306" t="n">
        <f aca="false">SUM(AV373)</f>
        <v>0</v>
      </c>
      <c r="AW436" s="306" t="n">
        <f aca="false">SUM(AW373)</f>
        <v>57203.5304267038</v>
      </c>
      <c r="AX436" s="306" t="n">
        <f aca="false">SUM(AX373)</f>
        <v>0</v>
      </c>
      <c r="AY436" s="306" t="n">
        <f aca="false">SUM(AY373)</f>
        <v>0</v>
      </c>
      <c r="AZ436" s="306" t="n">
        <f aca="false">SUM(AZ373)</f>
        <v>0</v>
      </c>
      <c r="BA436" s="306" t="n">
        <f aca="false">SUM(BA373)</f>
        <v>0</v>
      </c>
      <c r="BB436" s="306" t="n">
        <f aca="false">SUM(BB373)</f>
        <v>0</v>
      </c>
      <c r="BC436" s="306" t="n">
        <f aca="false">SUM(BC373)</f>
        <v>0</v>
      </c>
      <c r="BD436" s="306" t="n">
        <f aca="false">SUM(BD373)</f>
        <v>0</v>
      </c>
      <c r="BE436" s="306" t="n">
        <f aca="false">SUM(BE373)</f>
        <v>57203.5304267038</v>
      </c>
      <c r="BF436" s="306" t="n">
        <f aca="false">SUM(BF373)</f>
        <v>0</v>
      </c>
      <c r="BG436" s="306" t="n">
        <f aca="false">SUM(BG373)</f>
        <v>0</v>
      </c>
      <c r="BH436" s="306" t="n">
        <f aca="false">SUM(BH373)</f>
        <v>41150</v>
      </c>
      <c r="BI436" s="306" t="n">
        <f aca="false">SUM(BI373)</f>
        <v>41150</v>
      </c>
      <c r="BJ436" s="306" t="n">
        <f aca="false">SUM(BJ373)</f>
        <v>0</v>
      </c>
      <c r="BK436" s="306" t="n">
        <f aca="false">SUM(BK373)</f>
        <v>0</v>
      </c>
      <c r="BL436" s="306" t="n">
        <f aca="false">SUM(BL373)</f>
        <v>69400</v>
      </c>
      <c r="BM436" s="306" t="n">
        <f aca="false">SUM(BM373)</f>
        <v>69400</v>
      </c>
      <c r="BN436" s="405" t="n">
        <f aca="false">SUM(BN373)</f>
        <v>47350</v>
      </c>
    </row>
    <row r="437" customFormat="false" ht="12.75" hidden="true" customHeight="false" outlineLevel="0" collapsed="false">
      <c r="A437" s="280"/>
      <c r="B437" s="278"/>
      <c r="C437" s="278"/>
      <c r="D437" s="278"/>
      <c r="E437" s="278"/>
      <c r="F437" s="278"/>
      <c r="G437" s="278"/>
      <c r="H437" s="278"/>
      <c r="I437" s="406" t="s">
        <v>857</v>
      </c>
      <c r="J437" s="305" t="s">
        <v>858</v>
      </c>
      <c r="K437" s="306"/>
      <c r="L437" s="306"/>
      <c r="M437" s="306"/>
      <c r="N437" s="306"/>
      <c r="O437" s="306"/>
      <c r="P437" s="306"/>
      <c r="Q437" s="306"/>
      <c r="R437" s="306"/>
      <c r="S437" s="306"/>
      <c r="T437" s="306"/>
      <c r="U437" s="306"/>
      <c r="V437" s="305"/>
      <c r="W437" s="305"/>
      <c r="X437" s="306"/>
      <c r="Y437" s="306"/>
      <c r="Z437" s="306"/>
      <c r="AA437" s="306" t="n">
        <f aca="false">SUM(AA331+AA338+AA345+AA352)</f>
        <v>268000</v>
      </c>
      <c r="AB437" s="306" t="n">
        <f aca="false">SUM(AB331+AB338+AB345+AB352)</f>
        <v>103500</v>
      </c>
      <c r="AC437" s="306" t="n">
        <f aca="false">SUM(AC331+AC338+AC345+AC352)</f>
        <v>318000</v>
      </c>
      <c r="AD437" s="306"/>
      <c r="AE437" s="306" t="n">
        <f aca="false">SUM(AE331+AE338+AE345+AE352)</f>
        <v>0</v>
      </c>
      <c r="AF437" s="306" t="n">
        <f aca="false">SUM(AF331+AF338+AF345+AF352)</f>
        <v>0</v>
      </c>
      <c r="AG437" s="306" t="n">
        <f aca="false">SUM(AG331+AG338+AG345+AG352)</f>
        <v>336000</v>
      </c>
      <c r="AH437" s="306" t="n">
        <f aca="false">SUM(AH331+AH338+AH345+AH352)</f>
        <v>184000</v>
      </c>
      <c r="AI437" s="306" t="n">
        <f aca="false">SUM(AI331+AI338+AI345+AI352)</f>
        <v>327000</v>
      </c>
      <c r="AJ437" s="306" t="n">
        <f aca="false">SUM(AJ331+AJ338+AJ345+AJ352)</f>
        <v>150000</v>
      </c>
      <c r="AK437" s="306" t="n">
        <f aca="false">SUM(AK331+AK338+AK345+AK352)</f>
        <v>388000</v>
      </c>
      <c r="AL437" s="306" t="n">
        <f aca="false">SUM(AL331+AL338+AL345+AL352)</f>
        <v>47000</v>
      </c>
      <c r="AM437" s="306" t="n">
        <f aca="false">SUM(AM331+AM338+AM345+AM352)</f>
        <v>0</v>
      </c>
      <c r="AN437" s="306" t="n">
        <f aca="false">SUM(AN331+AN338+AN345+AN352)</f>
        <v>435000</v>
      </c>
      <c r="AO437" s="306" t="n">
        <f aca="false">SUM(AO331+AO338+AO345+AO352)</f>
        <v>57734.4216603623</v>
      </c>
      <c r="AP437" s="306" t="n">
        <f aca="false">SUM(AP331+AP338+AP345+AP352)</f>
        <v>376000</v>
      </c>
      <c r="AQ437" s="306" t="n">
        <f aca="false">SUM(AQ331+AQ338+AQ345+AQ352)</f>
        <v>0</v>
      </c>
      <c r="AR437" s="306" t="n">
        <f aca="false">SUM(AR331+AR338+AR345+AR352)</f>
        <v>49903.7759638994</v>
      </c>
      <c r="AS437" s="306" t="n">
        <f aca="false">SUM(AS331+AS338+AS345+AS352)</f>
        <v>0</v>
      </c>
      <c r="AT437" s="306" t="n">
        <f aca="false">SUM(AT331+AT338+AT345+AT352)</f>
        <v>18608.38</v>
      </c>
      <c r="AU437" s="306" t="n">
        <f aca="false">SUM(AU331+AU338+AU345+AU352)</f>
        <v>0</v>
      </c>
      <c r="AV437" s="306" t="n">
        <f aca="false">SUM(AV331+AV338+AV345+AV352)</f>
        <v>0</v>
      </c>
      <c r="AW437" s="306" t="n">
        <f aca="false">SUM(AW331+AW338+AW345+AW352)</f>
        <v>49903.7759638994</v>
      </c>
      <c r="AX437" s="306" t="n">
        <f aca="false">SUM(AX331+AX338+AX345+AX352)</f>
        <v>0</v>
      </c>
      <c r="AY437" s="306" t="n">
        <f aca="false">SUM(AY331+AY338+AY345+AY352)</f>
        <v>0</v>
      </c>
      <c r="AZ437" s="306" t="n">
        <f aca="false">SUM(AZ331+AZ338+AZ345+AZ352)</f>
        <v>0</v>
      </c>
      <c r="BA437" s="306" t="n">
        <f aca="false">SUM(BA331+BA338+BA345+BA352)</f>
        <v>0</v>
      </c>
      <c r="BB437" s="306" t="n">
        <f aca="false">SUM(BB331+BB338+BB345+BB352)</f>
        <v>0</v>
      </c>
      <c r="BC437" s="306" t="n">
        <f aca="false">SUM(BC331+BC338+BC345+BC352)</f>
        <v>0</v>
      </c>
      <c r="BD437" s="306" t="n">
        <f aca="false">SUM(BD331+BD338+BD345+BD352)</f>
        <v>0</v>
      </c>
      <c r="BE437" s="306" t="n">
        <f aca="false">SUM(BE331+BE338+BE345+BE352)</f>
        <v>49903.7759638994</v>
      </c>
      <c r="BF437" s="306" t="n">
        <f aca="false">SUM(BF331+BF338+BF345+BF352)</f>
        <v>0</v>
      </c>
      <c r="BG437" s="306" t="n">
        <f aca="false">SUM(BG331+BG338+BG345+BG352)</f>
        <v>0</v>
      </c>
      <c r="BH437" s="306" t="n">
        <f aca="false">SUM(BH331+BH338+BH345+BH352)</f>
        <v>21221</v>
      </c>
      <c r="BI437" s="306" t="n">
        <f aca="false">SUM(BI331+BI338+BI345+BI352)</f>
        <v>21221</v>
      </c>
      <c r="BJ437" s="306" t="n">
        <f aca="false">SUM(BJ331+BJ338+BJ345+BJ352)</f>
        <v>0</v>
      </c>
      <c r="BK437" s="306" t="n">
        <f aca="false">SUM(BK331+BK338+BK345+BK352)</f>
        <v>0</v>
      </c>
      <c r="BL437" s="306" t="n">
        <f aca="false">SUM(BL331+BL338+BL345+BL352)</f>
        <v>52265</v>
      </c>
      <c r="BM437" s="306" t="n">
        <f aca="false">SUM(BM331+BM338+BM345+BM352)</f>
        <v>52265</v>
      </c>
      <c r="BN437" s="405" t="n">
        <f aca="false">SUM(BN331+BN338+BN345+BN352)</f>
        <v>12300</v>
      </c>
    </row>
    <row r="438" customFormat="false" ht="12.75" hidden="true" customHeight="false" outlineLevel="0" collapsed="false">
      <c r="A438" s="280"/>
      <c r="B438" s="278"/>
      <c r="C438" s="278"/>
      <c r="D438" s="278"/>
      <c r="E438" s="278"/>
      <c r="F438" s="278"/>
      <c r="G438" s="278"/>
      <c r="H438" s="278"/>
      <c r="I438" s="406" t="s">
        <v>859</v>
      </c>
      <c r="J438" s="305" t="s">
        <v>860</v>
      </c>
      <c r="K438" s="306"/>
      <c r="L438" s="306"/>
      <c r="M438" s="306"/>
      <c r="N438" s="306"/>
      <c r="O438" s="306"/>
      <c r="P438" s="306"/>
      <c r="Q438" s="306"/>
      <c r="R438" s="306"/>
      <c r="S438" s="306"/>
      <c r="T438" s="306"/>
      <c r="U438" s="306"/>
      <c r="V438" s="305"/>
      <c r="W438" s="305"/>
      <c r="X438" s="306"/>
      <c r="Y438" s="306"/>
      <c r="Z438" s="306"/>
      <c r="AA438" s="306" t="n">
        <f aca="false">SUM(AA319)</f>
        <v>55000</v>
      </c>
      <c r="AB438" s="306" t="n">
        <f aca="false">SUM(AB319)</f>
        <v>9500</v>
      </c>
      <c r="AC438" s="306" t="n">
        <f aca="false">SUM(AC319)</f>
        <v>115000</v>
      </c>
      <c r="AD438" s="306"/>
      <c r="AE438" s="306" t="n">
        <f aca="false">SUM(AE319)</f>
        <v>0</v>
      </c>
      <c r="AF438" s="306" t="n">
        <f aca="false">SUM(AF319)</f>
        <v>0</v>
      </c>
      <c r="AG438" s="306" t="n">
        <f aca="false">SUM(AG319)</f>
        <v>220000</v>
      </c>
      <c r="AH438" s="306" t="n">
        <f aca="false">SUM(AH319)</f>
        <v>211155</v>
      </c>
      <c r="AI438" s="306" t="n">
        <f aca="false">SUM(AI319)</f>
        <v>135000</v>
      </c>
      <c r="AJ438" s="306" t="n">
        <f aca="false">SUM(AJ319)</f>
        <v>12500</v>
      </c>
      <c r="AK438" s="306" t="n">
        <f aca="false">SUM(AK319)</f>
        <v>200000</v>
      </c>
      <c r="AL438" s="306" t="n">
        <f aca="false">SUM(AL319)</f>
        <v>0</v>
      </c>
      <c r="AM438" s="306" t="n">
        <f aca="false">SUM(AM319)</f>
        <v>0</v>
      </c>
      <c r="AN438" s="306" t="n">
        <f aca="false">SUM(AN319)</f>
        <v>200000</v>
      </c>
      <c r="AO438" s="306" t="n">
        <f aca="false">SUM(AO319)</f>
        <v>26544.5616829252</v>
      </c>
      <c r="AP438" s="306" t="n">
        <f aca="false">SUM(AP319)</f>
        <v>175000</v>
      </c>
      <c r="AQ438" s="306" t="n">
        <f aca="false">SUM(AQ319)</f>
        <v>0</v>
      </c>
      <c r="AR438" s="306" t="n">
        <f aca="false">SUM(AR319)</f>
        <v>23226.4914725596</v>
      </c>
      <c r="AS438" s="306" t="n">
        <f aca="false">SUM(AS319)</f>
        <v>0</v>
      </c>
      <c r="AT438" s="306" t="n">
        <f aca="false">SUM(AT319)</f>
        <v>0</v>
      </c>
      <c r="AU438" s="306" t="n">
        <f aca="false">SUM(AU319)</f>
        <v>0</v>
      </c>
      <c r="AV438" s="306" t="n">
        <f aca="false">SUM(AV319)</f>
        <v>0</v>
      </c>
      <c r="AW438" s="306" t="n">
        <f aca="false">SUM(AW319)</f>
        <v>23226.4914725596</v>
      </c>
      <c r="AX438" s="306" t="n">
        <f aca="false">SUM(AX319)</f>
        <v>0</v>
      </c>
      <c r="AY438" s="306" t="n">
        <f aca="false">SUM(AY319)</f>
        <v>0</v>
      </c>
      <c r="AZ438" s="306" t="n">
        <f aca="false">SUM(AZ319)</f>
        <v>0</v>
      </c>
      <c r="BA438" s="306" t="n">
        <f aca="false">SUM(BA319)</f>
        <v>0</v>
      </c>
      <c r="BB438" s="306" t="n">
        <f aca="false">SUM(BB319)</f>
        <v>0</v>
      </c>
      <c r="BC438" s="306" t="n">
        <f aca="false">SUM(BC319)</f>
        <v>0</v>
      </c>
      <c r="BD438" s="306" t="n">
        <f aca="false">SUM(BD319)</f>
        <v>0</v>
      </c>
      <c r="BE438" s="306" t="n">
        <f aca="false">SUM(BE319)</f>
        <v>23226.4914725596</v>
      </c>
      <c r="BF438" s="306" t="n">
        <f aca="false">SUM(BF319)</f>
        <v>0</v>
      </c>
      <c r="BG438" s="306" t="n">
        <f aca="false">SUM(BG319)</f>
        <v>0</v>
      </c>
      <c r="BH438" s="306" t="n">
        <f aca="false">SUM(BH319)</f>
        <v>700</v>
      </c>
      <c r="BI438" s="306" t="n">
        <f aca="false">SUM(BI319)</f>
        <v>700</v>
      </c>
      <c r="BJ438" s="306" t="n">
        <f aca="false">SUM(BJ319)</f>
        <v>0</v>
      </c>
      <c r="BK438" s="306" t="n">
        <f aca="false">SUM(BK319)</f>
        <v>0</v>
      </c>
      <c r="BL438" s="306" t="n">
        <f aca="false">SUM(BL319)</f>
        <v>13400</v>
      </c>
      <c r="BM438" s="306" t="n">
        <f aca="false">SUM(BM319)</f>
        <v>13400</v>
      </c>
      <c r="BN438" s="405" t="n">
        <f aca="false">SUM(BN319)</f>
        <v>400</v>
      </c>
    </row>
    <row r="439" customFormat="false" ht="12.75" hidden="true" customHeight="false" outlineLevel="0" collapsed="false">
      <c r="A439" s="280"/>
      <c r="B439" s="278"/>
      <c r="C439" s="278"/>
      <c r="D439" s="278"/>
      <c r="E439" s="278"/>
      <c r="F439" s="278"/>
      <c r="G439" s="278"/>
      <c r="H439" s="278"/>
      <c r="I439" s="406" t="s">
        <v>861</v>
      </c>
      <c r="J439" s="305" t="s">
        <v>862</v>
      </c>
      <c r="K439" s="306"/>
      <c r="L439" s="306"/>
      <c r="M439" s="306"/>
      <c r="N439" s="306"/>
      <c r="O439" s="306"/>
      <c r="P439" s="306"/>
      <c r="Q439" s="306"/>
      <c r="R439" s="306"/>
      <c r="S439" s="306"/>
      <c r="T439" s="306"/>
      <c r="U439" s="306"/>
      <c r="V439" s="305"/>
      <c r="W439" s="305"/>
      <c r="X439" s="306"/>
      <c r="Y439" s="306"/>
      <c r="Z439" s="306"/>
      <c r="AA439" s="306" t="n">
        <f aca="false">SUM(AA171)</f>
        <v>116000</v>
      </c>
      <c r="AB439" s="306" t="n">
        <f aca="false">SUM(AB171)</f>
        <v>63895.98</v>
      </c>
      <c r="AC439" s="306" t="n">
        <f aca="false">SUM(AC171)</f>
        <v>116000</v>
      </c>
      <c r="AD439" s="306"/>
      <c r="AE439" s="306" t="n">
        <f aca="false">SUM(AE171)</f>
        <v>0</v>
      </c>
      <c r="AF439" s="306" t="n">
        <f aca="false">SUM(AF171)</f>
        <v>0</v>
      </c>
      <c r="AG439" s="306" t="n">
        <f aca="false">SUM(AG171)</f>
        <v>116000</v>
      </c>
      <c r="AH439" s="306" t="n">
        <f aca="false">SUM(AH171)</f>
        <v>80602.94</v>
      </c>
      <c r="AI439" s="306" t="n">
        <f aca="false">SUM(AI171)</f>
        <v>116000</v>
      </c>
      <c r="AJ439" s="306" t="n">
        <f aca="false">SUM(AJ171)</f>
        <v>51267.74</v>
      </c>
      <c r="AK439" s="306" t="n">
        <f aca="false">SUM(AK171)</f>
        <v>136000</v>
      </c>
      <c r="AL439" s="306" t="n">
        <f aca="false">SUM(AL171)</f>
        <v>5000</v>
      </c>
      <c r="AM439" s="306" t="n">
        <f aca="false">SUM(AM171)</f>
        <v>0</v>
      </c>
      <c r="AN439" s="306" t="n">
        <f aca="false">SUM(AN171)</f>
        <v>141000</v>
      </c>
      <c r="AO439" s="306" t="n">
        <f aca="false">SUM(AO171)</f>
        <v>18713.9159864623</v>
      </c>
      <c r="AP439" s="306" t="n">
        <f aca="false">SUM(AP171)</f>
        <v>142000</v>
      </c>
      <c r="AQ439" s="306" t="n">
        <f aca="false">SUM(AQ171)</f>
        <v>0</v>
      </c>
      <c r="AR439" s="306" t="n">
        <f aca="false">SUM(AR171)</f>
        <v>18846.6387948769</v>
      </c>
      <c r="AS439" s="306" t="n">
        <f aca="false">SUM(AS171)</f>
        <v>0</v>
      </c>
      <c r="AT439" s="306" t="n">
        <f aca="false">SUM(AT171)</f>
        <v>10906.46</v>
      </c>
      <c r="AU439" s="306" t="n">
        <f aca="false">SUM(AU171)</f>
        <v>0</v>
      </c>
      <c r="AV439" s="306" t="n">
        <f aca="false">SUM(AV171)</f>
        <v>0</v>
      </c>
      <c r="AW439" s="306" t="n">
        <f aca="false">SUM(AW171)</f>
        <v>18846.6387948769</v>
      </c>
      <c r="AX439" s="306" t="n">
        <f aca="false">SUM(AX171)</f>
        <v>0</v>
      </c>
      <c r="AY439" s="306" t="n">
        <f aca="false">SUM(AY171)</f>
        <v>0</v>
      </c>
      <c r="AZ439" s="306" t="n">
        <f aca="false">SUM(AZ171)</f>
        <v>0</v>
      </c>
      <c r="BA439" s="306" t="n">
        <f aca="false">SUM(BA171)</f>
        <v>0</v>
      </c>
      <c r="BB439" s="306" t="n">
        <f aca="false">SUM(BB171)</f>
        <v>0</v>
      </c>
      <c r="BC439" s="306" t="n">
        <f aca="false">SUM(BC171)</f>
        <v>0</v>
      </c>
      <c r="BD439" s="306" t="n">
        <f aca="false">SUM(BD171)</f>
        <v>0</v>
      </c>
      <c r="BE439" s="306" t="n">
        <f aca="false">SUM(BE171)</f>
        <v>18846.6387948769</v>
      </c>
      <c r="BF439" s="306" t="n">
        <f aca="false">SUM(BF171)</f>
        <v>0</v>
      </c>
      <c r="BG439" s="306" t="n">
        <f aca="false">SUM(BG171)</f>
        <v>0</v>
      </c>
      <c r="BH439" s="306" t="n">
        <f aca="false">SUM(BH171)</f>
        <v>12476.69</v>
      </c>
      <c r="BI439" s="306" t="n">
        <f aca="false">SUM(BI171)</f>
        <v>12476.69</v>
      </c>
      <c r="BJ439" s="306" t="n">
        <f aca="false">SUM(BJ171)</f>
        <v>0</v>
      </c>
      <c r="BK439" s="306" t="n">
        <f aca="false">SUM(BK171)</f>
        <v>0</v>
      </c>
      <c r="BL439" s="306" t="n">
        <f aca="false">SUM(BL171)</f>
        <v>37550</v>
      </c>
      <c r="BM439" s="306" t="n">
        <f aca="false">SUM(BM171)</f>
        <v>37550</v>
      </c>
      <c r="BN439" s="405" t="n">
        <f aca="false">SUM(BN171)</f>
        <v>15771.62</v>
      </c>
    </row>
    <row r="440" customFormat="false" ht="12.75" hidden="true" customHeight="false" outlineLevel="0" collapsed="false">
      <c r="A440" s="280"/>
      <c r="B440" s="278"/>
      <c r="C440" s="278"/>
      <c r="D440" s="278"/>
      <c r="E440" s="278"/>
      <c r="F440" s="278"/>
      <c r="G440" s="278"/>
      <c r="H440" s="278"/>
      <c r="I440" s="406" t="s">
        <v>863</v>
      </c>
      <c r="J440" s="305" t="s">
        <v>864</v>
      </c>
      <c r="K440" s="306"/>
      <c r="L440" s="306"/>
      <c r="M440" s="306"/>
      <c r="N440" s="306"/>
      <c r="O440" s="306"/>
      <c r="P440" s="306"/>
      <c r="Q440" s="306"/>
      <c r="R440" s="306"/>
      <c r="S440" s="306"/>
      <c r="T440" s="306"/>
      <c r="U440" s="306"/>
      <c r="V440" s="305"/>
      <c r="W440" s="305"/>
      <c r="X440" s="306"/>
      <c r="Y440" s="306"/>
      <c r="Z440" s="306"/>
      <c r="AA440" s="306" t="n">
        <f aca="false">SUM(AA197)</f>
        <v>69000</v>
      </c>
      <c r="AB440" s="306" t="n">
        <f aca="false">SUM(AB197)</f>
        <v>40113.64</v>
      </c>
      <c r="AC440" s="306" t="n">
        <f aca="false">SUM(AC197)</f>
        <v>69000</v>
      </c>
      <c r="AD440" s="306"/>
      <c r="AE440" s="306" t="n">
        <f aca="false">SUM(AE197)</f>
        <v>0</v>
      </c>
      <c r="AF440" s="306" t="n">
        <f aca="false">SUM(AF197)</f>
        <v>0</v>
      </c>
      <c r="AG440" s="306" t="n">
        <f aca="false">SUM(AG197)</f>
        <v>73000</v>
      </c>
      <c r="AH440" s="306" t="n">
        <f aca="false">SUM(AH197)</f>
        <v>49222.9</v>
      </c>
      <c r="AI440" s="306" t="n">
        <f aca="false">SUM(AI197)</f>
        <v>72000</v>
      </c>
      <c r="AJ440" s="306" t="n">
        <f aca="false">SUM(AJ197)</f>
        <v>8051</v>
      </c>
      <c r="AK440" s="306" t="n">
        <f aca="false">SUM(AK197)</f>
        <v>100000</v>
      </c>
      <c r="AL440" s="306" t="n">
        <f aca="false">SUM(AL197)</f>
        <v>28500</v>
      </c>
      <c r="AM440" s="306" t="n">
        <f aca="false">SUM(AM197)</f>
        <v>0</v>
      </c>
      <c r="AN440" s="306" t="n">
        <f aca="false">SUM(AN197)</f>
        <v>128500</v>
      </c>
      <c r="AO440" s="306" t="n">
        <f aca="false">SUM(AO197)</f>
        <v>17054.8808812795</v>
      </c>
      <c r="AP440" s="306" t="n">
        <f aca="false">SUM(AP197)</f>
        <v>133500</v>
      </c>
      <c r="AQ440" s="306" t="n">
        <f aca="false">SUM(AQ197)</f>
        <v>0</v>
      </c>
      <c r="AR440" s="306" t="n">
        <f aca="false">SUM(AR197)</f>
        <v>17718.4949233526</v>
      </c>
      <c r="AS440" s="306" t="n">
        <f aca="false">SUM(AS197)</f>
        <v>0</v>
      </c>
      <c r="AT440" s="306" t="n">
        <f aca="false">SUM(AT197)</f>
        <v>8857.44</v>
      </c>
      <c r="AU440" s="306" t="n">
        <f aca="false">SUM(AU197)</f>
        <v>2000</v>
      </c>
      <c r="AV440" s="306" t="n">
        <f aca="false">SUM(AV197)</f>
        <v>0</v>
      </c>
      <c r="AW440" s="306" t="n">
        <f aca="false">SUM(AW197)</f>
        <v>19718.4949233526</v>
      </c>
      <c r="AX440" s="306" t="n">
        <f aca="false">SUM(AX197)</f>
        <v>0</v>
      </c>
      <c r="AY440" s="306" t="n">
        <f aca="false">SUM(AY197)</f>
        <v>0</v>
      </c>
      <c r="AZ440" s="306" t="n">
        <f aca="false">SUM(AZ197)</f>
        <v>0</v>
      </c>
      <c r="BA440" s="306" t="n">
        <f aca="false">SUM(BA197)</f>
        <v>0</v>
      </c>
      <c r="BB440" s="306" t="n">
        <f aca="false">SUM(BB197)</f>
        <v>0</v>
      </c>
      <c r="BC440" s="306" t="n">
        <f aca="false">SUM(BC197)</f>
        <v>0</v>
      </c>
      <c r="BD440" s="306" t="n">
        <f aca="false">SUM(BD197)</f>
        <v>0</v>
      </c>
      <c r="BE440" s="306" t="n">
        <f aca="false">SUM(BE197)</f>
        <v>19718.4949233526</v>
      </c>
      <c r="BF440" s="306" t="n">
        <f aca="false">SUM(BF197)</f>
        <v>0</v>
      </c>
      <c r="BG440" s="306" t="n">
        <f aca="false">SUM(BG197)</f>
        <v>0</v>
      </c>
      <c r="BH440" s="306" t="n">
        <f aca="false">SUM(BH197)</f>
        <v>7359.88</v>
      </c>
      <c r="BI440" s="306" t="n">
        <f aca="false">SUM(BI197)</f>
        <v>7359.88</v>
      </c>
      <c r="BJ440" s="306" t="n">
        <f aca="false">SUM(BJ197)</f>
        <v>0</v>
      </c>
      <c r="BK440" s="306" t="n">
        <f aca="false">SUM(BK197)</f>
        <v>0</v>
      </c>
      <c r="BL440" s="306" t="n">
        <f aca="false">SUM(BL197)</f>
        <v>12000</v>
      </c>
      <c r="BM440" s="306" t="n">
        <f aca="false">SUM(BM197)</f>
        <v>12000</v>
      </c>
      <c r="BN440" s="405" t="n">
        <f aca="false">SUM(BN197)</f>
        <v>6374.5</v>
      </c>
    </row>
    <row r="441" customFormat="false" ht="12.75" hidden="true" customHeight="false" outlineLevel="0" collapsed="false">
      <c r="A441" s="280"/>
      <c r="B441" s="278"/>
      <c r="C441" s="278"/>
      <c r="D441" s="278"/>
      <c r="E441" s="278"/>
      <c r="F441" s="278"/>
      <c r="G441" s="278"/>
      <c r="H441" s="278"/>
      <c r="I441" s="406" t="s">
        <v>865</v>
      </c>
      <c r="J441" s="305" t="s">
        <v>866</v>
      </c>
      <c r="K441" s="306"/>
      <c r="L441" s="306"/>
      <c r="M441" s="306"/>
      <c r="N441" s="306"/>
      <c r="O441" s="306"/>
      <c r="P441" s="306"/>
      <c r="Q441" s="306"/>
      <c r="R441" s="306"/>
      <c r="S441" s="306"/>
      <c r="T441" s="306"/>
      <c r="U441" s="306"/>
      <c r="V441" s="305"/>
      <c r="W441" s="305"/>
      <c r="X441" s="306"/>
      <c r="Y441" s="306"/>
      <c r="Z441" s="306"/>
      <c r="AA441" s="306" t="n">
        <f aca="false">SUM(AA189)</f>
        <v>35000</v>
      </c>
      <c r="AB441" s="306" t="n">
        <f aca="false">SUM(AB189)</f>
        <v>6735.11</v>
      </c>
      <c r="AC441" s="306" t="n">
        <f aca="false">SUM(AC189)</f>
        <v>35000</v>
      </c>
      <c r="AD441" s="306"/>
      <c r="AE441" s="306" t="n">
        <f aca="false">SUM(AE189)</f>
        <v>0</v>
      </c>
      <c r="AF441" s="306" t="n">
        <f aca="false">SUM(AF189)</f>
        <v>0</v>
      </c>
      <c r="AG441" s="306" t="n">
        <f aca="false">SUM(AG189)</f>
        <v>35000</v>
      </c>
      <c r="AH441" s="306" t="n">
        <f aca="false">SUM(AH189)</f>
        <v>6097.03</v>
      </c>
      <c r="AI441" s="306" t="n">
        <f aca="false">SUM(AI189)</f>
        <v>35000</v>
      </c>
      <c r="AJ441" s="306" t="n">
        <f aca="false">SUM(AJ189)</f>
        <v>5570.24</v>
      </c>
      <c r="AK441" s="306" t="n">
        <f aca="false">SUM(AK189)</f>
        <v>35000</v>
      </c>
      <c r="AL441" s="306" t="n">
        <f aca="false">SUM(AL189)</f>
        <v>0</v>
      </c>
      <c r="AM441" s="306" t="n">
        <f aca="false">SUM(AM189)</f>
        <v>0</v>
      </c>
      <c r="AN441" s="306" t="n">
        <f aca="false">SUM(AN189)</f>
        <v>35000</v>
      </c>
      <c r="AO441" s="306" t="n">
        <f aca="false">SUM(AO189)</f>
        <v>4645.29829451191</v>
      </c>
      <c r="AP441" s="306" t="n">
        <f aca="false">SUM(AP189)</f>
        <v>25000</v>
      </c>
      <c r="AQ441" s="306" t="n">
        <f aca="false">SUM(AQ189)</f>
        <v>0</v>
      </c>
      <c r="AR441" s="306" t="n">
        <f aca="false">SUM(AR189)</f>
        <v>3318.07021036565</v>
      </c>
      <c r="AS441" s="306" t="n">
        <f aca="false">SUM(AS189)</f>
        <v>0</v>
      </c>
      <c r="AT441" s="306" t="n">
        <f aca="false">SUM(AT189)</f>
        <v>1668.75</v>
      </c>
      <c r="AU441" s="306" t="n">
        <f aca="false">SUM(AU189)</f>
        <v>0</v>
      </c>
      <c r="AV441" s="306" t="n">
        <f aca="false">SUM(AV189)</f>
        <v>0</v>
      </c>
      <c r="AW441" s="306" t="n">
        <f aca="false">SUM(AW189)</f>
        <v>3318.07021036565</v>
      </c>
      <c r="AX441" s="306" t="n">
        <f aca="false">SUM(AX189)</f>
        <v>0</v>
      </c>
      <c r="AY441" s="306" t="n">
        <f aca="false">SUM(AY189)</f>
        <v>0</v>
      </c>
      <c r="AZ441" s="306" t="n">
        <f aca="false">SUM(AZ189)</f>
        <v>0</v>
      </c>
      <c r="BA441" s="306" t="n">
        <f aca="false">SUM(BA189)</f>
        <v>0</v>
      </c>
      <c r="BB441" s="306" t="n">
        <f aca="false">SUM(BB189)</f>
        <v>0</v>
      </c>
      <c r="BC441" s="306" t="n">
        <f aca="false">SUM(BC189)</f>
        <v>0</v>
      </c>
      <c r="BD441" s="306" t="n">
        <f aca="false">SUM(BD189)</f>
        <v>0</v>
      </c>
      <c r="BE441" s="306" t="n">
        <f aca="false">SUM(BE189)</f>
        <v>3318.07021036565</v>
      </c>
      <c r="BF441" s="306" t="n">
        <f aca="false">SUM(BF189)</f>
        <v>0</v>
      </c>
      <c r="BG441" s="306" t="n">
        <f aca="false">SUM(BG189)</f>
        <v>0</v>
      </c>
      <c r="BH441" s="306" t="n">
        <f aca="false">SUM(BH189)</f>
        <v>1035.3</v>
      </c>
      <c r="BI441" s="306" t="n">
        <f aca="false">SUM(BI189)</f>
        <v>1035.3</v>
      </c>
      <c r="BJ441" s="306" t="n">
        <f aca="false">SUM(BJ189)</f>
        <v>0</v>
      </c>
      <c r="BK441" s="306" t="n">
        <f aca="false">SUM(BK189)</f>
        <v>0</v>
      </c>
      <c r="BL441" s="306" t="n">
        <f aca="false">SUM(BL189)</f>
        <v>3300</v>
      </c>
      <c r="BM441" s="306" t="n">
        <f aca="false">SUM(BM189)</f>
        <v>3300</v>
      </c>
      <c r="BN441" s="405" t="n">
        <f aca="false">SUM(BN189)</f>
        <v>2978.63</v>
      </c>
    </row>
    <row r="442" customFormat="false" ht="13.5" hidden="true" customHeight="false" outlineLevel="0" collapsed="false">
      <c r="A442" s="280"/>
      <c r="B442" s="278"/>
      <c r="C442" s="278"/>
      <c r="D442" s="278"/>
      <c r="E442" s="278"/>
      <c r="F442" s="278"/>
      <c r="G442" s="278"/>
      <c r="H442" s="278"/>
      <c r="I442" s="407" t="n">
        <v>1070</v>
      </c>
      <c r="J442" s="390" t="s">
        <v>867</v>
      </c>
      <c r="K442" s="323"/>
      <c r="L442" s="323"/>
      <c r="M442" s="323"/>
      <c r="N442" s="323"/>
      <c r="O442" s="323"/>
      <c r="P442" s="323"/>
      <c r="Q442" s="323"/>
      <c r="R442" s="323"/>
      <c r="S442" s="323"/>
      <c r="T442" s="323"/>
      <c r="U442" s="323"/>
      <c r="V442" s="390"/>
      <c r="W442" s="390"/>
      <c r="X442" s="323"/>
      <c r="Y442" s="323"/>
      <c r="Z442" s="323"/>
      <c r="AA442" s="323" t="n">
        <f aca="false">SUM(AA285+AA296+AA311)</f>
        <v>102000</v>
      </c>
      <c r="AB442" s="323" t="n">
        <f aca="false">SUM(AB285+AB296+AB311)</f>
        <v>39395.38</v>
      </c>
      <c r="AC442" s="323" t="n">
        <f aca="false">SUM(AC285+AC296+AC311)</f>
        <v>122000</v>
      </c>
      <c r="AD442" s="323"/>
      <c r="AE442" s="323" t="n">
        <f aca="false">SUM(AE285+AE296+AE311)</f>
        <v>0</v>
      </c>
      <c r="AF442" s="323" t="n">
        <f aca="false">SUM(AF285+AF296+AF311)</f>
        <v>0</v>
      </c>
      <c r="AG442" s="323" t="n">
        <f aca="false">SUM(AG285+AG296+AG311)</f>
        <v>137000</v>
      </c>
      <c r="AH442" s="323" t="n">
        <f aca="false">SUM(AH285+AH296+AH311)</f>
        <v>85703.98</v>
      </c>
      <c r="AI442" s="323" t="n">
        <f aca="false">SUM(AI285+AI296+AI311)</f>
        <v>175000</v>
      </c>
      <c r="AJ442" s="323" t="n">
        <f aca="false">SUM(AJ285+AJ296+AJ311)</f>
        <v>86900.66</v>
      </c>
      <c r="AK442" s="323" t="n">
        <f aca="false">SUM(AK285+AK296+AK311)</f>
        <v>297000</v>
      </c>
      <c r="AL442" s="323" t="n">
        <f aca="false">SUM(AL285+AL296+AL311)</f>
        <v>10000</v>
      </c>
      <c r="AM442" s="323" t="n">
        <f aca="false">SUM(AM285+AM296+AM311)</f>
        <v>0</v>
      </c>
      <c r="AN442" s="323" t="n">
        <f aca="false">SUM(AN285+AN296+AN311)</f>
        <v>307000</v>
      </c>
      <c r="AO442" s="323" t="n">
        <f aca="false">SUM(AO285+AO296+AO311)</f>
        <v>40745.9021832902</v>
      </c>
      <c r="AP442" s="323" t="n">
        <f aca="false">SUM(AP285+AP296+AP311)</f>
        <v>271000</v>
      </c>
      <c r="AQ442" s="323" t="n">
        <f aca="false">SUM(AQ285+AQ296+AQ311)</f>
        <v>0</v>
      </c>
      <c r="AR442" s="323" t="n">
        <f aca="false">SUM(AR285+AR296+AR311)</f>
        <v>35967.8810803637</v>
      </c>
      <c r="AS442" s="323" t="n">
        <f aca="false">SUM(AS285+AS296+AS311)</f>
        <v>0</v>
      </c>
      <c r="AT442" s="323" t="n">
        <f aca="false">SUM(AT285+AT296+AT311)</f>
        <v>12461.14</v>
      </c>
      <c r="AU442" s="323" t="n">
        <f aca="false">SUM(AU285+AU296+AU311)</f>
        <v>0</v>
      </c>
      <c r="AV442" s="323" t="n">
        <f aca="false">SUM(AV285+AV296+AV311)</f>
        <v>0</v>
      </c>
      <c r="AW442" s="323" t="n">
        <f aca="false">SUM(AW285+AW296+AW311)</f>
        <v>35967.8810803637</v>
      </c>
      <c r="AX442" s="323" t="n">
        <f aca="false">SUM(AX285+AX296+AX311)</f>
        <v>0</v>
      </c>
      <c r="AY442" s="323" t="n">
        <f aca="false">SUM(AY285+AY296+AY311)</f>
        <v>0</v>
      </c>
      <c r="AZ442" s="323" t="n">
        <f aca="false">SUM(AZ285+AZ296+AZ311)</f>
        <v>0</v>
      </c>
      <c r="BA442" s="323" t="n">
        <f aca="false">SUM(BA285+BA296+BA311)</f>
        <v>0</v>
      </c>
      <c r="BB442" s="323" t="n">
        <f aca="false">SUM(BB285+BB296+BB311)</f>
        <v>0</v>
      </c>
      <c r="BC442" s="323" t="n">
        <f aca="false">SUM(BC285+BC296+BC311)</f>
        <v>0</v>
      </c>
      <c r="BD442" s="323" t="n">
        <f aca="false">SUM(BD285+BD296+BD311)</f>
        <v>0</v>
      </c>
      <c r="BE442" s="323" t="n">
        <f aca="false">SUM(BE285+BE296+BE311)</f>
        <v>35967.8810803637</v>
      </c>
      <c r="BF442" s="323" t="n">
        <f aca="false">SUM(BF285+BF296+BF311)</f>
        <v>0</v>
      </c>
      <c r="BG442" s="323" t="n">
        <f aca="false">SUM(BG285+BG296+BG311)</f>
        <v>0</v>
      </c>
      <c r="BH442" s="323" t="n">
        <f aca="false">SUM(BH285+BH296+BH311)</f>
        <v>22422.75</v>
      </c>
      <c r="BI442" s="323" t="n">
        <f aca="false">SUM(BI285+BI296+BI311)</f>
        <v>23722.75</v>
      </c>
      <c r="BJ442" s="323" t="n">
        <f aca="false">SUM(BJ285+BJ296+BJ311)</f>
        <v>1300</v>
      </c>
      <c r="BK442" s="323" t="n">
        <f aca="false">SUM(BK285+BK296+BK311)</f>
        <v>1300</v>
      </c>
      <c r="BL442" s="323" t="n">
        <f aca="false">SUM(BL285+BL296+BL311)</f>
        <v>41150</v>
      </c>
      <c r="BM442" s="323" t="n">
        <f aca="false">SUM(BM285+BM296+BM311)</f>
        <v>41150</v>
      </c>
      <c r="BN442" s="408" t="n">
        <f aca="false">SUM(BN285+BN296+BN311)</f>
        <v>19454.32</v>
      </c>
    </row>
    <row r="443" customFormat="false" ht="13.5" hidden="true" customHeight="false" outlineLevel="0" collapsed="false">
      <c r="A443" s="280"/>
      <c r="B443" s="278"/>
      <c r="C443" s="278"/>
      <c r="D443" s="278"/>
      <c r="E443" s="278"/>
      <c r="F443" s="278"/>
      <c r="G443" s="278"/>
      <c r="H443" s="278"/>
      <c r="I443" s="409"/>
      <c r="J443" s="410" t="s">
        <v>536</v>
      </c>
      <c r="K443" s="411"/>
      <c r="L443" s="411"/>
      <c r="M443" s="411"/>
      <c r="N443" s="411"/>
      <c r="O443" s="411"/>
      <c r="P443" s="411"/>
      <c r="Q443" s="411"/>
      <c r="R443" s="411"/>
      <c r="S443" s="411"/>
      <c r="T443" s="411"/>
      <c r="U443" s="411"/>
      <c r="V443" s="410"/>
      <c r="W443" s="410"/>
      <c r="X443" s="411"/>
      <c r="Y443" s="411"/>
      <c r="Z443" s="411"/>
      <c r="AA443" s="411" t="e">
        <f aca="false">SUM(AA430:AA442)</f>
        <v>#REF!</v>
      </c>
      <c r="AB443" s="411" t="e">
        <f aca="false">SUM(AB430:AB442)</f>
        <v>#REF!</v>
      </c>
      <c r="AC443" s="411" t="e">
        <f aca="false">SUM(AC430:AC442)</f>
        <v>#REF!</v>
      </c>
      <c r="AD443" s="411"/>
      <c r="AE443" s="411" t="e">
        <f aca="false">SUM(AE430:AE442)</f>
        <v>#REF!</v>
      </c>
      <c r="AF443" s="411" t="e">
        <f aca="false">SUM(AF430:AF442)</f>
        <v>#REF!</v>
      </c>
      <c r="AG443" s="411" t="e">
        <f aca="false">SUM(AG430:AG442)</f>
        <v>#REF!</v>
      </c>
      <c r="AH443" s="411" t="e">
        <f aca="false">SUM(AH430:AH442)</f>
        <v>#REF!</v>
      </c>
      <c r="AI443" s="411" t="e">
        <f aca="false">SUM(AI430:AI442)</f>
        <v>#REF!</v>
      </c>
      <c r="AJ443" s="411" t="e">
        <f aca="false">SUM(AJ430:AJ442)</f>
        <v>#REF!</v>
      </c>
      <c r="AK443" s="411" t="e">
        <f aca="false">SUM(AK430:AK442)</f>
        <v>#REF!</v>
      </c>
      <c r="AL443" s="411" t="e">
        <f aca="false">SUM(AL430:AL442)</f>
        <v>#REF!</v>
      </c>
      <c r="AM443" s="411" t="e">
        <f aca="false">SUM(AM430:AM442)</f>
        <v>#REF!</v>
      </c>
      <c r="AN443" s="412" t="e">
        <f aca="false">SUM(AN430:AN442)</f>
        <v>#REF!</v>
      </c>
      <c r="AO443" s="412" t="n">
        <f aca="false">SUM(AO430:AO442)</f>
        <v>1595747.78416219</v>
      </c>
      <c r="AP443" s="412" t="e">
        <f aca="false">SUM(AP430:AP442)</f>
        <v>#REF!</v>
      </c>
      <c r="AQ443" s="412" t="e">
        <f aca="false">SUM(AQ430:AQ442)</f>
        <v>#REF!</v>
      </c>
      <c r="AR443" s="412" t="n">
        <f aca="false">SUM(AR430:AR442)</f>
        <v>1754927.33426239</v>
      </c>
      <c r="AS443" s="412" t="n">
        <f aca="false">SUM(AS430:AS442)</f>
        <v>0</v>
      </c>
      <c r="AT443" s="412" t="n">
        <f aca="false">SUM(AT430:AT442)</f>
        <v>464153.35</v>
      </c>
      <c r="AU443" s="412" t="n">
        <f aca="false">SUM(AU430:AU442)</f>
        <v>384219.67</v>
      </c>
      <c r="AV443" s="412" t="n">
        <f aca="false">SUM(AV430:AV442)</f>
        <v>72345.1</v>
      </c>
      <c r="AW443" s="412" t="n">
        <f aca="false">SUM(AW430:AW442)</f>
        <v>2066801.90426239</v>
      </c>
      <c r="AX443" s="412" t="n">
        <f aca="false">SUM(AX430:AX442)</f>
        <v>0</v>
      </c>
      <c r="AY443" s="412" t="n">
        <f aca="false">SUM(AY430:AY442)</f>
        <v>0</v>
      </c>
      <c r="AZ443" s="412" t="n">
        <f aca="false">SUM(AZ430:AZ442)</f>
        <v>0</v>
      </c>
      <c r="BA443" s="412" t="n">
        <f aca="false">SUM(BA430:BA442)</f>
        <v>0</v>
      </c>
      <c r="BB443" s="412" t="n">
        <f aca="false">SUM(BB430:BB442)</f>
        <v>0</v>
      </c>
      <c r="BC443" s="412" t="n">
        <f aca="false">SUM(BC430:BC442)</f>
        <v>0</v>
      </c>
      <c r="BD443" s="412" t="e">
        <f aca="false">SUM(BD430:BD442)</f>
        <v>#VALUE!</v>
      </c>
      <c r="BE443" s="412" t="n">
        <f aca="false">SUM(BE430:BE442)</f>
        <v>2048251.55321056</v>
      </c>
      <c r="BF443" s="412" t="n">
        <f aca="false">SUM(BF430:BF442)</f>
        <v>0</v>
      </c>
      <c r="BG443" s="412" t="n">
        <f aca="false">SUM(BG430:BG442)</f>
        <v>0</v>
      </c>
      <c r="BH443" s="412" t="n">
        <f aca="false">SUM(BH430+BH431+BH432+BH433+BH434+BH435+BH436+BH437+BH438+BH439+BH440+BH441+BH442)</f>
        <v>350881.33</v>
      </c>
      <c r="BI443" s="412" t="n">
        <f aca="false">SUM(BI430:BI442)</f>
        <v>352581.33</v>
      </c>
      <c r="BJ443" s="412" t="n">
        <f aca="false">SUM(BJ430:BJ442)</f>
        <v>9100</v>
      </c>
      <c r="BK443" s="412" t="n">
        <f aca="false">SUM(BK430:BK442)</f>
        <v>9100</v>
      </c>
      <c r="BL443" s="412" t="n">
        <f aca="false">SUM(BL430:BL442)</f>
        <v>2246089</v>
      </c>
      <c r="BM443" s="412" t="n">
        <f aca="false">SUM(BM430:BM442)</f>
        <v>2647917.81</v>
      </c>
      <c r="BN443" s="412" t="n">
        <f aca="false">SUM(BN430:BN442)</f>
        <v>610497.34</v>
      </c>
    </row>
    <row r="444" customFormat="false" ht="12.75" hidden="true" customHeight="false" outlineLevel="0" collapsed="false">
      <c r="A444" s="280"/>
      <c r="B444" s="278"/>
      <c r="C444" s="278"/>
      <c r="D444" s="278"/>
      <c r="E444" s="278"/>
      <c r="F444" s="278"/>
      <c r="G444" s="278"/>
      <c r="H444" s="278"/>
      <c r="I444" s="283"/>
      <c r="J444" s="280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80"/>
      <c r="W444" s="280"/>
      <c r="X444" s="276"/>
      <c r="Y444" s="276"/>
      <c r="Z444" s="276"/>
      <c r="AA444" s="276"/>
      <c r="AB444" s="276"/>
      <c r="AC444" s="276"/>
      <c r="AD444" s="276"/>
      <c r="AE444" s="276"/>
      <c r="AF444" s="276"/>
      <c r="AG444" s="281"/>
    </row>
    <row r="445" customFormat="false" ht="12.75" hidden="true" customHeight="false" outlineLevel="0" collapsed="false">
      <c r="BH445" s="277" t="n">
        <f aca="false">SUM(BH430:BH442)</f>
        <v>350881.33</v>
      </c>
    </row>
    <row r="446" customFormat="false" ht="141" hidden="false" customHeight="true" outlineLevel="0" collapsed="false">
      <c r="J446" s="277"/>
    </row>
    <row r="448" customFormat="false" ht="12.75" hidden="false" customHeight="false" outlineLevel="0" collapsed="false">
      <c r="J448" s="277"/>
    </row>
  </sheetData>
  <printOptions headings="false" gridLines="false" gridLinesSet="true" horizontalCentered="true" verticalCentered="false"/>
  <pageMargins left="0.708333333333333" right="0.708333333333333" top="0.747916666666667" bottom="0.747916666666667" header="0.315277777777778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 od &amp;N</oddFooter>
  </headerFooter>
  <rowBreaks count="11" manualBreakCount="11">
    <brk id="45" man="true" max="16383" min="0"/>
    <brk id="77" man="true" max="16383" min="0"/>
    <brk id="108" man="true" max="16383" min="0"/>
    <brk id="150" man="true" max="16383" min="0"/>
    <brk id="195" man="true" max="16383" min="0"/>
    <brk id="242" man="true" max="16383" min="0"/>
    <brk id="294" man="true" max="16383" min="0"/>
    <brk id="336" man="true" max="16383" min="0"/>
    <brk id="370" man="true" max="16383" min="0"/>
    <brk id="408" man="true" max="16383" min="0"/>
    <brk id="425" man="true" max="16383" min="0"/>
  </rowBreaks>
  <colBreaks count="1" manualBreakCount="1">
    <brk id="3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LibreOffice/7.4.1.2$Windows_X86_64 LibreOffice_project/3c58a8f3a960df8bc8fd77b461821e42c061c5f0</Application>
  <AppVersion>15.0000</AppVersion>
  <Company>Vukovarsko-srijemska zupanija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2005-11-16T05:49:29Z</dcterms:created>
  <dc:creator>Sandra Adzaga</dc:creator>
  <dc:description/>
  <dc:language>hr-HR</dc:language>
  <cp:lastModifiedBy>Sandra Adžaga</cp:lastModifiedBy>
  <cp:lastPrinted>2024-10-11T07:21:12Z</cp:lastPrinted>
  <dcterms:modified xsi:type="dcterms:W3CDTF">2025-09-30T07:28:45Z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